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xml" ContentType="application/vnd.openxmlformats-officedocument.drawing+xml"/>
  <Override PartName="/xl/slicers/slicer2.xml" ContentType="application/vnd.ms-excel.slicer+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Ex4.xml" ContentType="application/vnd.ms-office.chartex+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harts/chart19.xml" ContentType="application/vnd.openxmlformats-officedocument.drawingml.chart+xml"/>
  <Override PartName="/xl/charts/style23.xml" ContentType="application/vnd.ms-office.chartstyle+xml"/>
  <Override PartName="/xl/charts/colors23.xml" ContentType="application/vnd.ms-office.chartcolorstyle+xml"/>
  <Override PartName="/xl/charts/chart20.xml" ContentType="application/vnd.openxmlformats-officedocument.drawingml.chart+xml"/>
  <Override PartName="/xl/charts/style24.xml" ContentType="application/vnd.ms-office.chartstyle+xml"/>
  <Override PartName="/xl/charts/colors24.xml" ContentType="application/vnd.ms-office.chartcolorstyle+xml"/>
  <Override PartName="/xl/charts/chart21.xml" ContentType="application/vnd.openxmlformats-officedocument.drawingml.chart+xml"/>
  <Override PartName="/xl/charts/style25.xml" ContentType="application/vnd.ms-office.chartstyle+xml"/>
  <Override PartName="/xl/charts/colors25.xml" ContentType="application/vnd.ms-office.chartcolorstyle+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Desktop\Data Analyst Project\E-Commer\"/>
    </mc:Choice>
  </mc:AlternateContent>
  <xr:revisionPtr revIDLastSave="0" documentId="13_ncr:1_{92D6938C-C835-47C1-8DCE-EE1F6BED8B32}" xr6:coauthVersionLast="47" xr6:coauthVersionMax="47" xr10:uidLastSave="{00000000-0000-0000-0000-000000000000}"/>
  <bookViews>
    <workbookView xWindow="-108" yWindow="-108" windowWidth="23256" windowHeight="12456" activeTab="1" xr2:uid="{00000000-000D-0000-FFFF-FFFF00000000}"/>
  </bookViews>
  <sheets>
    <sheet name="Ecommerce Sales Analysis.xlsx -" sheetId="1" r:id="rId1"/>
    <sheet name="pivot" sheetId="4" r:id="rId2"/>
    <sheet name="Dashboard" sheetId="3" r:id="rId3"/>
  </sheets>
  <definedNames>
    <definedName name="_xlnm._FilterDatabase" localSheetId="0" hidden="1">'Ecommerce Sales Analysis.xlsx -'!$A$1:$V$9995</definedName>
    <definedName name="_xlchart.v1.0" hidden="1">pivot!$I$28:$I$30</definedName>
    <definedName name="_xlchart.v1.1" hidden="1">pivot!$J$28:$J$30</definedName>
    <definedName name="_xlchart.v1.10" hidden="1">pivot!$I$28:$I$30</definedName>
    <definedName name="_xlchart.v1.11" hidden="1">pivot!$J$28:$J$30</definedName>
    <definedName name="_xlchart.v5.2" hidden="1">pivot!$P$4</definedName>
    <definedName name="_xlchart.v5.3" hidden="1">pivot!$P$5:$P$53</definedName>
    <definedName name="_xlchart.v5.4" hidden="1">pivot!$Q$4</definedName>
    <definedName name="_xlchart.v5.5" hidden="1">pivot!$Q$5:$Q$53</definedName>
    <definedName name="_xlchart.v5.6" hidden="1">pivot!$P$4</definedName>
    <definedName name="_xlchart.v5.7" hidden="1">pivot!$P$5:$P$53</definedName>
    <definedName name="_xlchart.v5.8" hidden="1">pivot!$Q$4</definedName>
    <definedName name="_xlchart.v5.9" hidden="1">pivot!$Q$5:$Q$53</definedName>
    <definedName name="Slicer_Region">#N/A</definedName>
    <definedName name="Slicer_Segment">#N/A</definedName>
    <definedName name="Slicer_Year1">#N/A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Y15" i="4" l="1"/>
  <c r="AY16" i="4"/>
  <c r="AY17" i="4"/>
  <c r="AY14" i="4"/>
  <c r="I29" i="4"/>
  <c r="I30" i="4"/>
  <c r="I28" i="4"/>
  <c r="J30" i="4"/>
  <c r="AT26" i="4"/>
  <c r="Q52" i="4"/>
  <c r="Q34" i="4"/>
  <c r="Q11" i="4"/>
  <c r="Q42" i="4"/>
  <c r="Q37" i="4"/>
  <c r="Q35" i="4"/>
  <c r="Q20" i="4"/>
  <c r="Q19" i="4"/>
  <c r="J28" i="4"/>
  <c r="AZ16" i="4"/>
  <c r="Q43" i="4"/>
  <c r="Q30" i="4"/>
  <c r="Q13" i="4"/>
  <c r="Q15" i="4"/>
  <c r="Q33" i="4"/>
  <c r="Q24" i="4"/>
  <c r="Q16" i="4"/>
  <c r="J29" i="4"/>
  <c r="AU26" i="4"/>
  <c r="Q21" i="4"/>
  <c r="Q41" i="4"/>
  <c r="Q28" i="4"/>
  <c r="Q40" i="4"/>
  <c r="Q5" i="4"/>
  <c r="Q7" i="4"/>
  <c r="Q48" i="4"/>
  <c r="Z20" i="4"/>
  <c r="AZ15" i="4"/>
  <c r="Q39" i="4"/>
  <c r="Q26" i="4"/>
  <c r="Q18" i="4"/>
  <c r="Q31" i="4"/>
  <c r="Q51" i="4"/>
  <c r="Q46" i="4"/>
  <c r="Q14" i="4"/>
  <c r="T20" i="4"/>
  <c r="AV26" i="4"/>
  <c r="Q36" i="4"/>
  <c r="Q50" i="4"/>
  <c r="Q53" i="4"/>
  <c r="Q9" i="4"/>
  <c r="Q12" i="4"/>
  <c r="Q17" i="4"/>
  <c r="AR26" i="4"/>
  <c r="AL21" i="4"/>
  <c r="AZ14" i="4"/>
  <c r="Q23" i="4"/>
  <c r="Q8" i="4"/>
  <c r="Q29" i="4"/>
  <c r="Q32" i="4"/>
  <c r="Q27" i="4"/>
  <c r="Q38" i="4"/>
  <c r="AZ17" i="4"/>
  <c r="Q25" i="4"/>
  <c r="AC20" i="4"/>
  <c r="AS26" i="4"/>
  <c r="Q45" i="4"/>
  <c r="Q6" i="4"/>
  <c r="Q44" i="4"/>
  <c r="Q10" i="4"/>
  <c r="Q49" i="4"/>
  <c r="Q22" i="4"/>
  <c r="W20" i="4"/>
  <c r="Q47" i="4"/>
  <c r="P46" i="4" l="1"/>
  <c r="P47" i="4"/>
  <c r="P48" i="4"/>
  <c r="P49" i="4"/>
  <c r="P50" i="4"/>
  <c r="P51" i="4"/>
  <c r="P52" i="4"/>
  <c r="P53" i="4"/>
  <c r="P39" i="4"/>
  <c r="P40" i="4"/>
  <c r="P41" i="4"/>
  <c r="P42" i="4"/>
  <c r="P43" i="4"/>
  <c r="P44" i="4"/>
  <c r="P45" i="4"/>
  <c r="P34" i="4"/>
  <c r="P35" i="4"/>
  <c r="P36" i="4"/>
  <c r="P37" i="4"/>
  <c r="P38" i="4"/>
  <c r="P27" i="4"/>
  <c r="P28" i="4"/>
  <c r="P29" i="4"/>
  <c r="P30" i="4"/>
  <c r="P31" i="4"/>
  <c r="P32" i="4"/>
  <c r="P33" i="4"/>
  <c r="P6" i="4"/>
  <c r="P7" i="4"/>
  <c r="P8" i="4"/>
  <c r="P9" i="4"/>
  <c r="P10" i="4"/>
  <c r="P11" i="4"/>
  <c r="P12" i="4"/>
  <c r="P13" i="4"/>
  <c r="P14" i="4"/>
  <c r="P15" i="4"/>
  <c r="P16" i="4"/>
  <c r="P17" i="4"/>
  <c r="P18" i="4"/>
  <c r="P19" i="4"/>
  <c r="P20" i="4"/>
  <c r="P21" i="4"/>
  <c r="P22" i="4"/>
  <c r="P23" i="4"/>
  <c r="P24" i="4"/>
  <c r="P25" i="4"/>
  <c r="P26" i="4"/>
  <c r="P5" i="4"/>
</calcChain>
</file>

<file path=xl/sharedStrings.xml><?xml version="1.0" encoding="utf-8"?>
<sst xmlns="http://schemas.openxmlformats.org/spreadsheetml/2006/main" count="130189" uniqueCount="10986">
  <si>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</si>
  <si>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</si>
  <si>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</si>
  <si>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</si>
  <si>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</si>
  <si>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</si>
  <si>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</si>
  <si>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</si>
  <si>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</si>
  <si>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</si>
  <si>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</si>
  <si>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</si>
  <si>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</si>
  <si>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</si>
  <si>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</si>
  <si>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</si>
  <si>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</si>
  <si>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</si>
  <si>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</si>
  <si>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</si>
  <si>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</si>
  <si>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</si>
  <si>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</si>
  <si>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</si>
  <si>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</si>
  <si>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</si>
  <si>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</si>
  <si>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</si>
  <si>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</si>
  <si>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</si>
  <si>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</si>
  <si>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</si>
  <si>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</si>
  <si>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</si>
  <si>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</si>
  <si>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</si>
  <si>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</si>
  <si>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</si>
  <si>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</si>
  <si>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</si>
  <si>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</si>
  <si>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</si>
  <si>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</si>
  <si>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</si>
  <si>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</si>
  <si>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</si>
  <si>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</si>
  <si>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</si>
  <si>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</si>
  <si>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</si>
  <si>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</si>
  <si>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</si>
  <si>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</si>
  <si>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</si>
  <si>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</si>
  <si>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</si>
  <si>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</si>
  <si>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</si>
  <si>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</si>
  <si>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</si>
  <si>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</si>
  <si>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</si>
  <si>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</si>
  <si>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</si>
  <si>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</si>
  <si>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</si>
  <si>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</si>
  <si>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</si>
  <si>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</si>
  <si>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</si>
  <si>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</si>
  <si>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</si>
  <si>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</si>
  <si>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</si>
  <si>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</si>
  <si>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</si>
  <si>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</si>
  <si>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</si>
  <si>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</si>
  <si>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</si>
  <si>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</si>
  <si>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</si>
  <si>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</si>
  <si>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</si>
  <si>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</si>
  <si>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</si>
  <si>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</si>
  <si>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</si>
  <si>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</si>
  <si>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</si>
  <si>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</si>
  <si>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</si>
  <si>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</si>
  <si>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</si>
  <si>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</si>
  <si>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</si>
  <si>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</si>
  <si>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</si>
  <si>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</si>
  <si>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</si>
  <si>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</si>
  <si>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</si>
  <si>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</si>
  <si>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</si>
  <si>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</si>
  <si>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</si>
  <si>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</si>
  <si>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</si>
  <si>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</si>
  <si>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</si>
  <si>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</si>
  <si>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</si>
  <si>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</si>
  <si>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</si>
  <si>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</si>
  <si>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</si>
  <si>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</si>
  <si>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</si>
  <si>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</si>
  <si>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</si>
  <si>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</si>
  <si>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</si>
  <si>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</si>
  <si>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</si>
  <si>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</si>
  <si>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</si>
  <si>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</si>
  <si>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</si>
  <si>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</si>
  <si>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</si>
  <si>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</si>
  <si>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</si>
  <si>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</si>
  <si>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</si>
  <si>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</si>
  <si>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</si>
  <si>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</si>
  <si>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</si>
  <si>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</si>
  <si>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</si>
  <si>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</si>
  <si>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</si>
  <si>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</si>
  <si>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</si>
  <si>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</si>
  <si>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</si>
  <si>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</si>
  <si>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</si>
  <si>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</si>
  <si>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</si>
  <si>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</si>
  <si>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</si>
  <si>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</si>
  <si>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</si>
  <si>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</si>
  <si>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</si>
  <si>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</si>
  <si>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</si>
  <si>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</si>
  <si>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</si>
  <si>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</si>
  <si>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</si>
  <si>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</si>
  <si>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</si>
  <si>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</si>
  <si>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</si>
  <si>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</si>
  <si>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</si>
  <si>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</si>
  <si>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</si>
  <si>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</si>
  <si>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</si>
  <si>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</si>
  <si>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</si>
  <si>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</si>
  <si>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</si>
  <si>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</si>
  <si>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</si>
  <si>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</si>
  <si>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</si>
  <si>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</si>
  <si>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</si>
  <si>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</si>
  <si>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</si>
  <si>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</si>
  <si>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</si>
  <si>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</si>
  <si>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</si>
  <si>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</si>
  <si>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</si>
  <si>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</si>
  <si>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</si>
  <si>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</si>
  <si>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</si>
  <si>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</si>
  <si>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</si>
  <si>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</si>
  <si>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</si>
  <si>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</si>
  <si>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</si>
  <si>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</si>
  <si>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</si>
  <si>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</si>
  <si>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</si>
  <si>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</si>
  <si>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</si>
  <si>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</si>
  <si>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</si>
  <si>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</si>
  <si>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</si>
  <si>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</si>
  <si>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</si>
  <si>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</si>
  <si>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</si>
  <si>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</si>
  <si>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</si>
  <si>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</si>
  <si>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</si>
  <si>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</si>
  <si>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</si>
  <si>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</si>
  <si>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</si>
  <si>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</si>
  <si>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</si>
  <si>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</si>
  <si>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</si>
  <si>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</si>
  <si>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</si>
  <si>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</si>
  <si>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</si>
  <si>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</si>
  <si>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</si>
  <si>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</si>
  <si>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</si>
  <si>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</si>
  <si>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</si>
  <si>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</si>
  <si>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</si>
  <si>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</si>
  <si>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</si>
  <si>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</si>
  <si>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</si>
  <si>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</si>
  <si>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</si>
  <si>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</si>
  <si>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</si>
  <si>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</si>
  <si>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</si>
  <si>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</si>
  <si>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</si>
  <si>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</si>
  <si>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</si>
  <si>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</si>
  <si>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</si>
  <si>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</si>
  <si>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</si>
  <si>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</si>
  <si>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</si>
  <si>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</si>
  <si>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</si>
  <si>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</si>
  <si>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</si>
  <si>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</si>
  <si>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</si>
  <si>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</si>
  <si>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</si>
  <si>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</si>
  <si>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</si>
  <si>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</si>
  <si>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</si>
  <si>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</si>
  <si>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</si>
  <si>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</si>
  <si>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</si>
  <si>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</si>
  <si>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</si>
  <si>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</si>
  <si>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</si>
  <si>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</si>
  <si>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</si>
  <si>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</si>
  <si>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</si>
  <si>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</si>
  <si>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</si>
  <si>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</si>
  <si>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</si>
  <si>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</si>
  <si>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</si>
  <si>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</si>
  <si>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</si>
  <si>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</si>
  <si>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</si>
  <si>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</si>
  <si>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</si>
  <si>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</si>
  <si>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</si>
  <si>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</si>
  <si>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</si>
  <si>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</si>
  <si>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</si>
  <si>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</si>
  <si>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</si>
  <si>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</si>
  <si>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</si>
  <si>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</si>
  <si>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</si>
  <si>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</si>
  <si>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</si>
  <si>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</si>
  <si>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</si>
  <si>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</si>
  <si>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</si>
  <si>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</si>
  <si>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</si>
  <si>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</si>
  <si>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</si>
  <si>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</si>
  <si>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</si>
  <si>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</si>
  <si>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</si>
  <si>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</si>
  <si>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</si>
  <si>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</si>
  <si>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</si>
  <si>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</si>
  <si>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</si>
  <si>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</si>
  <si>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</si>
  <si>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</si>
  <si>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</si>
  <si>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</si>
  <si>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</si>
  <si>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</si>
  <si>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</si>
  <si>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</si>
  <si>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</si>
  <si>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</si>
  <si>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</si>
  <si>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</si>
  <si>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</si>
  <si>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</si>
  <si>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</si>
  <si>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</si>
  <si>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</si>
  <si>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</si>
  <si>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</si>
  <si>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</si>
  <si>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</si>
  <si>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</si>
  <si>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</si>
  <si>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</si>
  <si>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</si>
  <si>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</si>
  <si>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</si>
  <si>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</si>
  <si>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</si>
  <si>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</si>
  <si>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</si>
  <si>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</si>
  <si>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</si>
  <si>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</si>
  <si>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</si>
  <si>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</si>
  <si>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</si>
  <si>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</si>
  <si>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</si>
  <si>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</si>
  <si>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</si>
  <si>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</si>
  <si>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</si>
  <si>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</si>
  <si>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</si>
  <si>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</si>
  <si>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</si>
  <si>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</si>
  <si>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</si>
  <si>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</si>
  <si>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</si>
  <si>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</si>
  <si>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</si>
  <si>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</si>
  <si>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</si>
  <si>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</si>
  <si>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</si>
  <si>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</si>
  <si>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</si>
  <si>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</si>
  <si>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</si>
  <si>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</si>
  <si>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</si>
  <si>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</si>
  <si>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</si>
  <si>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</si>
  <si>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</si>
  <si>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</si>
  <si>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</si>
  <si>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</si>
  <si>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</si>
  <si>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</si>
  <si>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</si>
  <si>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</si>
  <si>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</si>
  <si>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</si>
  <si>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</si>
  <si>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</si>
  <si>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</si>
  <si>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</si>
  <si>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</si>
  <si>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</si>
  <si>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</si>
  <si>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</si>
  <si>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</si>
  <si>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</si>
  <si>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</si>
  <si>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</si>
  <si>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</si>
  <si>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</si>
  <si>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</si>
  <si>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</si>
  <si>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</si>
  <si>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</si>
  <si>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</si>
  <si>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</si>
  <si>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</si>
  <si>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</si>
  <si>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</si>
  <si>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</si>
  <si>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</si>
  <si>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</si>
  <si>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</si>
  <si>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</si>
  <si>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</si>
  <si>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</si>
  <si>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</si>
  <si>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</si>
  <si>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</si>
  <si>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</si>
  <si>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</si>
  <si>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</si>
  <si>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</si>
  <si>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</si>
  <si>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</si>
  <si>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</si>
  <si>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</si>
  <si>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</si>
  <si>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</si>
  <si>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</si>
  <si>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</si>
  <si>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</si>
  <si>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</si>
  <si>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</si>
  <si>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</si>
  <si>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</si>
  <si>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</si>
  <si>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</si>
  <si>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</si>
  <si>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</si>
  <si>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</si>
  <si>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</si>
  <si>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</si>
  <si>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</si>
  <si>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</si>
  <si>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</si>
  <si>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</si>
  <si>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</si>
  <si>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</si>
  <si>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</si>
  <si>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</si>
  <si>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</si>
  <si>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</si>
  <si>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</si>
  <si>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</si>
  <si>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</si>
  <si>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</si>
  <si>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</si>
  <si>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</si>
  <si>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</si>
  <si>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</si>
  <si>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</si>
  <si>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</si>
  <si>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</si>
  <si>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</si>
  <si>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</si>
  <si>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</si>
  <si>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</si>
  <si>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</si>
  <si>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</si>
  <si>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</si>
  <si>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</si>
  <si>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</si>
  <si>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</si>
  <si>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</si>
  <si>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</si>
  <si>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</si>
  <si>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</si>
  <si>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</si>
  <si>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</si>
  <si>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</si>
  <si>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</si>
  <si>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</si>
  <si>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</si>
  <si>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</si>
  <si>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</si>
  <si>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</si>
  <si>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</si>
  <si>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</si>
  <si>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</si>
  <si>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</si>
  <si>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</si>
  <si>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</si>
  <si>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</si>
  <si>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</si>
  <si>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</si>
  <si>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</si>
  <si>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</si>
  <si>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</si>
  <si>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</si>
  <si>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</si>
  <si>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</si>
  <si>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</si>
  <si>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</si>
  <si>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</si>
  <si>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</si>
  <si>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</si>
  <si>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</si>
  <si>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</si>
  <si>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</si>
  <si>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</si>
  <si>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</si>
  <si>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</si>
  <si>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</si>
  <si>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</si>
  <si>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</si>
  <si>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</si>
  <si>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</si>
  <si>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</si>
  <si>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</si>
  <si>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</si>
  <si>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</si>
  <si>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</si>
  <si>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</si>
  <si>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</si>
  <si>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</si>
  <si>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</si>
  <si>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</si>
  <si>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</si>
  <si>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</si>
  <si>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</si>
  <si>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</si>
  <si>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</si>
  <si>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</si>
  <si>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</si>
  <si>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</si>
  <si>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</si>
  <si>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</si>
  <si>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</si>
  <si>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</si>
  <si>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</si>
  <si>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</si>
  <si>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</si>
  <si>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</si>
  <si>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</si>
  <si>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</si>
  <si>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</si>
  <si>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</si>
  <si>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</si>
  <si>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</si>
  <si>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</si>
  <si>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</si>
  <si>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</si>
  <si>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</si>
  <si>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</si>
  <si>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</si>
  <si>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</si>
  <si>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</si>
  <si>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</si>
  <si>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</si>
  <si>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</si>
  <si>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</si>
  <si>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</si>
  <si>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</si>
  <si>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</si>
  <si>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</si>
  <si>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</si>
  <si>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</si>
  <si>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</si>
  <si>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</si>
  <si>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</si>
  <si>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</si>
  <si>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</si>
  <si>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</si>
  <si>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</si>
  <si>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</si>
  <si>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</si>
  <si>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</si>
  <si>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</si>
  <si>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</si>
  <si>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</si>
  <si>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</si>
  <si>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</si>
  <si>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</si>
  <si>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</si>
  <si>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</si>
  <si>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</si>
  <si>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</si>
  <si>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</si>
  <si>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</si>
  <si>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</si>
  <si>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</si>
  <si>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</si>
  <si>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</si>
  <si>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</si>
  <si>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</si>
  <si>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</si>
  <si>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</si>
  <si>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</si>
  <si>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</si>
  <si>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</si>
  <si>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</si>
  <si>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</si>
  <si>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</si>
  <si>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</si>
  <si>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</si>
  <si>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</si>
  <si>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</si>
  <si>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</si>
  <si>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</si>
  <si>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</si>
  <si>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</si>
  <si>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</si>
  <si>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</si>
  <si>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</si>
  <si>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</si>
  <si>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</si>
  <si>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</si>
  <si>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</si>
  <si>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</si>
  <si>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</si>
  <si>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</si>
  <si>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</si>
  <si>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</si>
  <si>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</si>
  <si>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</si>
  <si>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</si>
  <si>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</si>
  <si>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</si>
  <si>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</si>
  <si>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</si>
  <si>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</si>
  <si>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</si>
  <si>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</si>
  <si>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</si>
  <si>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</si>
  <si>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</si>
  <si>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</si>
  <si>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</si>
  <si>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</si>
  <si>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</si>
  <si>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</si>
  <si>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</si>
  <si>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</si>
  <si>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</si>
  <si>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</si>
  <si>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</si>
  <si>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</si>
  <si>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</si>
  <si>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</si>
  <si>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</si>
  <si>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</si>
  <si>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</si>
  <si>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</si>
  <si>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</si>
  <si>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</si>
  <si>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</si>
  <si>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</si>
  <si>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</si>
  <si>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</si>
  <si>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</si>
  <si>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</si>
  <si>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</si>
  <si>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</si>
  <si>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</si>
  <si>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</si>
  <si>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</si>
  <si>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</si>
  <si>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</si>
  <si>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</si>
  <si>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</si>
  <si>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</si>
  <si>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</si>
  <si>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</si>
  <si>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</si>
  <si>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</si>
  <si>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</si>
  <si>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</si>
  <si>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</si>
  <si>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</si>
  <si>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</si>
  <si>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</si>
  <si>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</si>
  <si>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</si>
  <si>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</si>
  <si>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</si>
  <si>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</si>
  <si>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</si>
  <si>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</si>
  <si>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</si>
  <si>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</si>
  <si>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</si>
  <si>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</si>
  <si>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</si>
  <si>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</si>
  <si>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</si>
  <si>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</si>
  <si>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</si>
  <si>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</si>
  <si>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</si>
  <si>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</si>
  <si>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</si>
  <si>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</si>
  <si>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</si>
  <si>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</si>
  <si>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</si>
  <si>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</si>
  <si>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</si>
  <si>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</si>
  <si>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</si>
  <si>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</si>
  <si>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</si>
  <si>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</si>
  <si>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</si>
  <si>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</si>
  <si>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</si>
  <si>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</si>
  <si>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</si>
  <si>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</si>
  <si>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</si>
  <si>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</si>
  <si>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</si>
  <si>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</si>
  <si>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</si>
  <si>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</si>
  <si>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</si>
  <si>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</si>
  <si>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</si>
  <si>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</si>
  <si>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</si>
  <si>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</si>
  <si>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</si>
  <si>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</si>
  <si>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</si>
  <si>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</si>
  <si>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</si>
  <si>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</si>
  <si>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</si>
  <si>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</si>
  <si>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</si>
  <si>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</si>
  <si>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</si>
  <si>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</si>
  <si>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</si>
  <si>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</si>
  <si>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</si>
  <si>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</si>
  <si>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</si>
  <si>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</si>
  <si>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</si>
  <si>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</si>
  <si>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</si>
  <si>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</si>
  <si>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</si>
  <si>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</si>
  <si>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</si>
  <si>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</si>
  <si>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</si>
  <si>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</si>
  <si>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</si>
  <si>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</si>
  <si>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</si>
  <si>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</si>
  <si>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</si>
  <si>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</si>
  <si>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</si>
  <si>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</si>
  <si>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</si>
  <si>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</si>
  <si>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</si>
  <si>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</si>
  <si>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</si>
  <si>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</si>
  <si>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</si>
  <si>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</si>
  <si>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</si>
  <si>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</si>
  <si>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</si>
  <si>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</si>
  <si>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</si>
  <si>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</si>
  <si>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</si>
  <si>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</si>
  <si>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</si>
  <si>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</si>
  <si>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</si>
  <si>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</si>
  <si>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</si>
  <si>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</si>
  <si>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</si>
  <si>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</si>
  <si>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</si>
  <si>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</si>
  <si>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</si>
  <si>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</si>
  <si>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</si>
  <si>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</si>
  <si>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</si>
  <si>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</si>
  <si>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</si>
  <si>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</si>
  <si>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</si>
  <si>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</si>
  <si>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</si>
  <si>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</si>
  <si>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</si>
  <si>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</si>
  <si>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</si>
  <si>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</si>
  <si>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</si>
  <si>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</si>
  <si>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</si>
  <si>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</si>
  <si>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</si>
  <si>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</si>
  <si>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</si>
  <si>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</si>
  <si>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</si>
  <si>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</si>
  <si>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</si>
  <si>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</si>
  <si>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</si>
  <si>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</si>
  <si>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</si>
  <si>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</si>
  <si>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</si>
  <si>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</si>
  <si>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</si>
  <si>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</si>
  <si>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</si>
  <si>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</si>
  <si>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</si>
  <si>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</si>
  <si>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</si>
  <si>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</si>
  <si>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</si>
  <si>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</si>
  <si>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</si>
  <si>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</si>
  <si>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</si>
  <si>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</si>
  <si>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</si>
  <si>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</si>
  <si>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</si>
  <si>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</si>
  <si>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</si>
  <si>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</si>
  <si>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</si>
  <si>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</si>
  <si>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</si>
  <si>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</si>
  <si>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</si>
  <si>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</si>
  <si>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</si>
  <si>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</si>
  <si>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</si>
  <si>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</si>
  <si>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</si>
  <si>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</si>
  <si>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</si>
  <si>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</si>
  <si>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</si>
  <si>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</si>
  <si>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</si>
  <si>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</si>
  <si>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</si>
  <si>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</si>
  <si>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</si>
  <si>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</si>
  <si>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</si>
  <si>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</si>
  <si>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</si>
  <si>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</si>
  <si>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</si>
  <si>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</si>
  <si>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</si>
  <si>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</si>
  <si>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</si>
  <si>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</si>
  <si>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</si>
  <si>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</si>
  <si>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</si>
  <si>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</si>
  <si>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</si>
  <si>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</si>
  <si>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</si>
  <si>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</si>
  <si>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</si>
  <si>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</si>
  <si>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</si>
  <si>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</si>
  <si>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</si>
  <si>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</si>
  <si>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</si>
  <si>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</si>
  <si>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</si>
  <si>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</si>
  <si>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</si>
  <si>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</si>
  <si>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</si>
  <si>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</si>
  <si>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</si>
  <si>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</si>
  <si>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</si>
  <si>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</si>
  <si>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</si>
  <si>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</si>
  <si>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</si>
  <si>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</si>
  <si>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</si>
  <si>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</si>
  <si>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</si>
  <si>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</si>
  <si>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</si>
  <si>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</si>
  <si>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</si>
  <si>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</si>
  <si>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</si>
  <si>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</si>
  <si>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</si>
  <si>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</si>
  <si>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</si>
  <si>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</si>
  <si>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</si>
  <si>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</si>
  <si>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</si>
  <si>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</si>
  <si>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</si>
  <si>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</si>
  <si>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</si>
  <si>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</si>
  <si>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</si>
  <si>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</si>
  <si>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</si>
  <si>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</si>
  <si>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</si>
  <si>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</si>
  <si>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</si>
  <si>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</si>
  <si>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</si>
  <si>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</si>
  <si>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</si>
  <si>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</si>
  <si>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</si>
  <si>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</si>
  <si>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</si>
  <si>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</si>
  <si>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</si>
  <si>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</si>
  <si>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</si>
  <si>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</si>
  <si>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</si>
  <si>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</si>
  <si>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</si>
  <si>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</si>
  <si>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</si>
  <si>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</si>
  <si>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</si>
  <si>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</si>
  <si>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</si>
  <si>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</si>
  <si>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</si>
  <si>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</si>
  <si>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</si>
  <si>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</si>
  <si>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</si>
  <si>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</si>
  <si>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</si>
  <si>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</si>
  <si>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</si>
  <si>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</si>
  <si>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</si>
  <si>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</si>
  <si>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</si>
  <si>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</si>
  <si>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</si>
  <si>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</si>
  <si>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</si>
  <si>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</si>
  <si>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</si>
  <si>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</si>
  <si>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</si>
  <si>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</si>
  <si>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</si>
  <si>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</si>
  <si>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</si>
  <si>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</si>
  <si>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</si>
  <si>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</si>
  <si>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</si>
  <si>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</si>
  <si>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</si>
  <si>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</si>
  <si>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</si>
  <si>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</si>
  <si>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</si>
  <si>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</si>
  <si>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</si>
  <si>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</si>
  <si>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</si>
  <si>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</si>
  <si>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</si>
  <si>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</si>
  <si>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</si>
  <si>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</si>
  <si>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</si>
  <si>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</si>
  <si>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</si>
  <si>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</si>
  <si>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</si>
  <si>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</si>
  <si>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</si>
  <si>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</si>
  <si>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</si>
  <si>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</si>
  <si>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</si>
  <si>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</si>
  <si>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</si>
  <si>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</si>
  <si>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</si>
  <si>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</si>
  <si>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</si>
  <si>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</si>
  <si>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</si>
  <si>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</si>
  <si>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</si>
  <si>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</si>
  <si>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</si>
  <si>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</si>
  <si>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</si>
  <si>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</si>
  <si>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</si>
  <si>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</si>
  <si>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</si>
  <si>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</si>
  <si>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</si>
  <si>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</si>
  <si>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</si>
  <si>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</si>
  <si>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</si>
  <si>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</si>
  <si>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</si>
  <si>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</si>
  <si>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</si>
  <si>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</si>
  <si>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</si>
  <si>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</si>
  <si>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</si>
  <si>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</si>
  <si>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</si>
  <si>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</si>
  <si>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</si>
  <si>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</si>
  <si>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</si>
  <si>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</si>
  <si>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</si>
  <si>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</si>
  <si>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</si>
  <si>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</si>
  <si>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</si>
  <si>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</si>
  <si>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</si>
  <si>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</si>
  <si>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</si>
  <si>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</si>
  <si>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</si>
  <si>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</si>
  <si>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</si>
  <si>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</si>
  <si>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</si>
  <si>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</si>
  <si>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</si>
  <si>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</si>
  <si>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</si>
  <si>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</si>
  <si>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</si>
  <si>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</si>
  <si>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</si>
  <si>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</si>
  <si>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</si>
  <si>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</si>
  <si>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</si>
  <si>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</si>
  <si>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</si>
  <si>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</si>
  <si>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</si>
  <si>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</si>
  <si>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</si>
  <si>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</si>
  <si>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</si>
  <si>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</si>
  <si>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</si>
  <si>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</si>
  <si>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</si>
  <si>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</si>
  <si>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</si>
  <si>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</si>
  <si>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</si>
  <si>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</si>
  <si>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</si>
  <si>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</si>
  <si>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</si>
  <si>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</si>
  <si>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</si>
  <si>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</si>
  <si>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</si>
  <si>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</si>
  <si>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</si>
  <si>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</si>
  <si>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</si>
  <si>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</si>
  <si>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</si>
  <si>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</si>
  <si>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</si>
  <si>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</si>
  <si>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</si>
  <si>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</si>
  <si>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</si>
  <si>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</si>
  <si>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</si>
  <si>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</si>
  <si>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</si>
  <si>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</si>
  <si>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</si>
  <si>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</si>
  <si>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</si>
  <si>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</si>
  <si>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</si>
  <si>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</si>
  <si>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</si>
  <si>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</si>
  <si>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</si>
  <si>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</si>
  <si>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</si>
  <si>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</si>
  <si>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</si>
  <si>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</si>
  <si>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</si>
  <si>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</si>
  <si>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</si>
  <si>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</si>
  <si>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</si>
  <si>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</si>
  <si>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</si>
  <si>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</si>
  <si>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</si>
  <si>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</si>
  <si>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</si>
  <si>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</si>
  <si>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</si>
  <si>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</si>
  <si>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</si>
  <si>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</si>
  <si>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</si>
  <si>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</si>
  <si>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</si>
  <si>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</si>
  <si>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</si>
  <si>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</si>
  <si>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</si>
  <si>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</si>
  <si>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</si>
  <si>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</si>
  <si>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</si>
  <si>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</si>
  <si>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</si>
  <si>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</si>
  <si>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</si>
  <si>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</si>
  <si>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</si>
  <si>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</si>
  <si>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</si>
  <si>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</si>
  <si>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</si>
  <si>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</si>
  <si>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</si>
  <si>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</si>
  <si>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</si>
  <si>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</si>
  <si>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</si>
  <si>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</si>
  <si>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</si>
  <si>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</si>
  <si>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</si>
  <si>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</si>
  <si>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</si>
  <si>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</si>
  <si>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</si>
  <si>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</si>
  <si>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</si>
  <si>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</si>
  <si>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</si>
  <si>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</si>
  <si>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</si>
  <si>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</si>
  <si>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</si>
  <si>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</si>
  <si>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</si>
  <si>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</si>
  <si>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</si>
  <si>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</si>
  <si>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</si>
  <si>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</si>
  <si>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</si>
  <si>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</si>
  <si>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</si>
  <si>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</si>
  <si>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</si>
  <si>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</si>
  <si>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</si>
  <si>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</si>
  <si>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</si>
  <si>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</si>
  <si>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</si>
  <si>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</si>
  <si>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</si>
  <si>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</si>
  <si>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</si>
  <si>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</si>
  <si>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</si>
  <si>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</si>
  <si>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</si>
  <si>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</si>
  <si>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</si>
  <si>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</si>
  <si>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</si>
  <si>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</si>
  <si>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</si>
  <si>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</si>
  <si>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</si>
  <si>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</si>
  <si>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</si>
  <si>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</si>
  <si>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</si>
  <si>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</si>
  <si>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</si>
  <si>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</si>
  <si>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</si>
  <si>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</si>
  <si>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</si>
  <si>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</si>
  <si>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</si>
  <si>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</si>
  <si>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</si>
  <si>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</si>
  <si>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</si>
  <si>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</si>
  <si>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</si>
  <si>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</si>
  <si>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</si>
  <si>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</si>
  <si>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</si>
  <si>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</si>
  <si>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</si>
  <si>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</si>
  <si>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</si>
  <si>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</si>
  <si>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</si>
  <si>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</si>
  <si>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</si>
  <si>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</si>
  <si>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</si>
  <si>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</si>
  <si>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</si>
  <si>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</si>
  <si>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</si>
  <si>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</si>
  <si>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</si>
  <si>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</si>
  <si>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</si>
  <si>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</si>
  <si>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</si>
  <si>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</si>
  <si>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</si>
  <si>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</si>
  <si>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</si>
  <si>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</si>
  <si>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</si>
  <si>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</si>
  <si>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</si>
  <si>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</si>
  <si>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</si>
  <si>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</si>
  <si>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</si>
  <si>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</si>
  <si>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</si>
  <si>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</si>
  <si>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</si>
  <si>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</si>
  <si>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</si>
  <si>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</si>
  <si>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</si>
  <si>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</si>
  <si>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</si>
  <si>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</si>
  <si>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</si>
  <si>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</si>
  <si>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</si>
  <si>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</si>
  <si>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</si>
  <si>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</si>
  <si>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</si>
  <si>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</si>
  <si>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</si>
  <si>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</si>
  <si>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</si>
  <si>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</si>
  <si>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</si>
  <si>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</si>
  <si>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</si>
  <si>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</si>
  <si>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</si>
  <si>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</si>
  <si>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</si>
  <si>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</si>
  <si>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</si>
  <si>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</si>
  <si>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</si>
  <si>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</si>
  <si>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</si>
  <si>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</si>
  <si>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</si>
  <si>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</si>
  <si>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</si>
  <si>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</si>
  <si>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</si>
  <si>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</si>
  <si>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</si>
  <si>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</si>
  <si>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</si>
  <si>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</si>
  <si>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</si>
  <si>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</si>
  <si>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</si>
  <si>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</si>
  <si>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</si>
  <si>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</si>
  <si>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</si>
  <si>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</si>
  <si>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</si>
  <si>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</si>
  <si>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</si>
  <si>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</si>
  <si>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</si>
  <si>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</si>
  <si>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</si>
  <si>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</si>
  <si>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</si>
  <si>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</si>
  <si>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</si>
  <si>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</si>
  <si>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</si>
  <si>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</si>
  <si>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</si>
  <si>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</si>
  <si>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</si>
  <si>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</si>
  <si>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</si>
  <si>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</si>
  <si>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</si>
  <si>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</si>
  <si>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</si>
  <si>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</si>
  <si>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</si>
  <si>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</si>
  <si>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</si>
  <si>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</si>
  <si>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</si>
  <si>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</si>
  <si>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</si>
  <si>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</si>
  <si>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</si>
  <si>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</si>
  <si>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</si>
  <si>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</si>
  <si>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</si>
  <si>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</si>
  <si>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</si>
  <si>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</si>
  <si>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</si>
  <si>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</si>
  <si>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</si>
  <si>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</si>
  <si>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</si>
  <si>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</si>
  <si>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</si>
  <si>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</si>
  <si>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</si>
  <si>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</si>
  <si>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</si>
  <si>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</si>
  <si>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</si>
  <si>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</si>
  <si>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</si>
  <si>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</si>
  <si>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</si>
  <si>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</si>
  <si>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</si>
  <si>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</si>
  <si>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</si>
  <si>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</si>
  <si>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</si>
  <si>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</si>
  <si>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</si>
  <si>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</si>
  <si>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</si>
  <si>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</si>
  <si>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</si>
  <si>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</si>
  <si>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</si>
  <si>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</si>
  <si>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</si>
  <si>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</si>
  <si>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</si>
  <si>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</si>
  <si>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</si>
  <si>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</si>
  <si>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</si>
  <si>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</si>
  <si>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</si>
  <si>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</si>
  <si>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</si>
  <si>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</si>
  <si>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</si>
  <si>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</si>
  <si>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</si>
  <si>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</si>
  <si>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</si>
  <si>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</si>
  <si>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</si>
  <si>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</si>
  <si>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</si>
  <si>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</si>
  <si>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</si>
  <si>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</si>
  <si>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</si>
  <si>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</si>
  <si>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</si>
  <si>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</si>
  <si>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</si>
  <si>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</si>
  <si>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</si>
  <si>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</si>
  <si>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</si>
  <si>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</si>
  <si>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</si>
  <si>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</si>
  <si>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</si>
  <si>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</si>
  <si>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</si>
  <si>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</si>
  <si>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</si>
  <si>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</si>
  <si>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</si>
  <si>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</si>
  <si>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</si>
  <si>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</si>
  <si>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</si>
  <si>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</si>
  <si>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</si>
  <si>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</si>
  <si>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</si>
  <si>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</si>
  <si>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</si>
  <si>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</si>
  <si>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</si>
  <si>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</si>
  <si>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</si>
  <si>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</si>
  <si>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</si>
  <si>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</si>
  <si>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</si>
  <si>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</si>
  <si>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</si>
  <si>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</si>
  <si>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</si>
  <si>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</si>
  <si>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</si>
  <si>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</si>
  <si>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</si>
  <si>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</si>
  <si>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</si>
  <si>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</si>
  <si>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</si>
  <si>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</si>
  <si>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</si>
  <si>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</si>
  <si>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</si>
  <si>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</si>
  <si>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</si>
  <si>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</si>
  <si>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</si>
  <si>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</si>
  <si>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</si>
  <si>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</si>
  <si>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</si>
  <si>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</si>
  <si>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</si>
  <si>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</si>
  <si>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</si>
  <si>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</si>
  <si>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</si>
  <si>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</si>
  <si>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</si>
  <si>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</si>
  <si>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</si>
  <si>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</si>
  <si>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</si>
  <si>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</si>
  <si>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</si>
  <si>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</si>
  <si>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</si>
  <si>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</si>
  <si>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</si>
  <si>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</si>
  <si>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</si>
  <si>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</si>
  <si>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</si>
  <si>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</si>
  <si>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</si>
  <si>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</si>
  <si>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</si>
  <si>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</si>
  <si>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</si>
  <si>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</si>
  <si>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</si>
  <si>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</si>
  <si>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</si>
  <si>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</si>
  <si>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</si>
  <si>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</si>
  <si>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</si>
  <si>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</si>
  <si>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</si>
  <si>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</si>
  <si>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</si>
  <si>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</si>
  <si>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</si>
  <si>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</si>
  <si>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</si>
  <si>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</si>
  <si>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</si>
  <si>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</si>
  <si>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</si>
  <si>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</si>
  <si>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</si>
  <si>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</si>
  <si>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</si>
  <si>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</si>
  <si>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</si>
  <si>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</si>
  <si>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</si>
  <si>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</si>
  <si>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</si>
  <si>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</si>
  <si>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</si>
  <si>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</si>
  <si>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</si>
  <si>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</si>
  <si>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</si>
  <si>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</si>
  <si>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</si>
  <si>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</si>
  <si>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</si>
  <si>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</si>
  <si>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</si>
  <si>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</si>
  <si>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</si>
  <si>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</si>
  <si>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</si>
  <si>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</si>
  <si>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</si>
  <si>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</si>
  <si>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</si>
  <si>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</si>
  <si>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</si>
  <si>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</si>
  <si>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</si>
  <si>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</si>
  <si>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</si>
  <si>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</si>
  <si>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</si>
  <si>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</si>
  <si>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</si>
  <si>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</si>
  <si>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</si>
  <si>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</si>
  <si>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</si>
  <si>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</si>
  <si>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</si>
  <si>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</si>
  <si>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</si>
  <si>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</si>
  <si>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</si>
  <si>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</si>
  <si>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</si>
  <si>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</si>
  <si>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</si>
  <si>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</si>
  <si>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</si>
  <si>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</si>
  <si>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</si>
  <si>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</si>
  <si>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</si>
  <si>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</si>
  <si>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</si>
  <si>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</si>
  <si>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</si>
  <si>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</si>
  <si>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</si>
  <si>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</si>
  <si>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</si>
  <si>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</si>
  <si>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</si>
  <si>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</si>
  <si>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</si>
  <si>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</si>
  <si>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</si>
  <si>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</si>
  <si>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</si>
  <si>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</si>
  <si>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</si>
  <si>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</si>
  <si>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</si>
  <si>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</si>
  <si>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</si>
  <si>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</si>
  <si>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</si>
  <si>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</si>
  <si>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</si>
  <si>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</si>
  <si>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</si>
  <si>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</si>
  <si>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</si>
  <si>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</si>
  <si>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</si>
  <si>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</si>
  <si>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</si>
  <si>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</si>
  <si>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</si>
  <si>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</si>
  <si>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</si>
  <si>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</si>
  <si>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</si>
  <si>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</si>
  <si>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</si>
  <si>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</si>
  <si>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</si>
  <si>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</si>
  <si>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</si>
  <si>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</si>
  <si>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</si>
  <si>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</si>
  <si>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</si>
  <si>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</si>
  <si>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</si>
  <si>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</si>
  <si>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</si>
  <si>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</si>
  <si>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</si>
  <si>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</si>
  <si>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</si>
  <si>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</si>
  <si>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</si>
  <si>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</si>
  <si>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</si>
  <si>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</si>
  <si>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</si>
  <si>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</si>
  <si>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</si>
  <si>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</si>
  <si>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</si>
  <si>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</si>
  <si>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</si>
  <si>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</si>
  <si>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</si>
  <si>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</si>
  <si>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</si>
  <si>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</si>
  <si>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</si>
  <si>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</si>
  <si>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</si>
  <si>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</si>
  <si>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</si>
  <si>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</si>
  <si>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</si>
  <si>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</si>
  <si>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</si>
  <si>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</si>
  <si>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</si>
  <si>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</si>
  <si>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</si>
  <si>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</si>
  <si>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</si>
  <si>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</si>
  <si>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</si>
  <si>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</si>
  <si>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</si>
  <si>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</si>
  <si>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</si>
  <si>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</si>
  <si>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</si>
  <si>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</si>
  <si>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</si>
  <si>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</si>
  <si>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</si>
  <si>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</si>
  <si>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</si>
  <si>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</si>
  <si>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</si>
  <si>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</si>
  <si>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</si>
  <si>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</si>
  <si>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</si>
  <si>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</si>
  <si>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</si>
  <si>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</si>
  <si>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</si>
  <si>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</si>
  <si>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</si>
  <si>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</si>
  <si>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</si>
  <si>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</si>
  <si>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</si>
  <si>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</si>
  <si>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</si>
  <si>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</si>
  <si>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</si>
  <si>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</si>
  <si>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</si>
  <si>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</si>
  <si>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</si>
  <si>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</si>
  <si>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</si>
  <si>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</si>
  <si>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</si>
  <si>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</si>
  <si>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</si>
  <si>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</si>
  <si>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</si>
  <si>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</si>
  <si>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</si>
  <si>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</si>
  <si>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</si>
  <si>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</si>
  <si>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</si>
  <si>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</si>
  <si>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</si>
  <si>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</si>
  <si>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</si>
  <si>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</si>
  <si>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</si>
  <si>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</si>
  <si>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</si>
  <si>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</si>
  <si>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</si>
  <si>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</si>
  <si>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</si>
  <si>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</si>
  <si>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</si>
  <si>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</si>
  <si>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</si>
  <si>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</si>
  <si>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</si>
  <si>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</si>
  <si>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</si>
  <si>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</si>
  <si>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</si>
  <si>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</si>
  <si>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</si>
  <si>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</si>
  <si>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</si>
  <si>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</si>
  <si>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</si>
  <si>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</si>
  <si>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</si>
  <si>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</si>
  <si>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</si>
  <si>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</si>
  <si>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</si>
  <si>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</si>
  <si>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</si>
  <si>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</si>
  <si>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</si>
  <si>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</si>
  <si>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</si>
  <si>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</si>
  <si>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</si>
  <si>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</si>
  <si>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</si>
  <si>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</si>
  <si>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</si>
  <si>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</si>
  <si>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</si>
  <si>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</si>
  <si>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</si>
  <si>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</si>
  <si>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</si>
  <si>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</si>
  <si>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</si>
  <si>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</si>
  <si>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</si>
  <si>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</si>
  <si>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</si>
  <si>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</si>
  <si>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</si>
  <si>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</si>
  <si>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</si>
  <si>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</si>
  <si>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</si>
  <si>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</si>
  <si>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</si>
  <si>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</si>
  <si>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</si>
  <si>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</si>
  <si>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</si>
  <si>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</si>
  <si>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</si>
  <si>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</si>
  <si>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</si>
  <si>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</si>
  <si>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</si>
  <si>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</si>
  <si>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</si>
  <si>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</si>
  <si>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</si>
  <si>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</si>
  <si>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</si>
  <si>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</si>
  <si>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</si>
  <si>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</si>
  <si>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</si>
  <si>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</si>
  <si>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</si>
  <si>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</si>
  <si>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</si>
  <si>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</si>
  <si>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</si>
  <si>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</si>
  <si>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</si>
  <si>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</si>
  <si>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</si>
  <si>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</si>
  <si>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</si>
  <si>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</si>
  <si>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</si>
  <si>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</si>
  <si>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</si>
  <si>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</si>
  <si>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</si>
  <si>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</si>
  <si>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</si>
  <si>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</si>
  <si>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</si>
  <si>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</si>
  <si>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</si>
  <si>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</si>
  <si>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</si>
  <si>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</si>
  <si>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</si>
  <si>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</si>
  <si>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</si>
  <si>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</si>
  <si>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</si>
  <si>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</si>
  <si>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</si>
  <si>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</si>
  <si>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</si>
  <si>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</si>
  <si>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</si>
  <si>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</si>
  <si>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</si>
  <si>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</si>
  <si>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</si>
  <si>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</si>
  <si>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</si>
  <si>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</si>
  <si>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</si>
  <si>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</si>
  <si>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</si>
  <si>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</si>
  <si>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</si>
  <si>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</si>
  <si>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</si>
  <si>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</si>
  <si>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</si>
  <si>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</si>
  <si>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</si>
  <si>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</si>
  <si>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</si>
  <si>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</si>
  <si>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</si>
  <si>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</si>
  <si>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</si>
  <si>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</si>
  <si>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</si>
  <si>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</si>
  <si>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</si>
  <si>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</si>
  <si>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</si>
  <si>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</si>
  <si>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</si>
  <si>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</si>
  <si>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</si>
  <si>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</si>
  <si>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</si>
  <si>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</si>
  <si>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</si>
  <si>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</si>
  <si>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</si>
  <si>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</si>
  <si>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</si>
  <si>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</si>
  <si>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</si>
  <si>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</si>
  <si>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</si>
  <si>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</si>
  <si>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</si>
  <si>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</si>
  <si>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</si>
  <si>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</si>
  <si>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</si>
  <si>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</si>
  <si>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</si>
  <si>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</si>
  <si>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</si>
  <si>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</si>
  <si>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</si>
  <si>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</si>
  <si>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</si>
  <si>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</si>
  <si>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</si>
  <si>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</si>
  <si>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</si>
  <si>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</si>
  <si>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</si>
  <si>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</si>
  <si>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</si>
  <si>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</si>
  <si>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</si>
  <si>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</si>
  <si>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</si>
  <si>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</si>
  <si>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</si>
  <si>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</si>
  <si>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</si>
  <si>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</si>
  <si>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</si>
  <si>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</si>
  <si>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</si>
  <si>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</si>
  <si>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</si>
  <si>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</si>
  <si>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</si>
  <si>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</si>
  <si>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</si>
  <si>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</si>
  <si>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</si>
  <si>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</si>
  <si>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</si>
  <si>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</si>
  <si>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</si>
  <si>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</si>
  <si>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</si>
  <si>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</si>
  <si>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</si>
  <si>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</si>
  <si>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</si>
  <si>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</si>
  <si>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</si>
  <si>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</si>
  <si>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</si>
  <si>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</si>
  <si>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</si>
  <si>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</si>
  <si>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</si>
  <si>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</si>
  <si>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</si>
  <si>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</si>
  <si>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</si>
  <si>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</si>
  <si>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</si>
  <si>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</si>
  <si>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</si>
  <si>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</si>
  <si>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</si>
  <si>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</si>
  <si>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</si>
  <si>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</si>
  <si>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</si>
  <si>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</si>
  <si>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</si>
  <si>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</si>
  <si>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</si>
  <si>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</si>
  <si>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</si>
  <si>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</si>
  <si>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</si>
  <si>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</si>
  <si>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</si>
  <si>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</si>
  <si>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</si>
  <si>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</si>
  <si>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</si>
  <si>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</si>
  <si>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</si>
  <si>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</si>
  <si>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</si>
  <si>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</si>
  <si>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</si>
  <si>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</si>
  <si>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</si>
  <si>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</si>
  <si>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</si>
  <si>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</si>
  <si>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</si>
  <si>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</si>
  <si>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</si>
  <si>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</si>
  <si>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</si>
  <si>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</si>
  <si>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</si>
  <si>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</si>
  <si>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</si>
  <si>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</si>
  <si>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</si>
  <si>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</si>
  <si>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</si>
  <si>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</si>
  <si>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</si>
  <si>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</si>
  <si>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</si>
  <si>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</si>
  <si>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</si>
  <si>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</si>
  <si>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</si>
  <si>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</si>
  <si>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</si>
  <si>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</si>
  <si>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</si>
  <si>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</si>
  <si>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</si>
  <si>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</si>
  <si>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</si>
  <si>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</si>
  <si>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</si>
  <si>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</si>
  <si>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</si>
  <si>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</si>
  <si>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</si>
  <si>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</si>
  <si>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</si>
  <si>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</si>
  <si>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</si>
  <si>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</si>
  <si>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</si>
  <si>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</si>
  <si>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</si>
  <si>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</si>
  <si>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</si>
  <si>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</si>
  <si>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</si>
  <si>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</si>
  <si>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</si>
  <si>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</si>
  <si>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</si>
  <si>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</si>
  <si>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</si>
  <si>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</si>
  <si>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</si>
  <si>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</si>
  <si>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</si>
  <si>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</si>
  <si>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</si>
  <si>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</si>
  <si>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</si>
  <si>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</si>
  <si>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</si>
  <si>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</si>
  <si>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</si>
  <si>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</si>
  <si>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</si>
  <si>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</si>
  <si>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</si>
  <si>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</si>
  <si>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</si>
  <si>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</si>
  <si>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</si>
  <si>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</si>
  <si>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</si>
  <si>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</si>
  <si>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</si>
  <si>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</si>
  <si>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</si>
  <si>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</si>
  <si>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</si>
  <si>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</si>
  <si>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</si>
  <si>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</si>
  <si>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</si>
  <si>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</si>
  <si>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</si>
  <si>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</si>
  <si>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</si>
  <si>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</si>
  <si>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</si>
  <si>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</si>
  <si>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</si>
  <si>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</si>
  <si>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</si>
  <si>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</si>
  <si>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</si>
  <si>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</si>
  <si>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</si>
  <si>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</si>
  <si>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</si>
  <si>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</si>
  <si>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</si>
  <si>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</si>
  <si>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</si>
  <si>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</si>
  <si>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</si>
  <si>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</si>
  <si>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</si>
  <si>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</si>
  <si>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</si>
  <si>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</si>
  <si>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</si>
  <si>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</si>
  <si>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</si>
  <si>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</si>
  <si>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</si>
  <si>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</si>
  <si>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</si>
  <si>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</si>
  <si>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</si>
  <si>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</si>
  <si>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</si>
  <si>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</si>
  <si>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</si>
  <si>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</si>
  <si>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</si>
  <si>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</si>
  <si>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</si>
  <si>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</si>
  <si>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</si>
  <si>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</si>
  <si>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</si>
  <si>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</si>
  <si>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</si>
  <si>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</si>
  <si>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</si>
  <si>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</si>
  <si>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</si>
  <si>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</si>
  <si>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</si>
  <si>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</si>
  <si>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</si>
  <si>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</si>
  <si>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</si>
  <si>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</si>
  <si>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</si>
  <si>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</si>
  <si>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</si>
  <si>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</si>
  <si>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</si>
  <si>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</si>
  <si>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</si>
  <si>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</si>
  <si>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</si>
  <si>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</si>
  <si>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</si>
  <si>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</si>
  <si>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</si>
  <si>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</si>
  <si>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</si>
  <si>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</si>
  <si>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</si>
  <si>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</si>
  <si>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</si>
  <si>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</si>
  <si>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</si>
  <si>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</si>
  <si>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</si>
  <si>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</si>
  <si>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</si>
  <si>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</si>
  <si>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</si>
  <si>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</si>
  <si>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</si>
  <si>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</si>
  <si>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</si>
  <si>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</si>
  <si>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</si>
  <si>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</si>
  <si>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</si>
  <si>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</si>
  <si>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</si>
  <si>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</si>
  <si>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</si>
  <si>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</si>
  <si>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</si>
  <si>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</si>
  <si>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</si>
  <si>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</si>
  <si>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</si>
  <si>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</si>
  <si>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</si>
  <si>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</si>
  <si>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</si>
  <si>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</si>
  <si>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</si>
  <si>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</si>
  <si>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</si>
  <si>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</si>
  <si>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</si>
  <si>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</si>
  <si>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</si>
  <si>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</si>
  <si>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</si>
  <si>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</si>
  <si>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</si>
  <si>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</si>
  <si>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</si>
  <si>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</si>
  <si>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</si>
  <si>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</si>
  <si>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</si>
  <si>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</si>
  <si>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</si>
  <si>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</si>
  <si>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</si>
  <si>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</si>
  <si>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</si>
  <si>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</si>
  <si>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</si>
  <si>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</si>
  <si>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</si>
  <si>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</si>
  <si>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</si>
  <si>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</si>
  <si>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</si>
  <si>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</si>
  <si>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</si>
  <si>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</si>
  <si>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</si>
  <si>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</si>
  <si>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</si>
  <si>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</si>
  <si>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</si>
  <si>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</si>
  <si>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</si>
  <si>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</si>
  <si>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</si>
  <si>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</si>
  <si>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</si>
  <si>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</si>
  <si>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</si>
  <si>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</si>
  <si>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</si>
  <si>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</si>
  <si>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</si>
  <si>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</si>
  <si>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</si>
  <si>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</si>
  <si>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</si>
  <si>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</si>
  <si>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</si>
  <si>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</si>
  <si>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</si>
  <si>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</si>
  <si>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</si>
  <si>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</si>
  <si>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</si>
  <si>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</si>
  <si>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</si>
  <si>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</si>
  <si>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</si>
  <si>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</si>
  <si>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</si>
  <si>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</si>
  <si>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</si>
  <si>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</si>
  <si>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</si>
  <si>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</si>
  <si>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</si>
  <si>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</si>
  <si>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</si>
  <si>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</si>
  <si>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</si>
  <si>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</si>
  <si>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</si>
  <si>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</si>
  <si>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</si>
  <si>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</si>
  <si>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</si>
  <si>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</si>
  <si>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</si>
  <si>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</si>
  <si>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</si>
  <si>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</si>
  <si>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</si>
  <si>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</si>
  <si>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</si>
  <si>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</si>
  <si>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</si>
  <si>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</si>
  <si>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</si>
  <si>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</si>
  <si>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</si>
  <si>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</si>
  <si>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</si>
  <si>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</si>
  <si>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</si>
  <si>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</si>
  <si>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</si>
  <si>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</si>
  <si>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</si>
  <si>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</si>
  <si>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</si>
  <si>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</si>
  <si>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</si>
  <si>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</si>
  <si>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</si>
  <si>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</si>
  <si>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</si>
  <si>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</si>
  <si>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</si>
  <si>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</si>
  <si>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</si>
  <si>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</si>
  <si>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</si>
  <si>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</si>
  <si>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</si>
  <si>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</si>
  <si>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</si>
  <si>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</si>
  <si>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</si>
  <si>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</si>
  <si>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</si>
  <si>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</si>
  <si>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</si>
  <si>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</si>
  <si>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</si>
  <si>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</si>
  <si>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</si>
  <si>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</si>
  <si>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</si>
  <si>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</si>
  <si>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</si>
  <si>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</si>
  <si>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</si>
  <si>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</si>
  <si>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</si>
  <si>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</si>
  <si>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</si>
  <si>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</si>
  <si>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</si>
  <si>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</si>
  <si>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</si>
  <si>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</si>
  <si>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</si>
  <si>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</si>
  <si>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</si>
  <si>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</si>
  <si>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</si>
  <si>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</si>
  <si>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</si>
  <si>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</si>
  <si>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</si>
  <si>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</si>
  <si>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</si>
  <si>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</si>
  <si>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</si>
  <si>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</si>
  <si>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</si>
  <si>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</si>
  <si>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</si>
  <si>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</si>
  <si>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</si>
  <si>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</si>
  <si>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</si>
  <si>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</si>
  <si>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</si>
  <si>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</si>
  <si>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</si>
  <si>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</si>
  <si>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</si>
  <si>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</si>
  <si>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</si>
  <si>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</si>
  <si>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</si>
  <si>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</si>
  <si>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</si>
  <si>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</si>
  <si>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</si>
  <si>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</si>
  <si>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</si>
  <si>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</si>
  <si>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</si>
  <si>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</si>
  <si>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</si>
  <si>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</si>
  <si>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</si>
  <si>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</si>
  <si>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</si>
  <si>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</si>
  <si>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</si>
  <si>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</si>
  <si>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</si>
  <si>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</si>
  <si>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</si>
  <si>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</si>
  <si>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</si>
  <si>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</si>
  <si>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</si>
  <si>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</si>
  <si>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</si>
  <si>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</si>
  <si>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</si>
  <si>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</si>
  <si>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</si>
  <si>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</si>
  <si>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</si>
  <si>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</si>
  <si>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</si>
  <si>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</si>
  <si>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</si>
  <si>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</si>
  <si>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</si>
  <si>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</si>
  <si>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</si>
  <si>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</si>
  <si>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</si>
  <si>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</si>
  <si>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</si>
  <si>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</si>
  <si>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</si>
  <si>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</si>
  <si>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</si>
  <si>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</si>
  <si>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</si>
  <si>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</si>
  <si>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</si>
  <si>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</si>
  <si>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</si>
  <si>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</si>
  <si>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</si>
  <si>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</si>
  <si>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</si>
  <si>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</si>
  <si>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</si>
  <si>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</si>
  <si>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</si>
  <si>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</si>
  <si>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</si>
  <si>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</si>
  <si>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</si>
  <si>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</si>
  <si>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</si>
  <si>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</si>
  <si>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</si>
  <si>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</si>
  <si>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</si>
  <si>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</si>
  <si>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</si>
  <si>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</si>
  <si>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</si>
  <si>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</si>
  <si>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</si>
  <si>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</si>
  <si>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</si>
  <si>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</si>
  <si>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</si>
  <si>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</si>
  <si>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</si>
  <si>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</si>
  <si>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</si>
  <si>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</si>
  <si>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</si>
  <si>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</si>
  <si>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</si>
  <si>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</si>
  <si>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</si>
  <si>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</si>
  <si>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</si>
  <si>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</si>
  <si>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</si>
  <si>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</si>
  <si>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</si>
  <si>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</si>
  <si>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</si>
  <si>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</si>
  <si>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</si>
  <si>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</si>
  <si>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</si>
  <si>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</si>
  <si>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</si>
  <si>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</si>
  <si>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</si>
  <si>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</si>
  <si>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</si>
  <si>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</si>
  <si>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</si>
  <si>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</si>
  <si>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</si>
  <si>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</si>
  <si>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</si>
  <si>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</si>
  <si>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</si>
  <si>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</si>
  <si>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</si>
  <si>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</si>
  <si>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</si>
  <si>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</si>
  <si>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</si>
  <si>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</si>
  <si>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</si>
  <si>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</si>
  <si>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</si>
  <si>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</si>
  <si>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</si>
  <si>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</si>
  <si>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</si>
  <si>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</si>
  <si>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</si>
  <si>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</si>
  <si>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</si>
  <si>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</si>
  <si>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</si>
  <si>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</si>
  <si>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</si>
  <si>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</si>
  <si>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</si>
  <si>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</si>
  <si>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</si>
  <si>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</si>
  <si>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</si>
  <si>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</si>
  <si>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</si>
  <si>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</si>
  <si>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</si>
  <si>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</si>
  <si>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</si>
  <si>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</si>
  <si>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</si>
  <si>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</si>
  <si>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</si>
  <si>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</si>
  <si>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</si>
  <si>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</si>
  <si>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</si>
  <si>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</si>
  <si>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</si>
  <si>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</si>
  <si>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</si>
  <si>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</si>
  <si>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</si>
  <si>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</si>
  <si>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</si>
  <si>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</si>
  <si>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</si>
  <si>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</si>
  <si>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</si>
  <si>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</si>
  <si>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</si>
  <si>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</si>
  <si>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</si>
  <si>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</si>
  <si>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</si>
  <si>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</si>
  <si>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</si>
  <si>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</si>
  <si>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</si>
  <si>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</si>
  <si>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</si>
  <si>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</si>
  <si>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</si>
  <si>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</si>
  <si>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</si>
  <si>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</si>
  <si>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</si>
  <si>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</si>
  <si>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</si>
  <si>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</si>
  <si>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</si>
  <si>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</si>
  <si>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</si>
  <si>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</si>
  <si>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</si>
  <si>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</si>
  <si>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</si>
  <si>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</si>
  <si>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</si>
  <si>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</si>
  <si>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</si>
  <si>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</si>
  <si>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</si>
  <si>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</si>
  <si>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</si>
  <si>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</si>
  <si>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</si>
  <si>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</si>
  <si>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</si>
  <si>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</si>
  <si>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</si>
  <si>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</si>
  <si>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</si>
  <si>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</si>
  <si>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</si>
  <si>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</si>
  <si>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</si>
  <si>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</si>
  <si>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</si>
  <si>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</si>
  <si>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</si>
  <si>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</si>
  <si>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</si>
  <si>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</si>
  <si>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</si>
  <si>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</si>
  <si>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</si>
  <si>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</si>
  <si>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</si>
  <si>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</si>
  <si>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</si>
  <si>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</si>
  <si>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</si>
  <si>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</si>
  <si>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</si>
  <si>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</si>
  <si>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</si>
  <si>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</si>
  <si>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</si>
  <si>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</si>
  <si>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</si>
  <si>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</si>
  <si>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</si>
  <si>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</si>
  <si>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</si>
  <si>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</si>
  <si>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</si>
  <si>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</si>
  <si>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</si>
  <si>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</si>
  <si>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</si>
  <si>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</si>
  <si>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</si>
  <si>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</si>
  <si>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</si>
  <si>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</si>
  <si>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</si>
  <si>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</si>
  <si>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</si>
  <si>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</si>
  <si>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</si>
  <si>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</si>
  <si>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</si>
  <si>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</si>
  <si>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</si>
  <si>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</si>
  <si>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</si>
  <si>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</si>
  <si>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</si>
  <si>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</si>
  <si>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</si>
  <si>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</si>
  <si>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</si>
  <si>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</si>
  <si>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</si>
  <si>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</si>
  <si>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</si>
  <si>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</si>
  <si>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</si>
  <si>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</si>
  <si>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</si>
  <si>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</si>
  <si>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</si>
  <si>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</si>
  <si>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</si>
  <si>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</si>
  <si>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</si>
  <si>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</si>
  <si>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</si>
  <si>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</si>
  <si>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</si>
  <si>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</si>
  <si>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</si>
  <si>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</si>
  <si>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</si>
  <si>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</si>
  <si>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</si>
  <si>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</si>
  <si>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</si>
  <si>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</si>
  <si>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</si>
  <si>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</si>
  <si>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</si>
  <si>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</si>
  <si>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</si>
  <si>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</si>
  <si>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</si>
  <si>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</si>
  <si>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</si>
  <si>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</si>
  <si>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</si>
  <si>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</si>
  <si>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</si>
  <si>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</si>
  <si>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</si>
  <si>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</si>
  <si>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</si>
  <si>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</si>
  <si>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</si>
  <si>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</si>
  <si>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</si>
  <si>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</si>
  <si>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</si>
  <si>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</si>
  <si>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</si>
  <si>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</si>
  <si>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</si>
  <si>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</si>
  <si>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</si>
  <si>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</si>
  <si>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</si>
  <si>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</si>
  <si>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</si>
  <si>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</si>
  <si>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</si>
  <si>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</si>
  <si>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</si>
  <si>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</si>
  <si>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</si>
  <si>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</si>
  <si>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</si>
  <si>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</si>
  <si>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</si>
  <si>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</si>
  <si>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</si>
  <si>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</si>
  <si>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</si>
  <si>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</si>
  <si>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</si>
  <si>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</si>
  <si>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</si>
  <si>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</si>
  <si>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</si>
  <si>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</si>
  <si>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</si>
  <si>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</si>
  <si>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</si>
  <si>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</si>
  <si>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</si>
  <si>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</si>
  <si>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</si>
  <si>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</si>
  <si>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</si>
  <si>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</si>
  <si>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</si>
  <si>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</si>
  <si>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</si>
  <si>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</si>
  <si>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</si>
  <si>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</si>
  <si>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</si>
  <si>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</si>
  <si>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</si>
  <si>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</si>
  <si>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</si>
  <si>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</si>
  <si>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</si>
  <si>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</si>
  <si>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</si>
  <si>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</si>
  <si>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</si>
  <si>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</si>
  <si>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</si>
  <si>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</si>
  <si>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</si>
  <si>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</si>
  <si>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</si>
  <si>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</si>
  <si>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</si>
  <si>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</si>
  <si>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</si>
  <si>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</si>
  <si>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</si>
  <si>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</si>
  <si>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</si>
  <si>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</si>
  <si>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</si>
  <si>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</si>
  <si>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</si>
  <si>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</si>
  <si>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</si>
  <si>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</si>
  <si>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</si>
  <si>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</si>
  <si>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</si>
  <si>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</si>
  <si>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</si>
  <si>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</si>
  <si>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</si>
  <si>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</si>
  <si>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</si>
  <si>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</si>
  <si>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</si>
  <si>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</si>
  <si>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</si>
  <si>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</si>
  <si>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</si>
  <si>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</si>
  <si>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</si>
  <si>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</si>
  <si>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</si>
  <si>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</si>
  <si>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</si>
  <si>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</si>
  <si>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</si>
  <si>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</si>
  <si>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</si>
  <si>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</si>
  <si>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</si>
  <si>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</si>
  <si>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</si>
  <si>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</si>
  <si>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</si>
  <si>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</si>
  <si>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</si>
  <si>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</si>
  <si>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</si>
  <si>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</si>
  <si>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</si>
  <si>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</si>
  <si>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</si>
  <si>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</si>
  <si>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</si>
  <si>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</si>
  <si>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</si>
  <si>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</si>
  <si>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</si>
  <si>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</si>
  <si>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</si>
  <si>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</si>
  <si>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</si>
  <si>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</si>
  <si>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</si>
  <si>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</si>
  <si>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</si>
  <si>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</si>
  <si>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</si>
  <si>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</si>
  <si>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</si>
  <si>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</si>
  <si>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</si>
  <si>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</si>
  <si>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</si>
  <si>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</si>
  <si>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</si>
  <si>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</si>
  <si>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</si>
  <si>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</si>
  <si>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</si>
  <si>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</si>
  <si>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</si>
  <si>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</si>
  <si>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</si>
  <si>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</si>
  <si>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</si>
  <si>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</si>
  <si>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</si>
  <si>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</si>
  <si>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</si>
  <si>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</si>
  <si>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</si>
  <si>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</si>
  <si>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</si>
  <si>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</si>
  <si>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</si>
  <si>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</si>
  <si>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</si>
  <si>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</si>
  <si>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</si>
  <si>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</si>
  <si>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</si>
  <si>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</si>
  <si>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</si>
  <si>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</si>
  <si>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</si>
  <si>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</si>
  <si>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</si>
  <si>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</si>
  <si>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</si>
  <si>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</si>
  <si>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</si>
  <si>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</si>
  <si>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</si>
  <si>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</si>
  <si>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</si>
  <si>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</si>
  <si>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</si>
  <si>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</si>
  <si>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</si>
  <si>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</si>
  <si>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</si>
  <si>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</si>
  <si>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</si>
  <si>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</si>
  <si>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</si>
  <si>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</si>
  <si>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</si>
  <si>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</si>
  <si>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</si>
  <si>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</si>
  <si>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</si>
  <si>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</si>
  <si>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</si>
  <si>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</si>
  <si>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</si>
  <si>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</si>
  <si>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</si>
  <si>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</si>
  <si>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</si>
  <si>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</si>
  <si>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</si>
  <si>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</si>
  <si>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</si>
  <si>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</si>
  <si>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</si>
  <si>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</si>
  <si>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</si>
  <si>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</si>
  <si>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</si>
  <si>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</si>
  <si>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</si>
  <si>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</si>
  <si>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</si>
  <si>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</si>
  <si>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</si>
  <si>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</si>
  <si>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</si>
  <si>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</si>
  <si>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</si>
  <si>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</si>
  <si>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</si>
  <si>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</si>
  <si>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</si>
  <si>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</si>
  <si>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</si>
  <si>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</si>
  <si>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</si>
  <si>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</si>
  <si>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</si>
  <si>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</si>
  <si>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</si>
  <si>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</si>
  <si>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</si>
  <si>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</si>
  <si>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</si>
  <si>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</si>
  <si>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</si>
  <si>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</si>
  <si>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</si>
  <si>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</si>
  <si>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</si>
  <si>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</si>
  <si>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</si>
  <si>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</si>
  <si>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</si>
  <si>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</si>
  <si>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</si>
  <si>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</si>
  <si>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</si>
  <si>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</si>
  <si>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</si>
  <si>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</si>
  <si>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</si>
  <si>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</si>
  <si>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</si>
  <si>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</si>
  <si>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</si>
  <si>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</si>
  <si>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</si>
  <si>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</si>
  <si>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</si>
  <si>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</si>
  <si>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</si>
  <si>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</si>
  <si>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</si>
  <si>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</si>
  <si>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</si>
  <si>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</si>
  <si>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</si>
  <si>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</si>
  <si>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</si>
  <si>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</si>
  <si>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</si>
  <si>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</si>
  <si>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</si>
  <si>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</si>
  <si>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</si>
  <si>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</si>
  <si>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</si>
  <si>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</si>
  <si>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</si>
  <si>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</si>
  <si>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</si>
  <si>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</si>
  <si>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</si>
  <si>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</si>
  <si>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</si>
  <si>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</si>
  <si>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</si>
  <si>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</si>
  <si>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</si>
  <si>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</si>
  <si>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</si>
  <si>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</si>
  <si>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</si>
  <si>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</si>
  <si>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</si>
  <si>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</si>
  <si>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</si>
  <si>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</si>
  <si>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</si>
  <si>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</si>
  <si>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</si>
  <si>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</si>
  <si>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</si>
  <si>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</si>
  <si>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</si>
  <si>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</si>
  <si>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</si>
  <si>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</si>
  <si>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</si>
  <si>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</si>
  <si>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</si>
  <si>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</si>
  <si>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</si>
  <si>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</si>
  <si>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</si>
  <si>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</si>
  <si>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</si>
  <si>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</si>
  <si>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</si>
  <si>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</si>
  <si>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</si>
  <si>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</si>
  <si>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</si>
  <si>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</si>
  <si>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</si>
  <si>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</si>
  <si>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</si>
  <si>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</si>
  <si>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</si>
  <si>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</si>
  <si>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</si>
  <si>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</si>
  <si>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</si>
  <si>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</si>
  <si>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</si>
  <si>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</si>
  <si>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</si>
  <si>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</si>
  <si>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</si>
  <si>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</si>
  <si>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</si>
  <si>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</si>
  <si>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</si>
  <si>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</si>
  <si>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</si>
  <si>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</si>
  <si>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</si>
  <si>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</si>
  <si>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</si>
  <si>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</si>
  <si>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</si>
  <si>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</si>
  <si>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</si>
  <si>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</si>
  <si>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</si>
  <si>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</si>
  <si>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</si>
  <si>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</si>
  <si>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</si>
  <si>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</si>
  <si>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</si>
  <si>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</si>
  <si>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</si>
  <si>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</si>
  <si>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</si>
  <si>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</si>
  <si>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</si>
  <si>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</si>
  <si>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</si>
  <si>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</si>
  <si>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</si>
  <si>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</si>
  <si>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</si>
  <si>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</si>
  <si>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</si>
  <si>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</si>
  <si>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</si>
  <si>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</si>
  <si>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</si>
  <si>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</si>
  <si>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</si>
  <si>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</si>
  <si>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</si>
  <si>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</si>
  <si>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</si>
  <si>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</si>
  <si>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</si>
  <si>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</si>
  <si>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</si>
  <si>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</si>
  <si>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</si>
  <si>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</si>
  <si>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</si>
  <si>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</si>
  <si>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</si>
  <si>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</si>
  <si>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</si>
  <si>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</si>
  <si>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</si>
  <si>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</si>
  <si>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</si>
  <si>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</si>
  <si>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</si>
  <si>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</si>
  <si>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</si>
  <si>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</si>
  <si>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</si>
  <si>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</si>
  <si>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</si>
  <si>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</si>
  <si>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</si>
  <si>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</si>
  <si>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</si>
  <si>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</si>
  <si>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</si>
  <si>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</si>
  <si>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</si>
  <si>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</si>
  <si>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</si>
  <si>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</si>
  <si>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</si>
  <si>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</si>
  <si>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</si>
  <si>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</si>
  <si>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</si>
  <si>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</si>
  <si>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</si>
  <si>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</si>
  <si>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</si>
  <si>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</si>
  <si>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</si>
  <si>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</si>
  <si>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</si>
  <si>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</si>
  <si>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</si>
  <si>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</si>
  <si>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</si>
  <si>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</si>
  <si>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</si>
  <si>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</si>
  <si>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</si>
  <si>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</si>
  <si>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</si>
  <si>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</si>
  <si>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</si>
  <si>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</si>
  <si>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</si>
  <si>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</si>
  <si>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</si>
  <si>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</si>
  <si>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</si>
  <si>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</si>
  <si>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</si>
  <si>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</si>
  <si>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</si>
  <si>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</si>
  <si>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</si>
  <si>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</si>
  <si>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</si>
  <si>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</si>
  <si>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</si>
  <si>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</si>
  <si>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</si>
  <si>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</si>
  <si>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</si>
  <si>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</si>
  <si>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</si>
  <si>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</si>
  <si>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</si>
  <si>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</si>
  <si>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</si>
  <si>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</si>
  <si>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</si>
  <si>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</si>
  <si>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</si>
  <si>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</si>
  <si>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</si>
  <si>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</si>
  <si>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</si>
  <si>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</si>
  <si>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</si>
  <si>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</si>
  <si>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</si>
  <si>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</si>
  <si>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</si>
  <si>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</si>
  <si>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</si>
  <si>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</si>
  <si>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</si>
  <si>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</si>
  <si>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</si>
  <si>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</si>
  <si>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</si>
  <si>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</si>
  <si>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</si>
  <si>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</si>
  <si>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</si>
  <si>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</si>
  <si>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</si>
  <si>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</si>
  <si>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</si>
  <si>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</si>
  <si>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</si>
  <si>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</si>
  <si>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</si>
  <si>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</si>
  <si>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</si>
  <si>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</si>
  <si>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</si>
  <si>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</si>
  <si>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</si>
  <si>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</si>
  <si>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</si>
  <si>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</si>
  <si>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</si>
  <si>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</si>
  <si>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</si>
  <si>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</si>
  <si>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</si>
  <si>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</si>
  <si>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</si>
  <si>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</si>
  <si>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</si>
  <si>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</si>
  <si>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</si>
  <si>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</si>
  <si>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</si>
  <si>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</si>
  <si>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</si>
  <si>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</si>
  <si>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</si>
  <si>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</si>
  <si>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</si>
  <si>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</si>
  <si>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</si>
  <si>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</si>
  <si>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</si>
  <si>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</si>
  <si>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</si>
  <si>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</si>
  <si>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</si>
  <si>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</si>
  <si>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</si>
  <si>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</si>
  <si>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</si>
  <si>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</si>
  <si>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</si>
  <si>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</si>
  <si>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</si>
  <si>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</si>
  <si>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</si>
  <si>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</si>
  <si>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</si>
  <si>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</si>
  <si>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</si>
  <si>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</si>
  <si>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</si>
  <si>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</si>
  <si>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</si>
  <si>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</si>
  <si>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</si>
  <si>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</si>
  <si>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</si>
  <si>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</si>
  <si>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</si>
  <si>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</si>
  <si>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</si>
  <si>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</si>
  <si>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</si>
  <si>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</si>
  <si>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</si>
  <si>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</si>
  <si>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</si>
  <si>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</si>
  <si>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</si>
  <si>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</si>
  <si>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</si>
  <si>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</si>
  <si>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</si>
  <si>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</si>
  <si>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</si>
  <si>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</si>
  <si>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</si>
  <si>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</si>
  <si>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</si>
  <si>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</si>
  <si>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</si>
  <si>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</si>
  <si>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</si>
  <si>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</si>
  <si>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</si>
  <si>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</si>
  <si>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</si>
  <si>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</si>
  <si>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</si>
  <si>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</si>
  <si>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</si>
  <si>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</si>
  <si>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</si>
  <si>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</si>
  <si>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</si>
  <si>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</si>
  <si>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</si>
  <si>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</si>
  <si>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</si>
  <si>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</si>
  <si>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</si>
  <si>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</si>
  <si>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</si>
  <si>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</si>
  <si>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</si>
  <si>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</si>
  <si>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</si>
  <si>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</si>
  <si>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</si>
  <si>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</si>
  <si>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</si>
  <si>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</si>
  <si>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</si>
  <si>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</si>
  <si>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</si>
  <si>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</si>
  <si>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</si>
  <si>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</si>
  <si>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</si>
  <si>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</si>
  <si>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</si>
  <si>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</si>
  <si>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</si>
  <si>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</si>
  <si>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</si>
  <si>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</si>
  <si>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</si>
  <si>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</si>
  <si>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</si>
  <si>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</si>
  <si>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</si>
  <si>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</si>
  <si>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</si>
  <si>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</si>
  <si>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</si>
  <si>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</si>
  <si>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</si>
  <si>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</si>
  <si>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</si>
  <si>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</si>
  <si>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</si>
  <si>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</si>
  <si>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</si>
  <si>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</si>
  <si>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</si>
  <si>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</si>
  <si>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</si>
  <si>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</si>
  <si>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</si>
  <si>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</si>
  <si>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</si>
  <si>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</si>
  <si>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</si>
  <si>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</si>
  <si>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</si>
  <si>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</si>
  <si>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</si>
  <si>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</si>
  <si>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</si>
  <si>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</si>
  <si>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</si>
  <si>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</si>
  <si>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</si>
  <si>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</si>
  <si>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</si>
  <si>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</si>
  <si>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</si>
  <si>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</si>
  <si>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</si>
  <si>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</si>
  <si>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</si>
  <si>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</si>
  <si>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</si>
  <si>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</si>
  <si>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</si>
  <si>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</si>
  <si>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</si>
  <si>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</si>
  <si>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</si>
  <si>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</si>
  <si>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</si>
  <si>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</si>
  <si>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</si>
  <si>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</si>
  <si>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</si>
  <si>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</si>
  <si>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</si>
  <si>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</si>
  <si>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</si>
  <si>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</si>
  <si>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</si>
  <si>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</si>
  <si>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</si>
  <si>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</si>
  <si>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</si>
  <si>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</si>
  <si>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</si>
  <si>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</si>
  <si>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</si>
  <si>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</si>
  <si>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</si>
  <si>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</si>
  <si>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</si>
  <si>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</si>
  <si>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</si>
  <si>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</si>
  <si>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</si>
  <si>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</si>
  <si>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</si>
  <si>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</si>
  <si>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</si>
  <si>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</si>
  <si>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</si>
  <si>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</si>
  <si>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</si>
  <si>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</si>
  <si>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</si>
  <si>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</si>
  <si>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</si>
  <si>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</si>
  <si>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</si>
  <si>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</si>
  <si>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</si>
  <si>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</si>
  <si>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</si>
  <si>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</si>
  <si>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</si>
  <si>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</si>
  <si>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</si>
  <si>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</si>
  <si>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</si>
  <si>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</si>
  <si>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</si>
  <si>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</si>
  <si>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</si>
  <si>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</si>
  <si>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</si>
  <si>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</si>
  <si>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</si>
  <si>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</si>
  <si>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</si>
  <si>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</si>
  <si>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</si>
  <si>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</si>
  <si>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</si>
  <si>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</si>
  <si>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</si>
  <si>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</si>
  <si>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</si>
  <si>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</si>
  <si>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</si>
  <si>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</si>
  <si>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</si>
  <si>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</si>
  <si>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</si>
  <si>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</si>
  <si>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</si>
  <si>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</si>
  <si>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</si>
  <si>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</si>
  <si>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</si>
  <si>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</si>
  <si>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</si>
  <si>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</si>
  <si>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</si>
  <si>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</si>
  <si>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</si>
  <si>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</si>
  <si>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</si>
  <si>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</si>
  <si>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</si>
  <si>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</si>
  <si>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</si>
  <si>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</si>
  <si>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</si>
  <si>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</si>
  <si>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</si>
  <si>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</si>
  <si>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</si>
  <si>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</si>
  <si>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</si>
  <si>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</si>
  <si>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</si>
  <si>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</si>
  <si>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</si>
  <si>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</si>
  <si>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</si>
  <si>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</si>
  <si>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</si>
  <si>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</si>
  <si>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</si>
  <si>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</si>
  <si>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</si>
  <si>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</si>
  <si>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</si>
  <si>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</si>
  <si>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</si>
  <si>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</si>
  <si>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</si>
  <si>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</si>
  <si>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</si>
  <si>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</si>
  <si>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</si>
  <si>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</si>
  <si>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</si>
  <si>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</si>
  <si>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</si>
  <si>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</si>
  <si>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</si>
  <si>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</si>
  <si>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</si>
  <si>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</si>
  <si>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</si>
  <si>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</si>
  <si>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</si>
  <si>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</si>
  <si>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</si>
  <si>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</si>
  <si>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</si>
  <si>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</si>
  <si>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</si>
  <si>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</si>
  <si>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</si>
  <si>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</si>
  <si>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</si>
  <si>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</si>
  <si>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</si>
  <si>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</si>
  <si>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</si>
  <si>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</si>
  <si>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</si>
  <si>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</si>
  <si>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</si>
  <si>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</si>
  <si>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</si>
  <si>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</si>
  <si>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</si>
  <si>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</si>
  <si>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</si>
  <si>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</si>
  <si>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</si>
  <si>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</si>
  <si>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</si>
  <si>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</si>
  <si>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</si>
  <si>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</si>
  <si>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</si>
  <si>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</si>
  <si>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</si>
  <si>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</si>
  <si>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</si>
  <si>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</si>
  <si>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</si>
  <si>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</si>
  <si>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</si>
  <si>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</si>
  <si>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</si>
  <si>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</si>
  <si>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</si>
  <si>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</si>
  <si>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</si>
  <si>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</si>
  <si>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</si>
  <si>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</si>
  <si>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</si>
  <si>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</si>
  <si>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</si>
  <si>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</si>
  <si>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</si>
  <si>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</si>
  <si>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</si>
  <si>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</si>
  <si>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</si>
  <si>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</si>
  <si>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</si>
  <si>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</si>
  <si>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</si>
  <si>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</si>
  <si>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</si>
  <si>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</si>
  <si>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</si>
  <si>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</si>
  <si>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</si>
  <si>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</si>
  <si>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</si>
  <si>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</si>
  <si>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</si>
  <si>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</si>
  <si>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</si>
  <si>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</si>
  <si>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</si>
  <si>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</si>
  <si>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</si>
  <si>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</si>
  <si>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</si>
  <si>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</si>
  <si>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</si>
  <si>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</si>
  <si>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</si>
  <si>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</si>
  <si>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</si>
  <si>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</si>
  <si>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</si>
  <si>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</si>
  <si>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</si>
  <si>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</si>
  <si>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</si>
  <si>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</si>
  <si>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</si>
  <si>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</si>
  <si>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</si>
  <si>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</si>
  <si>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</si>
  <si>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</si>
  <si>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</si>
  <si>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</si>
  <si>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</si>
  <si>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</si>
  <si>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</si>
  <si>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</si>
  <si>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</si>
  <si>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</si>
  <si>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</si>
  <si>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</si>
  <si>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</si>
  <si>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</si>
  <si>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</si>
  <si>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</si>
  <si>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</si>
  <si>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</si>
  <si>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</si>
  <si>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</si>
  <si>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</si>
  <si>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</si>
  <si>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</si>
  <si>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</si>
  <si>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</si>
  <si>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</si>
  <si>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</si>
  <si>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</si>
  <si>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</si>
  <si>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</si>
  <si>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</si>
  <si>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</si>
  <si>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</si>
  <si>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</si>
  <si>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</si>
  <si>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</si>
  <si>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</si>
  <si>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</si>
  <si>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</si>
  <si>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</si>
  <si>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</si>
  <si>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</si>
  <si>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</si>
  <si>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</si>
  <si>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</si>
  <si>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</si>
  <si>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</si>
  <si>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</si>
  <si>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</si>
  <si>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</si>
  <si>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</si>
  <si>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</si>
  <si>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</si>
  <si>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</si>
  <si>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</si>
  <si>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</si>
  <si>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</si>
  <si>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</si>
  <si>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</si>
  <si>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</si>
  <si>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</si>
  <si>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</si>
  <si>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</si>
  <si>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</si>
  <si>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</si>
  <si>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</si>
  <si>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</si>
  <si>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</si>
  <si>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</si>
  <si>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</si>
  <si>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</si>
  <si>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</si>
  <si>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</si>
  <si>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</si>
  <si>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</si>
  <si>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</si>
  <si>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</si>
  <si>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</si>
  <si>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</si>
  <si>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</si>
  <si>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</si>
  <si>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</si>
  <si>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</si>
  <si>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</si>
  <si>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</si>
  <si>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</si>
  <si>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</si>
  <si>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</si>
  <si>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</si>
  <si>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</si>
  <si>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</si>
  <si>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</si>
  <si>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</si>
  <si>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</si>
  <si>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</si>
  <si>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</si>
  <si>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</si>
  <si>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</si>
  <si>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</si>
  <si>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</si>
  <si>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</si>
  <si>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</si>
  <si>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</si>
  <si>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</si>
  <si>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</si>
  <si>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</si>
  <si>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</si>
  <si>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</si>
  <si>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</si>
  <si>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</si>
  <si>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</si>
  <si>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</si>
  <si>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</si>
  <si>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</si>
  <si>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</si>
  <si>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</si>
  <si>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</si>
  <si>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</si>
  <si>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</si>
  <si>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</si>
  <si>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</si>
  <si>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</si>
  <si>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</si>
  <si>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</si>
  <si>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</si>
  <si>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</si>
  <si>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</si>
  <si>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</si>
  <si>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</si>
  <si>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</si>
  <si>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</si>
  <si>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</si>
  <si>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</si>
  <si>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</si>
  <si>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</si>
  <si>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</si>
  <si>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</si>
  <si>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</si>
  <si>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</si>
  <si>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</si>
  <si>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</si>
  <si>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</si>
  <si>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</si>
  <si>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</si>
  <si>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</si>
  <si>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</si>
  <si>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</si>
  <si>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</si>
  <si>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</si>
  <si>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</si>
  <si>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</si>
  <si>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</si>
  <si>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</si>
  <si>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</si>
  <si>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</si>
  <si>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</si>
  <si>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</si>
  <si>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</si>
  <si>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</si>
  <si>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</si>
  <si>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</si>
  <si>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</si>
  <si>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</si>
  <si>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</si>
  <si>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</si>
  <si>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</si>
  <si>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</si>
  <si>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</si>
  <si>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</si>
  <si>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</si>
  <si>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</si>
  <si>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</si>
  <si>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</si>
  <si>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</si>
  <si>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</si>
  <si>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</si>
  <si>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</si>
  <si>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</si>
  <si>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</si>
  <si>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</si>
  <si>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</si>
  <si>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</si>
  <si>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</si>
  <si>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</si>
  <si>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</si>
  <si>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</si>
  <si>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</si>
  <si>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</si>
  <si>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</si>
  <si>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</si>
  <si>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</si>
  <si>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</si>
  <si>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</si>
  <si>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</si>
  <si>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</si>
  <si>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</si>
  <si>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</si>
  <si>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</si>
  <si>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</si>
  <si>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</si>
  <si>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</si>
  <si>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</si>
  <si>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</si>
  <si>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</si>
  <si>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</si>
  <si>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</si>
  <si>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</si>
  <si>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</si>
  <si>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</si>
  <si>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</si>
  <si>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</si>
  <si>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</si>
  <si>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</si>
  <si>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</si>
  <si>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</si>
  <si>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</si>
  <si>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</si>
  <si>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</si>
  <si>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</si>
  <si>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</si>
  <si>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</si>
  <si>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</si>
  <si>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</si>
  <si>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</si>
  <si>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</si>
  <si>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</si>
  <si>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</si>
  <si>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</si>
  <si>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</si>
  <si>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</si>
  <si>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</si>
  <si>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</si>
  <si>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</si>
  <si>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</si>
  <si>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</si>
  <si>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</si>
  <si>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</si>
  <si>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</si>
  <si>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</si>
  <si>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</si>
  <si>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</si>
  <si>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</si>
  <si>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</si>
  <si>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</si>
  <si>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</si>
  <si>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</si>
  <si>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</si>
  <si>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</si>
  <si>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</si>
  <si>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</si>
  <si>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</si>
  <si>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</si>
  <si>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</si>
  <si>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</si>
  <si>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</si>
  <si>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</si>
  <si>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</si>
  <si>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</si>
  <si>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</si>
  <si>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</si>
  <si>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</si>
  <si>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</si>
  <si>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</si>
  <si>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</si>
  <si>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</si>
  <si>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</si>
  <si>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</si>
  <si>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</si>
  <si>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</si>
  <si>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</si>
  <si>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</si>
  <si>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</si>
  <si>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</si>
  <si>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</si>
  <si>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</si>
  <si>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</si>
  <si>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</si>
  <si>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</si>
  <si>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</si>
  <si>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</si>
  <si>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</si>
  <si>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</si>
  <si>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</si>
  <si>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</si>
  <si>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</si>
  <si>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</si>
  <si>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</si>
  <si>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</si>
  <si>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</si>
  <si>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</si>
  <si>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</si>
  <si>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</si>
  <si>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</si>
  <si>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</si>
  <si>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</si>
  <si>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</si>
  <si>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</si>
  <si>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</si>
  <si>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</si>
  <si>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</si>
  <si>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</si>
  <si>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</si>
  <si>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</si>
  <si>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</si>
  <si>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</si>
  <si>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</si>
  <si>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</si>
  <si>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</si>
  <si>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</si>
  <si>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</si>
  <si>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</si>
  <si>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</si>
  <si>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</si>
  <si>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</si>
  <si>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</si>
  <si>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</si>
  <si>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</si>
  <si>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</si>
  <si>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</si>
  <si>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</si>
  <si>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</si>
  <si>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</si>
  <si>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</si>
  <si>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</si>
  <si>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</si>
  <si>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</si>
  <si>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</si>
  <si>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</si>
  <si>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</si>
  <si>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</si>
  <si>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</si>
  <si>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</si>
  <si>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</si>
  <si>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</si>
  <si>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</si>
  <si>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</si>
  <si>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</si>
  <si>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</si>
  <si>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</si>
  <si>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</si>
  <si>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</si>
  <si>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</si>
  <si>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</si>
  <si>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</si>
  <si>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</si>
  <si>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</si>
  <si>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</si>
  <si>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</si>
  <si>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</si>
  <si>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</si>
  <si>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</si>
  <si>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</si>
  <si>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</si>
  <si>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</si>
  <si>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</si>
  <si>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</si>
  <si>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</si>
  <si>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</si>
  <si>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</si>
  <si>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</si>
  <si>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</si>
  <si>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</si>
  <si>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</si>
  <si>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</si>
  <si>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</si>
  <si>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</si>
  <si>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</si>
  <si>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</si>
  <si>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</si>
  <si>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</si>
  <si>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</si>
  <si>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</si>
  <si>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</si>
  <si>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</si>
  <si>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</si>
  <si>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</si>
  <si>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</si>
  <si>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</si>
  <si>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</si>
  <si>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</si>
  <si>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</si>
  <si>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</si>
  <si>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</si>
  <si>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</si>
  <si>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</si>
  <si>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</si>
  <si>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</si>
  <si>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</si>
  <si>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</si>
  <si>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</si>
  <si>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</si>
  <si>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</si>
  <si>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</si>
  <si>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</si>
  <si>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</si>
  <si>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</si>
  <si>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</si>
  <si>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</si>
  <si>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</si>
  <si>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</si>
  <si>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</si>
  <si>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</si>
  <si>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</si>
  <si>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</si>
  <si>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</si>
  <si>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</si>
  <si>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</si>
  <si>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</si>
  <si>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</si>
  <si>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</si>
  <si>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</si>
  <si>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</si>
  <si>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</si>
  <si>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</si>
  <si>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</si>
  <si>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</si>
  <si>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</si>
  <si>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</si>
  <si>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</si>
  <si>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</si>
  <si>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</si>
  <si>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</si>
  <si>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</si>
  <si>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</si>
  <si>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</si>
  <si>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</si>
  <si>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</si>
  <si>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</si>
  <si>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</si>
  <si>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</si>
  <si>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</si>
  <si>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</si>
  <si>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</si>
  <si>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</si>
  <si>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</si>
  <si>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</si>
  <si>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</si>
  <si>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</si>
  <si>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</si>
  <si>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</si>
  <si>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</si>
  <si>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</si>
  <si>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</si>
  <si>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</si>
  <si>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</si>
  <si>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</si>
  <si>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</si>
  <si>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</si>
  <si>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</si>
  <si>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</si>
  <si>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</si>
  <si>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</si>
  <si>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</si>
  <si>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</si>
  <si>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</si>
  <si>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</si>
  <si>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</si>
  <si>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</si>
  <si>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</si>
  <si>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</si>
  <si>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</si>
  <si>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</si>
  <si>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</si>
  <si>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</si>
  <si>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</si>
  <si>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</si>
  <si>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</si>
  <si>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</si>
  <si>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</si>
  <si>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</si>
  <si>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</si>
  <si>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</si>
  <si>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</si>
  <si>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</si>
  <si>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</si>
  <si>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</si>
  <si>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</si>
  <si>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</si>
  <si>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</si>
  <si>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</si>
  <si>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</si>
  <si>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</si>
  <si>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</si>
  <si>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</si>
  <si>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</si>
  <si>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</si>
  <si>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</si>
  <si>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</si>
  <si>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</si>
  <si>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</si>
  <si>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</si>
  <si>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</si>
  <si>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</si>
  <si>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</si>
  <si>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</si>
  <si>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</si>
  <si>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</si>
  <si>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</si>
  <si>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</si>
  <si>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</si>
  <si>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</si>
  <si>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</si>
  <si>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</si>
  <si>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</si>
  <si>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</si>
  <si>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</si>
  <si>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</si>
  <si>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</si>
  <si>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</si>
  <si>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</si>
  <si>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</si>
  <si>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</si>
  <si>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</si>
  <si>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</si>
  <si>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</si>
  <si>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</si>
  <si>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</si>
  <si>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</si>
  <si>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</si>
  <si>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</si>
  <si>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</si>
  <si>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</si>
  <si>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</si>
  <si>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</si>
  <si>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</si>
  <si>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</si>
  <si>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</si>
  <si>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</si>
  <si>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</si>
  <si>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</si>
  <si>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</si>
  <si>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</si>
  <si>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</si>
  <si>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</si>
  <si>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</si>
  <si>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</si>
  <si>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</si>
  <si>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</si>
  <si>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</si>
  <si>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</si>
  <si>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</si>
  <si>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</si>
  <si>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</si>
  <si>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</si>
  <si>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</si>
  <si>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</si>
  <si>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</si>
  <si>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</si>
  <si>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</si>
  <si>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</si>
  <si>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</si>
  <si>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</si>
  <si>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</si>
  <si>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</si>
  <si>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</si>
  <si>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</si>
  <si>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</si>
  <si>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</si>
  <si>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</si>
  <si>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</si>
  <si>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</si>
  <si>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</si>
  <si>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</si>
  <si>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</si>
  <si>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</si>
  <si>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</si>
  <si>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</si>
  <si>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</si>
  <si>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</si>
  <si>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</si>
  <si>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</si>
  <si>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</si>
  <si>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</si>
  <si>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</si>
  <si>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</si>
  <si>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</si>
  <si>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</si>
  <si>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</si>
  <si>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</si>
  <si>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</si>
  <si>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</si>
  <si>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</si>
  <si>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</si>
  <si>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</si>
  <si>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</si>
  <si>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</si>
  <si>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</si>
  <si>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</si>
  <si>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</si>
  <si>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</si>
  <si>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</si>
  <si>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</si>
  <si>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</si>
  <si>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</si>
  <si>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</si>
  <si>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</si>
  <si>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</si>
  <si>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</si>
  <si>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</si>
  <si>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</si>
  <si>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</si>
  <si>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</si>
  <si>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</si>
  <si>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</si>
  <si>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</si>
  <si>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</si>
  <si>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</si>
  <si>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</si>
  <si>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</si>
  <si>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</si>
  <si>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</si>
  <si>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</si>
  <si>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</si>
  <si>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</si>
  <si>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</si>
  <si>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</si>
  <si>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</si>
  <si>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</si>
  <si>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</si>
  <si>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</si>
  <si>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</si>
  <si>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</si>
  <si>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</si>
  <si>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</si>
  <si>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</si>
  <si>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</si>
  <si>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</si>
  <si>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</si>
  <si>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</si>
  <si>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</si>
  <si>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</si>
  <si>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</si>
  <si>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</si>
  <si>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</si>
  <si>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</si>
  <si>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</si>
  <si>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</si>
  <si>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</si>
  <si>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</si>
  <si>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</si>
  <si>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</si>
  <si>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</si>
  <si>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</si>
  <si>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</si>
  <si>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</si>
  <si>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</si>
  <si>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</si>
  <si>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</si>
  <si>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</si>
  <si>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</si>
  <si>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</si>
  <si>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</si>
  <si>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</si>
  <si>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</si>
  <si>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</si>
  <si>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</si>
  <si>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</si>
  <si>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</si>
  <si>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</si>
  <si>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</si>
  <si>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</si>
  <si>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</si>
  <si>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</si>
  <si>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</si>
  <si>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</si>
  <si>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</si>
  <si>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</si>
  <si>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</si>
  <si>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</si>
  <si>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</si>
  <si>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</si>
  <si>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</si>
  <si>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</si>
  <si>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</si>
  <si>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</si>
  <si>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</si>
  <si>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</si>
  <si>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</si>
  <si>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</si>
  <si>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</si>
  <si>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</si>
  <si>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</si>
  <si>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</si>
  <si>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</si>
  <si>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</si>
  <si>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</si>
  <si>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</si>
  <si>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</si>
  <si>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</si>
  <si>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</si>
  <si>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</si>
  <si>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</si>
  <si>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</si>
  <si>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</si>
  <si>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</si>
  <si>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</si>
  <si>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</si>
  <si>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</si>
  <si>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</si>
  <si>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</si>
  <si>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</si>
  <si>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</si>
  <si>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</si>
  <si>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</si>
  <si>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</si>
  <si>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</si>
  <si>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</si>
  <si>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</si>
  <si>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</si>
  <si>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</si>
  <si>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</si>
  <si>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</si>
  <si>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</si>
  <si>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</si>
  <si>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</si>
  <si>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</si>
  <si>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</si>
  <si>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</si>
  <si>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</si>
  <si>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</si>
  <si>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</si>
  <si>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</si>
  <si>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</si>
  <si>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</si>
  <si>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</si>
  <si>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</si>
  <si>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</si>
  <si>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</si>
  <si>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</si>
  <si>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</si>
  <si>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</si>
  <si>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</si>
  <si>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</si>
  <si>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</si>
  <si>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</si>
  <si>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</si>
  <si>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</si>
  <si>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</si>
  <si>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</si>
  <si>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</si>
  <si>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</si>
  <si>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</si>
  <si>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</si>
  <si>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</si>
  <si>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</si>
  <si>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</si>
  <si>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</si>
  <si>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</si>
  <si>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</si>
  <si>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</si>
  <si>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</si>
  <si>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</si>
  <si>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</si>
  <si>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</si>
  <si>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</si>
  <si>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</si>
  <si>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</si>
  <si>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</si>
  <si>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</si>
  <si>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</si>
  <si>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</si>
  <si>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</si>
  <si>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</si>
  <si>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</si>
  <si>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</si>
  <si>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</si>
  <si>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</si>
  <si>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</si>
  <si>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</si>
  <si>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</si>
  <si>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</si>
  <si>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</si>
  <si>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</si>
  <si>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</si>
  <si>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</si>
  <si>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</si>
  <si>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</si>
  <si>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</si>
  <si>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</si>
  <si>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</si>
  <si>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</si>
  <si>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</si>
  <si>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</si>
  <si>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</si>
  <si>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</si>
  <si>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</si>
  <si>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</si>
  <si>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</si>
  <si>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</si>
  <si>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</si>
  <si>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</si>
  <si>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</si>
  <si>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</si>
  <si>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</si>
  <si>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</si>
  <si>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</si>
  <si>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</si>
  <si>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</si>
  <si>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</si>
  <si>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</si>
  <si>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</si>
  <si>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</si>
  <si>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</si>
  <si>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</si>
  <si>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</si>
  <si>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</si>
  <si>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</si>
  <si>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</si>
  <si>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</si>
  <si>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</si>
  <si>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</si>
  <si>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</si>
  <si>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</si>
  <si>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</si>
  <si>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</si>
  <si>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</si>
  <si>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</si>
  <si>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</si>
  <si>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</si>
  <si>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</si>
  <si>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</si>
  <si>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</si>
  <si>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</si>
  <si>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</si>
  <si>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</si>
  <si>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</si>
  <si>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</si>
  <si>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</si>
  <si>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</si>
  <si>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</si>
  <si>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</si>
  <si>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</si>
  <si>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</si>
  <si>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</si>
  <si>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</si>
  <si>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</si>
  <si>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</si>
  <si>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</si>
  <si>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</si>
  <si>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</si>
  <si>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</si>
  <si>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</si>
  <si>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</si>
  <si>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</si>
  <si>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</si>
  <si>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</si>
  <si>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</si>
  <si>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</si>
  <si>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</si>
  <si>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</si>
  <si>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</si>
  <si>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</si>
  <si>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</si>
  <si>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</si>
  <si>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</si>
  <si>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</si>
  <si>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</si>
  <si>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</si>
  <si>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</si>
  <si>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</si>
  <si>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</si>
  <si>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</si>
  <si>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</si>
  <si>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</si>
  <si>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</si>
  <si>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</si>
  <si>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</si>
  <si>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</si>
  <si>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</si>
  <si>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</si>
  <si>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</si>
  <si>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</si>
  <si>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</si>
  <si>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</si>
  <si>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</si>
  <si>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</si>
  <si>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</si>
  <si>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</si>
  <si>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</si>
  <si>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</si>
  <si>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</si>
  <si>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</si>
  <si>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</si>
  <si>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</si>
  <si>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</si>
  <si>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</si>
  <si>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</si>
  <si>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</si>
  <si>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</si>
  <si>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</si>
  <si>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</si>
  <si>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</si>
  <si>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</si>
  <si>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</si>
  <si>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</si>
  <si>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</si>
  <si>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</si>
  <si>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</si>
  <si>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</si>
  <si>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</si>
  <si>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</si>
  <si>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</si>
  <si>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</si>
  <si>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</si>
  <si>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</si>
  <si>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</si>
  <si>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</si>
  <si>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</si>
  <si>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</si>
  <si>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</si>
  <si>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</si>
  <si>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</si>
  <si>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</si>
  <si>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</si>
  <si>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</si>
  <si>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</si>
  <si>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</si>
  <si>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</si>
  <si>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</si>
  <si>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</si>
  <si>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</si>
  <si>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</si>
  <si>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</si>
  <si>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</si>
  <si>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</si>
  <si>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</si>
  <si>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</si>
  <si>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</si>
  <si>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</si>
  <si>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</si>
  <si>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</si>
  <si>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</si>
  <si>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</si>
  <si>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</si>
  <si>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</si>
  <si>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</si>
  <si>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</si>
  <si>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</si>
  <si>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</si>
  <si>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</si>
  <si>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</si>
  <si>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</si>
  <si>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</si>
  <si>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</si>
  <si>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</si>
  <si>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</si>
  <si>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</si>
  <si>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</si>
  <si>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</si>
  <si>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</si>
  <si>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</si>
  <si>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</si>
  <si>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</si>
  <si>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</si>
  <si>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</si>
  <si>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</si>
  <si>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</si>
  <si>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</si>
  <si>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</si>
  <si>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</si>
  <si>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</si>
  <si>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</si>
  <si>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</si>
  <si>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</si>
  <si>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</si>
  <si>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</si>
  <si>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</si>
  <si>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</si>
  <si>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</si>
  <si>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</si>
  <si>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</si>
  <si>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</si>
  <si>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</si>
  <si>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</si>
  <si>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</si>
  <si>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</si>
  <si>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</si>
  <si>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</si>
  <si>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</si>
  <si>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</si>
  <si>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</si>
  <si>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</si>
  <si>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</si>
  <si>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</si>
  <si>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</si>
  <si>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</si>
  <si>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</si>
  <si>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</si>
  <si>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</si>
  <si>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</si>
  <si>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</si>
  <si>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</si>
  <si>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</si>
  <si>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</si>
  <si>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</si>
  <si>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</si>
  <si>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</si>
  <si>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</si>
  <si>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</si>
  <si>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</si>
  <si>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</si>
  <si>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</si>
  <si>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</si>
  <si>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</si>
  <si>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</si>
  <si>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</si>
  <si>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</si>
  <si>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</si>
  <si>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</si>
  <si>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</si>
  <si>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</si>
  <si>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</si>
  <si>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</si>
  <si>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</si>
  <si>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</si>
  <si>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</si>
  <si>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</si>
  <si>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</si>
  <si>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</si>
  <si>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</si>
  <si>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</si>
  <si>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</si>
  <si>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</si>
  <si>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</si>
  <si>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</si>
  <si>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</si>
  <si>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</si>
  <si>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</si>
  <si>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</si>
  <si>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</si>
  <si>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</si>
  <si>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</si>
  <si>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</si>
  <si>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</si>
  <si>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</si>
  <si>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</si>
  <si>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</si>
  <si>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</si>
  <si>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</si>
  <si>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</si>
  <si>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</si>
  <si>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</si>
  <si>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</si>
  <si>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</si>
  <si>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</si>
  <si>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</si>
  <si>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</si>
  <si>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</si>
  <si>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</si>
  <si>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</si>
  <si>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</si>
  <si>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</si>
  <si>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</si>
  <si>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</si>
  <si>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</si>
  <si>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</si>
  <si>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</si>
  <si>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</si>
  <si>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</si>
  <si>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</si>
  <si>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</si>
  <si>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</si>
  <si>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</si>
  <si>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</si>
  <si>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</si>
  <si>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</si>
  <si>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</si>
  <si>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</si>
  <si>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</si>
  <si>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</si>
  <si>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</si>
  <si>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</si>
  <si>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</si>
  <si>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</si>
  <si>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</si>
  <si>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</si>
  <si>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</si>
  <si>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</si>
  <si>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</si>
  <si>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</si>
  <si>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</si>
  <si>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</si>
  <si>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</si>
  <si>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</si>
  <si>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</si>
  <si>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</si>
  <si>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</si>
  <si>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</si>
  <si>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</si>
  <si>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</si>
  <si>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</si>
  <si>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</si>
  <si>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</si>
  <si>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</si>
  <si>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</si>
  <si>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</si>
  <si>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</si>
  <si>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</si>
  <si>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</si>
  <si>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</si>
  <si>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</si>
  <si>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</si>
  <si>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</si>
  <si>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</si>
  <si>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</si>
  <si>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</si>
  <si>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</si>
  <si>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</si>
  <si>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</si>
  <si>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</si>
  <si>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</si>
  <si>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</si>
  <si>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</si>
  <si>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</si>
  <si>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</si>
  <si>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</si>
  <si>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</si>
  <si>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</si>
  <si>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</si>
  <si>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</si>
  <si>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</si>
  <si>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</si>
  <si>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</si>
  <si>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</si>
  <si>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</si>
  <si>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</si>
  <si>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</si>
  <si>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</si>
  <si>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</si>
  <si>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</si>
  <si>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</si>
  <si>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</si>
  <si>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</si>
  <si>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</si>
  <si>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</si>
  <si>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</si>
  <si>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</si>
  <si>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</si>
  <si>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</si>
  <si>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</si>
  <si>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</si>
  <si>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</si>
  <si>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</si>
  <si>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</si>
  <si>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</si>
  <si>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</si>
  <si>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</si>
  <si>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</si>
  <si>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</si>
  <si>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</si>
  <si>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</si>
  <si>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</si>
  <si>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</si>
  <si>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</si>
  <si>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</si>
  <si>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</si>
  <si>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</si>
  <si>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</si>
  <si>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</si>
  <si>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</si>
  <si>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</si>
  <si>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</si>
  <si>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</si>
  <si>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</si>
  <si>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</si>
  <si>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</si>
  <si>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</si>
  <si>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</si>
  <si>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</si>
  <si>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</si>
  <si>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</si>
  <si>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</si>
  <si>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</si>
  <si>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</si>
  <si>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</si>
  <si>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</si>
  <si>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</si>
  <si>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</si>
  <si>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</si>
  <si>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</si>
  <si>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</si>
  <si>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</si>
  <si>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</si>
  <si>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</si>
  <si>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</si>
  <si>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</si>
  <si>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</si>
  <si>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</si>
  <si>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</si>
  <si>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</si>
  <si>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</si>
  <si>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</si>
  <si>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</si>
  <si>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</si>
  <si>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</si>
  <si>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</si>
  <si>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</si>
  <si>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</si>
  <si>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</si>
  <si>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</si>
  <si>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</si>
  <si>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</si>
  <si>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</si>
  <si>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</si>
  <si>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</si>
  <si>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</si>
  <si>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</si>
  <si>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</si>
  <si>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</si>
  <si>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</si>
  <si>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</si>
  <si>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</si>
  <si>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</si>
  <si>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</si>
  <si>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</si>
  <si>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</si>
  <si>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</si>
  <si>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</si>
  <si>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</si>
  <si>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</si>
  <si>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</si>
  <si>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</si>
  <si>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</si>
  <si>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</si>
  <si>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</si>
  <si>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</si>
  <si>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</si>
  <si>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</si>
  <si>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</si>
  <si>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</si>
  <si>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</si>
  <si>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</si>
  <si>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</si>
  <si>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</si>
  <si>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</si>
  <si>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</si>
  <si>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</si>
  <si>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</si>
  <si>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</si>
  <si>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</si>
  <si>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</si>
  <si>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</si>
  <si>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</si>
  <si>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</si>
  <si>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</si>
  <si>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</si>
  <si>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</si>
  <si>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</si>
  <si>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</si>
  <si>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</si>
  <si>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</si>
  <si>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</si>
  <si>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</si>
  <si>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</si>
  <si>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</si>
  <si>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</si>
  <si>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</si>
  <si>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</si>
  <si>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</si>
  <si>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</si>
  <si>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</si>
  <si>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</si>
  <si>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</si>
  <si>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</si>
  <si>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</si>
  <si>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</si>
  <si>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</si>
  <si>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</si>
  <si>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</si>
  <si>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</si>
  <si>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</si>
  <si>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</si>
  <si>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</si>
  <si>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</si>
  <si>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</si>
  <si>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</si>
  <si>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</si>
  <si>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</si>
  <si>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</si>
  <si>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</si>
  <si>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</si>
  <si>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</si>
  <si>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</si>
  <si>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</si>
  <si>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</si>
  <si>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</si>
  <si>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</si>
  <si>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</si>
  <si>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</si>
  <si>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</si>
  <si>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</si>
  <si>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</si>
  <si>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</si>
  <si>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</si>
  <si>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</si>
  <si>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</si>
  <si>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</si>
  <si>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</si>
  <si>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</si>
  <si>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</si>
  <si>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</si>
  <si>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</si>
  <si>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</si>
  <si>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</si>
  <si>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</si>
  <si>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</si>
  <si>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</si>
  <si>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</si>
  <si>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</si>
  <si>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</si>
  <si>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</si>
  <si>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</si>
  <si>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</si>
  <si>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</si>
  <si>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</si>
  <si>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</si>
  <si>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</si>
  <si>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</si>
  <si>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</si>
  <si>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</si>
  <si>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</si>
  <si>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</si>
  <si>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</si>
  <si>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</si>
  <si>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</si>
  <si>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</si>
  <si>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</si>
  <si>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</si>
  <si>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</si>
  <si>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</si>
  <si>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</si>
  <si>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</si>
  <si>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</si>
  <si>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</si>
  <si>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</si>
  <si>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</si>
  <si>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</si>
  <si>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</si>
  <si>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</si>
  <si>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</si>
  <si>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</si>
  <si>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</si>
  <si>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</si>
  <si>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</si>
  <si>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</si>
  <si>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</si>
  <si>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</si>
  <si>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</si>
  <si>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</si>
  <si>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</si>
  <si>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</si>
  <si>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</si>
  <si>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</si>
  <si>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</si>
  <si>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</si>
  <si>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</si>
  <si>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</si>
  <si>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</si>
  <si>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</si>
  <si>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</si>
  <si>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</si>
  <si>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</si>
  <si>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</si>
  <si>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</si>
  <si>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</si>
  <si>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</si>
  <si>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</si>
  <si>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</si>
  <si>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</si>
  <si>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</si>
  <si>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</si>
  <si>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</si>
  <si>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</si>
  <si>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</si>
  <si>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</si>
  <si>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</si>
  <si>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</si>
  <si>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</si>
  <si>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</si>
  <si>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</si>
  <si>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</si>
  <si>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</si>
  <si>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</si>
  <si>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</si>
  <si>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</si>
  <si>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</si>
  <si>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</si>
  <si>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</si>
  <si>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</si>
  <si>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</si>
  <si>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</si>
  <si>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</si>
  <si>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</si>
  <si>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</si>
  <si>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</si>
  <si>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</si>
  <si>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</si>
  <si>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</si>
  <si>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</si>
  <si>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</si>
  <si>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</si>
  <si>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</si>
  <si>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</si>
  <si>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</si>
  <si>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</si>
  <si>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</si>
  <si>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</si>
  <si>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</si>
  <si>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</si>
  <si>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</si>
  <si>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</si>
  <si>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</si>
  <si>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</si>
  <si>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</si>
  <si>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</si>
  <si>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</si>
  <si>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</si>
  <si>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</si>
  <si>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</si>
  <si>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</si>
  <si>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</si>
  <si>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</si>
  <si>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</si>
  <si>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</si>
  <si>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</si>
  <si>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</si>
  <si>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</si>
  <si>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</si>
  <si>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</si>
  <si>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</si>
  <si>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</si>
  <si>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</si>
  <si>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</si>
  <si>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</si>
  <si>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</si>
  <si>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</si>
  <si>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</si>
  <si>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</si>
  <si>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</si>
  <si>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</si>
  <si>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</si>
  <si>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</si>
  <si>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</si>
  <si>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</si>
  <si>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</si>
  <si>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</si>
  <si>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</si>
  <si>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</si>
  <si>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</si>
  <si>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</si>
  <si>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</si>
  <si>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</si>
  <si>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</si>
  <si>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</si>
  <si>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</si>
  <si>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</si>
  <si>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</si>
  <si>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</si>
  <si>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</si>
  <si>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</si>
  <si>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</si>
  <si>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</si>
  <si>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</si>
  <si>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</si>
  <si>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</si>
  <si>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</si>
  <si>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</si>
  <si>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</si>
  <si>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</si>
  <si>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</si>
  <si>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</si>
  <si>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</si>
  <si>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</si>
  <si>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</si>
  <si>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</si>
  <si>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</si>
  <si>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</si>
  <si>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</si>
  <si>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</si>
  <si>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</si>
  <si>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</si>
  <si>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</si>
  <si>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</si>
  <si>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</si>
  <si>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</si>
  <si>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</si>
  <si>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</si>
  <si>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</si>
  <si>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</si>
  <si>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</si>
  <si>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</si>
  <si>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</si>
  <si>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</si>
  <si>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</si>
  <si>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</si>
  <si>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</si>
  <si>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</si>
  <si>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</si>
  <si>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</si>
  <si>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</si>
  <si>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</si>
  <si>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</si>
  <si>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</si>
  <si>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</si>
  <si>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</si>
  <si>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</si>
  <si>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</si>
  <si>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</si>
  <si>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</si>
  <si>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</si>
  <si>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</si>
  <si>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</si>
  <si>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</si>
  <si>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</si>
  <si>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</si>
  <si>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</si>
  <si>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</si>
  <si>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</si>
  <si>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</si>
  <si>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</si>
  <si>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</si>
  <si>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</si>
  <si>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</si>
  <si>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</si>
  <si>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</si>
  <si>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</si>
  <si>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</si>
  <si>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</si>
  <si>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</si>
  <si>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</si>
  <si>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</si>
  <si>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</si>
  <si>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</si>
  <si>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</si>
  <si>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</si>
  <si>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</si>
  <si>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</si>
  <si>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</si>
  <si>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</si>
  <si>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</si>
  <si>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</si>
  <si>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</si>
  <si>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</si>
  <si>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</si>
  <si>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</si>
  <si>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</si>
  <si>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</si>
  <si>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</si>
  <si>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</si>
  <si>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</si>
  <si>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</si>
  <si>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</si>
  <si>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</si>
  <si>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</si>
  <si>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</si>
  <si>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</si>
  <si>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</si>
  <si>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</si>
  <si>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</si>
  <si>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</si>
  <si>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</si>
  <si>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</si>
  <si>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</si>
  <si>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</si>
  <si>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</si>
  <si>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</si>
  <si>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</si>
  <si>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</si>
  <si>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</si>
  <si>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</si>
  <si>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</si>
  <si>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</si>
  <si>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</si>
  <si>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</si>
  <si>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</si>
  <si>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</si>
  <si>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</si>
  <si>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</si>
  <si>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</si>
  <si>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</si>
  <si>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</si>
  <si>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</si>
  <si>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</si>
  <si>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</si>
  <si>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</si>
  <si>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</si>
  <si>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</si>
  <si>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</si>
  <si>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</si>
  <si>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</si>
  <si>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</si>
  <si>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</si>
  <si>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</si>
  <si>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</si>
  <si>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</si>
  <si>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</si>
  <si>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</si>
  <si>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</si>
  <si>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</si>
  <si>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</si>
  <si>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</si>
  <si>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</si>
  <si>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</si>
  <si>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</si>
  <si>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</si>
  <si>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</si>
  <si>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</si>
  <si>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</si>
  <si>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</si>
  <si>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</si>
  <si>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</si>
  <si>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</si>
  <si>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</si>
  <si>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</si>
  <si>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</si>
  <si>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</si>
  <si>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</si>
  <si>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</si>
  <si>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</si>
  <si>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</si>
  <si>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</si>
  <si>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</si>
  <si>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</si>
  <si>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</si>
  <si>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</si>
  <si>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</si>
  <si>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</si>
  <si>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</si>
  <si>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</si>
  <si>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</si>
  <si>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</si>
  <si>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</si>
  <si>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</si>
  <si>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</si>
  <si>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</si>
  <si>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</si>
  <si>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</si>
  <si>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</si>
  <si>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</si>
  <si>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</si>
  <si>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</si>
  <si>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</si>
  <si>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</si>
  <si>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</si>
  <si>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</si>
  <si>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</si>
  <si>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</si>
  <si>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</si>
  <si>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</si>
  <si>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</si>
  <si>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</si>
  <si>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</si>
  <si>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</si>
  <si>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</si>
  <si>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</si>
  <si>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</si>
  <si>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</si>
  <si>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</si>
  <si>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</si>
  <si>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</si>
  <si>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</si>
  <si>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</si>
  <si>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</si>
  <si>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</si>
  <si>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</si>
  <si>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</si>
  <si>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</si>
  <si>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</si>
  <si>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</si>
  <si>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</si>
  <si>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</si>
  <si>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</si>
  <si>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</si>
  <si>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</si>
  <si>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</si>
  <si>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</si>
  <si>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</si>
  <si>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</si>
  <si>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</si>
  <si>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</si>
  <si>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</si>
  <si>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</si>
  <si>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</si>
  <si>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</si>
  <si>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</si>
  <si>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</si>
  <si>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</si>
  <si>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</si>
  <si>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</si>
  <si>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</si>
  <si>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</si>
  <si>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</si>
  <si>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</si>
  <si>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</si>
  <si>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</si>
  <si>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</si>
  <si>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</si>
  <si>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</si>
  <si>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</si>
  <si>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</si>
  <si>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</si>
  <si>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</si>
  <si>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</si>
  <si>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</si>
  <si>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</si>
  <si>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</si>
  <si>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</si>
  <si>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</si>
  <si>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</si>
  <si>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</si>
  <si>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</si>
  <si>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</si>
  <si>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</si>
  <si>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</si>
  <si>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</si>
  <si>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</si>
  <si>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</si>
  <si>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</si>
  <si>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</si>
  <si>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</si>
  <si>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</si>
  <si>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</si>
  <si>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</si>
  <si>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</si>
  <si>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</si>
  <si>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</si>
  <si>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</si>
  <si>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</si>
  <si>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</si>
  <si>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</si>
  <si>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</si>
  <si>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</si>
  <si>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</si>
  <si>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</si>
  <si>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</si>
  <si>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</si>
  <si>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</si>
  <si>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</si>
  <si>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</si>
  <si>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</si>
  <si>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</si>
  <si>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</si>
  <si>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</si>
  <si>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</si>
  <si>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</si>
  <si>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</si>
  <si>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</si>
  <si>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</si>
  <si>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</si>
  <si>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</si>
  <si>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</si>
  <si>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</si>
  <si>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</si>
  <si>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</si>
  <si>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</si>
  <si>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</si>
  <si>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</si>
  <si>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</si>
  <si>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</si>
  <si>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</si>
  <si>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</si>
  <si>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</si>
  <si>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</si>
  <si>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</si>
  <si>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</si>
  <si>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</si>
  <si>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</si>
  <si>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</si>
  <si>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</si>
  <si>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</si>
  <si>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</si>
  <si>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</si>
  <si>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</si>
  <si>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</si>
  <si>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</si>
  <si>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</si>
  <si>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</si>
  <si>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</si>
  <si>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</si>
  <si>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</si>
  <si>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</si>
  <si>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</si>
  <si>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</si>
  <si>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</si>
  <si>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</si>
  <si>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</si>
  <si>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</si>
  <si>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</si>
  <si>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</si>
  <si>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</si>
  <si>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</si>
  <si>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</si>
  <si>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</si>
  <si>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</si>
  <si>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</si>
  <si>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</si>
  <si>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</si>
  <si>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</si>
  <si>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</si>
  <si>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</si>
  <si>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</si>
  <si>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</si>
  <si>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</si>
  <si>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</si>
  <si>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</si>
  <si>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</si>
  <si>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</si>
  <si>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</si>
  <si>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</si>
  <si>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</si>
  <si>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</si>
  <si>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</si>
  <si>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</si>
  <si>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</si>
  <si>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</si>
  <si>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</si>
  <si>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</si>
  <si>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</si>
  <si>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</si>
  <si>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</si>
  <si>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</si>
  <si>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</si>
  <si>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</si>
  <si>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</si>
  <si>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</si>
  <si>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</si>
  <si>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</si>
  <si>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</si>
  <si>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</si>
  <si>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</si>
  <si>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</si>
  <si>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</si>
  <si>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</si>
  <si>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</si>
  <si>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</si>
  <si>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</si>
  <si>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</si>
  <si>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</si>
  <si>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</si>
  <si>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</si>
  <si>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</si>
  <si>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</si>
  <si>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</si>
  <si>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</si>
  <si>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</si>
  <si>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</si>
  <si>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</si>
  <si>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</si>
  <si>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</si>
  <si>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</si>
  <si>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</si>
  <si>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</si>
  <si>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</si>
  <si>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</si>
  <si>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</si>
  <si>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</si>
  <si>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</si>
  <si>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</si>
  <si>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</si>
  <si>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</si>
  <si>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</si>
  <si>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</si>
  <si>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</si>
  <si>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</si>
  <si>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</si>
  <si>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</si>
  <si>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</si>
  <si>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</si>
  <si>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</si>
  <si>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</si>
  <si>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</si>
  <si>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</si>
  <si>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</si>
  <si>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</si>
  <si>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</si>
  <si>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</si>
  <si>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</si>
  <si>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</si>
  <si>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</si>
  <si>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</si>
  <si>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</si>
  <si>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</si>
  <si>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</si>
  <si>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</si>
  <si>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</si>
  <si>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</si>
  <si>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</si>
  <si>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</si>
  <si>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</si>
  <si>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</si>
  <si>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</si>
  <si>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</si>
  <si>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</si>
  <si>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</si>
  <si>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</si>
  <si>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</si>
  <si>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</si>
  <si>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</si>
  <si>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</si>
  <si>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</si>
  <si>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</si>
  <si>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</si>
  <si>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</si>
  <si>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</si>
  <si>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</si>
  <si>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</si>
  <si>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</si>
  <si>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</si>
  <si>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</si>
  <si>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</si>
  <si>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</si>
  <si>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</si>
  <si>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</si>
  <si>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</si>
  <si>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</si>
  <si>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</si>
  <si>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</si>
  <si>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</si>
  <si>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</si>
  <si>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</si>
  <si>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</si>
  <si>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</si>
  <si>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</si>
  <si>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</si>
  <si>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</si>
  <si>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</si>
  <si>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</si>
  <si>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</si>
  <si>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</si>
  <si>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</si>
  <si>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</si>
  <si>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</si>
  <si>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</si>
  <si>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</si>
  <si>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</si>
  <si>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</si>
  <si>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</si>
  <si>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</si>
  <si>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</si>
  <si>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</si>
  <si>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</si>
  <si>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</si>
  <si>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</si>
  <si>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</si>
  <si>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</si>
  <si>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</si>
  <si>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</si>
  <si>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</si>
  <si>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</si>
  <si>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</si>
  <si>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</si>
  <si>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</si>
  <si>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</si>
  <si>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</si>
  <si>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</si>
  <si>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</si>
  <si>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</si>
  <si>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</si>
  <si>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</si>
  <si>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</si>
  <si>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</si>
  <si>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</si>
  <si>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</si>
  <si>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</si>
  <si>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</si>
  <si>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</si>
  <si>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</si>
  <si>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</si>
  <si>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</si>
  <si>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</si>
  <si>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</si>
  <si>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</si>
  <si>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</si>
  <si>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</si>
  <si>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</si>
  <si>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</si>
  <si>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</si>
  <si>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</si>
  <si>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</si>
  <si>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</si>
  <si>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</si>
  <si>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</si>
  <si>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</si>
  <si>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</si>
  <si>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</si>
  <si>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</si>
  <si>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</si>
  <si>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</si>
  <si>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</si>
  <si>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</si>
  <si>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</si>
  <si>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</si>
  <si>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</si>
  <si>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</si>
  <si>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</si>
  <si>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</si>
  <si>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</si>
  <si>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</si>
  <si>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</si>
  <si>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</si>
  <si>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</si>
  <si>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</si>
  <si>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</si>
  <si>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</si>
  <si>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</si>
  <si>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</si>
  <si>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</si>
  <si>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</si>
  <si>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</si>
  <si>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</si>
  <si>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</si>
  <si>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</si>
  <si>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</si>
  <si>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</si>
  <si>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</si>
  <si>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</si>
  <si>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</si>
  <si>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</si>
  <si>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</si>
  <si>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</si>
  <si>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</si>
  <si>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</si>
  <si>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</si>
  <si>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</si>
  <si>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</si>
  <si>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</si>
  <si>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</si>
  <si>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</si>
  <si>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</si>
  <si>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</si>
  <si>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</si>
  <si>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</si>
  <si>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</si>
  <si>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</si>
  <si>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</si>
  <si>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</si>
  <si>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</si>
  <si>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</si>
  <si>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</si>
  <si>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</si>
  <si>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</si>
  <si>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</si>
  <si>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</si>
  <si>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</si>
  <si>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</si>
  <si>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</si>
  <si>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</si>
  <si>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</si>
  <si>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</si>
  <si>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</si>
  <si>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</si>
  <si>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</si>
  <si>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</si>
  <si>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</si>
  <si>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</si>
  <si>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</si>
  <si>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</si>
  <si>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</si>
  <si>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</si>
  <si>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</si>
  <si>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</si>
  <si>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</si>
  <si>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</si>
  <si>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</si>
  <si>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</si>
  <si>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</si>
  <si>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</si>
  <si>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</si>
  <si>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</si>
  <si>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</si>
  <si>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</si>
  <si>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</si>
  <si>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</si>
  <si>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</si>
  <si>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</si>
  <si>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</si>
  <si>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</si>
  <si>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</si>
  <si>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</si>
  <si>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</si>
  <si>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</si>
  <si>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</si>
  <si>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</si>
  <si>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</si>
  <si>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</si>
  <si>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</si>
  <si>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</si>
  <si>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</si>
  <si>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</si>
  <si>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</si>
  <si>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</si>
  <si>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</si>
  <si>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</si>
  <si>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</si>
  <si>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</si>
  <si>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</si>
  <si>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</si>
  <si>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</si>
  <si>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</si>
  <si>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</si>
  <si>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</si>
  <si>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</si>
  <si>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</si>
  <si>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</si>
  <si>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</si>
  <si>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</si>
  <si>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</si>
  <si>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</si>
  <si>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</si>
  <si>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</si>
  <si>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</si>
  <si>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</si>
  <si>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</si>
  <si>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</si>
  <si>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</si>
  <si>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</si>
  <si>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</si>
  <si>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</si>
  <si>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</si>
  <si>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</si>
  <si>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</si>
  <si>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</si>
  <si>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</si>
  <si>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</si>
  <si>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</si>
  <si>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</si>
  <si>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</si>
  <si>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</si>
  <si>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</si>
  <si>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</si>
  <si>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</si>
  <si>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</si>
  <si>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</si>
  <si>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</si>
  <si>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</si>
  <si>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</si>
  <si>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</si>
  <si>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</si>
  <si>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</si>
  <si>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</si>
  <si>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</si>
  <si>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</si>
  <si>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</si>
  <si>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</si>
  <si>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</si>
  <si>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</si>
  <si>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</si>
  <si>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</si>
  <si>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</si>
  <si>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</si>
  <si>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</si>
  <si>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</si>
  <si>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</si>
  <si>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</si>
  <si>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</si>
  <si>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</si>
  <si>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</si>
  <si>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</si>
  <si>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</si>
  <si>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</si>
  <si>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</si>
  <si>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</si>
  <si>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</si>
  <si>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</si>
  <si>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</si>
  <si>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</si>
  <si>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</si>
  <si>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</si>
  <si>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</si>
  <si>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</si>
  <si>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</si>
  <si>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</si>
  <si>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</si>
  <si>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</si>
  <si>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</si>
  <si>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</si>
  <si>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</si>
  <si>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</si>
  <si>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</si>
  <si>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</si>
  <si>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</si>
  <si>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</si>
  <si>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</si>
  <si>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</si>
  <si>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</si>
  <si>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</si>
  <si>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</si>
  <si>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</si>
  <si>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</si>
  <si>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</si>
  <si>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</si>
  <si>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</si>
  <si>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</si>
  <si>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</si>
  <si>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</si>
  <si>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</si>
  <si>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</si>
  <si>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</si>
  <si>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</si>
  <si>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</si>
  <si>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</si>
  <si>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</si>
  <si>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</si>
  <si>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</si>
  <si>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</si>
  <si>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</si>
  <si>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</si>
  <si>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</si>
  <si>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</si>
  <si>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</si>
  <si>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</si>
  <si>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</si>
  <si>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</si>
  <si>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</si>
  <si>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</si>
  <si>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</si>
  <si>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</si>
  <si>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</si>
  <si>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</si>
  <si>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</si>
  <si>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</si>
  <si>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</si>
  <si>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</si>
  <si>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</si>
  <si>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</si>
  <si>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</si>
  <si>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</si>
  <si>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</si>
  <si>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</si>
  <si>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</si>
  <si>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</si>
  <si>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</si>
  <si>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</si>
  <si>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</si>
  <si>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</si>
  <si>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</si>
  <si>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</si>
  <si>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</si>
  <si>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</si>
  <si>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</si>
  <si>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</si>
  <si>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</si>
  <si>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</si>
  <si>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</si>
  <si>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</si>
  <si>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</si>
  <si>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</si>
  <si>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</si>
  <si>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</si>
  <si>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</si>
  <si>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</si>
  <si>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</si>
  <si>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</si>
  <si>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</si>
  <si>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</si>
  <si>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</si>
  <si>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</si>
  <si>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</si>
  <si>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</si>
  <si>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</si>
  <si>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</si>
  <si>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</si>
  <si>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</si>
  <si>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</si>
  <si>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</si>
  <si>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</si>
  <si>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</si>
  <si>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</si>
  <si>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</si>
  <si>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</si>
  <si>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</si>
  <si>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</si>
  <si>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</si>
  <si>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</si>
  <si>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</si>
  <si>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</si>
  <si>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</si>
  <si>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</si>
  <si>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</si>
  <si>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</si>
  <si>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</si>
  <si>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</si>
  <si>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</si>
  <si>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</si>
  <si>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</si>
  <si>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</si>
  <si>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</si>
  <si>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</si>
  <si>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</si>
  <si>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</si>
  <si>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</si>
  <si>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</si>
  <si>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</si>
  <si>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</si>
  <si>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</si>
  <si>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</si>
  <si>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</si>
  <si>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</si>
  <si>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</si>
  <si>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</si>
  <si>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</si>
  <si>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</si>
  <si>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</si>
  <si>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</si>
  <si>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</si>
  <si>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</si>
  <si>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</si>
  <si>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</si>
  <si>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</si>
  <si>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</si>
  <si>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</si>
  <si>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</si>
  <si>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</si>
  <si>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</si>
  <si>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</si>
  <si>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</si>
  <si>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</si>
  <si>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</si>
  <si>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</si>
  <si>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</si>
  <si>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</si>
  <si>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</si>
  <si>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</si>
  <si>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</si>
  <si>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</si>
  <si>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</si>
  <si>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</si>
  <si>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</si>
  <si>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</si>
  <si>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</si>
  <si>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</si>
  <si>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</si>
  <si>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</si>
  <si>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</si>
  <si>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</si>
  <si>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</si>
  <si>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</si>
  <si>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</si>
  <si>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</si>
  <si>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</si>
  <si>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</si>
  <si>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</si>
  <si>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</si>
  <si>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</si>
  <si>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</si>
  <si>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</si>
  <si>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</si>
  <si>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</si>
  <si>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</si>
  <si>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</si>
  <si>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</si>
  <si>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</si>
  <si>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</si>
  <si>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</si>
  <si>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</si>
  <si>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</si>
  <si>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</si>
  <si>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</si>
  <si>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</si>
  <si>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</si>
  <si>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</si>
  <si>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</si>
  <si>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</si>
  <si>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</si>
  <si>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</si>
  <si>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</si>
  <si>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</si>
  <si>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</si>
  <si>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</si>
  <si>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</si>
  <si>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</si>
  <si>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</si>
  <si>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</si>
  <si>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</si>
  <si>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</si>
  <si>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</si>
  <si>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</si>
  <si>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</si>
  <si>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</si>
  <si>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</si>
  <si>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</si>
  <si>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</si>
  <si>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</si>
  <si>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</si>
  <si>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</si>
  <si>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</si>
  <si>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</si>
  <si>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</si>
  <si>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</si>
  <si>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</si>
  <si>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</si>
  <si>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</si>
  <si>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</si>
  <si>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</si>
  <si>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</si>
  <si>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</si>
  <si>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</si>
  <si>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</si>
  <si>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</si>
  <si>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</si>
  <si>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</si>
  <si>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</si>
  <si>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</si>
  <si>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</si>
  <si>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</si>
  <si>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</si>
  <si>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</si>
  <si>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</si>
  <si>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</si>
  <si>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</si>
  <si>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</si>
  <si>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</si>
  <si>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</si>
  <si>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</si>
  <si>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</si>
  <si>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</si>
  <si>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</si>
  <si>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</si>
  <si>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</si>
  <si>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</si>
  <si>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</si>
  <si>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</si>
  <si>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</si>
  <si>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</si>
  <si>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</si>
  <si>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</si>
  <si>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</si>
  <si>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</si>
  <si>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</si>
  <si>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</si>
  <si>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</si>
  <si>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</si>
  <si>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</si>
  <si>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</si>
  <si>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</si>
  <si>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</si>
  <si>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</si>
  <si>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</si>
  <si>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</si>
  <si>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</si>
  <si>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</si>
  <si>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</si>
  <si>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</si>
  <si>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</si>
  <si>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</si>
  <si>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</si>
  <si>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</si>
  <si>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</si>
  <si>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</si>
  <si>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</si>
  <si>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</si>
  <si>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</si>
  <si>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</si>
  <si>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</si>
  <si>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</si>
  <si>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</si>
  <si>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</si>
  <si>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</si>
  <si>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</si>
  <si>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</si>
  <si>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</si>
  <si>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</si>
  <si>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</si>
  <si>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</si>
  <si>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</si>
  <si>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</si>
  <si>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</si>
  <si>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</si>
  <si>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</si>
  <si>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</si>
  <si>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</si>
  <si>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</si>
  <si>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</si>
  <si>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</si>
  <si>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</si>
  <si>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</si>
  <si>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</si>
  <si>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</si>
  <si>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</si>
  <si>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</si>
  <si>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</si>
  <si>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</si>
  <si>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</si>
  <si>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</si>
  <si>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</si>
  <si>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</si>
  <si>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</si>
  <si>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</si>
  <si>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</si>
  <si>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</si>
  <si>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</si>
  <si>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</si>
  <si>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</si>
  <si>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</si>
  <si>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</si>
  <si>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</si>
  <si>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</si>
  <si>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</si>
  <si>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</si>
  <si>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</si>
  <si>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</si>
  <si>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</si>
  <si>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</si>
  <si>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</si>
  <si>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</si>
  <si>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</si>
  <si>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</si>
  <si>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</si>
  <si>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</si>
  <si>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</si>
  <si>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</si>
  <si>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</si>
  <si>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</si>
  <si>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</si>
  <si>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</si>
  <si>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</si>
  <si>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</si>
  <si>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</si>
  <si>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</si>
  <si>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</si>
  <si>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</si>
  <si>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</si>
  <si>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</si>
  <si>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</si>
  <si>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</si>
  <si>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</si>
  <si>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</si>
  <si>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</si>
  <si>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</si>
  <si>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</si>
  <si>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</si>
  <si>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</si>
  <si>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</si>
  <si>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</si>
  <si>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</si>
  <si>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</si>
  <si>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</si>
  <si>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</si>
  <si>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</si>
  <si>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</si>
  <si>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</si>
  <si>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</si>
  <si>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</si>
  <si>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</si>
  <si>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</si>
  <si>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</si>
  <si>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</si>
  <si>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</si>
  <si>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</si>
  <si>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</si>
  <si>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</si>
  <si>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</si>
  <si>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</si>
  <si>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</si>
  <si>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</si>
  <si>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</si>
  <si>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</si>
  <si>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</si>
  <si>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</si>
  <si>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</si>
  <si>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</si>
  <si>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</si>
  <si>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</si>
  <si>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</si>
  <si>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</si>
  <si>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</si>
  <si>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</si>
  <si>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</si>
  <si>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</si>
  <si>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</si>
  <si>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</si>
  <si>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</si>
  <si>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</si>
  <si>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</si>
  <si>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</si>
  <si>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</si>
  <si>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</si>
  <si>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</si>
  <si>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</si>
  <si>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</si>
  <si>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</si>
  <si>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</si>
  <si>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</si>
  <si>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</si>
  <si>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</si>
  <si>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</si>
  <si>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</si>
  <si>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</si>
  <si>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</si>
  <si>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</si>
  <si>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</si>
  <si>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</si>
  <si>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</si>
  <si>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</si>
  <si>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</si>
  <si>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</si>
  <si>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</si>
  <si>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</si>
  <si>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</si>
  <si>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</si>
  <si>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</si>
  <si>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</si>
  <si>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</si>
  <si>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</si>
  <si>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</si>
  <si>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</si>
  <si>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</si>
  <si>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</si>
  <si>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</si>
  <si>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</si>
  <si>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</si>
  <si>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</si>
  <si>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</si>
  <si>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</si>
  <si>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</si>
  <si>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</si>
  <si>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</si>
  <si>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</si>
  <si>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</si>
  <si>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</si>
  <si>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</si>
  <si>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</si>
  <si>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</si>
  <si>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</si>
  <si>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</si>
  <si>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</si>
  <si>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</si>
  <si>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</si>
  <si>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</si>
  <si>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</si>
  <si>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</si>
  <si>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</si>
  <si>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</si>
  <si>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</si>
  <si>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</si>
  <si>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</si>
  <si>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</si>
  <si>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</si>
  <si>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</si>
  <si>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</si>
  <si>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</si>
  <si>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</si>
  <si>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</si>
  <si>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</si>
  <si>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</si>
  <si>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</si>
  <si>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</si>
  <si>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</si>
  <si>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</si>
  <si>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</si>
  <si>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</si>
  <si>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</si>
  <si>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</si>
  <si>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</si>
  <si>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</si>
  <si>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</si>
  <si>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</si>
  <si>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</si>
  <si>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</si>
  <si>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</si>
  <si>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</si>
  <si>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</si>
  <si>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</si>
  <si>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</si>
  <si>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</si>
  <si>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</si>
  <si>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</si>
  <si>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</si>
  <si>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</si>
  <si>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</si>
  <si>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</si>
  <si>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</si>
  <si>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</si>
  <si>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</si>
  <si>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</si>
  <si>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</si>
  <si>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</si>
  <si>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</si>
  <si>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</si>
  <si>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</si>
  <si>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</si>
  <si>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</si>
  <si>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</si>
  <si>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</si>
  <si>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</si>
  <si>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</si>
  <si>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</si>
  <si>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</si>
  <si>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</si>
  <si>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</si>
  <si>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</si>
  <si>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</si>
  <si>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</si>
  <si>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</si>
  <si>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</si>
  <si>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</si>
  <si>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</si>
  <si>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</si>
  <si>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</si>
  <si>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</si>
  <si>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</si>
  <si>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</si>
  <si>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</si>
  <si>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</si>
  <si>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</si>
  <si>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</si>
  <si>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</si>
  <si>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</si>
  <si>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</si>
  <si>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</si>
  <si>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</si>
  <si>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</si>
  <si>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</si>
  <si>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</si>
  <si>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</si>
  <si>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</si>
  <si>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</si>
  <si>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</si>
  <si>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</si>
  <si>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</si>
  <si>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</si>
  <si>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</si>
  <si>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</si>
  <si>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</si>
  <si>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</si>
  <si>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</si>
  <si>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</si>
  <si>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</si>
  <si>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</si>
  <si>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</si>
  <si>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</si>
  <si>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</si>
  <si>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</si>
  <si>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</si>
  <si>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</si>
  <si>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</si>
  <si>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</si>
  <si>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</si>
  <si>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</si>
  <si>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</si>
  <si>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</si>
  <si>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</si>
  <si>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</si>
  <si>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</si>
  <si>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</si>
  <si>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</si>
  <si>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</si>
  <si>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</si>
  <si>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</si>
  <si>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</si>
  <si>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</si>
  <si>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</si>
  <si>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</si>
  <si>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</si>
  <si>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</si>
  <si>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</si>
  <si>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</si>
  <si>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</si>
  <si>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</si>
  <si>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</si>
  <si>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</si>
  <si>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</si>
  <si>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</si>
  <si>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</si>
  <si>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</si>
  <si>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</si>
  <si>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</si>
  <si>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</si>
  <si>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</si>
  <si>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</si>
  <si>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</si>
  <si>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</si>
  <si>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</si>
  <si>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</si>
  <si>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</si>
  <si>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</si>
  <si>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</si>
  <si>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</si>
  <si>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</si>
  <si>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</si>
  <si>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</si>
  <si>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</si>
  <si>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</si>
  <si>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</si>
  <si>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</si>
  <si>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</si>
  <si>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</si>
  <si>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</si>
  <si>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</si>
  <si>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</si>
  <si>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</si>
  <si>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</si>
  <si>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</si>
  <si>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</si>
  <si>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</si>
  <si>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</si>
  <si>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</si>
  <si>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</si>
  <si>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</si>
  <si>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</si>
  <si>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</si>
  <si>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</si>
  <si>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</si>
  <si>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</si>
  <si>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</si>
  <si>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</si>
  <si>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</si>
  <si>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</si>
  <si>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</si>
  <si>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</si>
  <si>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</si>
  <si>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</si>
  <si>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</si>
  <si>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</si>
  <si>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</si>
  <si>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</si>
  <si>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</si>
  <si>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</si>
  <si>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</si>
  <si>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</si>
  <si>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</si>
  <si>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</si>
  <si>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</si>
  <si>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</si>
  <si>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</si>
  <si>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</si>
  <si>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</si>
  <si>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</si>
  <si>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</si>
  <si>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</si>
  <si>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</si>
  <si>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</si>
  <si>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</si>
  <si>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</si>
  <si>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</si>
  <si>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</si>
  <si>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</si>
  <si>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</si>
  <si>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</si>
  <si>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</si>
  <si>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</si>
  <si>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</si>
  <si>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</si>
  <si>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</si>
  <si>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</si>
  <si>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</si>
  <si>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</si>
  <si>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</si>
  <si>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</si>
  <si>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</si>
  <si>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</si>
  <si>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</si>
  <si>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</si>
  <si>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</si>
  <si>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</si>
  <si>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</si>
  <si>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</si>
  <si>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</si>
  <si>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</si>
  <si>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</si>
  <si>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</si>
  <si>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</si>
  <si>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</si>
  <si>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</si>
  <si>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</si>
  <si>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</si>
  <si>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</si>
  <si>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</si>
  <si>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</si>
  <si>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</si>
  <si>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</si>
  <si>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</si>
  <si>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</si>
  <si>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</si>
  <si>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</si>
  <si>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</si>
  <si>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</si>
  <si>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</si>
  <si>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</si>
  <si>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</si>
  <si>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</si>
  <si>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</si>
  <si>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</si>
  <si>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</si>
  <si>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</si>
  <si>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</si>
  <si>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</si>
  <si>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</si>
  <si>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</si>
  <si>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</si>
  <si>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</si>
  <si>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</si>
  <si>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</si>
  <si>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</si>
  <si>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</si>
  <si>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</si>
  <si>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</si>
  <si>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</si>
  <si>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</si>
  <si>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</si>
  <si>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</si>
  <si>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</si>
  <si>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</si>
  <si>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</si>
  <si>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</si>
  <si>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</si>
  <si>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</si>
  <si>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</si>
  <si>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</si>
  <si>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</si>
  <si>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</si>
  <si>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</si>
  <si>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</si>
  <si>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</si>
  <si>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</si>
  <si>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</si>
  <si>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</si>
  <si>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</si>
  <si>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</si>
  <si>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</si>
  <si>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</si>
  <si>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</si>
  <si>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</si>
  <si>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</si>
  <si>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</si>
  <si>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</si>
  <si>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</si>
  <si>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</si>
  <si>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</si>
  <si>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</si>
  <si>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</si>
  <si>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</si>
  <si>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</si>
  <si>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</si>
  <si>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</si>
  <si>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</si>
  <si>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</si>
  <si>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</si>
  <si>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</si>
  <si>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</si>
  <si>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</si>
  <si>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</si>
  <si>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</si>
  <si>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</si>
  <si>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</si>
  <si>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</si>
  <si>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</si>
  <si>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</si>
  <si>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</si>
  <si>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</si>
  <si>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</si>
  <si>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</si>
  <si>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</si>
  <si>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</si>
  <si>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</si>
  <si>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</si>
  <si>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</si>
  <si>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</si>
  <si>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</si>
  <si>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</si>
  <si>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</si>
  <si>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</si>
  <si>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</si>
  <si>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</si>
  <si>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</si>
  <si>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</si>
  <si>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</si>
  <si>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</si>
  <si>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</si>
  <si>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</si>
  <si>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</si>
  <si>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</si>
  <si>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</si>
  <si>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</si>
  <si>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</si>
  <si>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</si>
  <si>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</si>
  <si>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</si>
  <si>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</si>
  <si>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</si>
  <si>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</si>
  <si>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</si>
  <si>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</si>
  <si>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</si>
  <si>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</si>
  <si>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</si>
  <si>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</si>
  <si>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</si>
  <si>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</si>
  <si>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</si>
  <si>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</si>
  <si>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</si>
  <si>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</si>
  <si>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</si>
  <si>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</si>
  <si>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</si>
  <si>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</si>
  <si>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</si>
  <si>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</si>
  <si>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</si>
  <si>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</si>
  <si>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</si>
  <si>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</si>
  <si>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</si>
  <si>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</si>
  <si>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</si>
  <si>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</si>
  <si>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</si>
  <si>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</si>
  <si>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</si>
  <si>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</si>
  <si>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</si>
  <si>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</si>
  <si>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</si>
  <si>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</si>
  <si>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</si>
  <si>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</si>
  <si>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</si>
  <si>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</si>
  <si>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</si>
  <si>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</si>
  <si>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</si>
  <si>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</si>
  <si>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</si>
  <si>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</si>
  <si>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</si>
  <si>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</si>
  <si>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</si>
  <si>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</si>
  <si>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</si>
  <si>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</si>
  <si>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</si>
  <si>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</si>
  <si>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</si>
  <si>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</si>
  <si>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</si>
  <si>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</si>
  <si>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</si>
  <si>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</si>
  <si>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</si>
  <si>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</si>
  <si>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</si>
  <si>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</si>
  <si>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</si>
  <si>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</si>
  <si>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</si>
  <si>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</si>
  <si>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</si>
  <si>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</si>
  <si>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</si>
  <si>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</si>
  <si>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</si>
  <si>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</si>
  <si>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</si>
  <si>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</si>
  <si>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</si>
  <si>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</si>
  <si>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</si>
  <si>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</si>
  <si>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</si>
  <si>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</si>
  <si>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</si>
  <si>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</si>
  <si>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</si>
  <si>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</si>
  <si>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</si>
  <si>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</si>
  <si>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</si>
  <si>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</si>
  <si>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</si>
  <si>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</si>
  <si>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</si>
  <si>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</si>
  <si>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</si>
  <si>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</si>
  <si>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</si>
  <si>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</si>
  <si>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</si>
  <si>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</si>
  <si>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</si>
  <si>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</si>
  <si>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</si>
  <si>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</si>
  <si>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</si>
  <si>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</si>
  <si>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</si>
  <si>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</si>
  <si>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</si>
  <si>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</si>
  <si>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</si>
  <si>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</si>
  <si>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</si>
  <si>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</si>
  <si>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</si>
  <si>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</si>
  <si>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</si>
  <si>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</si>
  <si>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</si>
  <si>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</si>
  <si>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</si>
  <si>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</si>
  <si>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</si>
  <si>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</si>
  <si>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</si>
  <si>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</si>
  <si>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</si>
  <si>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</si>
  <si>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</si>
  <si>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</si>
  <si>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</si>
  <si>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</si>
  <si>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</si>
  <si>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</si>
  <si>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</si>
  <si>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</si>
  <si>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</si>
  <si>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</si>
  <si>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</si>
  <si>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</si>
  <si>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</si>
  <si>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</si>
  <si>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</si>
  <si>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</si>
  <si>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</si>
  <si>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</si>
  <si>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</si>
  <si>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</si>
  <si>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</si>
  <si>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</si>
  <si>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</si>
  <si>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</si>
  <si>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</si>
  <si>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</si>
  <si>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</si>
  <si>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</si>
  <si>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</si>
  <si>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</si>
  <si>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</si>
  <si>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</si>
  <si>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</si>
  <si>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</si>
  <si>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</si>
  <si>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</si>
  <si>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</si>
  <si>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</si>
  <si>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</si>
  <si>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</si>
  <si>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</si>
  <si>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</si>
  <si>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</si>
  <si>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</si>
  <si>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</si>
  <si>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</si>
  <si>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</si>
  <si>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</si>
  <si>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</si>
  <si>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</si>
  <si>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</si>
  <si>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</si>
  <si>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</si>
  <si>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</si>
  <si>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</si>
  <si>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</si>
  <si>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</si>
  <si>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</si>
  <si>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</si>
  <si>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</si>
  <si>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</si>
  <si>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</si>
  <si>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</si>
  <si>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</si>
  <si>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</si>
  <si>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</si>
  <si>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</si>
  <si>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</si>
  <si>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</si>
  <si>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</si>
  <si>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</si>
  <si>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</si>
  <si>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</si>
  <si>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</si>
  <si>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</si>
  <si>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</si>
  <si>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</si>
  <si>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</si>
  <si>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</si>
  <si>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</si>
  <si>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</si>
  <si>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</si>
  <si>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</si>
  <si>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</si>
  <si>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</si>
  <si>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</si>
  <si>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</si>
  <si>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</si>
  <si>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</si>
  <si>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</si>
  <si>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</si>
  <si>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</si>
  <si>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</si>
  <si>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</si>
  <si>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</si>
  <si>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</si>
  <si>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</si>
  <si>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</si>
  <si>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</si>
  <si>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</si>
  <si>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</si>
  <si>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</si>
  <si>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</si>
  <si>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</si>
  <si>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</si>
  <si>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</si>
  <si>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</si>
  <si>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</si>
  <si>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</si>
  <si>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</si>
  <si>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</si>
  <si>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</si>
  <si>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</si>
  <si>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</si>
  <si>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</si>
  <si>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</si>
  <si>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</si>
  <si>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</si>
  <si>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</si>
  <si>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</si>
  <si>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</si>
  <si>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</si>
  <si>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</si>
  <si>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</si>
  <si>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</si>
  <si>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</si>
  <si>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</si>
  <si>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</si>
  <si>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</si>
  <si>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</si>
  <si>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</si>
  <si>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</si>
  <si>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</si>
  <si>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</si>
  <si>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</si>
  <si>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</si>
  <si>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</si>
  <si>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</si>
  <si>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</si>
  <si>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</si>
  <si>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</si>
  <si>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</si>
  <si>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</si>
  <si>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</si>
  <si>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</si>
  <si>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</si>
  <si>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</si>
  <si>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</si>
  <si>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</si>
  <si>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</si>
  <si>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</si>
  <si>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</si>
  <si>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</si>
  <si>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</si>
  <si>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</si>
  <si>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</si>
  <si>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</si>
  <si>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</si>
  <si>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</si>
  <si>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</si>
  <si>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</si>
  <si>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</si>
  <si>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</si>
  <si>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</si>
  <si>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</si>
  <si>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</si>
  <si>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</si>
  <si>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</si>
  <si>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</si>
  <si>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</si>
  <si>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</si>
  <si>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</si>
  <si>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</si>
  <si>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</si>
  <si>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</si>
  <si>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</si>
  <si>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</si>
  <si>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</si>
  <si>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</si>
  <si>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</si>
  <si>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</si>
  <si>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</si>
  <si>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</si>
  <si>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</si>
  <si>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</si>
  <si>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</si>
  <si>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</si>
  <si>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</si>
  <si>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</si>
  <si>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</si>
  <si>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</si>
  <si>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</si>
  <si>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</si>
  <si>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</si>
  <si>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</si>
  <si>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</si>
  <si>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</si>
  <si>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</si>
  <si>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</si>
  <si>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</si>
  <si>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</si>
  <si>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</si>
  <si>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</si>
  <si>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</si>
  <si>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</si>
  <si>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</si>
  <si>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</si>
  <si>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</si>
  <si>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</si>
  <si>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</si>
  <si>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</si>
  <si>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</si>
  <si>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</si>
  <si>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</si>
  <si>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</si>
  <si>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</si>
  <si>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</si>
  <si>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</si>
  <si>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</si>
  <si>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</si>
  <si>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</si>
  <si>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</si>
  <si>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</si>
  <si>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</si>
  <si>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</si>
  <si>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</si>
  <si>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</si>
  <si>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</si>
  <si>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</si>
  <si>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</si>
  <si>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</si>
  <si>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</si>
  <si>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</si>
  <si>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</si>
  <si>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</si>
  <si>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</si>
  <si>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</si>
  <si>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</si>
  <si>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</si>
  <si>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</si>
  <si>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</si>
  <si>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</si>
  <si>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</si>
  <si>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</si>
  <si>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</si>
  <si>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</si>
  <si>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</si>
  <si>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</si>
  <si>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</si>
  <si>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</si>
  <si>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</si>
  <si>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</si>
  <si>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</si>
  <si>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</si>
  <si>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</si>
  <si>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</si>
  <si>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</si>
  <si>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</si>
  <si>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</si>
  <si>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</si>
  <si>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</si>
  <si>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</si>
  <si>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</si>
  <si>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</si>
  <si>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</si>
  <si>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</si>
  <si>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</si>
  <si>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</si>
  <si>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</si>
  <si>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</si>
  <si>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</si>
  <si>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</si>
  <si>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</si>
  <si>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</si>
  <si>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</si>
  <si>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</si>
  <si>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</si>
  <si>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</si>
  <si>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</si>
  <si>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</si>
  <si>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</si>
  <si>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</si>
  <si>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</si>
  <si>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</si>
  <si>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</si>
  <si>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</si>
  <si>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</si>
  <si>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</si>
  <si>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</si>
  <si>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</si>
  <si>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</si>
  <si>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</si>
  <si>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</si>
  <si>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</si>
  <si>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</si>
  <si>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</si>
  <si>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</si>
  <si>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</si>
  <si>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</si>
  <si>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</si>
  <si>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</si>
  <si>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</si>
  <si>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</si>
  <si>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</si>
  <si>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</si>
  <si>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</si>
  <si>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</si>
  <si>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</si>
  <si>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</si>
  <si>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</si>
  <si>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</si>
  <si>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</si>
  <si>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</si>
  <si>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</si>
  <si>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</si>
  <si>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</si>
  <si>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</si>
  <si>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</si>
  <si>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</si>
  <si>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</si>
  <si>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</si>
  <si>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</si>
  <si>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</si>
  <si>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</si>
  <si>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</si>
  <si>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</si>
  <si>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</si>
  <si>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</si>
  <si>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</si>
  <si>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</si>
  <si>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</si>
  <si>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</si>
  <si>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</si>
  <si>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</si>
  <si>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</si>
  <si>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</si>
  <si>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</si>
  <si>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</si>
  <si>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</si>
  <si>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</si>
  <si>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</si>
  <si>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</si>
  <si>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</si>
  <si>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</si>
  <si>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</si>
  <si>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</si>
  <si>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</si>
  <si>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</si>
  <si>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</si>
  <si>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</si>
  <si>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</si>
  <si>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</si>
  <si>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</si>
  <si>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</si>
  <si>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</si>
  <si>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</si>
  <si>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</si>
  <si>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</si>
  <si>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</si>
  <si>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</si>
  <si>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</si>
  <si>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</si>
  <si>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</si>
  <si>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</si>
  <si>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</si>
  <si>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</si>
  <si>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</si>
  <si>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</si>
  <si>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</si>
  <si>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</si>
  <si>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</si>
  <si>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</si>
  <si>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</si>
  <si>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</si>
  <si>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</si>
  <si>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</si>
  <si>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</si>
  <si>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</si>
  <si>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</si>
  <si>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</si>
  <si>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</si>
  <si>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</si>
  <si>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</si>
  <si>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</si>
  <si>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</si>
  <si>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</si>
  <si>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</si>
  <si>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</si>
  <si>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</si>
  <si>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</si>
  <si>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</si>
  <si>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</si>
  <si>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</si>
  <si>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</si>
  <si>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</si>
  <si>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</si>
  <si>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</si>
  <si>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</si>
  <si>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</si>
  <si>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</si>
  <si>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</si>
  <si>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</si>
  <si>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</si>
  <si>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</si>
  <si>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</si>
  <si>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</si>
  <si>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</si>
  <si>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</si>
  <si>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</si>
  <si>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</si>
  <si>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</si>
  <si>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</si>
  <si>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</si>
  <si>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</si>
  <si>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</si>
  <si>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</si>
  <si>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</si>
  <si>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</si>
  <si>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</si>
  <si>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</si>
  <si>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</si>
  <si>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</si>
  <si>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</si>
  <si>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</si>
  <si>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</si>
  <si>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</si>
  <si>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</si>
  <si>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</si>
  <si>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</si>
  <si>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</si>
  <si>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</si>
  <si>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</si>
  <si>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</si>
  <si>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</si>
  <si>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</si>
  <si>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</si>
  <si>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</si>
  <si>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</si>
  <si>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</si>
  <si>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</si>
  <si>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</si>
  <si>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</si>
  <si>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</si>
  <si>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</si>
  <si>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</si>
  <si>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</si>
  <si>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</si>
  <si>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</si>
  <si>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</si>
  <si>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</si>
  <si>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</si>
  <si>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</si>
  <si>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</si>
  <si>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</si>
  <si>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</si>
  <si>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</si>
  <si>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</si>
  <si>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</si>
  <si>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</si>
  <si>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</si>
  <si>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</si>
  <si>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</si>
  <si>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</si>
  <si>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</si>
  <si>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</si>
  <si>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</si>
  <si>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</si>
  <si>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</si>
  <si>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</si>
  <si>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</si>
  <si>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</si>
  <si>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</si>
  <si>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</si>
  <si>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</si>
  <si>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</si>
  <si>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</si>
  <si>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</si>
  <si>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</si>
  <si>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</si>
  <si>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</si>
  <si>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</si>
  <si>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</si>
  <si>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</si>
  <si>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</si>
  <si>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</si>
  <si>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</si>
  <si>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</si>
  <si>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</si>
  <si>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</si>
  <si>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</si>
  <si>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</si>
  <si>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</si>
  <si>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</si>
  <si>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</si>
  <si>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</si>
  <si>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</si>
  <si>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</si>
  <si>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</si>
  <si>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</si>
  <si>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</si>
  <si>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</si>
  <si>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</si>
  <si>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</si>
  <si>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</si>
  <si>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</si>
  <si>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</si>
  <si>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</si>
  <si>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</si>
  <si>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</si>
  <si>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</si>
  <si>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</si>
  <si>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</si>
  <si>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</si>
  <si>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</si>
  <si>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</si>
  <si>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</si>
  <si>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</si>
  <si>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</si>
  <si>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</si>
  <si>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</si>
  <si>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</si>
  <si>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</si>
  <si>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</si>
  <si>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</si>
  <si>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</si>
  <si>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</si>
  <si>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</si>
  <si>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</si>
  <si>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</si>
  <si>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</si>
  <si>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</si>
  <si>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</si>
  <si>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</si>
  <si>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</si>
  <si>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</si>
  <si>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</si>
  <si>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</si>
  <si>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</si>
  <si>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</si>
  <si>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</si>
  <si>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</si>
  <si>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</si>
  <si>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</si>
  <si>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</si>
  <si>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</si>
  <si>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</si>
  <si>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</si>
  <si>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</si>
  <si>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</si>
  <si>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</si>
  <si>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</si>
  <si>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</si>
  <si>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</si>
  <si>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</si>
  <si>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</si>
  <si>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</si>
  <si>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</si>
  <si>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</si>
  <si>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</si>
  <si>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</si>
  <si>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</si>
  <si>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</si>
  <si>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</si>
  <si>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</si>
  <si>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</si>
  <si>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</si>
  <si>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</si>
  <si>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</si>
  <si>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</si>
  <si>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</si>
  <si>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</si>
  <si>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</si>
  <si>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</si>
  <si>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</si>
  <si>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</si>
  <si>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</si>
  <si>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</si>
  <si>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</si>
  <si>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</si>
  <si>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</si>
  <si>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</si>
  <si>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</si>
  <si>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</si>
  <si>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</si>
  <si>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</si>
  <si>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</si>
  <si>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</si>
  <si>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</si>
  <si>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</si>
  <si>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</si>
  <si>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</si>
  <si>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</si>
  <si>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</si>
  <si>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</si>
  <si>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</si>
  <si>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</si>
  <si>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</si>
  <si>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</si>
  <si>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</si>
  <si>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</si>
  <si>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</si>
  <si>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</si>
  <si>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</si>
  <si>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</si>
  <si>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</si>
  <si>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</si>
  <si>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</si>
  <si>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</si>
  <si>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</si>
  <si>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</si>
  <si>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</si>
  <si>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</si>
  <si>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</si>
  <si>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</si>
  <si>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</si>
  <si>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</si>
  <si>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</si>
  <si>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</si>
  <si>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</si>
  <si>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</si>
  <si>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</si>
  <si>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</si>
  <si>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</si>
  <si>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</si>
  <si>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</si>
  <si>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</si>
  <si>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</si>
  <si>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</si>
  <si>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</si>
  <si>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</si>
  <si>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</si>
  <si>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</si>
  <si>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</si>
  <si>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</si>
  <si>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</si>
  <si>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</si>
  <si>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</si>
  <si>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</si>
  <si>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</si>
  <si>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</si>
  <si>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</si>
  <si>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</si>
  <si>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</si>
  <si>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</si>
  <si>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</si>
  <si>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</si>
  <si>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</si>
  <si>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</si>
  <si>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</si>
  <si>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</si>
  <si>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</si>
  <si>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</si>
  <si>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</si>
  <si>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</si>
  <si>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</si>
  <si>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</si>
  <si>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</si>
  <si>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</si>
  <si>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</si>
  <si>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</si>
  <si>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</si>
  <si>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</si>
  <si>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</si>
  <si>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</si>
  <si>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</si>
  <si>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</si>
  <si>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</si>
  <si>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</si>
  <si>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</si>
  <si>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</si>
  <si>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</si>
  <si>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</si>
  <si>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</si>
  <si>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</si>
  <si>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</si>
  <si>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</si>
  <si>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</si>
  <si>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</si>
  <si>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</si>
  <si>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</si>
  <si>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</si>
  <si>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</si>
  <si>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</si>
  <si>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</si>
  <si>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</si>
  <si>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</si>
  <si>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</si>
  <si>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</si>
  <si>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</si>
  <si>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</si>
  <si>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</si>
  <si>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</si>
  <si>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</si>
  <si>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</si>
  <si>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</si>
  <si>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</si>
  <si>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</si>
  <si>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</si>
  <si>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</si>
  <si>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</si>
  <si>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</si>
  <si>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</si>
  <si>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</si>
  <si>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</si>
  <si>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</si>
  <si>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</si>
  <si>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</si>
  <si>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</si>
  <si>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</si>
  <si>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</si>
  <si>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</si>
  <si>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</si>
  <si>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</si>
  <si>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</si>
  <si>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</si>
  <si>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</si>
  <si>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</si>
  <si>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</si>
  <si>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</si>
  <si>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</si>
  <si>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</si>
  <si>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</si>
  <si>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</si>
  <si>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</si>
  <si>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</si>
  <si>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</si>
  <si>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</si>
  <si>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</si>
  <si>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</si>
  <si>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</si>
  <si>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</si>
  <si>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</si>
  <si>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</si>
  <si>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</si>
  <si>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</si>
  <si>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</si>
  <si>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</si>
  <si>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</si>
  <si>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</si>
  <si>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</si>
  <si>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</si>
  <si>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</si>
  <si>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</si>
  <si>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</si>
  <si>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</si>
  <si>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</si>
  <si>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</si>
  <si>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</si>
  <si>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</si>
  <si>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</si>
  <si>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</si>
  <si>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</si>
  <si>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</si>
  <si>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</si>
  <si>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</si>
  <si>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</si>
  <si>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</si>
  <si>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</si>
  <si>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</si>
  <si>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</si>
  <si>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</si>
  <si>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</si>
  <si>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</si>
  <si>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</si>
  <si>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</si>
  <si>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</si>
  <si>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</si>
  <si>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</si>
  <si>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</si>
  <si>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</si>
  <si>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</si>
  <si>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</si>
  <si>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</si>
  <si>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</si>
  <si>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</si>
  <si>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</si>
  <si>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</si>
  <si>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</si>
  <si>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</si>
  <si>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</si>
  <si>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</si>
  <si>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</si>
  <si>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</si>
  <si>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</si>
  <si>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</si>
  <si>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</si>
  <si>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</si>
  <si>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</si>
  <si>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</si>
  <si>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</si>
  <si>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</si>
  <si>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</si>
  <si>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</si>
  <si>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</si>
  <si>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</si>
  <si>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</si>
  <si>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</si>
  <si>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</si>
  <si>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</si>
  <si>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</si>
  <si>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</si>
  <si>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</si>
  <si>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</si>
  <si>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</si>
  <si>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</si>
  <si>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</si>
  <si>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</si>
  <si>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</si>
  <si>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</si>
  <si>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</si>
  <si>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</si>
  <si>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</si>
  <si>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</si>
  <si>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</si>
  <si>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</si>
  <si>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</si>
  <si>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</si>
  <si>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</si>
  <si>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</si>
  <si>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</si>
  <si>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</si>
  <si>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</si>
  <si>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</si>
  <si>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</si>
  <si>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</si>
  <si>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</si>
  <si>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</si>
  <si>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</si>
  <si>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</si>
  <si>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</si>
  <si>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</si>
  <si>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</si>
  <si>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</si>
  <si>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</si>
  <si>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</si>
  <si>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</si>
  <si>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</si>
  <si>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</si>
  <si>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</si>
  <si>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</si>
  <si>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</si>
  <si>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</si>
  <si>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</si>
  <si>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</si>
  <si>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</si>
  <si>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</si>
  <si>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</si>
  <si>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</si>
  <si>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</si>
  <si>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</si>
  <si>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</si>
  <si>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</si>
  <si>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</si>
  <si>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</si>
  <si>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</si>
  <si>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</si>
  <si>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</si>
  <si>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</si>
  <si>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</si>
  <si>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</si>
  <si>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</si>
  <si>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</si>
  <si>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</si>
  <si>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</si>
  <si>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</si>
  <si>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</si>
  <si>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</si>
  <si>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</si>
  <si>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</si>
  <si>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</si>
  <si>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</si>
  <si>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</si>
  <si>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</si>
  <si>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</si>
  <si>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</si>
  <si>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</si>
  <si>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</si>
  <si>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</si>
  <si>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</si>
  <si>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</si>
  <si>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</si>
  <si>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</si>
  <si>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</si>
  <si>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</si>
  <si>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</si>
  <si>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</si>
  <si>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</si>
  <si>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</si>
  <si>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</si>
  <si>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</si>
  <si>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</si>
  <si>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</si>
  <si>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</si>
  <si>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</si>
  <si>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</si>
  <si>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</si>
  <si>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</si>
  <si>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</si>
  <si>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</si>
  <si>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</si>
  <si>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</si>
  <si>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</si>
  <si>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</si>
  <si>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</si>
  <si>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</si>
  <si>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</si>
  <si>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</si>
  <si>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</si>
  <si>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</si>
  <si>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</si>
  <si>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</si>
  <si>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</si>
  <si>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</si>
  <si>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</si>
  <si>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</si>
  <si>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</si>
  <si>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</si>
  <si>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</si>
  <si>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</si>
  <si>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</si>
  <si>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</si>
  <si>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</si>
  <si>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</si>
  <si>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</si>
  <si>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</si>
  <si>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</si>
  <si>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</si>
  <si>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</si>
  <si>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</si>
  <si>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</si>
  <si>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</si>
  <si>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</si>
  <si>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</si>
  <si>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</si>
  <si>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</si>
  <si>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</si>
  <si>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</si>
  <si>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</si>
  <si>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</si>
  <si>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</si>
  <si>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</si>
  <si>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</si>
  <si>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</si>
  <si>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</si>
  <si>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</si>
  <si>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</si>
  <si>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</si>
  <si>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</si>
  <si>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</si>
  <si>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</si>
  <si>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</si>
  <si>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</si>
  <si>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</si>
  <si>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</si>
  <si>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</si>
  <si>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</si>
  <si>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</si>
  <si>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</si>
  <si>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</si>
  <si>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</si>
  <si>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</si>
  <si>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</si>
  <si>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</si>
  <si>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</si>
  <si>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</si>
  <si>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</si>
  <si>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</si>
  <si>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</si>
  <si>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</si>
  <si>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</si>
  <si>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</si>
  <si>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</si>
  <si>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</si>
  <si>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</si>
  <si>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</si>
  <si>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</si>
  <si>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</si>
  <si>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</si>
  <si>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</si>
  <si>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</si>
  <si>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</si>
  <si>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</si>
  <si>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</si>
  <si>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</si>
  <si>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</si>
  <si>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</si>
  <si>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</si>
  <si>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</si>
  <si>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</si>
  <si>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</si>
  <si>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</si>
  <si>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</si>
  <si>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</si>
  <si>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</si>
  <si>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</si>
  <si>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</si>
  <si>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</si>
  <si>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</si>
  <si>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</si>
  <si>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</si>
  <si>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</si>
  <si>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</si>
  <si>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</si>
  <si>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</si>
  <si>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</si>
  <si>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</si>
  <si>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</si>
  <si>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</si>
  <si>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</si>
  <si>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</si>
  <si>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</si>
  <si>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</si>
  <si>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</si>
  <si>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</si>
  <si>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</si>
  <si>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</si>
  <si>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</si>
  <si>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</si>
  <si>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</si>
  <si>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</si>
  <si>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</si>
  <si>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</si>
  <si>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</si>
  <si>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</si>
  <si>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</si>
  <si>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</si>
  <si>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</si>
  <si>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</si>
  <si>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</si>
  <si>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</si>
  <si>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</si>
  <si>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</si>
  <si>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</si>
  <si>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</si>
  <si>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</si>
  <si>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</si>
  <si>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</si>
  <si>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</si>
  <si>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</si>
  <si>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</si>
  <si>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</si>
  <si>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</si>
  <si>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</si>
  <si>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</si>
  <si>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</si>
  <si>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</si>
  <si>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</si>
  <si>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</si>
  <si>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</si>
  <si>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</si>
  <si>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</si>
  <si>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</si>
  <si>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</si>
  <si>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</si>
  <si>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</si>
  <si>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</si>
  <si>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</si>
  <si>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</si>
  <si>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</si>
  <si>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</si>
  <si>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</si>
  <si>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</si>
  <si>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</si>
  <si>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</si>
  <si>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</si>
  <si>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</si>
  <si>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</si>
  <si>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</si>
  <si>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</si>
  <si>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</si>
  <si>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</si>
  <si>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</si>
  <si>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</si>
  <si>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</si>
  <si>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</si>
  <si>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</si>
  <si>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</si>
  <si>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</si>
  <si>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</si>
  <si>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</si>
  <si>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</si>
  <si>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</si>
  <si>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</si>
  <si>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</si>
  <si>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</si>
  <si>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</si>
  <si>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</si>
  <si>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</si>
  <si>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</si>
  <si>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</si>
  <si>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</si>
  <si>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</si>
  <si>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</si>
  <si>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</si>
  <si>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</si>
  <si>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</si>
  <si>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</si>
  <si>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</si>
  <si>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</si>
  <si>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</si>
  <si>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</si>
  <si>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</si>
  <si>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</si>
  <si>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</si>
  <si>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</si>
  <si>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</si>
  <si>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</si>
  <si>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</si>
  <si>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</si>
  <si>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</si>
  <si>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</si>
  <si>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</si>
  <si>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</si>
  <si>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</si>
  <si>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</si>
  <si>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</si>
  <si>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</si>
  <si>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</si>
  <si>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</si>
  <si>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</si>
  <si>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</si>
  <si>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</si>
  <si>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</si>
  <si>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</si>
  <si>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</si>
  <si>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</si>
  <si>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</si>
  <si>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</si>
  <si>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</si>
  <si>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</si>
  <si>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</si>
  <si>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</si>
  <si>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</si>
  <si>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</si>
  <si>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</si>
  <si>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</si>
  <si>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</si>
  <si>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</si>
  <si>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</si>
  <si>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</si>
  <si>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</si>
  <si>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</si>
  <si>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</si>
  <si>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</si>
  <si>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</si>
  <si>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</si>
  <si>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</si>
  <si>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</si>
  <si>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</si>
  <si>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</si>
  <si>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</si>
  <si>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</si>
  <si>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</si>
  <si>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</si>
  <si>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</si>
  <si>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</si>
  <si>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</si>
  <si>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</si>
  <si>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</si>
  <si>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</si>
  <si>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</si>
  <si>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</si>
  <si>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</si>
  <si>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</si>
  <si>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</si>
  <si>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</si>
  <si>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</si>
  <si>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</si>
  <si>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</si>
  <si>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</si>
  <si>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</si>
  <si>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</si>
  <si>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</si>
  <si>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</si>
  <si>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</si>
  <si>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</si>
  <si>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</si>
  <si>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</si>
  <si>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</si>
  <si>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</si>
  <si>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</si>
  <si>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</si>
  <si>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</si>
  <si>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</si>
  <si>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</si>
  <si>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</si>
  <si>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</si>
  <si>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</si>
  <si>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</si>
  <si>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</si>
  <si>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</si>
  <si>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</si>
  <si>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</si>
  <si>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</si>
  <si>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</si>
  <si>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</si>
  <si>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</si>
  <si>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</si>
  <si>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</si>
  <si>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</si>
  <si>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</si>
  <si>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</si>
  <si>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</si>
  <si>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</si>
  <si>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</si>
  <si>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</si>
  <si>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</si>
  <si>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</si>
  <si>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</si>
  <si>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</si>
  <si>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</si>
  <si>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</si>
  <si>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</si>
  <si>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</si>
  <si>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</si>
  <si>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</si>
  <si>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</si>
  <si>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</si>
  <si>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</si>
  <si>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</si>
  <si>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</si>
  <si>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</si>
  <si>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</si>
  <si>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</si>
  <si>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</si>
  <si>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</si>
  <si>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</si>
  <si>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</si>
  <si>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</si>
  <si>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</si>
  <si>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</si>
  <si>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</si>
  <si>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</si>
  <si>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</si>
  <si>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</si>
  <si>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</si>
  <si>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</si>
  <si>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</si>
  <si>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</si>
  <si>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</si>
  <si>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</si>
  <si>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</si>
  <si>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</si>
  <si>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</si>
  <si>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</si>
  <si>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</si>
  <si>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</si>
  <si>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</si>
  <si>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</si>
  <si>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</si>
  <si>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</si>
  <si>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</si>
  <si>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</si>
  <si>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</si>
  <si>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</si>
  <si>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</si>
  <si>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</si>
  <si>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</si>
  <si>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</si>
  <si>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</si>
  <si>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</si>
  <si>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</si>
  <si>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</si>
  <si>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</si>
  <si>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</si>
  <si>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</si>
  <si>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</si>
  <si>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</si>
  <si>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</si>
  <si>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</si>
  <si>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</si>
  <si>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</si>
  <si>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</si>
  <si>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</si>
  <si>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</si>
  <si>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</si>
  <si>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</si>
  <si>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</si>
  <si>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</si>
  <si>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</si>
  <si>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</si>
  <si>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</si>
  <si>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</si>
  <si>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</si>
  <si>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</si>
  <si>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</si>
  <si>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</si>
  <si>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</si>
  <si>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</si>
  <si>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</si>
  <si>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</si>
  <si>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</si>
  <si>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</si>
  <si>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</si>
  <si>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</si>
  <si>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</si>
  <si>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</si>
  <si>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</si>
  <si>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</si>
  <si>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</si>
  <si>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</si>
  <si>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</si>
  <si>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</si>
  <si>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</si>
  <si>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</si>
  <si>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</si>
  <si>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</si>
  <si>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</si>
  <si>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</si>
  <si>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</si>
  <si>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</si>
  <si>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</si>
  <si>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</si>
  <si>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</si>
  <si>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</si>
  <si>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</si>
  <si>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</si>
  <si>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</si>
  <si>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</si>
  <si>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</si>
  <si>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</si>
  <si>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</si>
  <si>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</si>
  <si>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</si>
  <si>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</si>
  <si>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</si>
  <si>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</si>
  <si>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</si>
  <si>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</si>
  <si>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</si>
  <si>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</si>
  <si>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</si>
  <si>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</si>
  <si>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</si>
  <si>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</si>
  <si>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</si>
  <si>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</si>
  <si>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</si>
  <si>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</si>
  <si>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</si>
  <si>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</si>
  <si>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</si>
  <si>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</si>
  <si>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</si>
  <si>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</si>
  <si>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</si>
  <si>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</si>
  <si>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</si>
  <si>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</si>
  <si>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</si>
  <si>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</si>
  <si>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</si>
  <si>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</si>
  <si>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</si>
  <si>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</si>
  <si>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</si>
  <si>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</si>
  <si>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</si>
  <si>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</si>
  <si>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</si>
  <si>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</si>
  <si>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</si>
  <si>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</si>
  <si>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</si>
  <si>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</si>
  <si>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</si>
  <si>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</si>
  <si>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</si>
  <si>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</si>
  <si>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</si>
  <si>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</si>
  <si>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</si>
  <si>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</si>
  <si>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</si>
  <si>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</si>
  <si>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</si>
  <si>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</si>
  <si>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</si>
  <si>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</si>
  <si>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</si>
  <si>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</si>
  <si>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</si>
  <si>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</si>
  <si>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</si>
  <si>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</si>
  <si>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</si>
  <si>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</si>
  <si>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</si>
  <si>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</si>
  <si>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</si>
  <si>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</si>
  <si>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</si>
  <si>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</si>
  <si>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</si>
  <si>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</si>
  <si>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</si>
  <si>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</si>
  <si>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</si>
  <si>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</si>
  <si>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</si>
  <si>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</si>
  <si>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</si>
  <si>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</si>
  <si>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</si>
  <si>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</si>
  <si>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</si>
  <si>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</si>
  <si>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</si>
  <si>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</si>
  <si>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</si>
  <si>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</si>
  <si>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</si>
  <si>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</si>
  <si>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</si>
  <si>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</si>
  <si>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</si>
  <si>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</si>
  <si>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</si>
  <si>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</si>
  <si>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</si>
  <si>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</si>
  <si>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</si>
  <si>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</si>
  <si>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</si>
  <si>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</si>
  <si>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</si>
  <si>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</si>
  <si>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</si>
  <si>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</si>
  <si>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</si>
  <si>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</si>
  <si>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</si>
  <si>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</si>
  <si>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</si>
  <si>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</si>
  <si>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</si>
  <si>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</si>
  <si>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</si>
  <si>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</si>
  <si>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</si>
  <si>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</si>
  <si>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</si>
  <si>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</si>
  <si>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</si>
  <si>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</si>
  <si>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</si>
  <si>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</si>
  <si>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</si>
  <si>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</si>
  <si>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</si>
  <si>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</si>
  <si>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</si>
  <si>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</si>
  <si>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</si>
  <si>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</si>
  <si>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</si>
  <si>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</si>
  <si>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</si>
  <si>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</si>
  <si>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</si>
  <si>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</si>
  <si>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</si>
  <si>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</si>
  <si>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</si>
  <si>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</si>
  <si>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</si>
  <si>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</si>
  <si>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</si>
  <si>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</si>
  <si>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</si>
  <si>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</si>
  <si>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</si>
  <si>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</si>
  <si>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</si>
  <si>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</si>
  <si>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</si>
  <si>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</si>
  <si>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</si>
  <si>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</si>
  <si>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</si>
  <si>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</si>
  <si>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</si>
  <si>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</si>
  <si>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</si>
  <si>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</si>
  <si>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</si>
  <si>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</si>
  <si>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</si>
  <si>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</si>
  <si>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</si>
  <si>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</si>
  <si>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</si>
  <si>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</si>
  <si>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</si>
  <si>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</si>
  <si>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</si>
  <si>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</si>
  <si>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</si>
  <si>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</si>
  <si>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</si>
  <si>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</si>
  <si>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</si>
  <si>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</si>
  <si>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</si>
  <si>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</si>
  <si>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</si>
  <si>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</si>
  <si>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</si>
  <si>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</si>
  <si>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</si>
  <si>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</si>
  <si>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</si>
  <si>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</si>
  <si>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</si>
  <si>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</si>
  <si>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</si>
  <si>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</si>
  <si>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</si>
  <si>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</si>
  <si>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</si>
  <si>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</si>
  <si>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</si>
  <si>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</si>
  <si>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</si>
  <si>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</si>
  <si>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</si>
  <si>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</si>
  <si>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</si>
  <si>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</si>
  <si>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</si>
  <si>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</si>
  <si>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</si>
  <si>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</si>
  <si>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</si>
  <si>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</si>
  <si>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</si>
  <si>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</si>
  <si>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</si>
  <si>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</si>
  <si>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</si>
  <si>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</si>
  <si>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</si>
  <si>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</si>
  <si>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</si>
  <si>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</si>
  <si>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</si>
  <si>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</si>
  <si>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</si>
  <si>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</si>
  <si>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</si>
  <si>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</si>
  <si>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</si>
  <si>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</si>
  <si>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</si>
  <si>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</si>
  <si>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</si>
  <si>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</si>
  <si>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</si>
  <si>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</si>
  <si>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</si>
  <si>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</si>
  <si>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</si>
  <si>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</si>
  <si>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</si>
  <si>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</si>
  <si>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</si>
  <si>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</si>
  <si>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</si>
  <si>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</si>
  <si>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</si>
  <si>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</si>
  <si>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</si>
  <si>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</si>
  <si>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</si>
  <si>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</si>
  <si>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</si>
  <si>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</si>
  <si>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</si>
  <si>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</si>
  <si>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</si>
  <si>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</si>
  <si>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</si>
  <si>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</si>
  <si>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</si>
  <si>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</si>
  <si>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</si>
  <si>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</si>
  <si>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</si>
  <si>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</si>
  <si>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</si>
  <si>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</si>
  <si>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</si>
  <si>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</si>
  <si>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</si>
  <si>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</si>
  <si>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</si>
  <si>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</si>
  <si>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</si>
  <si>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</si>
  <si>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</si>
  <si>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</si>
  <si>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</si>
  <si>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</si>
  <si>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</si>
  <si>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</si>
  <si>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</si>
  <si>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</si>
  <si>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</si>
  <si>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</si>
  <si>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</si>
  <si>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</si>
  <si>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</si>
  <si>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</si>
  <si>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</si>
  <si>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</si>
  <si>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</si>
  <si>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</si>
  <si>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</si>
  <si>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</si>
  <si>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</si>
  <si>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</si>
  <si>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</si>
  <si>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</si>
  <si>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</si>
  <si>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</si>
  <si>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</si>
  <si>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</si>
  <si>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</si>
  <si>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</si>
  <si>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</si>
  <si>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</si>
  <si>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</si>
  <si>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</si>
  <si>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</si>
  <si>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</si>
  <si>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</si>
  <si>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</si>
  <si>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</si>
  <si>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</si>
  <si>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</si>
  <si>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</si>
  <si>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</si>
  <si>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</si>
  <si>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</si>
  <si>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</si>
  <si>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</si>
  <si>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</si>
  <si>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</si>
  <si>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</si>
  <si>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</si>
  <si>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</si>
  <si>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</si>
  <si>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</si>
  <si>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</si>
  <si>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</si>
  <si>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</si>
  <si>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</si>
  <si>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</si>
  <si>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</si>
  <si>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</si>
  <si>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</si>
  <si>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</si>
  <si>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</si>
  <si>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</si>
  <si>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</si>
  <si>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</si>
  <si>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</si>
  <si>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</si>
  <si>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</si>
  <si>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</si>
  <si>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</si>
  <si>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</si>
  <si>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</si>
  <si>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</si>
  <si>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</si>
  <si>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</si>
  <si>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</si>
  <si>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</si>
  <si>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</si>
  <si>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</si>
  <si>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</si>
  <si>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</si>
  <si>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</si>
  <si>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</si>
  <si>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</si>
  <si>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</si>
  <si>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</si>
  <si>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</si>
  <si>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</si>
  <si>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</si>
  <si>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</si>
  <si>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</si>
  <si>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</si>
  <si>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</si>
  <si>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</si>
  <si>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</si>
  <si>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</si>
  <si>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</si>
  <si>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</si>
  <si>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</si>
  <si>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</si>
  <si>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</si>
  <si>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</si>
  <si>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</si>
  <si>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</si>
  <si>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</si>
  <si>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</si>
  <si>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</si>
  <si>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</si>
  <si>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</si>
  <si>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</si>
  <si>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</si>
  <si>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</si>
  <si>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</si>
  <si>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</si>
  <si>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</si>
  <si>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</si>
  <si>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</si>
  <si>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</si>
  <si>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</si>
  <si>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</si>
  <si>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</si>
  <si>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</si>
  <si>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</si>
  <si>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</si>
  <si>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</si>
  <si>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</si>
  <si>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</si>
  <si>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</si>
  <si>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</si>
  <si>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</si>
  <si>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</si>
  <si>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</si>
  <si>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</si>
  <si>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</si>
  <si>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</si>
  <si>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</si>
  <si>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</si>
  <si>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</si>
  <si>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</si>
  <si>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</si>
  <si>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</si>
  <si>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</si>
  <si>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</si>
  <si>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</si>
  <si>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</si>
  <si>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</si>
  <si>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</si>
  <si>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</si>
  <si>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</si>
  <si>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</si>
  <si>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</si>
  <si>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</si>
  <si>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</si>
  <si>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</si>
  <si>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</si>
  <si>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</si>
  <si>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</si>
  <si>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</si>
  <si>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</si>
  <si>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</si>
  <si>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</si>
  <si>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</si>
  <si>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</si>
  <si>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</si>
  <si>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</si>
  <si>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</si>
  <si>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</si>
  <si>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</si>
  <si>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</si>
  <si>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</si>
  <si>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</si>
  <si>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</si>
  <si>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</si>
  <si>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</si>
  <si>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</si>
  <si>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</si>
  <si>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</si>
  <si>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</si>
  <si>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</si>
  <si>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</si>
  <si>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</si>
  <si>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</si>
  <si>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</si>
  <si>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</si>
  <si>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</si>
  <si>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</si>
  <si>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</si>
  <si>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</si>
  <si>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</si>
  <si>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</si>
  <si>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</si>
  <si>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</si>
  <si>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</si>
  <si>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</si>
  <si>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</si>
  <si>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</si>
  <si>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</si>
  <si>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</si>
  <si>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</si>
  <si>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</si>
  <si>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</si>
  <si>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</si>
  <si>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</si>
  <si>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</si>
  <si>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</si>
  <si>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</si>
  <si>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</si>
  <si>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</si>
  <si>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</si>
  <si>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</si>
  <si>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</si>
  <si>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</si>
  <si>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</si>
  <si>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</si>
  <si>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</si>
  <si>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</si>
  <si>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</si>
  <si>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</si>
  <si>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</si>
  <si>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</si>
  <si>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</si>
  <si>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</si>
  <si>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</si>
  <si>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</si>
  <si>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</si>
  <si>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</si>
  <si>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</si>
  <si>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</si>
  <si>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</si>
  <si>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</si>
  <si>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</si>
  <si>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</si>
  <si>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</si>
  <si>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</si>
  <si>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</si>
  <si>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</si>
  <si>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</si>
  <si>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</si>
  <si>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</si>
  <si>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</si>
  <si>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</si>
  <si>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</si>
  <si>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</si>
  <si>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</si>
  <si>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</si>
  <si>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</si>
  <si>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</si>
  <si>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</si>
  <si>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</si>
  <si>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</si>
  <si>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</si>
  <si>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</si>
  <si>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</si>
  <si>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</si>
  <si>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</si>
  <si>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</si>
  <si>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</si>
  <si>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</si>
  <si>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</si>
  <si>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</si>
  <si>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</si>
  <si>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</si>
  <si>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</si>
  <si>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</si>
  <si>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</si>
  <si>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</si>
  <si>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</si>
  <si>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</si>
  <si>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</si>
  <si>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</si>
  <si>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</si>
  <si>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</si>
  <si>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</si>
  <si>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</si>
  <si>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</si>
  <si>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</si>
  <si>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</si>
  <si>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</si>
  <si>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</si>
  <si>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</si>
  <si>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</si>
  <si>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</si>
  <si>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</si>
  <si>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</si>
  <si>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</si>
  <si>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</si>
  <si>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</si>
  <si>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</si>
  <si>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</si>
  <si>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</si>
  <si>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</si>
  <si>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</si>
  <si>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</si>
  <si>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</si>
  <si>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</si>
  <si>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</si>
  <si>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</si>
  <si>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</si>
  <si>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</si>
  <si>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</si>
  <si>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</si>
  <si>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</si>
  <si>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</si>
  <si>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</si>
  <si>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</si>
  <si>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</si>
  <si>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</si>
  <si>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</si>
  <si>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</si>
  <si>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</si>
  <si>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</si>
  <si>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</si>
  <si>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</si>
  <si>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</si>
  <si>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</si>
  <si>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</si>
  <si>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</si>
  <si>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</si>
  <si>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</si>
  <si>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</si>
  <si>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</si>
  <si>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</si>
  <si>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</si>
  <si>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</si>
  <si>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</si>
  <si>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</si>
  <si>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</si>
  <si>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</si>
  <si>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</si>
  <si>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</si>
  <si>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</si>
  <si>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</si>
  <si>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</si>
  <si>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</si>
  <si>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</si>
  <si>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</si>
  <si>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</si>
  <si>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</si>
  <si>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</si>
  <si>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</si>
  <si>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</si>
  <si>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</si>
  <si>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</si>
  <si>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</si>
  <si>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</si>
  <si>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</si>
  <si>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</si>
  <si>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</si>
  <si>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</si>
  <si>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</si>
  <si>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</si>
  <si>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</si>
  <si>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</si>
  <si>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</si>
  <si>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</si>
  <si>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</si>
  <si>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</si>
  <si>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</si>
  <si>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</si>
  <si>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</si>
  <si>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</si>
  <si>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</si>
  <si>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</si>
  <si>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</si>
  <si>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</si>
  <si>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</si>
  <si>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</si>
  <si>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</si>
  <si>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</si>
  <si>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</si>
  <si>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</si>
  <si>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</si>
  <si>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</si>
  <si>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</si>
  <si>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</si>
  <si>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</si>
  <si>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</si>
  <si>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</si>
  <si>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</si>
  <si>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</si>
  <si>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</si>
  <si>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</si>
  <si>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</si>
  <si>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</si>
  <si>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</si>
  <si>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</si>
  <si>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</si>
  <si>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</si>
  <si>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</si>
  <si>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</si>
  <si>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</si>
  <si>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</si>
  <si>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</si>
  <si>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</si>
  <si>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</si>
  <si>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</si>
  <si>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</si>
  <si>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</si>
  <si>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</si>
  <si>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</si>
  <si>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</si>
  <si>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</si>
  <si>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</si>
  <si>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</si>
  <si>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</si>
  <si>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</si>
  <si>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</si>
  <si>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</si>
  <si>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</si>
  <si>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</si>
  <si>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</si>
  <si>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</si>
  <si>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</si>
  <si>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</si>
  <si>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</si>
  <si>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</si>
  <si>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</si>
  <si>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</si>
  <si>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</si>
  <si>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</si>
  <si>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</si>
  <si>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</si>
  <si>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</si>
  <si>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</si>
  <si>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</si>
  <si>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</si>
  <si>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</si>
  <si>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</si>
  <si>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</si>
  <si>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</si>
  <si>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</si>
  <si>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</si>
  <si>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</si>
  <si>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</si>
  <si>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</si>
  <si>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</si>
  <si>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</si>
  <si>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</si>
  <si>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</si>
  <si>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</si>
  <si>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</si>
  <si>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</si>
  <si>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</si>
  <si>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</si>
  <si>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</si>
  <si>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</si>
  <si>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</si>
  <si>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</si>
  <si>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</si>
  <si>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</si>
  <si>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</si>
  <si>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</si>
  <si>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</si>
  <si>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</si>
  <si>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</si>
  <si>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</si>
  <si>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</si>
  <si>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</si>
  <si>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</si>
  <si>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</si>
  <si>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</si>
  <si>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</si>
  <si>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</si>
  <si>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</si>
  <si>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</si>
  <si>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</si>
  <si>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</si>
  <si>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</si>
  <si>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</si>
  <si>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</si>
  <si>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</si>
  <si>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</si>
  <si>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</si>
  <si>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</si>
  <si>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</si>
  <si>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</si>
  <si>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</si>
  <si>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</si>
  <si>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</si>
  <si>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</si>
  <si>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</si>
  <si>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</si>
  <si>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</si>
  <si>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</si>
  <si>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</si>
  <si>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</si>
  <si>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</si>
  <si>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</si>
  <si>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</si>
  <si>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</si>
  <si>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</si>
  <si>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</si>
  <si>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</si>
  <si>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</si>
  <si>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</si>
  <si>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</si>
  <si>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</si>
  <si>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</si>
  <si>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</si>
  <si>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</si>
  <si>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</si>
  <si>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</si>
  <si>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</si>
  <si>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</si>
  <si>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</si>
  <si>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</si>
  <si>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</si>
  <si>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</si>
  <si>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</si>
  <si>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</si>
  <si>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</si>
  <si>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</si>
  <si>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</si>
  <si>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</si>
  <si>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</si>
  <si>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</si>
  <si>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</si>
  <si>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</si>
  <si>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</si>
  <si>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</si>
  <si>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</si>
  <si>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</si>
  <si>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</si>
  <si>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</si>
  <si>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</si>
  <si>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</si>
  <si>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</si>
  <si>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</si>
  <si>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</si>
  <si>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</si>
  <si>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</si>
  <si>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</si>
  <si>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</si>
  <si>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</si>
  <si>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</si>
  <si>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</si>
  <si>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</si>
  <si>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</si>
  <si>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</si>
  <si>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</si>
  <si>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</si>
  <si>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</si>
  <si>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</si>
  <si>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</si>
  <si>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</si>
  <si>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</si>
  <si>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</si>
  <si>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</si>
  <si>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</si>
  <si>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</si>
  <si>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</si>
  <si>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</si>
  <si>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</si>
  <si>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</si>
  <si>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</si>
  <si>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</si>
  <si>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</si>
  <si>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</si>
  <si>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</si>
  <si>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</si>
  <si>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</si>
  <si>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</si>
  <si>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</si>
  <si>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</si>
  <si>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</si>
  <si>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</si>
  <si>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</si>
  <si>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</si>
  <si>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</si>
  <si>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</si>
  <si>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</si>
  <si>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</si>
  <si>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</si>
  <si>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</si>
  <si>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</si>
  <si>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</si>
  <si>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</si>
  <si>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</si>
  <si>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</si>
  <si>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</si>
  <si>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</si>
  <si>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</si>
  <si>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</si>
  <si>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</si>
  <si>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</si>
  <si>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</si>
  <si>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</si>
  <si>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</si>
  <si>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</si>
  <si>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</si>
  <si>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</si>
  <si>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</si>
  <si>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</si>
  <si>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</si>
  <si>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</si>
  <si>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</si>
  <si>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</si>
  <si>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</si>
  <si>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</si>
  <si>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</si>
  <si>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</si>
  <si>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</si>
  <si>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</si>
  <si>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</si>
  <si>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</si>
  <si>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</si>
  <si>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</si>
  <si>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</si>
  <si>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</si>
  <si>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</si>
  <si>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</si>
  <si>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</si>
  <si>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</si>
  <si>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</si>
  <si>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</si>
  <si>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</si>
  <si>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</si>
  <si>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</si>
  <si>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</si>
  <si>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</si>
  <si>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</si>
  <si>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</si>
  <si>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</si>
  <si>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</si>
  <si>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</si>
  <si>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</si>
  <si>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</si>
  <si>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</si>
  <si>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</si>
  <si>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</si>
  <si>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</si>
  <si>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</si>
  <si>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</si>
  <si>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</si>
  <si>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</si>
  <si>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</si>
  <si>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</si>
  <si>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</si>
  <si>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</si>
  <si>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</si>
  <si>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</si>
  <si>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</si>
  <si>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</si>
  <si>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</si>
  <si>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</si>
  <si>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</si>
  <si>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</si>
  <si>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</si>
  <si>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</si>
  <si>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</si>
  <si>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</si>
  <si>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</si>
  <si>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</si>
  <si>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</si>
  <si>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</si>
  <si>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</si>
  <si>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</si>
  <si>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</si>
  <si>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</si>
  <si>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</si>
  <si>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</si>
  <si>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</si>
  <si>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</si>
  <si>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</si>
  <si>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</si>
  <si>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</si>
  <si>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</si>
  <si>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</si>
  <si>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</si>
  <si>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</si>
  <si>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</si>
  <si>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</si>
  <si>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</si>
  <si>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</si>
  <si>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</si>
  <si>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</si>
  <si>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</si>
  <si>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</si>
  <si>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</si>
  <si>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</si>
  <si>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</si>
  <si>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</si>
  <si>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</si>
  <si>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</si>
  <si>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</si>
  <si>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</si>
  <si>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</si>
  <si>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</si>
  <si>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</si>
  <si>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</si>
  <si>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</si>
  <si>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</si>
  <si>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</si>
  <si>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</si>
  <si>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</si>
  <si>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</si>
  <si>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</si>
  <si>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</si>
  <si>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</si>
  <si>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</si>
  <si>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</si>
  <si>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</si>
  <si>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</si>
  <si>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</si>
  <si>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</si>
  <si>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</si>
  <si>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</si>
  <si>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</si>
  <si>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</si>
  <si>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</si>
  <si>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</si>
  <si>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</si>
  <si>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</si>
  <si>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</si>
  <si>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</si>
  <si>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</si>
  <si>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</si>
  <si>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</si>
  <si>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</si>
  <si>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</si>
  <si>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</si>
  <si>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</si>
  <si>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</si>
  <si>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</si>
  <si>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</si>
  <si>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</si>
  <si>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</si>
  <si>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</si>
  <si>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</si>
  <si>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</si>
  <si>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</si>
  <si>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</si>
  <si>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</si>
  <si>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</si>
  <si>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</si>
  <si>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</si>
  <si>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</si>
  <si>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</si>
  <si>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</si>
  <si>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</si>
  <si>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</si>
  <si>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</si>
  <si>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</si>
  <si>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</si>
  <si>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</si>
  <si>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</si>
  <si>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</si>
  <si>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</si>
  <si>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</si>
  <si>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</si>
  <si>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</si>
  <si>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</si>
  <si>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</si>
  <si>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</si>
  <si>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</si>
  <si>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</si>
  <si>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</si>
  <si>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</si>
  <si>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</si>
  <si>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</si>
  <si>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</si>
  <si>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</si>
  <si>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</si>
  <si>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</si>
  <si>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</si>
  <si>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</si>
  <si>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</si>
  <si>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</si>
  <si>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</si>
  <si>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</si>
  <si>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</si>
  <si>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</si>
  <si>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</si>
  <si>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</si>
  <si>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</si>
  <si>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</si>
  <si>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</si>
  <si>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</si>
  <si>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</si>
  <si>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</si>
  <si>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</si>
  <si>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</si>
  <si>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</si>
  <si>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</si>
  <si>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</si>
  <si>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</si>
  <si>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</si>
  <si>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</si>
  <si>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</si>
  <si>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</si>
  <si>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</si>
  <si>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</si>
  <si>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</si>
  <si>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</si>
  <si>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</si>
  <si>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</si>
  <si>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</si>
  <si>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</si>
  <si>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</si>
  <si>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</si>
  <si>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</si>
  <si>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</si>
  <si>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</si>
  <si>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</si>
  <si>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</si>
  <si>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</si>
  <si>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</si>
  <si>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</si>
  <si>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</si>
  <si>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</si>
  <si>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</si>
  <si>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</si>
  <si>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</si>
  <si>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</si>
  <si>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</si>
  <si>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</si>
  <si>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</si>
  <si>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</si>
  <si>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</si>
  <si>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</si>
  <si>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</si>
  <si>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</si>
  <si>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</si>
  <si>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</si>
  <si>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</si>
  <si>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</si>
  <si>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</si>
  <si>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</si>
  <si>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</si>
  <si>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</si>
  <si>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</si>
  <si>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</si>
  <si>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</si>
  <si>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</si>
  <si>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</si>
  <si>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</si>
  <si>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</si>
  <si>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</si>
  <si>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</si>
  <si>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</si>
  <si>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</si>
  <si>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</si>
  <si>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</si>
  <si>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</si>
  <si>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</si>
  <si>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</si>
  <si>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</si>
  <si>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</si>
  <si>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</si>
  <si>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</si>
  <si>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</si>
  <si>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</si>
  <si>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</si>
  <si>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</si>
  <si>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</si>
  <si>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</si>
  <si>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</si>
  <si>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</si>
  <si>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</si>
  <si>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</si>
  <si>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</si>
  <si>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</si>
  <si>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</si>
  <si>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</si>
  <si>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</si>
  <si>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</si>
  <si>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</si>
  <si>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</si>
  <si>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</si>
  <si>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</si>
  <si>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</si>
  <si>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</si>
  <si>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</si>
  <si>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</si>
  <si>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</si>
  <si>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</si>
  <si>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</si>
  <si>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</si>
  <si>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</si>
  <si>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</si>
  <si>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</si>
  <si>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</si>
  <si>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</si>
  <si>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</si>
  <si>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</si>
  <si>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</si>
  <si>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</si>
  <si>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</si>
  <si>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</si>
  <si>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</si>
  <si>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</si>
  <si>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</si>
  <si>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</si>
  <si>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</si>
  <si>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</si>
  <si>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</si>
  <si>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</si>
  <si>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</si>
  <si>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</si>
  <si>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</si>
  <si>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</si>
  <si>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</si>
  <si>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</si>
  <si>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</si>
  <si>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</si>
  <si>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</si>
  <si>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</si>
  <si>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</si>
  <si>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</si>
  <si>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</si>
  <si>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</si>
  <si>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</si>
  <si>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</si>
  <si>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</si>
  <si>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</si>
  <si>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</si>
  <si>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</si>
  <si>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</si>
  <si>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</si>
  <si>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</si>
  <si>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</si>
  <si>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</si>
  <si>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</si>
  <si>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</si>
  <si>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</si>
  <si>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</si>
  <si>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</si>
  <si>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</si>
  <si>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</si>
  <si>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</si>
  <si>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</si>
  <si>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</si>
  <si>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</si>
  <si>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</si>
  <si>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</si>
  <si>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</si>
  <si>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</si>
  <si>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</si>
  <si>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</si>
  <si>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</si>
  <si>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</si>
  <si>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</si>
  <si>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</si>
  <si>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</si>
  <si>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</si>
  <si>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</si>
  <si>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</si>
  <si>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</si>
  <si>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</si>
  <si>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</si>
  <si>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</si>
  <si>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</si>
  <si>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</si>
  <si>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</si>
  <si>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</si>
  <si>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</si>
  <si>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</si>
  <si>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</si>
  <si>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</si>
  <si>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</si>
  <si>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</si>
  <si>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</si>
  <si>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</si>
  <si>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</si>
  <si>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</si>
  <si>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</si>
  <si>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</si>
  <si>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</si>
  <si>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</si>
  <si>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</si>
  <si>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</si>
  <si>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</si>
  <si>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</si>
  <si>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</si>
  <si>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</si>
  <si>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</si>
  <si>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</si>
  <si>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</si>
  <si>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</si>
  <si>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</si>
  <si>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</si>
  <si>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</si>
  <si>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</si>
  <si>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</si>
  <si>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</si>
  <si>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</si>
  <si>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</si>
  <si>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</si>
  <si>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</si>
  <si>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</si>
  <si>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</si>
  <si>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</si>
  <si>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</si>
  <si>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</si>
  <si>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</si>
  <si>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</si>
  <si>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</si>
  <si>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</si>
  <si>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</si>
  <si>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</si>
  <si>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</si>
  <si>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</si>
  <si>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</si>
  <si>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</si>
  <si>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</si>
  <si>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</si>
  <si>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</si>
  <si>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</si>
  <si>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</si>
  <si>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</si>
  <si>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</si>
  <si>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</si>
  <si>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</si>
  <si>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</si>
  <si>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</si>
  <si>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</si>
  <si>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</si>
  <si>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</si>
  <si>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</si>
  <si>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</si>
  <si>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</si>
  <si>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</si>
  <si>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</si>
  <si>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</si>
  <si>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</si>
  <si>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</si>
  <si>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</si>
  <si>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</si>
  <si>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</si>
  <si>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</si>
  <si>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</si>
  <si>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</si>
  <si>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</si>
  <si>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</si>
  <si>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</si>
  <si>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</si>
  <si>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</si>
  <si>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</si>
  <si>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</si>
  <si>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</si>
  <si>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</si>
  <si>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</si>
  <si>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</si>
  <si>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</si>
  <si>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</si>
  <si>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</si>
  <si>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</si>
  <si>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</si>
  <si>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</si>
  <si>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</si>
  <si>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</si>
  <si>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</si>
  <si>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</si>
  <si>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</si>
  <si>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</si>
  <si>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</si>
  <si>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</si>
  <si>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</si>
  <si>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</si>
  <si>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</si>
  <si>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</si>
  <si>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</si>
  <si>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</si>
  <si>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</si>
  <si>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</si>
  <si>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</si>
  <si>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</si>
  <si>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</si>
  <si>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</si>
  <si>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</si>
  <si>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</si>
  <si>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</si>
  <si>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</si>
  <si>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</si>
  <si>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</si>
  <si>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</si>
  <si>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</si>
  <si>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</si>
  <si>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</si>
  <si>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</si>
  <si>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</si>
  <si>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</si>
  <si>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</si>
  <si>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</si>
  <si>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</si>
  <si>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</si>
  <si>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</si>
  <si>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</si>
  <si>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</si>
  <si>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</si>
  <si>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</si>
  <si>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</si>
  <si>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</si>
  <si>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</si>
  <si>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</si>
  <si>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</si>
  <si>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</si>
  <si>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</si>
  <si>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</si>
  <si>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</si>
  <si>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</si>
  <si>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</si>
  <si>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</si>
  <si>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</si>
  <si>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</si>
  <si>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</si>
  <si>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</si>
  <si>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</si>
  <si>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</si>
  <si>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</si>
  <si>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</si>
  <si>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</si>
  <si>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</si>
  <si>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</si>
  <si>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</si>
  <si>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</si>
  <si>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</si>
  <si>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</si>
  <si>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</si>
  <si>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</si>
  <si>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</si>
  <si>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</si>
  <si>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</si>
  <si>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</si>
  <si>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</si>
  <si>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</si>
  <si>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</si>
  <si>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</si>
  <si>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</si>
  <si>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</si>
  <si>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</si>
  <si>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</si>
  <si>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</si>
  <si>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</si>
  <si>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</si>
  <si>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</si>
  <si>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</si>
  <si>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</si>
  <si>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</si>
  <si>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</si>
  <si>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</si>
  <si>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</si>
  <si>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</si>
  <si>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</si>
  <si>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</si>
  <si>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</si>
  <si>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</si>
  <si>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</si>
  <si>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</si>
  <si>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</si>
  <si>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</si>
  <si>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</si>
  <si>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</si>
  <si>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</si>
  <si>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</si>
  <si>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</si>
  <si>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</si>
  <si>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</si>
  <si>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</si>
  <si>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</si>
  <si>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</si>
  <si>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</si>
  <si>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</si>
  <si>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</si>
  <si>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</si>
  <si>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</si>
  <si>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</si>
  <si>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</si>
  <si>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</si>
  <si>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</si>
  <si>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</si>
  <si>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</si>
  <si>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</si>
  <si>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</si>
  <si>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</si>
  <si>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</si>
  <si>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</si>
  <si>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</si>
  <si>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</si>
  <si>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</si>
  <si>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</si>
  <si>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</si>
  <si>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</si>
  <si>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</si>
  <si>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</si>
  <si>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</si>
  <si>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</si>
  <si>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</si>
  <si>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</si>
  <si>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</si>
  <si>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</si>
  <si>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</si>
  <si>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</si>
  <si>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</si>
  <si>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</si>
  <si>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</si>
  <si>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</si>
  <si>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</si>
  <si>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</si>
  <si>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</si>
  <si>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</si>
  <si>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</si>
  <si>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</si>
  <si>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</si>
  <si>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</si>
  <si>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</si>
  <si>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</si>
  <si>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</si>
  <si>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</si>
  <si>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</si>
  <si>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</si>
  <si>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</si>
  <si>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</si>
  <si>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</si>
  <si>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</si>
  <si>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</si>
  <si>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</si>
  <si>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</si>
  <si>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</si>
  <si>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</si>
  <si>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</si>
  <si>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</si>
  <si>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</si>
  <si>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</si>
  <si>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</si>
  <si>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</si>
  <si>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</si>
  <si>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</si>
  <si>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</si>
  <si>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</si>
  <si>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</si>
  <si>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</si>
  <si>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</si>
  <si>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</si>
  <si>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</si>
  <si>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</si>
  <si>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</si>
  <si>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</si>
  <si>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</si>
  <si>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</si>
  <si>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</si>
  <si>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</si>
  <si>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</si>
  <si>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</si>
  <si>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</si>
  <si>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</si>
  <si>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</si>
  <si>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</si>
  <si>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</si>
  <si>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</si>
  <si>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</si>
  <si>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</si>
  <si>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</si>
  <si>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</si>
  <si>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</si>
  <si>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</si>
  <si>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</si>
  <si>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</si>
  <si>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</si>
  <si>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</si>
  <si>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</si>
  <si>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</si>
  <si>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</si>
  <si>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</si>
  <si>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</si>
  <si>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</si>
  <si>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</si>
  <si>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</si>
  <si>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</si>
  <si>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</si>
  <si>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</si>
  <si>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</si>
  <si>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</si>
  <si>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</si>
  <si>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</si>
  <si>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</si>
  <si>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</si>
  <si>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</si>
  <si>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</si>
  <si>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</si>
  <si>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</si>
  <si>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</si>
  <si>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</si>
  <si>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</si>
  <si>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</si>
  <si>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</si>
  <si>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</si>
  <si>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</si>
  <si>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</si>
  <si>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</si>
  <si>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</si>
  <si>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</si>
  <si>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</si>
  <si>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</si>
  <si>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</si>
  <si>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</si>
  <si>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</si>
  <si>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</si>
  <si>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</si>
  <si>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</si>
  <si>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</si>
  <si>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</si>
  <si>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</si>
  <si>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</si>
  <si>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</si>
  <si>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</si>
  <si>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</si>
  <si>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</si>
  <si>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</si>
  <si>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</si>
  <si>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</si>
  <si>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</si>
  <si>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</si>
  <si>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</si>
  <si>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</si>
  <si>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</si>
  <si>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</si>
  <si>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</si>
  <si>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</si>
  <si>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</si>
  <si>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</si>
  <si>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</si>
  <si>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</si>
  <si>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</si>
  <si>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</si>
  <si>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</si>
  <si>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</si>
  <si>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</si>
  <si>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</si>
  <si>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</si>
  <si>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</si>
  <si>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</si>
  <si>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</si>
  <si>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</si>
  <si>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</si>
  <si>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</si>
  <si>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</si>
  <si>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</si>
  <si>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</si>
  <si>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</si>
  <si>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</si>
  <si>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</si>
  <si>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</si>
  <si>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</si>
  <si>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</si>
  <si>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</si>
  <si>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</si>
  <si>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</si>
  <si>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</si>
  <si>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</si>
  <si>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</si>
  <si>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</si>
  <si>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</si>
  <si>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</si>
  <si>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</si>
  <si>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</si>
  <si>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</si>
  <si>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</si>
  <si>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</si>
  <si>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</si>
  <si>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</si>
  <si>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</si>
  <si>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</si>
  <si>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</si>
  <si>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</si>
  <si>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</si>
  <si>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</si>
  <si>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</si>
  <si>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</si>
  <si>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</si>
  <si>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</si>
  <si>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</si>
  <si>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</si>
  <si>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</si>
  <si>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</si>
  <si>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</si>
  <si>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</si>
  <si>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</si>
  <si>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</si>
  <si>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</si>
  <si>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</si>
  <si>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</si>
  <si>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</si>
  <si>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</si>
  <si>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</si>
  <si>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</si>
  <si>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</si>
  <si>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</si>
  <si>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</si>
  <si>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</si>
  <si>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</si>
  <si>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</si>
  <si>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</si>
  <si>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</si>
  <si>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</si>
  <si>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</si>
  <si>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</si>
  <si>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</si>
  <si>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</si>
  <si>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</si>
  <si>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</si>
  <si>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</si>
  <si>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</si>
  <si>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</si>
  <si>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</si>
  <si>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</si>
  <si>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</si>
  <si>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</si>
  <si>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</si>
  <si>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</si>
  <si>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</si>
  <si>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</si>
  <si>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</si>
  <si>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</si>
  <si>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</si>
  <si>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</si>
  <si>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</si>
  <si>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</si>
  <si>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</si>
  <si>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</si>
  <si>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</si>
  <si>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</si>
  <si>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</si>
  <si>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</si>
  <si>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</si>
  <si>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</si>
  <si>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</si>
  <si>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</si>
  <si>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</si>
  <si>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</si>
  <si>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</si>
  <si>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</si>
  <si>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</si>
  <si>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</si>
  <si>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</si>
  <si>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</si>
  <si>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</si>
  <si>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</si>
  <si>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</si>
  <si>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</si>
  <si>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</si>
  <si>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</si>
  <si>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</si>
  <si>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</si>
  <si>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</si>
  <si>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</si>
  <si>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</si>
  <si>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</si>
  <si>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</si>
  <si>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</si>
  <si>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</si>
  <si>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</si>
  <si>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</si>
  <si>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</si>
  <si>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</si>
  <si>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</si>
  <si>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</si>
  <si>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</si>
  <si>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</si>
  <si>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</si>
  <si>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</si>
  <si>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</si>
  <si>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</si>
  <si>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</si>
  <si>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</si>
  <si>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</si>
  <si>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</si>
  <si>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</si>
  <si>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</si>
  <si>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</si>
  <si>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</si>
  <si>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</si>
  <si>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</si>
  <si>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</si>
  <si>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</si>
  <si>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</si>
  <si>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</si>
  <si>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</si>
  <si>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</si>
  <si>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</si>
  <si>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</si>
  <si>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</si>
  <si>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</si>
  <si>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</si>
  <si>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</si>
  <si>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</si>
  <si>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</si>
  <si>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</si>
  <si>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</si>
  <si>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</si>
  <si>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</si>
  <si>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</si>
  <si>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</si>
  <si>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</si>
  <si>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</si>
  <si>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</si>
  <si>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</si>
  <si>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</si>
  <si>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</si>
  <si>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</si>
  <si>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</si>
  <si>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</si>
  <si>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</si>
  <si>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</si>
  <si>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</si>
  <si>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</si>
  <si>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</si>
  <si>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</si>
  <si>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</si>
  <si>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</si>
  <si>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</si>
  <si>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</si>
  <si>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</si>
  <si>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</si>
  <si>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</si>
  <si>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</si>
  <si>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</si>
  <si>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</si>
  <si>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</si>
  <si>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</si>
  <si>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</si>
  <si>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</si>
  <si>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</si>
  <si>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</si>
  <si>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</si>
  <si>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</si>
  <si>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</si>
  <si>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</si>
  <si>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</si>
  <si>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</si>
  <si>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</si>
  <si>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</si>
  <si>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</si>
  <si>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</si>
  <si>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</si>
  <si>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</si>
  <si>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</si>
  <si>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</si>
  <si>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</si>
  <si>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</si>
  <si>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</si>
  <si>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</si>
  <si>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</si>
  <si>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</si>
  <si>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</si>
  <si>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</si>
  <si>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</si>
  <si>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</si>
  <si>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</si>
  <si>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</si>
  <si>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</si>
  <si>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</si>
  <si>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</si>
  <si>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</si>
  <si>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</si>
  <si>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</si>
  <si>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</si>
  <si>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</si>
  <si>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</si>
  <si>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</si>
  <si>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</si>
  <si>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</si>
  <si>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</si>
  <si>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</si>
  <si>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</si>
  <si>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</si>
  <si>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</si>
  <si>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</si>
  <si>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</si>
  <si>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</si>
  <si>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</si>
  <si>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</si>
  <si>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</si>
  <si>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</si>
  <si>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</si>
  <si>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</si>
  <si>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</si>
  <si>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</si>
  <si>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</si>
  <si>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</si>
  <si>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</si>
  <si>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</si>
  <si>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</si>
  <si>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</si>
  <si>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</si>
  <si>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</si>
  <si>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</si>
  <si>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</si>
  <si>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</si>
  <si>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</si>
  <si>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</si>
  <si>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</si>
  <si>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</si>
  <si>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</si>
  <si>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</si>
  <si>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</si>
  <si>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</si>
  <si>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</si>
  <si>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</si>
  <si>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</si>
  <si>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</si>
  <si>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</si>
  <si>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</si>
  <si>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</si>
  <si>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</si>
  <si>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</si>
  <si>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</si>
  <si>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</si>
  <si>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</si>
  <si>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</si>
  <si>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</si>
  <si>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</si>
  <si>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</si>
  <si>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</si>
  <si>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</si>
  <si>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</si>
  <si>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</si>
  <si>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</si>
  <si>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</si>
  <si>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</si>
  <si>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</si>
  <si>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</si>
  <si>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</si>
  <si>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</si>
  <si>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</si>
  <si>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</si>
  <si>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</si>
  <si>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</si>
  <si>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</si>
  <si>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</si>
  <si>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</si>
  <si>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</si>
  <si>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</si>
  <si>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</si>
  <si>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</si>
  <si>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</si>
  <si>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</si>
  <si>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</si>
  <si>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</si>
  <si>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</si>
  <si>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</si>
  <si>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</si>
  <si>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</si>
  <si>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</si>
  <si>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</si>
  <si>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</si>
  <si>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</si>
  <si>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</si>
  <si>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</si>
  <si>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</si>
  <si>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</si>
  <si>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</si>
  <si>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</si>
  <si>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</si>
  <si>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</si>
  <si>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</si>
  <si>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</si>
  <si>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</si>
  <si>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</si>
  <si>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</si>
  <si>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</si>
  <si>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</si>
  <si>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</si>
  <si>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</si>
  <si>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</si>
  <si>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</si>
  <si>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</si>
  <si>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</si>
  <si>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</si>
  <si>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</si>
  <si>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</si>
  <si>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</si>
  <si>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</si>
  <si>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</si>
  <si>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</si>
  <si>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</si>
  <si>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</si>
  <si>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</si>
  <si>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</si>
  <si>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</si>
  <si>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</si>
  <si>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</si>
  <si>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</si>
  <si>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</si>
  <si>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</si>
  <si>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</si>
  <si>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</si>
  <si>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</si>
  <si>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</si>
  <si>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</si>
  <si>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</si>
  <si>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</si>
  <si>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</si>
  <si>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</si>
  <si>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</si>
  <si>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</si>
  <si>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</si>
  <si>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</si>
  <si>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</si>
  <si>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</si>
  <si>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</si>
  <si>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</si>
  <si>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</si>
  <si>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</si>
  <si>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</si>
  <si>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</si>
  <si>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</si>
  <si>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</si>
  <si>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</si>
  <si>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</si>
  <si>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</si>
  <si>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</si>
  <si>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</si>
  <si>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</si>
  <si>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</si>
  <si>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</si>
  <si>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</si>
  <si>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</si>
  <si>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</si>
  <si>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</si>
  <si>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</si>
  <si>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</si>
  <si>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</si>
  <si>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</si>
  <si>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</si>
  <si>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</si>
  <si>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</si>
  <si>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</si>
  <si>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</si>
  <si>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</si>
  <si>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</si>
  <si>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</si>
  <si>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</si>
  <si>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</si>
  <si>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</si>
  <si>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</si>
  <si>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</si>
  <si>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</si>
  <si>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</si>
  <si>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</si>
  <si>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</si>
  <si>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</si>
  <si>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</si>
  <si>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</si>
  <si>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</si>
  <si>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</si>
  <si>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</si>
  <si>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</si>
  <si>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</si>
  <si>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</si>
  <si>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</si>
  <si>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</si>
  <si>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</si>
  <si>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</si>
  <si>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</si>
  <si>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</si>
  <si>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</si>
  <si>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</si>
  <si>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</si>
  <si>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</si>
  <si>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</si>
  <si>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</si>
  <si>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</si>
  <si>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</si>
  <si>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</si>
  <si>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</si>
  <si>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</si>
  <si>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</si>
  <si>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</si>
  <si>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</si>
  <si>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</si>
  <si>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</si>
  <si>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</si>
  <si>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</si>
  <si>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</si>
  <si>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</si>
  <si>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</si>
  <si>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</si>
  <si>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</si>
  <si>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</si>
  <si>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</si>
  <si>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</si>
  <si>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</si>
  <si>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</si>
  <si>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</si>
  <si>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</si>
  <si>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</si>
  <si>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</si>
  <si>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</si>
  <si>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</si>
  <si>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</si>
  <si>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</si>
  <si>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</si>
  <si>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</si>
  <si>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</si>
  <si>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</si>
  <si>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</si>
  <si>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</si>
  <si>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</si>
  <si>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</si>
  <si>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</si>
  <si>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</si>
  <si>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</si>
  <si>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</si>
  <si>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</si>
  <si>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</si>
  <si>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</si>
  <si>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</si>
  <si>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</si>
  <si>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</si>
  <si>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</si>
  <si>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</si>
  <si>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</si>
  <si>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</si>
  <si>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</si>
  <si>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</si>
  <si>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</si>
  <si>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</si>
  <si>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</si>
  <si>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</si>
  <si>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</si>
  <si>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</si>
  <si>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</si>
  <si>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</si>
  <si>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</si>
  <si>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</si>
  <si>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</si>
  <si>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</si>
  <si>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</si>
  <si>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</si>
  <si>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</si>
  <si>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</si>
  <si>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</si>
  <si>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</si>
  <si>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</si>
  <si>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</si>
  <si>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</si>
  <si>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</si>
  <si>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</si>
  <si>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</si>
  <si>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</si>
  <si>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</si>
  <si>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</si>
  <si>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</si>
  <si>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</si>
  <si>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</si>
  <si>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</si>
  <si>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</si>
  <si>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</si>
  <si>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</si>
  <si>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</si>
  <si>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</si>
  <si>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</si>
  <si>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</si>
  <si>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</si>
  <si>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</si>
  <si>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</si>
  <si>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</si>
  <si>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</si>
  <si>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</si>
  <si>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</si>
  <si>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</si>
  <si>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</si>
  <si>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</si>
  <si>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</si>
  <si>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</si>
  <si>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</si>
  <si>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</si>
  <si>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</si>
  <si>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</si>
  <si>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</si>
  <si>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</si>
  <si>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</si>
  <si>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</si>
  <si>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</si>
  <si>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</si>
  <si>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</si>
  <si>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</si>
  <si>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</si>
  <si>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</si>
  <si>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</si>
  <si>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</si>
  <si>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</si>
  <si>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</si>
  <si>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</si>
  <si>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</si>
  <si>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</si>
  <si>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</si>
  <si>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</si>
  <si>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</si>
  <si>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</si>
  <si>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</si>
  <si>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</si>
  <si>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</si>
  <si>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</si>
  <si>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</si>
  <si>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</si>
  <si>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</si>
  <si>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</si>
  <si>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</si>
  <si>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</si>
  <si>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</si>
  <si>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</si>
  <si>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</si>
  <si>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</si>
  <si>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</si>
  <si>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</si>
  <si>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</si>
  <si>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</si>
  <si>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</si>
  <si>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</si>
  <si>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</si>
  <si>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</si>
  <si>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</si>
  <si>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</si>
  <si>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</si>
  <si>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</si>
  <si>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</si>
  <si>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</si>
  <si>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</si>
  <si>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</si>
  <si>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</si>
  <si>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</si>
  <si>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</si>
  <si>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</si>
  <si>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</si>
  <si>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</si>
  <si>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</si>
  <si>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</si>
  <si>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</si>
  <si>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</si>
  <si>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</si>
  <si>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</si>
  <si>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</si>
  <si>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</si>
  <si>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</si>
  <si>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</si>
  <si>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</si>
  <si>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</si>
  <si>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</si>
  <si>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</si>
  <si>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</si>
  <si>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</si>
  <si>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</si>
  <si>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</si>
  <si>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</si>
  <si>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</si>
  <si>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</si>
  <si>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</si>
  <si>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</si>
  <si>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</si>
  <si>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</si>
  <si>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</si>
  <si>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</si>
  <si>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</si>
  <si>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</si>
  <si>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</si>
  <si>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</si>
  <si>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</si>
  <si>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</si>
  <si>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</si>
  <si>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</si>
  <si>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</si>
  <si>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</si>
  <si>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</si>
  <si>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</si>
  <si>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</si>
  <si>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</si>
  <si>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</si>
  <si>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</si>
  <si>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</si>
  <si>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</si>
  <si>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</si>
  <si>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</si>
  <si>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</si>
  <si>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</si>
  <si>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</si>
  <si>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</si>
  <si>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</si>
  <si>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</si>
  <si>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</si>
  <si>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</si>
  <si>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</si>
  <si>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</si>
  <si>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</si>
  <si>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</si>
  <si>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</si>
  <si>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</si>
  <si>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</si>
  <si>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</si>
  <si>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</si>
  <si>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</si>
  <si>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</si>
  <si>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</si>
  <si>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</si>
  <si>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</si>
  <si>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</si>
  <si>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</si>
  <si>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</si>
  <si>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</si>
  <si>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</si>
  <si>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</si>
  <si>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</si>
  <si>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</si>
  <si>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</si>
  <si>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</si>
  <si>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</si>
  <si>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</si>
  <si>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</si>
  <si>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</si>
  <si>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</si>
  <si>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</si>
  <si>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</si>
  <si>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</si>
  <si>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</si>
  <si>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</si>
  <si>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</si>
  <si>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</si>
  <si>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</si>
  <si>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</si>
  <si>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</si>
  <si>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</si>
  <si>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</si>
  <si>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</si>
  <si>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</si>
  <si>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</si>
  <si>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</si>
  <si>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</si>
  <si>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</si>
  <si>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</si>
  <si>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</si>
  <si>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</si>
  <si>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</si>
  <si>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</si>
  <si>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</si>
  <si>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</si>
  <si>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</si>
  <si>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</si>
  <si>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</si>
  <si>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</si>
  <si>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</si>
  <si>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</si>
  <si>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</si>
  <si>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</si>
  <si>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</si>
  <si>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</si>
  <si>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</si>
  <si>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</si>
  <si>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</si>
  <si>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</si>
  <si>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</si>
  <si>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</si>
  <si>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</si>
  <si>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</si>
  <si>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</si>
  <si>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</si>
  <si>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</si>
  <si>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</si>
  <si>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</si>
  <si>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</si>
  <si>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</si>
  <si>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</si>
  <si>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</si>
  <si>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</si>
  <si>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</si>
  <si>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</si>
  <si>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</si>
  <si>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</si>
  <si>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</si>
  <si>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</si>
  <si>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</si>
  <si>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</si>
  <si>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</si>
  <si>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</si>
  <si>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</si>
  <si>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</si>
  <si>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</si>
  <si>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</si>
  <si>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</si>
  <si>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</si>
  <si>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</si>
  <si>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</si>
  <si>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</si>
  <si>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</si>
  <si>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</si>
  <si>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</si>
  <si>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</si>
  <si>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</si>
  <si>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</si>
  <si>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</si>
  <si>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</si>
  <si>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</si>
  <si>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</si>
  <si>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</si>
  <si>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</si>
  <si>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</si>
  <si>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</si>
  <si>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</si>
  <si>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</si>
  <si>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</si>
  <si>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</si>
  <si>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</si>
  <si>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</si>
  <si>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</si>
  <si>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</si>
  <si>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</si>
  <si>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</si>
  <si>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</si>
  <si>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</si>
  <si>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</si>
  <si>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</si>
  <si>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</si>
  <si>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</si>
  <si>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</si>
  <si>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</si>
  <si>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</si>
  <si>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</si>
  <si>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</si>
  <si>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</si>
  <si>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</si>
  <si>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</si>
  <si>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</si>
  <si>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</si>
  <si>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</si>
  <si>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</si>
  <si>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</si>
  <si>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</si>
  <si>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</si>
  <si>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</si>
  <si>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</si>
  <si>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</si>
  <si>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</si>
  <si>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</si>
  <si>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</si>
  <si>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</si>
  <si>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</si>
  <si>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</si>
  <si>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</si>
  <si>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</si>
  <si>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</si>
  <si>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</si>
  <si>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</si>
  <si>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</si>
  <si>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</si>
  <si>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</si>
  <si>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</si>
  <si>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</si>
  <si>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</si>
  <si>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</si>
  <si>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</si>
  <si>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</si>
  <si>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</si>
  <si>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</si>
  <si>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</si>
  <si>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</si>
  <si>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</si>
  <si>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</si>
  <si>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</si>
  <si>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</si>
  <si>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</si>
  <si>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</si>
  <si>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</si>
  <si>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</si>
  <si>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</si>
  <si>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</si>
  <si>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</si>
  <si>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</si>
  <si>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</si>
  <si>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</si>
  <si>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</si>
  <si>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</si>
  <si>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</si>
  <si>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</si>
  <si>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</si>
  <si>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</si>
  <si>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</si>
  <si>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</si>
  <si>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</si>
  <si>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</si>
  <si>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</si>
  <si>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</si>
  <si>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</si>
  <si>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</si>
  <si>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</si>
  <si>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</si>
  <si>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</si>
  <si>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</si>
  <si>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</si>
  <si>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</si>
  <si>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</si>
  <si>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</si>
  <si>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</si>
  <si>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</si>
  <si>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</si>
  <si>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</si>
  <si>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</si>
  <si>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</si>
  <si>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</si>
  <si>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</si>
  <si>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</si>
  <si>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</si>
  <si>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</si>
  <si>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</si>
  <si>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</si>
  <si>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</si>
  <si>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</si>
  <si>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</si>
  <si>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</si>
  <si>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</si>
  <si>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</si>
  <si>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</si>
  <si>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</si>
  <si>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</si>
  <si>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</si>
  <si>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</si>
  <si>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</si>
  <si>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</si>
  <si>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</si>
  <si>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</si>
  <si>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</si>
  <si>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</si>
  <si>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</si>
  <si>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</si>
  <si>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</si>
  <si>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</si>
  <si>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</si>
  <si>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</si>
  <si>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</si>
  <si>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</si>
  <si>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</si>
  <si>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</si>
  <si>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</si>
  <si>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</si>
  <si>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</si>
  <si>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</si>
  <si>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</si>
  <si>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</si>
  <si>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</si>
  <si>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</si>
  <si>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</si>
  <si>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</si>
  <si>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</si>
  <si>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</si>
  <si>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</si>
  <si>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</si>
  <si>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</si>
  <si>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</si>
  <si>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</si>
  <si>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</si>
  <si>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</si>
  <si>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</si>
  <si>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</si>
  <si>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</si>
  <si>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</si>
  <si>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</si>
  <si>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</si>
  <si>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</si>
  <si>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</si>
  <si>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</si>
  <si>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</si>
  <si>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</si>
  <si>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</si>
  <si>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</si>
  <si>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</si>
  <si>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</si>
  <si>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</si>
  <si>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</si>
  <si>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</si>
  <si>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</si>
  <si>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</si>
  <si>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</si>
  <si>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</si>
  <si>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</si>
  <si>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</si>
  <si>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</si>
  <si>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</si>
  <si>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</si>
  <si>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</si>
  <si>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</si>
  <si>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</si>
  <si>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</si>
  <si>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</si>
  <si>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</si>
  <si>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</si>
  <si>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</si>
  <si>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</si>
  <si>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</si>
  <si>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</si>
  <si>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</si>
  <si>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</si>
  <si>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</si>
  <si>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</si>
  <si>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</si>
  <si>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</si>
  <si>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</si>
  <si>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</si>
  <si>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</si>
  <si>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</si>
  <si>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</si>
  <si>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</si>
  <si>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</si>
  <si>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</si>
  <si>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</si>
  <si>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</si>
  <si>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</si>
  <si>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</si>
  <si>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</si>
  <si>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</si>
  <si>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</si>
  <si>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</si>
  <si>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</si>
  <si>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</si>
  <si>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</si>
  <si>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</si>
  <si>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</si>
  <si>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</si>
  <si>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</si>
  <si>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</si>
  <si>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</si>
  <si>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</si>
  <si>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</si>
  <si>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</si>
  <si>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</si>
  <si>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</si>
  <si>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</si>
  <si>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</si>
  <si>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</si>
  <si>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</si>
  <si>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</si>
  <si>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</si>
  <si>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</si>
  <si>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</si>
  <si>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</si>
  <si>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</si>
  <si>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</si>
  <si>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</si>
  <si>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</si>
  <si>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</si>
  <si>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</si>
  <si>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</si>
  <si>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</si>
  <si>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</si>
  <si>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</si>
  <si>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</si>
  <si>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</si>
  <si>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</si>
  <si>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</si>
  <si>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</si>
  <si>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</si>
  <si>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</si>
  <si>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</si>
  <si>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</si>
  <si>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</si>
  <si>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</si>
  <si>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</si>
  <si>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</si>
  <si>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</si>
  <si>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</si>
  <si>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</si>
  <si>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</si>
  <si>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</si>
  <si>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</si>
  <si>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</si>
  <si>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</si>
  <si>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</si>
  <si>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</si>
  <si>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</si>
  <si>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</si>
  <si>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</si>
  <si>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</si>
  <si>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</si>
  <si>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</si>
  <si>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</si>
  <si>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</si>
  <si>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</si>
  <si>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</si>
  <si>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</si>
  <si>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</si>
  <si>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</si>
  <si>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</si>
  <si>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</si>
  <si>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</si>
  <si>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</si>
  <si>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</si>
  <si>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</si>
  <si>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</si>
  <si>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</si>
  <si>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</si>
  <si>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</si>
  <si>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</si>
  <si>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</si>
  <si>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</si>
  <si>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</si>
  <si>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</si>
  <si>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</si>
  <si>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</si>
  <si>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</si>
  <si>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</si>
  <si>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</si>
  <si>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</si>
  <si>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</si>
  <si>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</si>
  <si>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</si>
  <si>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</si>
  <si>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</si>
  <si>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</si>
  <si>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</si>
  <si>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</si>
  <si>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</si>
  <si>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</si>
  <si>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</si>
  <si>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</si>
  <si>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</si>
  <si>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</si>
  <si>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</si>
  <si>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</si>
  <si>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</si>
  <si>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</si>
  <si>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</si>
  <si>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</si>
  <si>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</si>
  <si>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</si>
  <si>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</si>
  <si>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</si>
  <si>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</si>
  <si>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</si>
  <si>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</si>
  <si>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</si>
  <si>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</si>
  <si>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</si>
  <si>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</si>
  <si>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</si>
  <si>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</si>
  <si>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</si>
  <si>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</si>
  <si>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</si>
  <si>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</si>
  <si>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</si>
  <si>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</si>
  <si>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</si>
  <si>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</si>
  <si>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</si>
  <si>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</si>
  <si>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</si>
  <si>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</si>
  <si>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</si>
  <si>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</si>
  <si>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</si>
  <si>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</si>
  <si>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</si>
  <si>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</si>
  <si>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</si>
  <si>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</si>
  <si>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</si>
  <si>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</si>
  <si>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</si>
  <si>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</si>
  <si>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</si>
  <si>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</si>
  <si>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</si>
  <si>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</si>
  <si>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</si>
  <si>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</si>
  <si>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</si>
  <si>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</si>
  <si>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</si>
  <si>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</si>
  <si>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</si>
  <si>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</si>
  <si>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</si>
  <si>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</si>
  <si>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</si>
  <si>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</si>
  <si>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</si>
  <si>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</si>
  <si>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</si>
  <si>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</si>
  <si>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</si>
  <si>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</si>
  <si>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</si>
  <si>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</si>
  <si>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</si>
  <si>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</si>
  <si>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</si>
  <si>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</si>
  <si>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</si>
  <si>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</si>
  <si>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</si>
  <si>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</si>
  <si>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</si>
  <si>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</si>
  <si>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</si>
  <si>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</si>
  <si>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</si>
  <si>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</si>
  <si>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</si>
  <si>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</si>
  <si>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</si>
  <si>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</si>
  <si>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</si>
  <si>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</si>
  <si>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</si>
  <si>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</si>
  <si>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</si>
  <si>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</si>
  <si>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</si>
  <si>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</si>
  <si>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</si>
  <si>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</si>
  <si>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</si>
  <si>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</si>
  <si>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</si>
  <si>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</si>
  <si>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</si>
  <si>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</si>
  <si>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</si>
  <si>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</si>
  <si>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</si>
  <si>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</si>
  <si>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</si>
  <si>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</si>
  <si>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</si>
  <si>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</si>
  <si>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</si>
  <si>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</si>
  <si>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</si>
  <si>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</si>
  <si>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</si>
  <si>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</si>
  <si>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</si>
  <si>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</si>
  <si>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</si>
  <si>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</si>
  <si>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</si>
  <si>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</si>
  <si>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</si>
  <si>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</si>
  <si>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</si>
  <si>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</si>
  <si>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</si>
  <si>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</si>
  <si>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</si>
  <si>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</si>
  <si>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</si>
  <si>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</si>
  <si>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</si>
  <si>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</si>
  <si>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</si>
  <si>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</si>
  <si>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</si>
  <si>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</si>
  <si>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</si>
  <si>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</si>
  <si>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</si>
  <si>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</si>
  <si>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</si>
  <si>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</si>
  <si>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</si>
  <si>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</si>
  <si>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</si>
  <si>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</si>
  <si>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Sum of Sales</t>
  </si>
  <si>
    <t>Grand Total</t>
  </si>
  <si>
    <t>Jan</t>
  </si>
  <si>
    <t>Feb</t>
  </si>
  <si>
    <t>Mar</t>
  </si>
  <si>
    <t>Apr</t>
  </si>
  <si>
    <t>May</t>
  </si>
  <si>
    <t>Jun</t>
  </si>
  <si>
    <t>Jul</t>
  </si>
  <si>
    <t>Aug</t>
  </si>
  <si>
    <t>Sep</t>
  </si>
  <si>
    <t>Oct</t>
  </si>
  <si>
    <t>Nov</t>
  </si>
  <si>
    <t>Dec</t>
  </si>
  <si>
    <t>Sum of Profit</t>
  </si>
  <si>
    <t>Months</t>
  </si>
  <si>
    <t>Sub Category</t>
  </si>
  <si>
    <t>profit</t>
  </si>
  <si>
    <t>Sum of Proit Margin</t>
  </si>
  <si>
    <t>orders</t>
  </si>
  <si>
    <t>Sum of Quantity</t>
  </si>
  <si>
    <t>SALES</t>
  </si>
  <si>
    <t>ORDER</t>
  </si>
  <si>
    <t>PROFIT</t>
  </si>
  <si>
    <t>QUANTITY</t>
  </si>
  <si>
    <t>PROFIT MARGIN</t>
  </si>
  <si>
    <t xml:space="preserve"> Orders</t>
  </si>
  <si>
    <t>Profit Margin</t>
  </si>
  <si>
    <t>Quantities</t>
  </si>
  <si>
    <t>origin</t>
  </si>
  <si>
    <t>sales</t>
  </si>
  <si>
    <t>Product</t>
  </si>
  <si>
    <t>STATE</t>
  </si>
  <si>
    <t>2013</t>
  </si>
  <si>
    <t>SEGMENT</t>
  </si>
  <si>
    <t>YEAR</t>
  </si>
  <si>
    <t>Count of Order ID</t>
  </si>
  <si>
    <t>Monthly sales and profit</t>
  </si>
  <si>
    <t>Categories Sales</t>
  </si>
  <si>
    <t xml:space="preserve">Sub-Categories Sales </t>
  </si>
  <si>
    <t>Categories Profit</t>
  </si>
  <si>
    <t>States  Sale</t>
  </si>
  <si>
    <t>2011</t>
  </si>
  <si>
    <t>2012</t>
  </si>
  <si>
    <t>2014</t>
  </si>
  <si>
    <t>Total Profit</t>
  </si>
  <si>
    <t>Total Sales</t>
  </si>
  <si>
    <t>Total Orders</t>
  </si>
  <si>
    <t>Total Quantities</t>
  </si>
  <si>
    <t>Total Sales and Profit of Products</t>
  </si>
  <si>
    <t>Monthly Quantities</t>
  </si>
  <si>
    <t>Sum of Sales and Profit</t>
  </si>
  <si>
    <t>Origin Sales</t>
  </si>
  <si>
    <t>Tatal of sales Profit and Margin yearly</t>
  </si>
  <si>
    <t>Filters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</si>
</sst>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quot;₹&quot;\ * #,##0.00_ ;_ &quot;₹&quot;\ * \-#,##0.00_ ;_ &quot;₹&quot;\ * &quot;-&quot;??_ ;_ @_ "/>
    <numFmt numFmtId="164" formatCode="_(&quot;₹&quot;* #,##0.00_);_(&quot;₹&quot;* \(#,##0.00\);_(&quot;₹&quot;* &quot;-&quot;??_);_(@_)"/>
    <numFmt numFmtId="165" formatCode="0.00,\k"/>
    <numFmt numFmtId="166" formatCode="_-[$$-409]* #,##0.00_ ;_-[$$-409]* \-#,##0.00\ ;_-[$$-409]* &quot;-&quot;??_ ;_-@_ "/>
    <numFmt numFmtId="167" formatCode="[$$-409]#,##0"/>
    <numFmt numFmtId="168" formatCode="[Green]0.00%;[Red]0.00%"/>
    <numFmt numFmtId="169" formatCode="_-[$$-409]* #,##0_ ;_-[$$-409]* \-#,##0\ ;_-[$$-409]* &quot;-&quot;??_ ;_-@_ "/>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
      <sz val="14"/>
      <color theme="1"/>
      <name val="Calibri"/>
      <family val="2"/>
      <scheme val="minor"/>
    </font>
    <font>
      <sz val="16"/>
      <color theme="1"/>
      <name val="Calibri"/>
      <family val="2"/>
      <scheme val="minor"/>
    </font>
    <font>
      <sz val="14"/>
      <color theme="0"/>
      <name val="Calibri"/>
      <family val="2"/>
      <scheme val="minor"/>
    </font>
    <font>
      <sz val="12"/>
      <color theme="0"/>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0.249977111117893"/>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rgb="FF00B0F0"/>
        <bgColor indexed="64"/>
      </patternFill>
    </fill>
    <fill>
      <patternFill patternType="solid">
        <fgColor theme="7" tint="0.59999389629810485"/>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cellStyleXfs>
  <cellXfs count="51">
    <xf numFmtId="0" fontId="0" fillId="0" borderId="0" xfId="0"/>
    <xf numFmtId="14" fontId="0" fillId="0" borderId="0" xfId="0" applyNumberFormat="1"/>
    <xf numFmtId="165" fontId="0" fillId="0" borderId="0" xfId="0" applyNumberFormat="1"/>
    <xf numFmtId="0" fontId="16" fillId="0" borderId="0" xfId="0" applyFont="1"/>
    <xf numFmtId="9" fontId="0" fillId="0" borderId="0" xfId="2" applyFont="1"/>
    <xf numFmtId="168" fontId="0" fillId="0" borderId="0" xfId="2" applyNumberFormat="1" applyFont="1" applyAlignment="1">
      <alignment horizontal="center"/>
    </xf>
    <xf numFmtId="0" fontId="0" fillId="33" borderId="0" xfId="0" applyFill="1"/>
    <xf numFmtId="169" fontId="0" fillId="0" borderId="0" xfId="0" applyNumberFormat="1"/>
    <xf numFmtId="169" fontId="0" fillId="0" borderId="0" xfId="1" applyNumberFormat="1" applyFont="1"/>
    <xf numFmtId="168" fontId="18" fillId="0" borderId="0" xfId="2" applyNumberFormat="1" applyFont="1"/>
    <xf numFmtId="0" fontId="0" fillId="0" borderId="0" xfId="0" applyAlignment="1">
      <alignment horizontal="center"/>
    </xf>
    <xf numFmtId="0" fontId="20" fillId="34" borderId="0" xfId="0" applyFont="1" applyFill="1" applyAlignment="1"/>
    <xf numFmtId="0" fontId="0" fillId="35" borderId="0" xfId="0" applyFill="1" applyAlignment="1">
      <alignment horizontal="center" vertical="center"/>
    </xf>
    <xf numFmtId="0" fontId="0" fillId="35" borderId="0" xfId="0" applyFill="1" applyAlignment="1">
      <alignment horizontal="left" vertical="center" indent="4"/>
    </xf>
    <xf numFmtId="0" fontId="14" fillId="36" borderId="0" xfId="0" applyFont="1" applyFill="1" applyAlignment="1">
      <alignment horizontal="left" indent="3"/>
    </xf>
    <xf numFmtId="0" fontId="0" fillId="35" borderId="0" xfId="0" applyFill="1" applyAlignment="1">
      <alignment horizontal="left" indent="3"/>
    </xf>
    <xf numFmtId="0" fontId="19" fillId="37" borderId="0" xfId="0" applyFont="1" applyFill="1" applyAlignment="1">
      <alignment horizontal="left" indent="6"/>
    </xf>
    <xf numFmtId="169" fontId="19" fillId="37" borderId="0" xfId="0" applyNumberFormat="1" applyFont="1" applyFill="1" applyAlignment="1">
      <alignment horizontal="left" indent="6"/>
    </xf>
    <xf numFmtId="0" fontId="19" fillId="37" borderId="0" xfId="0" applyFont="1" applyFill="1" applyAlignment="1">
      <alignment horizontal="left" indent="3"/>
    </xf>
    <xf numFmtId="169" fontId="19" fillId="37" borderId="0" xfId="0" applyNumberFormat="1" applyFont="1" applyFill="1" applyAlignment="1">
      <alignment horizontal="left" indent="3"/>
    </xf>
    <xf numFmtId="0" fontId="0" fillId="38" borderId="0" xfId="0" applyFill="1" applyAlignment="1">
      <alignment horizontal="left" indent="4"/>
    </xf>
    <xf numFmtId="0" fontId="0" fillId="38" borderId="0" xfId="0" applyFill="1"/>
    <xf numFmtId="0" fontId="0" fillId="38" borderId="0" xfId="0" applyFill="1" applyAlignment="1">
      <alignment horizontal="left" indent="5"/>
    </xf>
    <xf numFmtId="0" fontId="0" fillId="39" borderId="0" xfId="0" applyFill="1"/>
    <xf numFmtId="0" fontId="0" fillId="0" borderId="0" xfId="0" applyNumberFormat="1" applyAlignment="1">
      <alignment horizontal="center"/>
    </xf>
    <xf numFmtId="0" fontId="0" fillId="0" borderId="0" xfId="0" pivotButton="1" applyAlignment="1">
      <alignment horizontal="center"/>
    </xf>
    <xf numFmtId="0" fontId="19" fillId="0" borderId="0" xfId="0" applyFont="1" applyFill="1"/>
    <xf numFmtId="0" fontId="0" fillId="34" borderId="0" xfId="0" applyFill="1" applyAlignment="1">
      <alignment horizontal="left" indent="4"/>
    </xf>
    <xf numFmtId="0" fontId="21" fillId="0" borderId="0" xfId="0" applyFont="1" applyFill="1"/>
    <xf numFmtId="0" fontId="0" fillId="40" borderId="0" xfId="0" applyFill="1"/>
    <xf numFmtId="0" fontId="19" fillId="41" borderId="0" xfId="0" applyFont="1" applyFill="1"/>
    <xf numFmtId="0" fontId="19" fillId="0" borderId="0" xfId="0" applyFont="1" applyFill="1" applyAlignment="1">
      <alignment horizontal="right"/>
    </xf>
    <xf numFmtId="0" fontId="0" fillId="42" borderId="0" xfId="0" applyFill="1"/>
    <xf numFmtId="0" fontId="17" fillId="42" borderId="0" xfId="0" applyFont="1" applyFill="1" applyAlignment="1">
      <alignment horizontal="left" indent="5"/>
    </xf>
    <xf numFmtId="0" fontId="17" fillId="42" borderId="0" xfId="0" applyFont="1" applyFill="1" applyAlignment="1">
      <alignment horizontal="left" indent="3"/>
    </xf>
    <xf numFmtId="0" fontId="21" fillId="42" borderId="0" xfId="0" applyFont="1" applyFill="1" applyAlignment="1">
      <alignment horizontal="left" indent="10"/>
    </xf>
    <xf numFmtId="0" fontId="19" fillId="41" borderId="0" xfId="0" applyFont="1" applyFill="1" applyAlignment="1">
      <alignment horizontal="right"/>
    </xf>
    <xf numFmtId="0" fontId="0" fillId="0" borderId="0" xfId="0"/>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9" fontId="0" fillId="0" borderId="0" xfId="0" applyNumberFormat="1"/>
    <xf numFmtId="169" fontId="0" fillId="0" borderId="0" xfId="0" applyNumberFormat="1"/>
    <xf numFmtId="9" fontId="0" fillId="0" borderId="0" xfId="0" applyNumberFormat="1" applyAlignment="1">
      <alignment horizontal="left"/>
    </xf>
    <xf numFmtId="10" fontId="0" fillId="0" borderId="0" xfId="0" applyNumberFormat="1"/>
    <xf numFmtId="0" fontId="0" fillId="0" borderId="0" xfId="0" applyNumberFormat="1"/>
    <xf numFmtId="0" fontId="22" fillId="42" borderId="0" xfId="0" applyFont="1" applyFill="1" applyAlignment="1">
      <alignment horizontal="left" indent="5"/>
    </xf>
    <xf numFmtId="0" fontId="0" fillId="42" borderId="0" xfId="0" applyFill="1" applyAlignment="1">
      <alignment horizontal="left"/>
    </xf>
    <xf numFmtId="0" fontId="0" fillId="41" borderId="0" xfId="0" applyFill="1" applyAlignment="1">
      <alignment horizontal="left" indent="7"/>
    </xf>
    <xf numFmtId="0" fontId="18" fillId="41" borderId="0" xfId="0" applyFont="1" applyFill="1"/>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Currency 2" xfId="44" xr:uid="{079B62ED-1476-4395-87D1-88F35766A8C2}"/>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54">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7" formatCode="[$$-409]#,##0"/>
    </dxf>
    <dxf>
      <numFmt numFmtId="167" formatCode="[$$-409]#,##0"/>
    </dxf>
    <dxf>
      <numFmt numFmtId="170" formatCode="0,\k"/>
    </dxf>
    <dxf>
      <numFmt numFmtId="166" formatCode="_-[$$-409]* #,##0.00_ ;_-[$$-409]* \-#,##0.00\ ;_-[$$-409]* &quot;-&quot;??_ ;_-@_ "/>
    </dxf>
    <dxf>
      <numFmt numFmtId="166" formatCode="_-[$$-409]* #,##0.00_ ;_-[$$-409]* \-#,##0.00\ ;_-[$$-409]* &quot;-&quot;??_ ;_-@_ "/>
    </dxf>
    <dxf>
      <alignment horizontal="center"/>
    </dxf>
    <dxf>
      <alignment horizontal="center"/>
    </dxf>
    <dxf>
      <alignment horizontal="center"/>
    </dxf>
    <dxf>
      <alignment horizontal="center"/>
    </dxf>
    <dxf>
      <alignment horizontal="center"/>
    </dxf>
    <dxf>
      <numFmt numFmtId="169" formatCode="_-[$$-409]* #,##0_ ;_-[$$-409]* \-#,##0\ ;_-[$$-409]* &quot;-&quot;??_ ;_-@_ "/>
    </dxf>
    <dxf>
      <numFmt numFmtId="169" formatCode="_-[$$-409]* #,##0_ ;_-[$$-409]* \-#,##0\ ;_-[$$-409]* &quot;-&quot;??_ ;_-@_ "/>
    </dxf>
    <dxf>
      <numFmt numFmtId="169" formatCode="_-[$$-409]* #,##0_ ;_-[$$-409]* \-#,##0\ ;_-[$$-409]* &quot;-&quot;??_ ;_-@_ "/>
    </dxf>
    <dxf>
      <numFmt numFmtId="13" formatCode="0%"/>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3" formatCode="0%"/>
    </dxf>
    <dxf>
      <numFmt numFmtId="13" formatCode="0%"/>
    </dxf>
    <dxf>
      <numFmt numFmtId="14" formatCode="0.00%"/>
    </dxf>
    <dxf>
      <alignment horizontal="center"/>
    </dxf>
    <dxf>
      <alignment horizontal="center"/>
    </dxf>
    <dxf>
      <alignment horizontal="center"/>
    </dxf>
    <dxf>
      <alignment horizontal="center"/>
    </dxf>
    <dxf>
      <alignment horizontal="center"/>
    </dxf>
    <dxf>
      <numFmt numFmtId="167" formatCode="[$$-409]#,##0"/>
    </dxf>
    <dxf>
      <numFmt numFmtId="167" formatCode="[$$-409]#,##0"/>
    </dxf>
    <dxf>
      <numFmt numFmtId="13" formatCode="0%"/>
    </dxf>
    <dxf>
      <numFmt numFmtId="169" formatCode="_-[$$-409]* #,##0_ ;_-[$$-409]* \-#,##0\ ;_-[$$-409]* &quot;-&quot;??_ ;_-@_ "/>
    </dxf>
    <dxf>
      <numFmt numFmtId="166" formatCode="_-[$$-409]* #,##0.00_ ;_-[$$-409]* \-#,##0.00\ ;_-[$$-409]* &quot;-&quot;??_ ;_-@_ "/>
    </dxf>
    <dxf>
      <numFmt numFmtId="166" formatCode="_-[$$-409]* #,##0.00_ ;_-[$$-409]* \-#,##0.00\ ;_-[$$-409]* &quot;-&quot;??_ ;_-@_ "/>
    </dxf>
    <dxf>
      <numFmt numFmtId="170" formatCode="0,\k"/>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6" formatCode="_-[$$-409]* #,##0.00_ ;_-[$$-409]* \-#,##0.0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69" formatCode="_-[$$-409]* #,##0_ ;_-[$$-409]* \-#,##0\ ;_-[$$-409]* &quot;-&quot;??_ ;_-@_ "/>
    </dxf>
    <dxf>
      <numFmt numFmtId="14" formatCode="0.00%"/>
    </dxf>
    <dxf>
      <numFmt numFmtId="13" formatCode="0%"/>
    </dxf>
    <dxf>
      <numFmt numFmtId="13" formatCode="0%"/>
    </dxf>
    <dxf>
      <numFmt numFmtId="169" formatCode="_-[$$-409]* #,##0_ ;_-[$$-409]* \-#,##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7.1426402929917674E-4"/>
          <c:y val="9.9492727728282798E-2"/>
          <c:w val="0.99280066480718132"/>
          <c:h val="0.79622131401911433"/>
        </c:manualLayout>
      </c:layout>
      <c:barChart>
        <c:barDir val="col"/>
        <c:grouping val="clustered"/>
        <c:varyColors val="0"/>
        <c:ser>
          <c:idx val="0"/>
          <c:order val="0"/>
          <c:tx>
            <c:strRef>
              <c:f>pivot!$B$3</c:f>
              <c:strCache>
                <c:ptCount val="1"/>
                <c:pt idx="0">
                  <c:v>Sum of Sales</c:v>
                </c:pt>
              </c:strCache>
            </c:strRef>
          </c:tx>
          <c:spPr>
            <a:solidFill>
              <a:schemeClr val="accent1"/>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_-[$$-409]* #,##0_ ;_-[$$-409]* \-#,##0\ ;_-[$$-409]* "-"??_ ;_-@_ </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extLst>
            <c:ext xmlns:c16="http://schemas.microsoft.com/office/drawing/2014/chart" uri="{C3380CC4-5D6E-409C-BE32-E72D297353CC}">
              <c16:uniqueId val="{00000000-D79D-4998-A9F1-29FBE64E88F3}"/>
            </c:ext>
          </c:extLst>
        </c:ser>
        <c:ser>
          <c:idx val="1"/>
          <c:order val="1"/>
          <c:tx>
            <c:strRef>
              <c:f>pivot!$C$3</c:f>
              <c:strCache>
                <c:ptCount val="1"/>
                <c:pt idx="0">
                  <c:v>Sum of Profit</c:v>
                </c:pt>
              </c:strCache>
            </c:strRef>
          </c:tx>
          <c:spPr>
            <a:solidFill>
              <a:schemeClr val="accent2"/>
            </a:solidFill>
            <a:ln>
              <a:noFill/>
            </a:ln>
            <a:effectLst/>
          </c:spPr>
          <c:invertIfNegative val="0"/>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_-[$$-409]* #,##0_ ;_-[$$-409]* \-#,##0\ ;_-[$$-409]* "-"??_ ;_-@_ </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extLst>
            <c:ext xmlns:c16="http://schemas.microsoft.com/office/drawing/2014/chart" uri="{C3380CC4-5D6E-409C-BE32-E72D297353CC}">
              <c16:uniqueId val="{00000001-D79D-4998-A9F1-29FBE64E88F3}"/>
            </c:ext>
          </c:extLst>
        </c:ser>
        <c:dLbls>
          <c:dLblPos val="outEnd"/>
          <c:showLegendKey val="0"/>
          <c:showVal val="0"/>
          <c:showCatName val="0"/>
          <c:showSerName val="0"/>
          <c:showPercent val="0"/>
          <c:showBubbleSize val="0"/>
        </c:dLbls>
        <c:gapWidth val="219"/>
        <c:overlap val="-27"/>
        <c:axId val="1329899247"/>
        <c:axId val="1329898767"/>
      </c:barChart>
      <c:catAx>
        <c:axId val="1329899247"/>
        <c:scaling>
          <c:orientation val="minMax"/>
        </c:scaling>
        <c:delete val="1"/>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329898767"/>
        <c:crosses val="autoZero"/>
        <c:auto val="1"/>
        <c:lblAlgn val="ctr"/>
        <c:lblOffset val="100"/>
        <c:noMultiLvlLbl val="0"/>
      </c:catAx>
      <c:valAx>
        <c:axId val="1329898767"/>
        <c:scaling>
          <c:orientation val="minMax"/>
        </c:scaling>
        <c:delete val="1"/>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crossAx val="1329899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pivot!$G$3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E4-4F0A-B3BD-7BF87CED1EC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E4-4F0A-B3BD-7BF87CED1EC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0E4-4F0A-B3BD-7BF87CED1EC8}"/>
              </c:ext>
            </c:extLst>
          </c:dPt>
          <c:cat>
            <c:strRef>
              <c:f>pivot!$F$4:$F$7</c:f>
              <c:strCache>
                <c:ptCount val="3"/>
                <c:pt idx="0">
                  <c:v>Furniture</c:v>
                </c:pt>
                <c:pt idx="1">
                  <c:v>Office Supplies</c:v>
                </c:pt>
                <c:pt idx="2">
                  <c:v>Technology</c:v>
                </c:pt>
              </c:strCache>
            </c:strRef>
          </c:cat>
          <c:val>
            <c:numRef>
              <c:f>pivot!$G$4:$G$7</c:f>
              <c:numCache>
                <c:formatCode>_-[$$-409]* #,##0.00_ ;_-[$$-409]* \-#,##0.00\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7AD-427D-9DCB-5BB3733FD5B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DASHBOARD``.xlsx]pivot!PivotTable3</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pivot!$K$3</c:f>
              <c:strCache>
                <c:ptCount val="1"/>
                <c:pt idx="0">
                  <c:v>Total</c:v>
                </c:pt>
              </c:strCache>
            </c:strRef>
          </c:tx>
          <c:spPr>
            <a:solidFill>
              <a:schemeClr val="accent1"/>
            </a:solidFill>
            <a:ln>
              <a:noFill/>
            </a:ln>
            <a:effectLst/>
          </c:spPr>
          <c:invertIfNegative val="0"/>
          <c:cat>
            <c:strRef>
              <c:f>pivot!$J$4:$J$9</c:f>
              <c:strCache>
                <c:ptCount val="5"/>
                <c:pt idx="0">
                  <c:v>Phones</c:v>
                </c:pt>
                <c:pt idx="1">
                  <c:v>Chairs</c:v>
                </c:pt>
                <c:pt idx="2">
                  <c:v>Storage</c:v>
                </c:pt>
                <c:pt idx="3">
                  <c:v>Tables</c:v>
                </c:pt>
                <c:pt idx="4">
                  <c:v>Binders</c:v>
                </c:pt>
              </c:strCache>
            </c:strRef>
          </c:cat>
          <c:val>
            <c:numRef>
              <c:f>pivot!$K$4:$K$9</c:f>
              <c:numCache>
                <c:formatCode>[$$-409]#,##0</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8BD3-4DEA-AEFA-963DCB50475E}"/>
            </c:ext>
          </c:extLst>
        </c:ser>
        <c:dLbls>
          <c:showLegendKey val="0"/>
          <c:showVal val="0"/>
          <c:showCatName val="0"/>
          <c:showSerName val="0"/>
          <c:showPercent val="0"/>
          <c:showBubbleSize val="0"/>
        </c:dLbls>
        <c:gapWidth val="182"/>
        <c:axId val="1969517743"/>
        <c:axId val="1969524463"/>
      </c:barChart>
      <c:catAx>
        <c:axId val="196951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24463"/>
        <c:crosses val="autoZero"/>
        <c:auto val="1"/>
        <c:lblAlgn val="ctr"/>
        <c:lblOffset val="100"/>
        <c:noMultiLvlLbl val="0"/>
      </c:catAx>
      <c:valAx>
        <c:axId val="1969524463"/>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1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DASHBOARD``.xlsx]pivot!PivotTable13</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407089936542745E-2"/>
          <c:y val="1.6169072615923014E-2"/>
          <c:w val="0.90556030380728969"/>
          <c:h val="0.86780489072529288"/>
        </c:manualLayout>
      </c:layout>
      <c:lineChart>
        <c:grouping val="standard"/>
        <c:varyColors val="0"/>
        <c:ser>
          <c:idx val="0"/>
          <c:order val="0"/>
          <c:tx>
            <c:strRef>
              <c:f>pivot!$T$5</c:f>
              <c:strCache>
                <c:ptCount val="1"/>
                <c:pt idx="0">
                  <c:v>Total</c:v>
                </c:pt>
              </c:strCache>
            </c:strRef>
          </c:tx>
          <c:spPr>
            <a:ln w="28575" cap="rnd">
              <a:solidFill>
                <a:schemeClr val="accent1"/>
              </a:solidFill>
              <a:round/>
            </a:ln>
            <a:effectLst/>
          </c:spPr>
          <c:marker>
            <c:symbol val="none"/>
          </c:marker>
          <c:cat>
            <c:strRef>
              <c:f>pivot!$S$6:$S$18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pivot!$T$6:$T$18</c:f>
              <c:numCache>
                <c:formatCode>_-[$$-409]* #,##0_ ;_-[$$-409]* \-#,##0\ ;_-[$$-409]* "-"??_ ;_-@_ </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smooth val="0"/>
          <c:extLst>
            <c:ext xmlns:c16="http://schemas.microsoft.com/office/drawing/2014/chart" uri="{C3380CC4-5D6E-409C-BE32-E72D297353CC}">
              <c16:uniqueId val="{00000000-E15B-413F-ACA3-EFB4343A596D}"/>
            </c:ext>
          </c:extLst>
        </c:ser>
        <c:dLbls>
          <c:showLegendKey val="0"/>
          <c:showVal val="0"/>
          <c:showCatName val="0"/>
          <c:showSerName val="0"/>
          <c:showPercent val="0"/>
          <c:showBubbleSize val="0"/>
        </c:dLbls>
        <c:smooth val="0"/>
        <c:axId val="2056472335"/>
        <c:axId val="2056474255"/>
      </c:lineChart>
      <c:catAx>
        <c:axId val="2056472335"/>
        <c:scaling>
          <c:orientation val="minMax"/>
        </c:scaling>
        <c:delete val="1"/>
        <c:axPos val="b"/>
        <c:numFmt formatCode="General" sourceLinked="1"/>
        <c:majorTickMark val="none"/>
        <c:minorTickMark val="none"/>
        <c:tickLblPos val="nextTo"/>
        <c:crossAx val="2056474255"/>
        <c:crosses val="autoZero"/>
        <c:auto val="1"/>
        <c:lblAlgn val="ctr"/>
        <c:lblOffset val="100"/>
        <c:noMultiLvlLbl val="0"/>
      </c:catAx>
      <c:valAx>
        <c:axId val="2056474255"/>
        <c:scaling>
          <c:orientation val="minMax"/>
        </c:scaling>
        <c:delete val="1"/>
        <c:axPos val="l"/>
        <c:numFmt formatCode="_-[$$-409]* #,##0_ ;_-[$$-409]* \-#,##0\ ;_-[$$-409]* &quot;-&quot;??_ ;_-@_ " sourceLinked="1"/>
        <c:majorTickMark val="none"/>
        <c:minorTickMark val="none"/>
        <c:tickLblPos val="nextTo"/>
        <c:crossAx val="2056472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DASHBOARD``.xlsx]pivot!PivotTable14</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848982072318444E-2"/>
          <c:y val="0.22022022022022023"/>
          <c:w val="0.66879367973260417"/>
          <c:h val="0.25925925925925924"/>
        </c:manualLayout>
      </c:layout>
      <c:lineChart>
        <c:grouping val="standard"/>
        <c:varyColors val="0"/>
        <c:ser>
          <c:idx val="0"/>
          <c:order val="0"/>
          <c:tx>
            <c:strRef>
              <c:f>pivot!$W$5</c:f>
              <c:strCache>
                <c:ptCount val="1"/>
                <c:pt idx="0">
                  <c:v>Total</c:v>
                </c:pt>
              </c:strCache>
            </c:strRef>
          </c:tx>
          <c:spPr>
            <a:ln w="28575" cap="rnd">
              <a:solidFill>
                <a:schemeClr val="accent1"/>
              </a:solidFill>
              <a:round/>
            </a:ln>
            <a:effectLst/>
          </c:spPr>
          <c:marker>
            <c:symbol val="none"/>
          </c:marker>
          <c:cat>
            <c:strRef>
              <c:f>pivot!$V$6:$V$18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pivot!$W$6:$W$18</c:f>
              <c:numCache>
                <c:formatCode>_-[$$-409]* #,##0_ ;_-[$$-409]* \-#,##0\ ;_-[$$-409]* "-"??_ ;_-@_ </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smooth val="0"/>
          <c:extLst>
            <c:ext xmlns:c16="http://schemas.microsoft.com/office/drawing/2014/chart" uri="{C3380CC4-5D6E-409C-BE32-E72D297353CC}">
              <c16:uniqueId val="{00000000-F192-471A-A23E-E6D0C9EEE7EB}"/>
            </c:ext>
          </c:extLst>
        </c:ser>
        <c:dLbls>
          <c:showLegendKey val="0"/>
          <c:showVal val="0"/>
          <c:showCatName val="0"/>
          <c:showSerName val="0"/>
          <c:showPercent val="0"/>
          <c:showBubbleSize val="0"/>
        </c:dLbls>
        <c:smooth val="0"/>
        <c:axId val="1987730191"/>
        <c:axId val="1987729231"/>
      </c:lineChart>
      <c:catAx>
        <c:axId val="1987730191"/>
        <c:scaling>
          <c:orientation val="minMax"/>
        </c:scaling>
        <c:delete val="1"/>
        <c:axPos val="b"/>
        <c:numFmt formatCode="General" sourceLinked="1"/>
        <c:majorTickMark val="none"/>
        <c:minorTickMark val="none"/>
        <c:tickLblPos val="nextTo"/>
        <c:crossAx val="1987729231"/>
        <c:crosses val="autoZero"/>
        <c:auto val="1"/>
        <c:lblAlgn val="ctr"/>
        <c:lblOffset val="100"/>
        <c:noMultiLvlLbl val="0"/>
      </c:catAx>
      <c:valAx>
        <c:axId val="1987729231"/>
        <c:scaling>
          <c:orientation val="minMax"/>
        </c:scaling>
        <c:delete val="1"/>
        <c:axPos val="l"/>
        <c:numFmt formatCode="_-[$$-409]* #,##0_ ;_-[$$-409]* \-#,##0\ ;_-[$$-409]* &quot;-&quot;??_ ;_-@_ " sourceLinked="1"/>
        <c:majorTickMark val="none"/>
        <c:minorTickMark val="none"/>
        <c:tickLblPos val="nextTo"/>
        <c:crossAx val="198773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DASHBOARD``.xlsx]pivot!PivotTable15</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37970253718289E-2"/>
          <c:y val="0.13530135301353013"/>
          <c:w val="0.90376202974628173"/>
          <c:h val="0.18819188191881919"/>
        </c:manualLayout>
      </c:layout>
      <c:lineChart>
        <c:grouping val="standard"/>
        <c:varyColors val="0"/>
        <c:ser>
          <c:idx val="0"/>
          <c:order val="0"/>
          <c:tx>
            <c:strRef>
              <c:f>pivot!$Z$5</c:f>
              <c:strCache>
                <c:ptCount val="1"/>
                <c:pt idx="0">
                  <c:v>Total</c:v>
                </c:pt>
              </c:strCache>
            </c:strRef>
          </c:tx>
          <c:spPr>
            <a:ln w="28575" cap="rnd">
              <a:solidFill>
                <a:schemeClr val="accent1"/>
              </a:solidFill>
              <a:round/>
            </a:ln>
            <a:effectLst/>
          </c:spPr>
          <c:marker>
            <c:symbol val="none"/>
          </c:marker>
          <c:cat>
            <c:strRef>
              <c:f>pivot!$Y$6:$Y$18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pivot!$Z$6:$Z$18</c:f>
              <c:numCache>
                <c:formatCode>General</c:formatCode>
                <c:ptCount val="12"/>
                <c:pt idx="0">
                  <c:v>532</c:v>
                </c:pt>
                <c:pt idx="1">
                  <c:v>506</c:v>
                </c:pt>
                <c:pt idx="2">
                  <c:v>821</c:v>
                </c:pt>
                <c:pt idx="3">
                  <c:v>729</c:v>
                </c:pt>
                <c:pt idx="4">
                  <c:v>847</c:v>
                </c:pt>
                <c:pt idx="5">
                  <c:v>745</c:v>
                </c:pt>
                <c:pt idx="6">
                  <c:v>734</c:v>
                </c:pt>
                <c:pt idx="7">
                  <c:v>786</c:v>
                </c:pt>
                <c:pt idx="8">
                  <c:v>1162</c:v>
                </c:pt>
                <c:pt idx="9">
                  <c:v>811</c:v>
                </c:pt>
                <c:pt idx="10">
                  <c:v>1223</c:v>
                </c:pt>
                <c:pt idx="11">
                  <c:v>1098</c:v>
                </c:pt>
              </c:numCache>
            </c:numRef>
          </c:val>
          <c:smooth val="0"/>
          <c:extLst>
            <c:ext xmlns:c16="http://schemas.microsoft.com/office/drawing/2014/chart" uri="{C3380CC4-5D6E-409C-BE32-E72D297353CC}">
              <c16:uniqueId val="{00000000-0F41-4951-AF6A-2D440C6C87D9}"/>
            </c:ext>
          </c:extLst>
        </c:ser>
        <c:dLbls>
          <c:showLegendKey val="0"/>
          <c:showVal val="0"/>
          <c:showCatName val="0"/>
          <c:showSerName val="0"/>
          <c:showPercent val="0"/>
          <c:showBubbleSize val="0"/>
        </c:dLbls>
        <c:smooth val="0"/>
        <c:axId val="9428879"/>
        <c:axId val="9426959"/>
      </c:lineChart>
      <c:catAx>
        <c:axId val="9428879"/>
        <c:scaling>
          <c:orientation val="minMax"/>
        </c:scaling>
        <c:delete val="1"/>
        <c:axPos val="b"/>
        <c:numFmt formatCode="General" sourceLinked="1"/>
        <c:majorTickMark val="none"/>
        <c:minorTickMark val="none"/>
        <c:tickLblPos val="nextTo"/>
        <c:crossAx val="9426959"/>
        <c:crosses val="autoZero"/>
        <c:auto val="1"/>
        <c:lblAlgn val="ctr"/>
        <c:lblOffset val="100"/>
        <c:noMultiLvlLbl val="0"/>
      </c:catAx>
      <c:valAx>
        <c:axId val="9426959"/>
        <c:scaling>
          <c:orientation val="minMax"/>
        </c:scaling>
        <c:delete val="1"/>
        <c:axPos val="l"/>
        <c:numFmt formatCode="General" sourceLinked="1"/>
        <c:majorTickMark val="none"/>
        <c:minorTickMark val="none"/>
        <c:tickLblPos val="nextTo"/>
        <c:crossAx val="942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DASHBOARD``.xlsx]pivot!PivotTable16</c:name>
    <c:fmtId val="1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39624423156006"/>
          <c:y val="0.31591380024865312"/>
          <c:w val="0.76260375576843997"/>
          <c:h val="0.53860339825942805"/>
        </c:manualLayout>
      </c:layout>
      <c:lineChart>
        <c:grouping val="standard"/>
        <c:varyColors val="0"/>
        <c:ser>
          <c:idx val="0"/>
          <c:order val="0"/>
          <c:tx>
            <c:strRef>
              <c:f>pivot!$AC$5</c:f>
              <c:strCache>
                <c:ptCount val="1"/>
                <c:pt idx="0">
                  <c:v>Total</c:v>
                </c:pt>
              </c:strCache>
            </c:strRef>
          </c:tx>
          <c:spPr>
            <a:ln w="28575" cap="rnd">
              <a:solidFill>
                <a:schemeClr val="accent1"/>
              </a:solidFill>
              <a:round/>
            </a:ln>
            <a:effectLst/>
          </c:spPr>
          <c:marker>
            <c:symbol val="none"/>
          </c:marker>
          <c:cat>
            <c:strRef>
              <c:f>pivot!$AB$6:$AB$18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pivot!$AC$6:$AC$18</c:f>
              <c:numCache>
                <c:formatCode>0%</c:formatCode>
                <c:ptCount val="12"/>
                <c:pt idx="0">
                  <c:v>0.12897734414730391</c:v>
                </c:pt>
                <c:pt idx="1">
                  <c:v>0.1695582260600231</c:v>
                </c:pt>
                <c:pt idx="2">
                  <c:v>0.14958175560154857</c:v>
                </c:pt>
                <c:pt idx="3">
                  <c:v>0.11101533791648027</c:v>
                </c:pt>
                <c:pt idx="4">
                  <c:v>0.11972829521473369</c:v>
                </c:pt>
                <c:pt idx="5">
                  <c:v>0.14872240110746066</c:v>
                </c:pt>
                <c:pt idx="6">
                  <c:v>6.4576238234239761E-2</c:v>
                </c:pt>
                <c:pt idx="7">
                  <c:v>0.119919291969973</c:v>
                </c:pt>
                <c:pt idx="8">
                  <c:v>0.13545500679770886</c:v>
                </c:pt>
                <c:pt idx="9">
                  <c:v>0.13090062928432844</c:v>
                </c:pt>
                <c:pt idx="10">
                  <c:v>8.8427582783311059E-2</c:v>
                </c:pt>
                <c:pt idx="11">
                  <c:v>0.13797811401673568</c:v>
                </c:pt>
              </c:numCache>
            </c:numRef>
          </c:val>
          <c:smooth val="0"/>
          <c:extLst>
            <c:ext xmlns:c16="http://schemas.microsoft.com/office/drawing/2014/chart" uri="{C3380CC4-5D6E-409C-BE32-E72D297353CC}">
              <c16:uniqueId val="{00000000-68A6-4224-9152-95695378303C}"/>
            </c:ext>
          </c:extLst>
        </c:ser>
        <c:dLbls>
          <c:showLegendKey val="0"/>
          <c:showVal val="0"/>
          <c:showCatName val="0"/>
          <c:showSerName val="0"/>
          <c:showPercent val="0"/>
          <c:showBubbleSize val="0"/>
        </c:dLbls>
        <c:smooth val="0"/>
        <c:axId val="5445951"/>
        <c:axId val="5448831"/>
      </c:lineChart>
      <c:catAx>
        <c:axId val="5445951"/>
        <c:scaling>
          <c:orientation val="minMax"/>
        </c:scaling>
        <c:delete val="1"/>
        <c:axPos val="b"/>
        <c:numFmt formatCode="General" sourceLinked="1"/>
        <c:majorTickMark val="none"/>
        <c:minorTickMark val="none"/>
        <c:tickLblPos val="nextTo"/>
        <c:crossAx val="5448831"/>
        <c:crosses val="autoZero"/>
        <c:auto val="1"/>
        <c:lblAlgn val="ctr"/>
        <c:lblOffset val="100"/>
        <c:noMultiLvlLbl val="0"/>
      </c:catAx>
      <c:valAx>
        <c:axId val="5448831"/>
        <c:scaling>
          <c:orientation val="minMax"/>
        </c:scaling>
        <c:delete val="1"/>
        <c:axPos val="l"/>
        <c:numFmt formatCode="0%" sourceLinked="1"/>
        <c:majorTickMark val="none"/>
        <c:minorTickMark val="none"/>
        <c:tickLblPos val="nextTo"/>
        <c:crossAx val="544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DASHBOARD``.xlsx]pivot!PivotTable19</c:name>
    <c:fmtId val="1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pivot!$AL$5</c:f>
              <c:strCache>
                <c:ptCount val="1"/>
                <c:pt idx="0">
                  <c:v>Total</c:v>
                </c:pt>
              </c:strCache>
            </c:strRef>
          </c:tx>
          <c:spPr>
            <a:ln w="28575" cap="rnd">
              <a:solidFill>
                <a:schemeClr val="accent1"/>
              </a:solidFill>
              <a:round/>
            </a:ln>
            <a:effectLst/>
          </c:spPr>
          <c:marker>
            <c:symbol val="none"/>
          </c:marker>
          <c:cat>
            <c:strRef>
              <c:f>pivot!$AK$6:$AK$18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pivot!$AL$6:$AL$18</c:f>
              <c:numCache>
                <c:formatCode>General</c:formatCode>
                <c:ptCount val="12"/>
                <c:pt idx="0">
                  <c:v>2050</c:v>
                </c:pt>
                <c:pt idx="1">
                  <c:v>1931</c:v>
                </c:pt>
                <c:pt idx="2">
                  <c:v>3093</c:v>
                </c:pt>
                <c:pt idx="3">
                  <c:v>2703</c:v>
                </c:pt>
                <c:pt idx="4">
                  <c:v>3144</c:v>
                </c:pt>
                <c:pt idx="5">
                  <c:v>2770</c:v>
                </c:pt>
                <c:pt idx="6">
                  <c:v>2772</c:v>
                </c:pt>
                <c:pt idx="7">
                  <c:v>3107</c:v>
                </c:pt>
                <c:pt idx="8">
                  <c:v>4302</c:v>
                </c:pt>
                <c:pt idx="9">
                  <c:v>3081</c:v>
                </c:pt>
                <c:pt idx="10">
                  <c:v>4788</c:v>
                </c:pt>
                <c:pt idx="11">
                  <c:v>4132</c:v>
                </c:pt>
              </c:numCache>
            </c:numRef>
          </c:val>
          <c:smooth val="0"/>
          <c:extLst>
            <c:ext xmlns:c16="http://schemas.microsoft.com/office/drawing/2014/chart" uri="{C3380CC4-5D6E-409C-BE32-E72D297353CC}">
              <c16:uniqueId val="{00000000-FD61-4430-8314-6311D10B4D52}"/>
            </c:ext>
          </c:extLst>
        </c:ser>
        <c:dLbls>
          <c:showLegendKey val="0"/>
          <c:showVal val="0"/>
          <c:showCatName val="0"/>
          <c:showSerName val="0"/>
          <c:showPercent val="0"/>
          <c:showBubbleSize val="0"/>
        </c:dLbls>
        <c:smooth val="0"/>
        <c:axId val="5446911"/>
        <c:axId val="5447391"/>
      </c:lineChart>
      <c:catAx>
        <c:axId val="5446911"/>
        <c:scaling>
          <c:orientation val="minMax"/>
        </c:scaling>
        <c:delete val="1"/>
        <c:axPos val="b"/>
        <c:numFmt formatCode="General" sourceLinked="1"/>
        <c:majorTickMark val="none"/>
        <c:minorTickMark val="none"/>
        <c:tickLblPos val="nextTo"/>
        <c:crossAx val="5447391"/>
        <c:crosses val="autoZero"/>
        <c:auto val="1"/>
        <c:lblAlgn val="ctr"/>
        <c:lblOffset val="100"/>
        <c:noMultiLvlLbl val="0"/>
      </c:catAx>
      <c:valAx>
        <c:axId val="5447391"/>
        <c:scaling>
          <c:orientation val="minMax"/>
        </c:scaling>
        <c:delete val="1"/>
        <c:axPos val="l"/>
        <c:numFmt formatCode="General" sourceLinked="1"/>
        <c:majorTickMark val="none"/>
        <c:minorTickMark val="none"/>
        <c:tickLblPos val="nextTo"/>
        <c:crossAx val="544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1"/>
        <c:ser>
          <c:idx val="0"/>
          <c:order val="0"/>
          <c:spPr>
            <a:ln w="25400">
              <a:noFill/>
            </a:ln>
            <a:extLst>
              <a:ext uri="{91240B29-F687-4F45-9708-019B960494DF}">
                <a14:hiddenLine xmlns:a14="http://schemas.microsoft.com/office/drawing/2010/main" w="28575" cap="rnd">
                  <a:solidFill>
                    <a:srgbClr val="4472C4"/>
                  </a:solidFill>
                  <a:round/>
                </a14:hiddenLine>
              </a:ext>
            </a:extLst>
          </c:spPr>
          <c:marker>
            <c:symbol val="circle"/>
            <c:size val="6"/>
            <c:spPr>
              <a:ln w="25400">
                <a:noFill/>
              </a:ln>
              <a:extLst>
                <a:ext uri="{91240B29-F687-4F45-9708-019B960494DF}">
                  <a14:hiddenLine xmlns:a14="http://schemas.microsoft.com/office/drawing/2010/main" w="9525">
                    <a:solidFill>
                      <a:srgbClr val="4472C4"/>
                    </a:solidFill>
                  </a14:hiddenLine>
                </a:ext>
              </a:extLst>
            </c:spPr>
          </c:marker>
          <c:dPt>
            <c:idx val="0"/>
            <c:marker>
              <c:symbol val="circle"/>
              <c:size val="6"/>
              <c:spPr>
                <a:solidFill>
                  <a:schemeClr val="accent1"/>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1-EDBB-4805-8C75-CAB722F72092}"/>
              </c:ext>
            </c:extLst>
          </c:dPt>
          <c:dPt>
            <c:idx val="1"/>
            <c:marker>
              <c:symbol val="circle"/>
              <c:size val="6"/>
              <c:spPr>
                <a:solidFill>
                  <a:schemeClr val="accent2"/>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3-EDBB-4805-8C75-CAB722F72092}"/>
              </c:ext>
            </c:extLst>
          </c:dPt>
          <c:dPt>
            <c:idx val="2"/>
            <c:marker>
              <c:symbol val="circle"/>
              <c:size val="6"/>
              <c:spPr>
                <a:solidFill>
                  <a:schemeClr val="accent3"/>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5-EDBB-4805-8C75-CAB722F72092}"/>
              </c:ext>
            </c:extLst>
          </c:dPt>
          <c:dPt>
            <c:idx val="3"/>
            <c:marker>
              <c:symbol val="circle"/>
              <c:size val="6"/>
              <c:spPr>
                <a:solidFill>
                  <a:schemeClr val="accent4"/>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7-EDBB-4805-8C75-CAB722F720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1"/>
            <c:val val="100"/>
            <c:spPr>
              <a:noFill/>
              <a:ln w="9525" cap="flat" cmpd="sng" algn="ctr">
                <a:solidFill>
                  <a:schemeClr val="tx1">
                    <a:lumMod val="65000"/>
                    <a:lumOff val="35000"/>
                  </a:schemeClr>
                </a:solidFill>
                <a:round/>
              </a:ln>
              <a:effectLst/>
            </c:spPr>
          </c:errBars>
          <c:cat>
            <c:strRef>
              <c:f>pivot!$AY$14:$AY$17</c:f>
              <c:strCache>
                <c:ptCount val="4"/>
                <c:pt idx="0">
                  <c:v>Central</c:v>
                </c:pt>
                <c:pt idx="1">
                  <c:v>East</c:v>
                </c:pt>
                <c:pt idx="2">
                  <c:v>South</c:v>
                </c:pt>
                <c:pt idx="3">
                  <c:v>West</c:v>
                </c:pt>
              </c:strCache>
            </c:strRef>
          </c:cat>
          <c:val>
            <c:numRef>
              <c:f>pivot!$AZ$14:$AZ$17</c:f>
              <c:numCache>
                <c:formatCode>General</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1-38AF-49B4-86CB-74038205E607}"/>
            </c:ext>
          </c:extLst>
        </c:ser>
        <c:dLbls>
          <c:showLegendKey val="0"/>
          <c:showVal val="0"/>
          <c:showCatName val="0"/>
          <c:showSerName val="0"/>
          <c:showPercent val="0"/>
          <c:showBubbleSize val="0"/>
        </c:dLbls>
        <c:marker val="1"/>
        <c:smooth val="0"/>
        <c:axId val="1967563296"/>
        <c:axId val="1967562336"/>
      </c:lineChart>
      <c:catAx>
        <c:axId val="196756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62336"/>
        <c:crosses val="autoZero"/>
        <c:auto val="1"/>
        <c:lblAlgn val="ctr"/>
        <c:lblOffset val="100"/>
        <c:noMultiLvlLbl val="0"/>
      </c:catAx>
      <c:valAx>
        <c:axId val="196756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6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DASHBOARD``.xlsx]pivot!PivotTable18</c:name>
    <c:fmtId val="12"/>
  </c:pivotSource>
  <c:chart>
    <c:title>
      <c:layout>
        <c:manualLayout>
          <c:xMode val="edge"/>
          <c:yMode val="edge"/>
          <c:x val="0.3599312514912909"/>
          <c:y val="3.6310820624546117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57583711127017"/>
          <c:y val="7.7118758213475747E-2"/>
          <c:w val="0.71209536307961507"/>
          <c:h val="0.81548192398280317"/>
        </c:manualLayout>
      </c:layout>
      <c:barChart>
        <c:barDir val="bar"/>
        <c:grouping val="clustered"/>
        <c:varyColors val="0"/>
        <c:ser>
          <c:idx val="1"/>
          <c:order val="1"/>
          <c:tx>
            <c:strRef>
              <c:f>pivot!$AJ$5</c:f>
              <c:strCache>
                <c:ptCount val="1"/>
                <c:pt idx="0">
                  <c:v>Sum of Profit</c:v>
                </c:pt>
              </c:strCache>
            </c:strRef>
          </c:tx>
          <c:spPr>
            <a:solidFill>
              <a:schemeClr val="accent2"/>
            </a:solidFill>
            <a:ln>
              <a:noFill/>
            </a:ln>
            <a:effectLst/>
          </c:spPr>
          <c:invertIfNegative val="0"/>
          <c:cat>
            <c:strRef>
              <c:f>pivot!$AH$6:$AH$16</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pivot!$AJ$6:$AJ$16</c:f>
              <c:numCache>
                <c:formatCode>General</c:formatCode>
                <c:ptCount val="10"/>
                <c:pt idx="0">
                  <c:v>-6654.5687999999973</c:v>
                </c:pt>
                <c:pt idx="1">
                  <c:v>-10153.548499999997</c:v>
                </c:pt>
                <c:pt idx="2">
                  <c:v>-2323.8349999999996</c:v>
                </c:pt>
                <c:pt idx="3">
                  <c:v>30440.757899999971</c:v>
                </c:pt>
                <c:pt idx="4">
                  <c:v>62036.98369999999</c:v>
                </c:pt>
                <c:pt idx="5">
                  <c:v>-13837.767400000012</c:v>
                </c:pt>
                <c:pt idx="6">
                  <c:v>6377.1960000000026</c:v>
                </c:pt>
                <c:pt idx="7">
                  <c:v>17507.385399999985</c:v>
                </c:pt>
                <c:pt idx="8">
                  <c:v>29156.096699999998</c:v>
                </c:pt>
                <c:pt idx="9">
                  <c:v>6200.6974</c:v>
                </c:pt>
              </c:numCache>
            </c:numRef>
          </c:val>
          <c:extLst>
            <c:ext xmlns:c16="http://schemas.microsoft.com/office/drawing/2014/chart" uri="{C3380CC4-5D6E-409C-BE32-E72D297353CC}">
              <c16:uniqueId val="{00000001-AB77-4D4F-9E1A-068457334DB3}"/>
            </c:ext>
          </c:extLst>
        </c:ser>
        <c:ser>
          <c:idx val="0"/>
          <c:order val="0"/>
          <c:tx>
            <c:strRef>
              <c:f>pivot!$AI$5</c:f>
              <c:strCache>
                <c:ptCount val="1"/>
                <c:pt idx="0">
                  <c:v>Sum of Sales</c:v>
                </c:pt>
              </c:strCache>
            </c:strRef>
          </c:tx>
          <c:spPr>
            <a:solidFill>
              <a:schemeClr val="accent1"/>
            </a:solidFill>
            <a:ln>
              <a:noFill/>
            </a:ln>
            <a:effectLst/>
          </c:spPr>
          <c:invertIfNegative val="0"/>
          <c:cat>
            <c:strRef>
              <c:f>pivot!$AH$6:$AH$16</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pivot!$AI$6:$AI$16</c:f>
              <c:numCache>
                <c:formatCode>General</c:formatCode>
                <c:ptCount val="10"/>
                <c:pt idx="0">
                  <c:v>48539.541000000034</c:v>
                </c:pt>
                <c:pt idx="1">
                  <c:v>64504.760399999941</c:v>
                </c:pt>
                <c:pt idx="2">
                  <c:v>44713.182999999997</c:v>
                </c:pt>
                <c:pt idx="3">
                  <c:v>175851.34099999999</c:v>
                </c:pt>
                <c:pt idx="4">
                  <c:v>256368.16099999999</c:v>
                </c:pt>
                <c:pt idx="5">
                  <c:v>109077.01300000008</c:v>
                </c:pt>
                <c:pt idx="6">
                  <c:v>47521.028999999995</c:v>
                </c:pt>
                <c:pt idx="7">
                  <c:v>112669.09199999992</c:v>
                </c:pt>
                <c:pt idx="8">
                  <c:v>119540.742</c:v>
                </c:pt>
                <c:pt idx="9">
                  <c:v>43054.342000000004</c:v>
                </c:pt>
              </c:numCache>
            </c:numRef>
          </c:val>
          <c:extLst>
            <c:ext xmlns:c16="http://schemas.microsoft.com/office/drawing/2014/chart" uri="{C3380CC4-5D6E-409C-BE32-E72D297353CC}">
              <c16:uniqueId val="{00000000-AB77-4D4F-9E1A-068457334DB3}"/>
            </c:ext>
          </c:extLst>
        </c:ser>
        <c:dLbls>
          <c:dLblPos val="outEnd"/>
          <c:showLegendKey val="0"/>
          <c:showVal val="0"/>
          <c:showCatName val="0"/>
          <c:showSerName val="0"/>
          <c:showPercent val="0"/>
          <c:showBubbleSize val="0"/>
        </c:dLbls>
        <c:gapWidth val="219"/>
        <c:axId val="1490385200"/>
        <c:axId val="1490383760"/>
      </c:barChart>
      <c:catAx>
        <c:axId val="1490385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83760"/>
        <c:crosses val="autoZero"/>
        <c:auto val="1"/>
        <c:lblAlgn val="ctr"/>
        <c:lblOffset val="100"/>
        <c:noMultiLvlLbl val="0"/>
      </c:catAx>
      <c:valAx>
        <c:axId val="1490383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8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DASHBOARD``.xlsx]pivot!PivotTable4</c:name>
    <c:fmtId val="2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QUANTITIES</a:t>
            </a:r>
            <a:r>
              <a:rPr lang="en-US" baseline="0"/>
              <a:t> SOLD</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pivot!$AF$5</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pivot!$AE$6:$AE$10</c:f>
              <c:strCache>
                <c:ptCount val="4"/>
                <c:pt idx="0">
                  <c:v>2011</c:v>
                </c:pt>
                <c:pt idx="1">
                  <c:v>2012</c:v>
                </c:pt>
                <c:pt idx="2">
                  <c:v>2013</c:v>
                </c:pt>
                <c:pt idx="3">
                  <c:v>2014</c:v>
                </c:pt>
              </c:strCache>
            </c:strRef>
          </c:cat>
          <c:val>
            <c:numRef>
              <c:f>pivot!$AF$6:$AF$10</c:f>
              <c:numCache>
                <c:formatCode>General</c:formatCode>
                <c:ptCount val="4"/>
                <c:pt idx="0">
                  <c:v>7581</c:v>
                </c:pt>
                <c:pt idx="1">
                  <c:v>7979</c:v>
                </c:pt>
                <c:pt idx="2">
                  <c:v>9810</c:v>
                </c:pt>
                <c:pt idx="3">
                  <c:v>12503</c:v>
                </c:pt>
              </c:numCache>
            </c:numRef>
          </c:val>
          <c:smooth val="0"/>
          <c:extLst>
            <c:ext xmlns:c16="http://schemas.microsoft.com/office/drawing/2014/chart" uri="{C3380CC4-5D6E-409C-BE32-E72D297353CC}">
              <c16:uniqueId val="{00000000-80F5-45EE-B95B-CC4D83331279}"/>
            </c:ext>
          </c:extLst>
        </c:ser>
        <c:dLbls>
          <c:dLblPos val="ctr"/>
          <c:showLegendKey val="0"/>
          <c:showVal val="1"/>
          <c:showCatName val="0"/>
          <c:showSerName val="0"/>
          <c:showPercent val="0"/>
          <c:showBubbleSize val="0"/>
        </c:dLbls>
        <c:marker val="1"/>
        <c:smooth val="0"/>
        <c:axId val="1681975455"/>
        <c:axId val="1681973055"/>
      </c:lineChart>
      <c:catAx>
        <c:axId val="168197545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81973055"/>
        <c:crosses val="autoZero"/>
        <c:auto val="1"/>
        <c:lblAlgn val="ctr"/>
        <c:lblOffset val="100"/>
        <c:noMultiLvlLbl val="0"/>
      </c:catAx>
      <c:valAx>
        <c:axId val="1681973055"/>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681975455"/>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DASHBOARD``.xlsx]pivot!PivotTable6</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pivot!$BD$6</c:f>
              <c:strCache>
                <c:ptCount val="1"/>
                <c:pt idx="0">
                  <c:v>Sum of Sales</c:v>
                </c:pt>
              </c:strCache>
            </c:strRef>
          </c:tx>
          <c:spPr>
            <a:solidFill>
              <a:schemeClr val="accent1"/>
            </a:solidFill>
            <a:ln>
              <a:noFill/>
            </a:ln>
            <a:effectLst/>
          </c:spPr>
          <c:invertIfNegative val="0"/>
          <c:cat>
            <c:strRef>
              <c:f>pivot!$BC$7:$BC$10</c:f>
              <c:strCache>
                <c:ptCount val="3"/>
                <c:pt idx="0">
                  <c:v>Consumer</c:v>
                </c:pt>
                <c:pt idx="1">
                  <c:v>Corporate</c:v>
                </c:pt>
                <c:pt idx="2">
                  <c:v>Home Office</c:v>
                </c:pt>
              </c:strCache>
            </c:strRef>
          </c:cat>
          <c:val>
            <c:numRef>
              <c:f>pivot!$BD$7:$BD$10</c:f>
              <c:numCache>
                <c:formatCode>_-[$$-409]* #,##0_ ;_-[$$-409]* \-#,##0\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091-4335-A816-07AD3C25EF7C}"/>
            </c:ext>
          </c:extLst>
        </c:ser>
        <c:ser>
          <c:idx val="1"/>
          <c:order val="1"/>
          <c:tx>
            <c:strRef>
              <c:f>pivot!$BE$6</c:f>
              <c:strCache>
                <c:ptCount val="1"/>
                <c:pt idx="0">
                  <c:v>Sum of Profit</c:v>
                </c:pt>
              </c:strCache>
            </c:strRef>
          </c:tx>
          <c:spPr>
            <a:solidFill>
              <a:schemeClr val="accent2"/>
            </a:solidFill>
            <a:ln>
              <a:noFill/>
            </a:ln>
            <a:effectLst/>
          </c:spPr>
          <c:invertIfNegative val="0"/>
          <c:cat>
            <c:strRef>
              <c:f>pivot!$BC$7:$BC$10</c:f>
              <c:strCache>
                <c:ptCount val="3"/>
                <c:pt idx="0">
                  <c:v>Consumer</c:v>
                </c:pt>
                <c:pt idx="1">
                  <c:v>Corporate</c:v>
                </c:pt>
                <c:pt idx="2">
                  <c:v>Home Office</c:v>
                </c:pt>
              </c:strCache>
            </c:strRef>
          </c:cat>
          <c:val>
            <c:numRef>
              <c:f>pivot!$BE$7:$BE$10</c:f>
              <c:numCache>
                <c:formatCode>_-[$$-409]* #,##0_ ;_-[$$-409]* \-#,##0\ ;_-[$$-409]* "-"??_ ;_-@_ </c:formatCode>
                <c:ptCount val="3"/>
                <c:pt idx="0">
                  <c:v>134119.20919999972</c:v>
                </c:pt>
                <c:pt idx="1">
                  <c:v>91979.134000000209</c:v>
                </c:pt>
                <c:pt idx="2">
                  <c:v>60298.678500000075</c:v>
                </c:pt>
              </c:numCache>
            </c:numRef>
          </c:val>
          <c:extLst>
            <c:ext xmlns:c16="http://schemas.microsoft.com/office/drawing/2014/chart" uri="{C3380CC4-5D6E-409C-BE32-E72D297353CC}">
              <c16:uniqueId val="{00000001-0091-4335-A816-07AD3C25EF7C}"/>
            </c:ext>
          </c:extLst>
        </c:ser>
        <c:dLbls>
          <c:showLegendKey val="0"/>
          <c:showVal val="0"/>
          <c:showCatName val="0"/>
          <c:showSerName val="0"/>
          <c:showPercent val="0"/>
          <c:showBubbleSize val="0"/>
        </c:dLbls>
        <c:gapWidth val="219"/>
        <c:overlap val="-27"/>
        <c:axId val="1672952735"/>
        <c:axId val="1800206495"/>
      </c:barChart>
      <c:catAx>
        <c:axId val="1672952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0206495"/>
        <c:crosses val="autoZero"/>
        <c:auto val="1"/>
        <c:lblAlgn val="ctr"/>
        <c:lblOffset val="100"/>
        <c:noMultiLvlLbl val="0"/>
      </c:catAx>
      <c:valAx>
        <c:axId val="1800206495"/>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2952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DASHBOARD``.xlsx]pivot!PivotTable9</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a:t>
            </a:r>
            <a:r>
              <a:rPr lang="en-IN"/>
              <a:t>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pivot!$AR$5</c:f>
              <c:strCache>
                <c:ptCount val="1"/>
                <c:pt idx="0">
                  <c:v>Total</c:v>
                </c:pt>
              </c:strCache>
            </c:strRef>
          </c:tx>
          <c:spPr>
            <a:solidFill>
              <a:schemeClr val="accent1"/>
            </a:solidFill>
            <a:ln>
              <a:noFill/>
            </a:ln>
            <a:effectLst/>
            <a:sp3d/>
          </c:spPr>
          <c:invertIfNegative val="0"/>
          <c:cat>
            <c:strRef>
              <c:f>pivot!$AQ$6:$AQ$10</c:f>
              <c:strCache>
                <c:ptCount val="4"/>
                <c:pt idx="0">
                  <c:v>2011</c:v>
                </c:pt>
                <c:pt idx="1">
                  <c:v>2012</c:v>
                </c:pt>
                <c:pt idx="2">
                  <c:v>2013</c:v>
                </c:pt>
                <c:pt idx="3">
                  <c:v>2014</c:v>
                </c:pt>
              </c:strCache>
            </c:strRef>
          </c:cat>
          <c:val>
            <c:numRef>
              <c:f>pivot!$AR$6:$AR$10</c:f>
              <c:numCache>
                <c:formatCode>General</c:formatCode>
                <c:ptCount val="4"/>
                <c:pt idx="0">
                  <c:v>1993</c:v>
                </c:pt>
                <c:pt idx="1">
                  <c:v>2102</c:v>
                </c:pt>
                <c:pt idx="2">
                  <c:v>2580</c:v>
                </c:pt>
                <c:pt idx="3">
                  <c:v>3319</c:v>
                </c:pt>
              </c:numCache>
            </c:numRef>
          </c:val>
          <c:extLst>
            <c:ext xmlns:c16="http://schemas.microsoft.com/office/drawing/2014/chart" uri="{C3380CC4-5D6E-409C-BE32-E72D297353CC}">
              <c16:uniqueId val="{00000002-5FBA-4516-865F-2E3779004D53}"/>
            </c:ext>
          </c:extLst>
        </c:ser>
        <c:dLbls>
          <c:showLegendKey val="0"/>
          <c:showVal val="0"/>
          <c:showCatName val="0"/>
          <c:showSerName val="0"/>
          <c:showPercent val="0"/>
          <c:showBubbleSize val="0"/>
        </c:dLbls>
        <c:gapWidth val="150"/>
        <c:shape val="box"/>
        <c:axId val="1849682335"/>
        <c:axId val="1849682815"/>
        <c:axId val="0"/>
      </c:bar3DChart>
      <c:catAx>
        <c:axId val="18496823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682815"/>
        <c:crosses val="autoZero"/>
        <c:auto val="1"/>
        <c:lblAlgn val="ctr"/>
        <c:lblOffset val="100"/>
        <c:noMultiLvlLbl val="0"/>
      </c:catAx>
      <c:valAx>
        <c:axId val="184968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968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MARGIN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pivot!$BK$7</c:f>
              <c:strCache>
                <c:ptCount val="1"/>
                <c:pt idx="0">
                  <c:v>Total</c:v>
                </c:pt>
              </c:strCache>
            </c:strRef>
          </c:tx>
          <c:spPr>
            <a:solidFill>
              <a:schemeClr val="accent1"/>
            </a:solidFill>
            <a:ln>
              <a:noFill/>
            </a:ln>
            <a:effectLst/>
            <a:sp3d/>
          </c:spPr>
          <c:invertIfNegative val="0"/>
          <c:cat>
            <c:strRef>
              <c:f>pivot!$BJ$8:$BJ$12</c:f>
              <c:strCache>
                <c:ptCount val="4"/>
                <c:pt idx="0">
                  <c:v>2011</c:v>
                </c:pt>
                <c:pt idx="1">
                  <c:v>2012</c:v>
                </c:pt>
                <c:pt idx="2">
                  <c:v>2013</c:v>
                </c:pt>
                <c:pt idx="3">
                  <c:v>2014</c:v>
                </c:pt>
              </c:strCache>
            </c:strRef>
          </c:cat>
          <c:val>
            <c:numRef>
              <c:f>pivot!$BK$8:$BK$12</c:f>
              <c:numCache>
                <c:formatCode>0.00%</c:formatCode>
                <c:ptCount val="4"/>
                <c:pt idx="0">
                  <c:v>0.10231126499236726</c:v>
                </c:pt>
                <c:pt idx="1">
                  <c:v>0.13095504034557601</c:v>
                </c:pt>
                <c:pt idx="2">
                  <c:v>0.13431461924993568</c:v>
                </c:pt>
                <c:pt idx="3">
                  <c:v>0.1274036274339099</c:v>
                </c:pt>
              </c:numCache>
            </c:numRef>
          </c:val>
          <c:extLst>
            <c:ext xmlns:c16="http://schemas.microsoft.com/office/drawing/2014/chart" uri="{C3380CC4-5D6E-409C-BE32-E72D297353CC}">
              <c16:uniqueId val="{00000000-9289-4DD1-B92A-EDC13338AE60}"/>
            </c:ext>
          </c:extLst>
        </c:ser>
        <c:dLbls>
          <c:showLegendKey val="0"/>
          <c:showVal val="0"/>
          <c:showCatName val="0"/>
          <c:showSerName val="0"/>
          <c:showPercent val="0"/>
          <c:showBubbleSize val="0"/>
        </c:dLbls>
        <c:gapWidth val="150"/>
        <c:shape val="box"/>
        <c:axId val="1552935215"/>
        <c:axId val="1798313439"/>
        <c:axId val="0"/>
      </c:bar3DChart>
      <c:catAx>
        <c:axId val="1552935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8313439"/>
        <c:crosses val="autoZero"/>
        <c:auto val="1"/>
        <c:lblAlgn val="ctr"/>
        <c:lblOffset val="100"/>
        <c:noMultiLvlLbl val="0"/>
      </c:catAx>
      <c:valAx>
        <c:axId val="17983134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935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CATEGORIES SALES</a:t>
            </a:r>
          </a:p>
        </c:rich>
      </c:tx>
      <c:layout>
        <c:manualLayout>
          <c:xMode val="edge"/>
          <c:yMode val="edge"/>
          <c:x val="0.27970882092777077"/>
          <c:y val="4.303302448639701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pivot!$G$3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C5-4C37-B7D0-6D06C29533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C5-4C37-B7D0-6D06C29533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C5-4C37-B7D0-6D06C29533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pivot!$F$4:$F$7</c:f>
              <c:strCache>
                <c:ptCount val="3"/>
                <c:pt idx="0">
                  <c:v>Furniture</c:v>
                </c:pt>
                <c:pt idx="1">
                  <c:v>Office Supplies</c:v>
                </c:pt>
                <c:pt idx="2">
                  <c:v>Technology</c:v>
                </c:pt>
              </c:strCache>
            </c:strRef>
          </c:cat>
          <c:val>
            <c:numRef>
              <c:f>pivot!$G$4:$G$7</c:f>
              <c:numCache>
                <c:formatCode>_-[$$-409]* #,##0.00_ ;_-[$$-409]* \-#,##0.00\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5FC5-4C37-B7D0-6D06C295333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36780072302283"/>
          <c:y val="0.34830926403257889"/>
          <c:w val="0.31580443167874456"/>
          <c:h val="0.646213645939997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c:name>
    <c:fmtId val="14"/>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N"/>
              <a:t>Sales and Profit Monthly</a:t>
            </a:r>
          </a:p>
        </c:rich>
      </c:tx>
      <c:layout>
        <c:manualLayout>
          <c:xMode val="edge"/>
          <c:yMode val="edge"/>
          <c:x val="0.38647381210269893"/>
          <c:y val="2.7548960226125581E-2"/>
        </c:manualLayout>
      </c:layout>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21507299995537"/>
          <c:y val="8.8781546537452044E-2"/>
          <c:w val="0.88078492700004463"/>
          <c:h val="0.8877461471162259"/>
        </c:manualLayout>
      </c:layout>
      <c:barChart>
        <c:barDir val="col"/>
        <c:grouping val="clustered"/>
        <c:varyColors val="0"/>
        <c:ser>
          <c:idx val="0"/>
          <c:order val="0"/>
          <c:tx>
            <c:strRef>
              <c:f>pivot!$B$3</c:f>
              <c:strCache>
                <c:ptCount val="1"/>
                <c:pt idx="0">
                  <c:v>Sum of Sales</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pivot!$B$4:$B$16</c:f>
              <c:numCache>
                <c:formatCode>_-[$$-409]* #,##0_ ;_-[$$-409]* \-#,##0\ ;_-[$$-409]* "-"??_ ;_-@_ </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extLst>
            <c:ext xmlns:c16="http://schemas.microsoft.com/office/drawing/2014/chart" uri="{C3380CC4-5D6E-409C-BE32-E72D297353CC}">
              <c16:uniqueId val="{00000000-2066-4DAE-89D8-C26254B72267}"/>
            </c:ext>
          </c:extLst>
        </c:ser>
        <c:ser>
          <c:idx val="1"/>
          <c:order val="1"/>
          <c:tx>
            <c:strRef>
              <c:f>pivot!$C$3</c:f>
              <c:strCache>
                <c:ptCount val="1"/>
                <c:pt idx="0">
                  <c:v>Sum of Profit</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pivot!$C$4:$C$16</c:f>
              <c:numCache>
                <c:formatCode>_-[$$-409]* #,##0_ ;_-[$$-409]* \-#,##0\ ;_-[$$-409]* "-"??_ ;_-@_ </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extLst>
            <c:ext xmlns:c16="http://schemas.microsoft.com/office/drawing/2014/chart" uri="{C3380CC4-5D6E-409C-BE32-E72D297353CC}">
              <c16:uniqueId val="{00000001-2066-4DAE-89D8-C26254B72267}"/>
            </c:ext>
          </c:extLst>
        </c:ser>
        <c:dLbls>
          <c:dLblPos val="outEnd"/>
          <c:showLegendKey val="0"/>
          <c:showVal val="1"/>
          <c:showCatName val="0"/>
          <c:showSerName val="0"/>
          <c:showPercent val="0"/>
          <c:showBubbleSize val="0"/>
        </c:dLbls>
        <c:gapWidth val="164"/>
        <c:overlap val="-22"/>
        <c:axId val="1329899247"/>
        <c:axId val="1329898767"/>
      </c:barChart>
      <c:catAx>
        <c:axId val="1329899247"/>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898767"/>
        <c:crosses val="autoZero"/>
        <c:auto val="1"/>
        <c:lblAlgn val="ctr"/>
        <c:lblOffset val="100"/>
        <c:noMultiLvlLbl val="0"/>
      </c:catAx>
      <c:valAx>
        <c:axId val="1329898767"/>
        <c:scaling>
          <c:orientation val="minMax"/>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899247"/>
        <c:crosses val="autoZero"/>
        <c:crossBetween val="between"/>
      </c:valAx>
      <c:spPr>
        <a:noFill/>
        <a:ln>
          <a:noFill/>
        </a:ln>
        <a:effectLst/>
      </c:spPr>
    </c:plotArea>
    <c:legend>
      <c:legendPos val="r"/>
      <c:layout>
        <c:manualLayout>
          <c:xMode val="edge"/>
          <c:yMode val="edge"/>
          <c:x val="0.38428392797932215"/>
          <c:y val="0.19204831538914779"/>
          <c:w val="0.17904836667106111"/>
          <c:h val="0.1334826450265145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Sub-Categories By Sales</a:t>
            </a:r>
          </a:p>
        </c:rich>
      </c:tx>
      <c:layout>
        <c:manualLayout>
          <c:xMode val="edge"/>
          <c:yMode val="edge"/>
          <c:x val="2.4733038507172905E-3"/>
          <c:y val="3.479336588302806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41494984359829"/>
          <c:y val="0.12302091270849207"/>
          <c:w val="0.7315963757954913"/>
          <c:h val="0.76826781060969529"/>
        </c:manualLayout>
      </c:layout>
      <c:barChart>
        <c:barDir val="bar"/>
        <c:grouping val="clustered"/>
        <c:varyColors val="0"/>
        <c:ser>
          <c:idx val="0"/>
          <c:order val="0"/>
          <c:tx>
            <c:strRef>
              <c:f>pivot!$K$3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pivot!$J$4:$J$9</c:f>
              <c:strCache>
                <c:ptCount val="5"/>
                <c:pt idx="0">
                  <c:v>Phones</c:v>
                </c:pt>
                <c:pt idx="1">
                  <c:v>Chairs</c:v>
                </c:pt>
                <c:pt idx="2">
                  <c:v>Storage</c:v>
                </c:pt>
                <c:pt idx="3">
                  <c:v>Tables</c:v>
                </c:pt>
                <c:pt idx="4">
                  <c:v>Binders</c:v>
                </c:pt>
              </c:strCache>
            </c:strRef>
          </c:cat>
          <c:val>
            <c:numRef>
              <c:f>pivot!$K$4:$K$9</c:f>
              <c:numCache>
                <c:formatCode>[$$-409]#,##0</c:formatCode>
                <c:ptCount val="5"/>
                <c:pt idx="0">
                  <c:v>330007.05400000012</c:v>
                </c:pt>
                <c:pt idx="1">
                  <c:v>328449.10300000076</c:v>
                </c:pt>
                <c:pt idx="2">
                  <c:v>223843.60800000012</c:v>
                </c:pt>
                <c:pt idx="3">
                  <c:v>206965.53200000009</c:v>
                </c:pt>
                <c:pt idx="4">
                  <c:v>203412.73300000009</c:v>
                </c:pt>
              </c:numCache>
            </c:numRef>
          </c:val>
          <c:extLst>
            <c:ext xmlns:c16="http://schemas.microsoft.com/office/drawing/2014/chart" uri="{C3380CC4-5D6E-409C-BE32-E72D297353CC}">
              <c16:uniqueId val="{00000000-67D0-4B71-B17A-9D774DD85113}"/>
            </c:ext>
          </c:extLst>
        </c:ser>
        <c:dLbls>
          <c:dLblPos val="outEnd"/>
          <c:showLegendKey val="0"/>
          <c:showVal val="1"/>
          <c:showCatName val="0"/>
          <c:showSerName val="0"/>
          <c:showPercent val="0"/>
          <c:showBubbleSize val="0"/>
        </c:dLbls>
        <c:gapWidth val="182"/>
        <c:axId val="1969517743"/>
        <c:axId val="1969524463"/>
      </c:barChart>
      <c:catAx>
        <c:axId val="1969517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24463"/>
        <c:crosses val="autoZero"/>
        <c:auto val="1"/>
        <c:lblAlgn val="ctr"/>
        <c:lblOffset val="100"/>
        <c:noMultiLvlLbl val="0"/>
      </c:catAx>
      <c:valAx>
        <c:axId val="1969524463"/>
        <c:scaling>
          <c:orientation val="minMax"/>
        </c:scaling>
        <c:delete val="0"/>
        <c:axPos val="b"/>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51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DASHBOARD``.xlsx]pivot!PivotTable13</c:name>
    <c:fmtId val="9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pivot!$T$5</c:f>
              <c:strCache>
                <c:ptCount val="1"/>
                <c:pt idx="0">
                  <c:v>Total</c:v>
                </c:pt>
              </c:strCache>
            </c:strRef>
          </c:tx>
          <c:spPr>
            <a:ln w="28575" cap="rnd">
              <a:solidFill>
                <a:schemeClr val="accent2"/>
              </a:solidFill>
              <a:round/>
            </a:ln>
            <a:effectLst/>
          </c:spPr>
          <c:marker>
            <c:symbol val="none"/>
          </c:marker>
          <c:cat>
            <c:strRef>
              <c:f>pivot!$S$6:$S$18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pivot!$T$6:$T$18</c:f>
              <c:numCache>
                <c:formatCode>_-[$$-409]* #,##0_ ;_-[$$-409]* \-#,##0\ ;_-[$$-409]* "-"??_ ;_-@_ </c:formatCode>
                <c:ptCount val="12"/>
                <c:pt idx="0">
                  <c:v>137587.13219999988</c:v>
                </c:pt>
                <c:pt idx="1">
                  <c:v>120374.90940000008</c:v>
                </c:pt>
                <c:pt idx="2">
                  <c:v>237482.75019999972</c:v>
                </c:pt>
                <c:pt idx="3">
                  <c:v>154316.78109999988</c:v>
                </c:pt>
                <c:pt idx="4">
                  <c:v>175243.46489999996</c:v>
                </c:pt>
                <c:pt idx="5">
                  <c:v>146105.12430000017</c:v>
                </c:pt>
                <c:pt idx="6">
                  <c:v>149362.72480000014</c:v>
                </c:pt>
                <c:pt idx="7">
                  <c:v>207760.19429999977</c:v>
                </c:pt>
                <c:pt idx="8">
                  <c:v>266109.73969999998</c:v>
                </c:pt>
                <c:pt idx="9">
                  <c:v>177756.40519999989</c:v>
                </c:pt>
                <c:pt idx="10">
                  <c:v>271461.73450000008</c:v>
                </c:pt>
                <c:pt idx="11">
                  <c:v>253639.89969999995</c:v>
                </c:pt>
              </c:numCache>
            </c:numRef>
          </c:val>
          <c:smooth val="0"/>
          <c:extLst>
            <c:ext xmlns:c16="http://schemas.microsoft.com/office/drawing/2014/chart" uri="{C3380CC4-5D6E-409C-BE32-E72D297353CC}">
              <c16:uniqueId val="{00000000-4B55-4C5D-8EDB-F0FA6FAA7052}"/>
            </c:ext>
          </c:extLst>
        </c:ser>
        <c:dLbls>
          <c:showLegendKey val="0"/>
          <c:showVal val="0"/>
          <c:showCatName val="0"/>
          <c:showSerName val="0"/>
          <c:showPercent val="0"/>
          <c:showBubbleSize val="0"/>
        </c:dLbls>
        <c:smooth val="0"/>
        <c:axId val="2056472335"/>
        <c:axId val="2056474255"/>
      </c:lineChart>
      <c:catAx>
        <c:axId val="2056472335"/>
        <c:scaling>
          <c:orientation val="minMax"/>
        </c:scaling>
        <c:delete val="1"/>
        <c:axPos val="b"/>
        <c:numFmt formatCode="General" sourceLinked="1"/>
        <c:majorTickMark val="none"/>
        <c:minorTickMark val="none"/>
        <c:tickLblPos val="nextTo"/>
        <c:crossAx val="2056474255"/>
        <c:crosses val="autoZero"/>
        <c:auto val="1"/>
        <c:lblAlgn val="ctr"/>
        <c:lblOffset val="100"/>
        <c:noMultiLvlLbl val="0"/>
      </c:catAx>
      <c:valAx>
        <c:axId val="2056474255"/>
        <c:scaling>
          <c:orientation val="minMax"/>
        </c:scaling>
        <c:delete val="1"/>
        <c:axPos val="l"/>
        <c:numFmt formatCode="_-[$$-409]* #,##0_ ;_-[$$-409]* \-#,##0\ ;_-[$$-409]* &quot;-&quot;??_ ;_-@_ " sourceLinked="1"/>
        <c:majorTickMark val="none"/>
        <c:minorTickMark val="none"/>
        <c:tickLblPos val="nextTo"/>
        <c:crossAx val="2056472335"/>
        <c:crosses val="autoZero"/>
        <c:crossBetween val="between"/>
      </c:valAx>
      <c:spPr>
        <a:noFill/>
        <a:ln>
          <a:solidFill>
            <a:schemeClr val="accent1">
              <a:shade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DASHBOARD``.xlsx]pivot!PivotTable19</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pivotFmt>
    </c:pivotFmts>
    <c:plotArea>
      <c:layout>
        <c:manualLayout>
          <c:layoutTarget val="inner"/>
          <c:xMode val="edge"/>
          <c:yMode val="edge"/>
          <c:x val="0.16553825783686754"/>
          <c:y val="2.9974250712141569E-2"/>
          <c:w val="0.83446200150489092"/>
          <c:h val="0.44983818770226536"/>
        </c:manualLayout>
      </c:layout>
      <c:lineChart>
        <c:grouping val="standard"/>
        <c:varyColors val="0"/>
        <c:ser>
          <c:idx val="0"/>
          <c:order val="0"/>
          <c:tx>
            <c:strRef>
              <c:f>pivot!$AL$5</c:f>
              <c:strCache>
                <c:ptCount val="1"/>
                <c:pt idx="0">
                  <c:v>Total</c:v>
                </c:pt>
              </c:strCache>
            </c:strRef>
          </c:tx>
          <c:spPr>
            <a:ln w="28575" cap="rnd">
              <a:solidFill>
                <a:schemeClr val="accent2"/>
              </a:solidFill>
              <a:round/>
            </a:ln>
            <a:effectLst/>
          </c:spPr>
          <c:marker>
            <c:symbol val="none"/>
          </c:marker>
          <c:cat>
            <c:strRef>
              <c:f>pivot!$AK$6:$AK$18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pivot!$AL$6:$AL$18</c:f>
              <c:numCache>
                <c:formatCode>General</c:formatCode>
                <c:ptCount val="12"/>
                <c:pt idx="0">
                  <c:v>2050</c:v>
                </c:pt>
                <c:pt idx="1">
                  <c:v>1931</c:v>
                </c:pt>
                <c:pt idx="2">
                  <c:v>3093</c:v>
                </c:pt>
                <c:pt idx="3">
                  <c:v>2703</c:v>
                </c:pt>
                <c:pt idx="4">
                  <c:v>3144</c:v>
                </c:pt>
                <c:pt idx="5">
                  <c:v>2770</c:v>
                </c:pt>
                <c:pt idx="6">
                  <c:v>2772</c:v>
                </c:pt>
                <c:pt idx="7">
                  <c:v>3107</c:v>
                </c:pt>
                <c:pt idx="8">
                  <c:v>4302</c:v>
                </c:pt>
                <c:pt idx="9">
                  <c:v>3081</c:v>
                </c:pt>
                <c:pt idx="10">
                  <c:v>4788</c:v>
                </c:pt>
                <c:pt idx="11">
                  <c:v>4132</c:v>
                </c:pt>
              </c:numCache>
            </c:numRef>
          </c:val>
          <c:smooth val="0"/>
          <c:extLst>
            <c:ext xmlns:c16="http://schemas.microsoft.com/office/drawing/2014/chart" uri="{C3380CC4-5D6E-409C-BE32-E72D297353CC}">
              <c16:uniqueId val="{00000000-8D95-451F-9847-47F640AFFAE8}"/>
            </c:ext>
          </c:extLst>
        </c:ser>
        <c:dLbls>
          <c:showLegendKey val="0"/>
          <c:showVal val="0"/>
          <c:showCatName val="0"/>
          <c:showSerName val="0"/>
          <c:showPercent val="0"/>
          <c:showBubbleSize val="0"/>
        </c:dLbls>
        <c:smooth val="0"/>
        <c:axId val="5446911"/>
        <c:axId val="5447391"/>
      </c:lineChart>
      <c:catAx>
        <c:axId val="5446911"/>
        <c:scaling>
          <c:orientation val="minMax"/>
        </c:scaling>
        <c:delete val="1"/>
        <c:axPos val="b"/>
        <c:numFmt formatCode="General" sourceLinked="1"/>
        <c:majorTickMark val="none"/>
        <c:minorTickMark val="none"/>
        <c:tickLblPos val="nextTo"/>
        <c:crossAx val="5447391"/>
        <c:crosses val="autoZero"/>
        <c:auto val="1"/>
        <c:lblAlgn val="ctr"/>
        <c:lblOffset val="100"/>
        <c:noMultiLvlLbl val="0"/>
      </c:catAx>
      <c:valAx>
        <c:axId val="5447391"/>
        <c:scaling>
          <c:orientation val="minMax"/>
        </c:scaling>
        <c:delete val="1"/>
        <c:axPos val="l"/>
        <c:numFmt formatCode="General" sourceLinked="1"/>
        <c:majorTickMark val="none"/>
        <c:minorTickMark val="none"/>
        <c:tickLblPos val="nextTo"/>
        <c:crossAx val="5446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DASHBOARD``.xlsx]pivot!PivotTable16</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2"/>
            </a:solidFill>
            <a:round/>
          </a:ln>
          <a:effectLst/>
        </c:spPr>
        <c:marker>
          <c:symbol val="none"/>
        </c:marker>
      </c:pivotFmt>
    </c:pivotFmts>
    <c:plotArea>
      <c:layout>
        <c:manualLayout>
          <c:layoutTarget val="inner"/>
          <c:xMode val="edge"/>
          <c:yMode val="edge"/>
          <c:x val="2.6543803735434341E-3"/>
          <c:y val="4.4595241125942049E-2"/>
          <c:w val="0.99734561962645651"/>
          <c:h val="0.92620093999877917"/>
        </c:manualLayout>
      </c:layout>
      <c:lineChart>
        <c:grouping val="standard"/>
        <c:varyColors val="0"/>
        <c:ser>
          <c:idx val="0"/>
          <c:order val="0"/>
          <c:tx>
            <c:strRef>
              <c:f>pivot!$AC$5</c:f>
              <c:strCache>
                <c:ptCount val="1"/>
                <c:pt idx="0">
                  <c:v>Total</c:v>
                </c:pt>
              </c:strCache>
            </c:strRef>
          </c:tx>
          <c:spPr>
            <a:ln w="28575" cap="rnd">
              <a:solidFill>
                <a:schemeClr val="accent2"/>
              </a:solidFill>
              <a:round/>
            </a:ln>
            <a:effectLst/>
          </c:spPr>
          <c:marker>
            <c:symbol val="none"/>
          </c:marker>
          <c:dPt>
            <c:idx val="4"/>
            <c:marker>
              <c:symbol val="none"/>
            </c:marker>
            <c:bubble3D val="0"/>
            <c:spPr>
              <a:ln w="28575" cap="rnd">
                <a:solidFill>
                  <a:schemeClr val="accent2"/>
                </a:solidFill>
                <a:round/>
              </a:ln>
              <a:effectLst/>
            </c:spPr>
            <c:extLst>
              <c:ext xmlns:c16="http://schemas.microsoft.com/office/drawing/2014/chart" uri="{C3380CC4-5D6E-409C-BE32-E72D297353CC}">
                <c16:uniqueId val="{00000000-4CD6-4B13-8344-E70874D07B7D}"/>
              </c:ext>
            </c:extLst>
          </c:dPt>
          <c:cat>
            <c:strRef>
              <c:f>pivot!$AB$6:$AB$18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pivot!$AC$6:$AC$18</c:f>
              <c:numCache>
                <c:formatCode>0%</c:formatCode>
                <c:ptCount val="12"/>
                <c:pt idx="0">
                  <c:v>0.12897734414730391</c:v>
                </c:pt>
                <c:pt idx="1">
                  <c:v>0.1695582260600231</c:v>
                </c:pt>
                <c:pt idx="2">
                  <c:v>0.14958175560154857</c:v>
                </c:pt>
                <c:pt idx="3">
                  <c:v>0.11101533791648027</c:v>
                </c:pt>
                <c:pt idx="4">
                  <c:v>0.11972829521473369</c:v>
                </c:pt>
                <c:pt idx="5">
                  <c:v>0.14872240110746066</c:v>
                </c:pt>
                <c:pt idx="6">
                  <c:v>6.4576238234239761E-2</c:v>
                </c:pt>
                <c:pt idx="7">
                  <c:v>0.119919291969973</c:v>
                </c:pt>
                <c:pt idx="8">
                  <c:v>0.13545500679770886</c:v>
                </c:pt>
                <c:pt idx="9">
                  <c:v>0.13090062928432844</c:v>
                </c:pt>
                <c:pt idx="10">
                  <c:v>8.8427582783311059E-2</c:v>
                </c:pt>
                <c:pt idx="11">
                  <c:v>0.13797811401673568</c:v>
                </c:pt>
              </c:numCache>
            </c:numRef>
          </c:val>
          <c:smooth val="0"/>
          <c:extLst>
            <c:ext xmlns:c16="http://schemas.microsoft.com/office/drawing/2014/chart" uri="{C3380CC4-5D6E-409C-BE32-E72D297353CC}">
              <c16:uniqueId val="{00000000-BD06-4057-9498-15C97E002E53}"/>
            </c:ext>
          </c:extLst>
        </c:ser>
        <c:dLbls>
          <c:showLegendKey val="0"/>
          <c:showVal val="0"/>
          <c:showCatName val="0"/>
          <c:showSerName val="0"/>
          <c:showPercent val="0"/>
          <c:showBubbleSize val="0"/>
        </c:dLbls>
        <c:smooth val="0"/>
        <c:axId val="5445951"/>
        <c:axId val="5448831"/>
      </c:lineChart>
      <c:catAx>
        <c:axId val="5445951"/>
        <c:scaling>
          <c:orientation val="minMax"/>
        </c:scaling>
        <c:delete val="1"/>
        <c:axPos val="b"/>
        <c:numFmt formatCode="General" sourceLinked="1"/>
        <c:majorTickMark val="none"/>
        <c:minorTickMark val="none"/>
        <c:tickLblPos val="nextTo"/>
        <c:crossAx val="5448831"/>
        <c:crosses val="autoZero"/>
        <c:auto val="1"/>
        <c:lblAlgn val="ctr"/>
        <c:lblOffset val="100"/>
        <c:noMultiLvlLbl val="0"/>
      </c:catAx>
      <c:valAx>
        <c:axId val="5448831"/>
        <c:scaling>
          <c:orientation val="minMax"/>
        </c:scaling>
        <c:delete val="1"/>
        <c:axPos val="l"/>
        <c:numFmt formatCode="0%" sourceLinked="1"/>
        <c:majorTickMark val="none"/>
        <c:minorTickMark val="none"/>
        <c:tickLblPos val="nextTo"/>
        <c:crossAx val="5445951"/>
        <c:crosses val="autoZero"/>
        <c:crossBetween val="between"/>
      </c:valAx>
      <c:spPr>
        <a:noFill/>
        <a:ln w="12700" cap="flat" cmpd="sng" algn="ctr">
          <a:no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DASHBOARD``.xlsx]pivot!PivotTable14</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848982072318444E-2"/>
          <c:y val="0.22022022022022023"/>
          <c:w val="0.66879367973260417"/>
          <c:h val="0.25925925925925924"/>
        </c:manualLayout>
      </c:layout>
      <c:lineChart>
        <c:grouping val="standard"/>
        <c:varyColors val="0"/>
        <c:ser>
          <c:idx val="0"/>
          <c:order val="0"/>
          <c:tx>
            <c:strRef>
              <c:f>pivot!$W$5</c:f>
              <c:strCache>
                <c:ptCount val="1"/>
                <c:pt idx="0">
                  <c:v>Total</c:v>
                </c:pt>
              </c:strCache>
            </c:strRef>
          </c:tx>
          <c:spPr>
            <a:ln w="28575" cap="rnd">
              <a:solidFill>
                <a:schemeClr val="accent2"/>
              </a:solidFill>
              <a:round/>
            </a:ln>
            <a:effectLst/>
          </c:spPr>
          <c:marker>
            <c:symbol val="none"/>
          </c:marker>
          <c:cat>
            <c:strRef>
              <c:f>pivot!$V$6:$V$18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pivot!$W$6:$W$18</c:f>
              <c:numCache>
                <c:formatCode>_-[$$-409]* #,##0_ ;_-[$$-409]* \-#,##0\ ;_-[$$-409]* "-"??_ ;_-@_ </c:formatCode>
                <c:ptCount val="12"/>
                <c:pt idx="0">
                  <c:v>17745.622899999984</c:v>
                </c:pt>
                <c:pt idx="1">
                  <c:v>20410.556100000013</c:v>
                </c:pt>
                <c:pt idx="2">
                  <c:v>35523.086699999971</c:v>
                </c:pt>
                <c:pt idx="3">
                  <c:v>17131.529600000002</c:v>
                </c:pt>
                <c:pt idx="4">
                  <c:v>20981.601300000017</c:v>
                </c:pt>
                <c:pt idx="5">
                  <c:v>21729.10490000002</c:v>
                </c:pt>
                <c:pt idx="6">
                  <c:v>9645.2829000000002</c:v>
                </c:pt>
                <c:pt idx="7">
                  <c:v>24914.455399999992</c:v>
                </c:pt>
                <c:pt idx="8">
                  <c:v>36045.896600000029</c:v>
                </c:pt>
                <c:pt idx="9">
                  <c:v>23268.425300000057</c:v>
                </c:pt>
                <c:pt idx="10">
                  <c:v>24004.704999999965</c:v>
                </c:pt>
                <c:pt idx="11">
                  <c:v>34996.754999999997</c:v>
                </c:pt>
              </c:numCache>
            </c:numRef>
          </c:val>
          <c:smooth val="0"/>
          <c:extLst>
            <c:ext xmlns:c16="http://schemas.microsoft.com/office/drawing/2014/chart" uri="{C3380CC4-5D6E-409C-BE32-E72D297353CC}">
              <c16:uniqueId val="{00000000-62DB-4ACD-9AF5-F9DA75C04616}"/>
            </c:ext>
          </c:extLst>
        </c:ser>
        <c:dLbls>
          <c:showLegendKey val="0"/>
          <c:showVal val="0"/>
          <c:showCatName val="0"/>
          <c:showSerName val="0"/>
          <c:showPercent val="0"/>
          <c:showBubbleSize val="0"/>
        </c:dLbls>
        <c:smooth val="0"/>
        <c:axId val="1987730191"/>
        <c:axId val="1987729231"/>
      </c:lineChart>
      <c:catAx>
        <c:axId val="1987730191"/>
        <c:scaling>
          <c:orientation val="minMax"/>
        </c:scaling>
        <c:delete val="1"/>
        <c:axPos val="b"/>
        <c:numFmt formatCode="General" sourceLinked="1"/>
        <c:majorTickMark val="none"/>
        <c:minorTickMark val="none"/>
        <c:tickLblPos val="nextTo"/>
        <c:crossAx val="1987729231"/>
        <c:crosses val="autoZero"/>
        <c:auto val="1"/>
        <c:lblAlgn val="ctr"/>
        <c:lblOffset val="100"/>
        <c:noMultiLvlLbl val="0"/>
      </c:catAx>
      <c:valAx>
        <c:axId val="1987729231"/>
        <c:scaling>
          <c:orientation val="minMax"/>
        </c:scaling>
        <c:delete val="1"/>
        <c:axPos val="l"/>
        <c:numFmt formatCode="_-[$$-409]* #,##0_ ;_-[$$-409]* \-#,##0\ ;_-[$$-409]* &quot;-&quot;??_ ;_-@_ " sourceLinked="1"/>
        <c:majorTickMark val="none"/>
        <c:minorTickMark val="none"/>
        <c:tickLblPos val="nextTo"/>
        <c:crossAx val="1987730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DASHBOARD``.xlsx]pivot!PivotTable15</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22225">
                    <a:solidFill>
                      <a:schemeClr val="accent2"/>
                    </a:solidFill>
                    <a:prstDash val="solid"/>
                  </a:ln>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22225">
                    <a:solidFill>
                      <a:schemeClr val="accent2"/>
                    </a:solidFill>
                    <a:prstDash val="solid"/>
                  </a:ln>
                  <a:solidFill>
                    <a:schemeClr val="tx1">
                      <a:lumMod val="75000"/>
                      <a:lumOff val="25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cap="none" spc="0" baseline="0">
                  <a:ln w="22225">
                    <a:solidFill>
                      <a:schemeClr val="accent2"/>
                    </a:solidFill>
                    <a:prstDash val="solid"/>
                  </a:ln>
                  <a:solidFill>
                    <a:schemeClr val="accent2">
                      <a:lumMod val="40000"/>
                      <a:lumOff val="60000"/>
                    </a:schemeClr>
                  </a:solidFill>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237970253718289E-2"/>
          <c:y val="0.13530135301353013"/>
          <c:w val="0.90376202974628173"/>
          <c:h val="0.18819188191881919"/>
        </c:manualLayout>
      </c:layout>
      <c:lineChart>
        <c:grouping val="standard"/>
        <c:varyColors val="0"/>
        <c:ser>
          <c:idx val="0"/>
          <c:order val="0"/>
          <c:tx>
            <c:strRef>
              <c:f>pivot!$Z$5</c:f>
              <c:strCache>
                <c:ptCount val="1"/>
                <c:pt idx="0">
                  <c:v>Total</c:v>
                </c:pt>
              </c:strCache>
            </c:strRef>
          </c:tx>
          <c:spPr>
            <a:ln w="28575" cap="rnd">
              <a:solidFill>
                <a:schemeClr val="accent2">
                  <a:lumMod val="75000"/>
                </a:schemeClr>
              </a:solidFill>
              <a:round/>
            </a:ln>
            <a:effectLst/>
          </c:spPr>
          <c:marker>
            <c:symbol val="none"/>
          </c:marker>
          <c:cat>
            <c:strRef>
              <c:f>pivot!$Y$6:$Y$18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pivot!$Z$6:$Z$18</c:f>
              <c:numCache>
                <c:formatCode>General</c:formatCode>
                <c:ptCount val="12"/>
                <c:pt idx="0">
                  <c:v>532</c:v>
                </c:pt>
                <c:pt idx="1">
                  <c:v>506</c:v>
                </c:pt>
                <c:pt idx="2">
                  <c:v>821</c:v>
                </c:pt>
                <c:pt idx="3">
                  <c:v>729</c:v>
                </c:pt>
                <c:pt idx="4">
                  <c:v>847</c:v>
                </c:pt>
                <c:pt idx="5">
                  <c:v>745</c:v>
                </c:pt>
                <c:pt idx="6">
                  <c:v>734</c:v>
                </c:pt>
                <c:pt idx="7">
                  <c:v>786</c:v>
                </c:pt>
                <c:pt idx="8">
                  <c:v>1162</c:v>
                </c:pt>
                <c:pt idx="9">
                  <c:v>811</c:v>
                </c:pt>
                <c:pt idx="10">
                  <c:v>1223</c:v>
                </c:pt>
                <c:pt idx="11">
                  <c:v>1098</c:v>
                </c:pt>
              </c:numCache>
            </c:numRef>
          </c:val>
          <c:smooth val="0"/>
          <c:extLst>
            <c:ext xmlns:c16="http://schemas.microsoft.com/office/drawing/2014/chart" uri="{C3380CC4-5D6E-409C-BE32-E72D297353CC}">
              <c16:uniqueId val="{00000000-9B52-475C-9DAF-060B982E3DA0}"/>
            </c:ext>
          </c:extLst>
        </c:ser>
        <c:dLbls>
          <c:showLegendKey val="0"/>
          <c:showVal val="0"/>
          <c:showCatName val="0"/>
          <c:showSerName val="0"/>
          <c:showPercent val="0"/>
          <c:showBubbleSize val="0"/>
        </c:dLbls>
        <c:smooth val="0"/>
        <c:axId val="9428879"/>
        <c:axId val="9426959"/>
      </c:lineChart>
      <c:catAx>
        <c:axId val="9428879"/>
        <c:scaling>
          <c:orientation val="minMax"/>
        </c:scaling>
        <c:delete val="1"/>
        <c:axPos val="b"/>
        <c:numFmt formatCode="General" sourceLinked="1"/>
        <c:majorTickMark val="none"/>
        <c:minorTickMark val="none"/>
        <c:tickLblPos val="nextTo"/>
        <c:crossAx val="9426959"/>
        <c:crosses val="autoZero"/>
        <c:auto val="1"/>
        <c:lblAlgn val="ctr"/>
        <c:lblOffset val="100"/>
        <c:noMultiLvlLbl val="0"/>
      </c:catAx>
      <c:valAx>
        <c:axId val="9426959"/>
        <c:scaling>
          <c:orientation val="minMax"/>
        </c:scaling>
        <c:delete val="1"/>
        <c:axPos val="l"/>
        <c:numFmt formatCode="General" sourceLinked="1"/>
        <c:majorTickMark val="none"/>
        <c:minorTickMark val="none"/>
        <c:tickLblPos val="nextTo"/>
        <c:crossAx val="9428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noFill/>
      <a:round/>
    </a:ln>
    <a:effectLst/>
  </c:spPr>
  <c:txPr>
    <a:bodyPr/>
    <a:lstStyle/>
    <a:p>
      <a:pPr>
        <a:defRPr b="1" cap="none" spc="0">
          <a:ln w="22225">
            <a:solidFill>
              <a:schemeClr val="accent2"/>
            </a:solidFill>
            <a:prstDash val="solid"/>
          </a:ln>
          <a:solidFill>
            <a:schemeClr val="accent2">
              <a:lumMod val="40000"/>
              <a:lumOff val="60000"/>
            </a:schemeClr>
          </a:solidFill>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 IN REGIONS</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871756138396369"/>
          <c:y val="0.16367899188040091"/>
          <c:w val="0.85128243861603625"/>
          <c:h val="0.74763549293180442"/>
        </c:manualLayout>
      </c:layout>
      <c:lineChart>
        <c:grouping val="standard"/>
        <c:varyColors val="1"/>
        <c:ser>
          <c:idx val="0"/>
          <c:order val="0"/>
          <c:spPr>
            <a:ln w="25400">
              <a:noFill/>
            </a:ln>
            <a:extLst>
              <a:ext uri="{91240B29-F687-4F45-9708-019B960494DF}">
                <a14:hiddenLine xmlns:a14="http://schemas.microsoft.com/office/drawing/2010/main" w="28575" cap="rnd">
                  <a:solidFill>
                    <a:srgbClr val="4472C4"/>
                  </a:solidFill>
                  <a:round/>
                </a14:hiddenLine>
              </a:ext>
            </a:extLst>
          </c:spPr>
          <c:marker>
            <c:symbol val="circle"/>
            <c:size val="6"/>
            <c:spPr>
              <a:ln w="25400">
                <a:noFill/>
              </a:ln>
              <a:extLst>
                <a:ext uri="{91240B29-F687-4F45-9708-019B960494DF}">
                  <a14:hiddenLine xmlns:a14="http://schemas.microsoft.com/office/drawing/2010/main" w="9525">
                    <a:solidFill>
                      <a:srgbClr val="4472C4"/>
                    </a:solidFill>
                  </a14:hiddenLine>
                </a:ext>
              </a:extLst>
            </c:spPr>
          </c:marker>
          <c:dPt>
            <c:idx val="0"/>
            <c:marker>
              <c:symbol val="circle"/>
              <c:size val="6"/>
              <c:spPr>
                <a:solidFill>
                  <a:schemeClr val="accent1"/>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1-35D6-4EE4-ABFF-99E8165C966C}"/>
              </c:ext>
            </c:extLst>
          </c:dPt>
          <c:dPt>
            <c:idx val="1"/>
            <c:marker>
              <c:symbol val="circle"/>
              <c:size val="6"/>
              <c:spPr>
                <a:solidFill>
                  <a:schemeClr val="accent2"/>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3-35D6-4EE4-ABFF-99E8165C966C}"/>
              </c:ext>
            </c:extLst>
          </c:dPt>
          <c:dPt>
            <c:idx val="2"/>
            <c:marker>
              <c:symbol val="circle"/>
              <c:size val="6"/>
              <c:spPr>
                <a:solidFill>
                  <a:schemeClr val="accent3"/>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5-35D6-4EE4-ABFF-99E8165C966C}"/>
              </c:ext>
            </c:extLst>
          </c:dPt>
          <c:dPt>
            <c:idx val="3"/>
            <c:marker>
              <c:symbol val="circle"/>
              <c:size val="6"/>
              <c:spPr>
                <a:solidFill>
                  <a:schemeClr val="accent4"/>
                </a:solidFill>
                <a:ln w="25400">
                  <a:noFill/>
                </a:ln>
                <a:effectLst/>
                <a:extLst>
                  <a:ext uri="{91240B29-F687-4F45-9708-019B960494DF}">
                    <a14:hiddenLine xmlns:a14="http://schemas.microsoft.com/office/drawing/2010/main" w="9525">
                      <a:solidFill>
                        <a:srgbClr val="4472C4"/>
                      </a:solidFill>
                    </a14:hiddenLine>
                  </a:ext>
                </a:extLst>
              </c:spPr>
            </c:marker>
            <c:bubble3D val="0"/>
            <c:spPr>
              <a:ln w="25400" cap="rnd">
                <a:noFill/>
                <a:round/>
              </a:ln>
              <a:effectLst/>
              <a:extLst>
                <a:ext uri="{91240B29-F687-4F45-9708-019B960494DF}">
                  <a14:hiddenLine xmlns:a14="http://schemas.microsoft.com/office/drawing/2010/main" w="28575" cap="rnd">
                    <a:solidFill>
                      <a:srgbClr val="4472C4"/>
                    </a:solidFill>
                    <a:round/>
                  </a14:hiddenLine>
                </a:ext>
              </a:extLst>
            </c:spPr>
            <c:extLst>
              <c:ext xmlns:c16="http://schemas.microsoft.com/office/drawing/2014/chart" uri="{C3380CC4-5D6E-409C-BE32-E72D297353CC}">
                <c16:uniqueId val="{00000007-35D6-4EE4-ABFF-99E8165C96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Dir val="y"/>
            <c:errBarType val="minus"/>
            <c:errValType val="percentage"/>
            <c:noEndCap val="1"/>
            <c:val val="100"/>
            <c:spPr>
              <a:noFill/>
              <a:ln w="9525" cap="flat" cmpd="sng" algn="ctr">
                <a:solidFill>
                  <a:schemeClr val="tx1">
                    <a:lumMod val="65000"/>
                    <a:lumOff val="35000"/>
                  </a:schemeClr>
                </a:solidFill>
                <a:round/>
              </a:ln>
              <a:effectLst/>
            </c:spPr>
          </c:errBars>
          <c:cat>
            <c:strRef>
              <c:f>pivot!$AY$14:$AY$17</c:f>
              <c:strCache>
                <c:ptCount val="4"/>
                <c:pt idx="0">
                  <c:v>Central</c:v>
                </c:pt>
                <c:pt idx="1">
                  <c:v>East</c:v>
                </c:pt>
                <c:pt idx="2">
                  <c:v>South</c:v>
                </c:pt>
                <c:pt idx="3">
                  <c:v>West</c:v>
                </c:pt>
              </c:strCache>
            </c:strRef>
          </c:cat>
          <c:val>
            <c:numRef>
              <c:f>pivot!$AZ$14:$AZ$17</c:f>
              <c:numCache>
                <c:formatCode>General</c:formatCode>
                <c:ptCount val="4"/>
                <c:pt idx="0">
                  <c:v>501239.89080000052</c:v>
                </c:pt>
                <c:pt idx="1">
                  <c:v>678781.2399999979</c:v>
                </c:pt>
                <c:pt idx="2">
                  <c:v>391721.90500000032</c:v>
                </c:pt>
                <c:pt idx="3">
                  <c:v>725457.82450000057</c:v>
                </c:pt>
              </c:numCache>
            </c:numRef>
          </c:val>
          <c:smooth val="0"/>
          <c:extLst>
            <c:ext xmlns:c16="http://schemas.microsoft.com/office/drawing/2014/chart" uri="{C3380CC4-5D6E-409C-BE32-E72D297353CC}">
              <c16:uniqueId val="{00000008-35D6-4EE4-ABFF-99E8165C966C}"/>
            </c:ext>
          </c:extLst>
        </c:ser>
        <c:dLbls>
          <c:showLegendKey val="0"/>
          <c:showVal val="0"/>
          <c:showCatName val="0"/>
          <c:showSerName val="0"/>
          <c:showPercent val="0"/>
          <c:showBubbleSize val="0"/>
        </c:dLbls>
        <c:marker val="1"/>
        <c:smooth val="0"/>
        <c:axId val="1967563296"/>
        <c:axId val="1967562336"/>
      </c:lineChart>
      <c:catAx>
        <c:axId val="196756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62336"/>
        <c:crosses val="autoZero"/>
        <c:auto val="1"/>
        <c:lblAlgn val="ctr"/>
        <c:lblOffset val="100"/>
        <c:noMultiLvlLbl val="0"/>
      </c:catAx>
      <c:valAx>
        <c:axId val="196756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563296"/>
        <c:crosses val="autoZero"/>
        <c:crossBetween val="between"/>
      </c:valAx>
      <c:spPr>
        <a:noFill/>
        <a:ln w="9525" cap="flat" cmpd="sng" algn="ctr">
          <a:solidFill>
            <a:schemeClr val="accent5"/>
          </a:solidFill>
          <a:prstDash val="solid"/>
          <a:round/>
          <a:headEnd type="none" w="med" len="med"/>
          <a:tailEnd type="none" w="med" len="med"/>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[ECOMERCE DASHBOARD``.xlsx]pivot!PivotTable18</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CITY IN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03177273780948"/>
          <c:y val="7.7612637394124856E-2"/>
          <c:w val="0.82252277288868303"/>
          <c:h val="0.84572379561425792"/>
        </c:manualLayout>
      </c:layout>
      <c:barChart>
        <c:barDir val="bar"/>
        <c:grouping val="clustered"/>
        <c:varyColors val="0"/>
        <c:ser>
          <c:idx val="1"/>
          <c:order val="1"/>
          <c:tx>
            <c:strRef>
              <c:f>pivot!$AJ$5</c:f>
              <c:strCache>
                <c:ptCount val="1"/>
                <c:pt idx="0">
                  <c:v>Sum of Profit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pivot!$AH$6:$AH$16</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pivot!$AJ$6:$AJ$16</c:f>
              <c:numCache>
                <c:formatCode>General</c:formatCode>
                <c:ptCount val="10"/>
                <c:pt idx="0">
                  <c:v>-6654.5687999999973</c:v>
                </c:pt>
                <c:pt idx="1">
                  <c:v>-10153.548499999997</c:v>
                </c:pt>
                <c:pt idx="2">
                  <c:v>-2323.8349999999996</c:v>
                </c:pt>
                <c:pt idx="3">
                  <c:v>30440.757899999971</c:v>
                </c:pt>
                <c:pt idx="4">
                  <c:v>62036.98369999999</c:v>
                </c:pt>
                <c:pt idx="5">
                  <c:v>-13837.767400000012</c:v>
                </c:pt>
                <c:pt idx="6">
                  <c:v>6377.1960000000026</c:v>
                </c:pt>
                <c:pt idx="7">
                  <c:v>17507.385399999985</c:v>
                </c:pt>
                <c:pt idx="8">
                  <c:v>29156.096699999998</c:v>
                </c:pt>
                <c:pt idx="9">
                  <c:v>6200.6974</c:v>
                </c:pt>
              </c:numCache>
            </c:numRef>
          </c:val>
          <c:extLst>
            <c:ext xmlns:c16="http://schemas.microsoft.com/office/drawing/2014/chart" uri="{C3380CC4-5D6E-409C-BE32-E72D297353CC}">
              <c16:uniqueId val="{00000000-BE14-4E8E-80BB-E91DD98BA640}"/>
            </c:ext>
          </c:extLst>
        </c:ser>
        <c:ser>
          <c:idx val="0"/>
          <c:order val="0"/>
          <c:tx>
            <c:strRef>
              <c:f>pivot!$AI$5</c:f>
              <c:strCache>
                <c:ptCount val="1"/>
                <c:pt idx="0">
                  <c:v>Sum of Sales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pivot!$AH$6:$AH$16</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pivot!$AI$6:$AI$16</c:f>
              <c:numCache>
                <c:formatCode>General</c:formatCode>
                <c:ptCount val="10"/>
                <c:pt idx="0">
                  <c:v>48539.541000000034</c:v>
                </c:pt>
                <c:pt idx="1">
                  <c:v>64504.760399999941</c:v>
                </c:pt>
                <c:pt idx="2">
                  <c:v>44713.182999999997</c:v>
                </c:pt>
                <c:pt idx="3">
                  <c:v>175851.34099999999</c:v>
                </c:pt>
                <c:pt idx="4">
                  <c:v>256368.16099999999</c:v>
                </c:pt>
                <c:pt idx="5">
                  <c:v>109077.01300000008</c:v>
                </c:pt>
                <c:pt idx="6">
                  <c:v>47521.028999999995</c:v>
                </c:pt>
                <c:pt idx="7">
                  <c:v>112669.09199999992</c:v>
                </c:pt>
                <c:pt idx="8">
                  <c:v>119540.742</c:v>
                </c:pt>
                <c:pt idx="9">
                  <c:v>43054.342000000004</c:v>
                </c:pt>
              </c:numCache>
            </c:numRef>
          </c:val>
          <c:extLst>
            <c:ext xmlns:c16="http://schemas.microsoft.com/office/drawing/2014/chart" uri="{C3380CC4-5D6E-409C-BE32-E72D297353CC}">
              <c16:uniqueId val="{00000001-BE14-4E8E-80BB-E91DD98BA640}"/>
            </c:ext>
          </c:extLst>
        </c:ser>
        <c:dLbls>
          <c:dLblPos val="outEnd"/>
          <c:showLegendKey val="0"/>
          <c:showVal val="1"/>
          <c:showCatName val="0"/>
          <c:showSerName val="0"/>
          <c:showPercent val="0"/>
          <c:showBubbleSize val="0"/>
        </c:dLbls>
        <c:gapWidth val="219"/>
        <c:axId val="1490385200"/>
        <c:axId val="1490383760"/>
      </c:barChart>
      <c:catAx>
        <c:axId val="1490385200"/>
        <c:scaling>
          <c:orientation val="minMax"/>
        </c:scaling>
        <c:delete val="0"/>
        <c:axPos val="l"/>
        <c:numFmt formatCode="General" sourceLinked="1"/>
        <c:majorTickMark val="out"/>
        <c:minorTickMark val="none"/>
        <c:tickLblPos val="nextTo"/>
        <c:spPr>
          <a:solidFill>
            <a:schemeClr val="accent2">
              <a:lumMod val="20000"/>
              <a:lumOff val="8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83760"/>
        <c:crosses val="autoZero"/>
        <c:auto val="1"/>
        <c:lblAlgn val="ctr"/>
        <c:lblOffset val="100"/>
        <c:noMultiLvlLbl val="0"/>
      </c:catAx>
      <c:valAx>
        <c:axId val="1490383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0385200"/>
        <c:crosses val="autoZero"/>
        <c:crossBetween val="between"/>
      </c:valAx>
      <c:spPr>
        <a:solidFill>
          <a:schemeClr val="accent1">
            <a:lumMod val="40000"/>
            <a:lumOff val="60000"/>
          </a:schemeClr>
        </a:solidFill>
        <a:ln>
          <a:noFill/>
        </a:ln>
        <a:effectLst/>
      </c:spPr>
    </c:plotArea>
    <c:legend>
      <c:legendPos val="r"/>
      <c:layout>
        <c:manualLayout>
          <c:xMode val="edge"/>
          <c:yMode val="edge"/>
          <c:x val="0.64927877605042961"/>
          <c:y val="0.70804163944572429"/>
          <c:w val="0.30323784313285623"/>
          <c:h val="0.1228174534951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categories profit </cx:v>
        </cx:txData>
      </cx:tx>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Calibri Light" panose="020F0302020204030204"/>
            </a:rPr>
            <a:t>categories profit </a:t>
          </a:r>
        </a:p>
      </cx:txPr>
    </cx:title>
    <cx:plotArea>
      <cx:plotAreaRegion>
        <cx:series layoutId="sunburst" uniqueId="{5E08CEE2-41F5-48BD-8436-65AD25DFB87B}">
          <cx:dataLabels pos="ctr">
            <cx:visibility seriesName="0" categoryName="1" value="1"/>
            <cx:separator>, </cx:separator>
          </cx:dataLabels>
          <cx:dataId val="0"/>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plotSurface>
          <cx:spPr>
            <a:solidFill>
              <a:schemeClr val="accent3">
                <a:lumMod val="75000"/>
              </a:schemeClr>
            </a:solidFill>
          </cx:spPr>
        </cx:plotSurface>
        <cx:series layoutId="regionMap" uniqueId="{DD25BBCD-57C4-43EF-8A53-D94C245A01CB}">
          <cx:spPr>
            <a:solidFill>
              <a:schemeClr val="accent4"/>
            </a:solidFill>
          </cx:spPr>
          <cx:dataLabels>
            <cx:visibility seriesName="0" categoryName="0" value="1"/>
          </cx:dataLabels>
          <cx:dataId val="0"/>
          <cx:layoutPr>
            <cx:geography cultureLanguage="en-US" cultureRegion="IN" attribution="Powered by Bing">
              <cx:geoCache provider="{E9337A44-BEBE-4D9F-B70C-5C5E7DAFC167}">
                <cx:binary>1H1pc6S2Gu5fmZrPFweBQOLUyak6AnrBy3j2TL5QHY8HxCb27dffF2GbNulkfCq+t6qdKUU7gkd6
d+h/3/X/ukvuD+WbPk2y6l93/a9vw7rO//XLL9VdeJ8eqouU35WiEj/qizuR/iJ+/OB39798Lw8d
z4JfNBXhX+7CQ1nf92//82+YLbgXV+LuUHORvW/uy+HDfdUkdfU3bSeb3hy+pzxzeFWX/K5Gv779
b8lHkR3evrnPal4Pn4b8/te3zzq9ffPLeqo/XfZNAiurm+8wVscXmqVrGkXYkn/k7ZtEZMFDs4IQ
ujBNbFimYarTH3q89s0hhfEvWJBczuH79/K+quCG5P+PBj5bPdT//vbNnWiyenpoATy/X99+znh9
//3Nx/pQ31dv3/BK2HMHW0y38PmjvOdfnj/2//x7VQFPYVVzhMz6kf2s6U/A2IeE/xBlxl8TG3Kh
Gdg0LWTJRz89++fYWBcmIhqx1AfwnmPzsjWdhud47Aoh+79nidAlHJnmLh4en9ErnB1yYWhE17BJ
nwNDjQuNEqJibM6HCj9edD40L1nKaViWkStQLr+dJShfD1UIFLQW2eMT+uewYHKBEdKJjvB8bLTn
6CBNvTAMU6dI0x+vOuPystWcRuZ47Aqbr+d5YP5bxoesOgDFfUVmQy2Lqjoy5nOxOjeWdoF1CxmG
QWfkjMdrPzKbn6/oNDrLvayw+e+Hszw3N6Kswzf2oRQJf1VxwLgwdEsnhq6eFAeIdYGogRFBDwjB
2Zp3x4zQy9d1Gqf1+BVaN/ZZovXpvn/VY4QuMJAvTBE6KRdY1oWu65pFiPZ0zI5B+ulyTmPzMGwF
yaffzhKSm/vuzTdRxo/b9xXYjnZh6ZamI7oSoYlxYWqqiqmBns7UMRwvWcppRJaRK1BuzlMasEWW
3d/V/K6pXxEXdGEQAxm6bpw8LUS7IDoFBUhbcZsXruY0NM8Gr9CxP53lkbm9z7JqSNrDqyo5WL2g
Fug4D/xEKpjHSg4hF1SnFIjZA0cCmeH49Lx0Vadhej56hdPtecpt+wRkAsFfUW4DjJCGETaMBYNj
jChIBZiaukEf5DrrOUYvWdFpfJaRK2z2V2d5hmyRiPLwXTw+n3/OdnR6ASI1IIOBx0x/ayOBCiId
JlQ3V8rOS5ZyGpRl5AoU+91ZgrIBTPj3w+thotELwzIM0C/hIDw7KKDgUKJjjeozWCtMXrCS05A8
DVwhsjnPY7LPvvPDq+o11gVY0SywlM0imLUGxgSLDeg0pvUgJKwsNi9Y0GlgngaugNnfnOVReRfy
V6RdwFcwaPs6tsjTcVgdF+D6wFa0B8l5xVd+tprTkMyjVni8250lHh9CMIG/2VfJIfv+evQLg81f
o5plgLVG/q3sNAREakThtIBfQP6tyNhLV3Uan+ejVzh92J8lTtf8LuTB4TWtnPiCEkwsQh/Oxgoj
sEETMOIQa6J705/5uD9mS81LVnQan2XkCpvr88Rmey/K4FX9NtqFiUGjpI/2l5VBgOoXGGOdYPVB
6Vkdnxcs6DQyTwNXwGzPU5H5wgGXV1U2dfDYIM1SqfXgGoAnf8xwCL0wLWJqWFssa8fK5ktWdBqa
ZeQKmy/nic1kevLuy+p+eCQr/1yVmdRMHSQ0Q394+ivHDcEXJqEGeNtnimathLSXrek0PsdjVwjd
eGfJcr7y6k5kFX9dnmPqFuBjPorRz48P2AHAHQqaj3VavXnRkk7jczR0Bc/X8+Q67+LkEIr0FbVO
HRR9qoPP+UGFWVsCLCB+6qR4EhAK5N/j0Z0lgpes6DQ4y8gVNu8uz/LofAJLJwSr3N8/PqB/TtsA
HIrBHQOxAvOzX4tr5oWOdQj3UB9iPVaOtRct6TQ6R0NX8Hw6TyX0mleVaEr+iujQC90k4HXGpznP
5JgmBExojxrRn4Tpn6/oNDjLvaywuT5PW9o1n46OqF+RruHpaFgIIgMexGX0nOtY+AJZQNcgiu1x
RzyqOC9Yy1/B8jR0jcuZnplDVR3uwqa6r+vq8TH9c7KGtQsIQNMhnAacZ88kaTAhqMCIwOv2RO+O
Jenrl67nL/B5PnyN0XnK1M59cugO5WtyHetCVSkoNI8oWCuUDIgkoCYGp/WM0soF+pIVnQZoGbnC
xnHPUiT4b3L44/Cq0hq4nSGwVgNR+rTt0wSBAY6Ppj4EcQB0xwfoBQs6jczTwBUw/z1PV8H1oRxe
1/o5edSmuE5jfVjMC6KC9UC3HqJtV2abl6zkNCTLyBUm185ZHpZ35X3wqhGdOoTWUCBU+kM87QqZ
OaITwqF0EA2OD8nPF3IakMdxKzjefThLOPaie01xTLtQCSiZBJ+2oVk6qJmqaiL1oX0lK/9sNacR
mUet8NifJ5+fbE27Q5pD6PNrMnusX5jUMBE4zE5ylMlrQ0AWAAvb3L4Sl1+8rNMIrYavoLo5T//a
R9H8v4mzBYqmAiPRHkM4V4ZoOkVFgX8AXr+ZBbPVIXr5uk6DtR6/QuujfZaE7ua+PbxmHIcOgbSG
iUH5fLBnAns5VnIQMi9M8F9PsR7ySK3Yz8/Xcxqdx3ErVG6+nCUqn+tD+MiW/7nGOWGi6QRMAQ+K
5cq5Jl9YI1TTNHN1Zn62jtNYzKNWSHz+dJZITMam6V+e81cEBBQZDZTMp9i/lXAGTgF4d1CD+LSH
ALUVLC9c1Gl0ng1egXT98SxBuhINr145+km9sChQKGqs2IyFgM0gOCz0waGz8qi9aC2nkTkausLl
6jylti/3ZSqy+vUODsYgSBsa/LdCBSLSTVMzLZOCs236W1llXrCS05g8DVwh8uU8ydnN/R/loYoP
rwgJiMgagXcHyfyyswoi8jHDhzdr4BxNYR0PpugVMi9Z0WlolpErbG7O0142aQPX9z2/e8VwQXhX
HQRmnSD8gM7q3CDVvEDg4YT4jj8JYi9ZzV8hs4xdY3N9lhxm/x08z694aPCFTi04Ffh0JBpCELcB
IQHwPvRK4/zpQk4j8jBsBcbeOUswLl/7HVsKIeYYSBS8MPOokzwjYeDqpCqEOj+6BEB+PjaZ/Xw9
p0F5HLdC5fI8hbDHT268ET/ewOsOTfrHqwYIgoVZBYcycP+Zwa90GHjnSUUQgUvJg46zYjP/6+pO
I3Z6lhV+jn2Wp+rrIODDKcHj1v7naic4OgEqkMr+4tV1kArgowIIY7C9zZg+Xnv2Rb9gQadRehq4
Aubrt7ME5vrAs/vHR/MKsBgQGzB9n+aImh1TO9O60JAJH4IgDz6blYLz0+WcBuVh2AqS6/MQ1e7+
9us6My+YkXnW83/9sJAFbgCwnpnkQYlZ0TgQpYEL6eDdPG3hXH3056+XdRqh1fBnd/L/6YtCf/21
oacPMjmH+uDKLzkdfXDo71vl7cLnpVZDH3j4yRM1P7v991/fEvCgHeE4zfGM+S9v9q3H3B+q+te3
ClLB+4NB3JuCQJEO70y9fdPdPzQBoiCYw8vUk0prqXClbPpMxa9v4X0SFemmCSPB90A1FQT3arKs
w/enTKCr4FSlEH5lgGivWk8f0LoVyQBuxKfH8VB+kzXpreBZXf36VqrG+dxvuj+IbyTANYEAgwVQ
N7CFIcwuvzt8AF4A3dH/UdMwV31lVC6TMkxtEjSF11VJ4RlPubku70XCooHnCetkXvb6U1vv16NT
DkPBjtqn+WRRJgJphafRoNsEnXVbxw0e3apL3octqTdZQjMvrkI/ZlVV9XYaUG7LSj6MmSeTfBig
ee5UZlE82rJa9kqm8UvXo+mWPkuzzPVKKljZdN/aJozY0ri6aocjJT5qPjXfvLJKISpLrZ47S58M
VV/VqLVcJan3OSnbbeVnpZeNXemp2IxVu4v9OmGyVibErJ6VY2GUnmwZQ5UhxQj2crSsSlqUeuiT
zC8dZVEmS8+5+3TZowucal7VBZmgmyo2r0M1YI2p5vtlJpnTLXJN1MLchDwXXq/HxWjLrEyiqXIp
ar0PzbgJHiobXTXZaFVkhnJBcQWqLGYSfxpoozOYJGe1mZujXWKae8O01SJMQyZ6wt0oDGDXyk0q
0jy0S5Src0dZJ4fM4+SW1gxF36Aa3ch9Osg62ZwidFnoYbyVpaQzqd3w2mRHY2VW6/Ct2ZBuI0vz
4ZhWJIvzpFNRD1mPlJsOl42HuWbCkZqyMuEdavcNBHDwqPGGoNQSllZmDWcCkkzra08W4QXm2h4U
Xdgc6ZVHRBKWO5mth5qJoAj2KEwzp6ZZz2Kqw6GakqbqG6YC+g7yG74jdHBlPX/qocb+VstKdVtq
vfD83BReZMVRwpayXgrdTczsm9aXuScT04CHL3N6ouYemhJZTMbh6zjk1KVTDxpEdm5leNcb02Hy
FRVSysN2a5VkpxpG6rUQoO8FpKYxO8rq/H1vDHA8hr5wYpFAaxj5qZfKLEVp5nVF3+6N9NYMLGNT
GOq1vLFstOASMkuNJkhYkqadLSw/sjONaOk7hQQ2iSJzF+HBUt1l+QRFxNEKNWHmtHfz6XHULWxY
WZQJnhpkLk6La1qFdGNYPPdqkicJ00YcJ0ydnlGa4nozDtV7+RSiBvaAzMmrqY0y7HpM7AiVvTdY
vPeiMQtYmA2F23eEpww3fecFvICsYdSxk8eZwZJYIx4dC2LnPFfYEFX1aM/rQiNP4AHBDhWg99py
URITrJR241faTlZJhBas/M2Yt5mX+CMQ+ThJv+RVFmzmYjKteYiEYpe+wKxSNZZyP9gH0+7zifHF
6otg0+FxHxWi3Y5KU3myTeYw0lwNJ8kOEC89RbVKT+asPm8TphRV6RWhUrlIb77TuisTVocEzkms
FLDxpqwsZ2P0EdE43xgtzj2l1bOEyawfhcCxpkpapRw2U3CVBJrwUJblXlwHPTyY0RfwtCAJylow
s4MtbVjBb6oSVt4wJTK3FOlo5S4ewx+yqmmCb7TtTTcUDWwJopDKo0nqb/RgvG5QXHuyKgxqbctN
setj+jXHCdD7p5ulGW7gZp/Kvcp7pvVK7ix3ON+mHlaw66qh8PIaaXs1vQpiuMHlLmVR3m+O88LD
bbvpaelveYIGW8Utt+Wdy9slSgvb0JCprBBFbpuk03bR9IiangA916LYPdqvcneIuLIc3RxiplcT
859P8HSMrUbZpqGOtksVxulNEcLJ00oFKLAOLH5JgjHhNjH4aEtUBC26TaG2t5ERCxAMauHhiW3L
YqSKMGGyDNpjwMTYRq4lBYJGKYCCTYlK0xy2TdFuEnAN2WarW06u1blDpj1v9n7npSQWdpS2nV3m
We/JOj8bfieijjZaY0SXMjGTeGS1UJHThSl29NGoWYOAO/aBKD2ZIzSATZrFZb8vyUfUDZSRjJq2
KMbKy9O0h+2gFpVnTUnb9wGz1D51AxUB/461CDb8tMHnMi5q386sEI53gBwzL+GoSfjLCUiZjAOF
ymLoKNMKy7CDkaDR1kibe/q0n2tFTRMmImbVggPHg8cnN7fMLcW6NJEr1K5xKeKMDCPyZBIE6KvR
8tYeBRx2dSKdMiEc6OlSJ4tizKyYyazsI5uXoqzToyDcaoN5KUsYOHTMZL85K2uP5pmzFHW2WQPd
M4dW2ZRVcaVlaeX1A1AGreqNvVq9F5rZOk1DsINRrDutEgS2MCyVdVkaO1oO+yyZRMl6EqQqlAHV
wFPlnJXtQFTe+ekYMTUpTTa9++V1E5MpAwVWKbOyUib51CxzCkjNwDSmnbaMkcX2vd4YfJ5ENsla
OdFgTjwr1saW5ZWZg2gylfk0yTJT6EcF07iRdZOAEszNQsozsmcohdxpTDTlZDFOOwBhKcuOS3Fu
TqXcLHvKQYk8Mcucsv9SnJtXV4uWMYYViW3d5PMK5LijVc4d5zlIUfos8KlmlzEwfdFPTK/qgOnJ
sq/h1gn8uprrZEMztcqcTEYKLFN2lrllrCw2YxF6icFkAQcEGKvMqoY5jrbsrOCJ3crsXLvMs1wK
OKJqB0kS2rJVXm+5vMwtnY9mXOZaLXE1ZOnXc6AUlO+06bCi6djKZHzKrYr6kFo2MHiDyQZtYmPF
JG0sCTbS0vWN4busUhsO7N2aRLOly6ooG/6yTogwdngTq0z206W8sJprvsrJ9qY1fLswC/yw4qcb
lWuXd1FJIiWz811NfWRzqUdAvpZbXfoYKDD2bbGz8k7fdbyw5ROUiXx4nVID5AR16UaJzY95nlWs
TZrWEVLIS9v2OgxSsqkmKc2YZDMiRT5ZXpK5ssyQz6yi0IAxTXLh0q5PI+cp5SSyLJvnSllWh6R3
UTayjhKFhVTp7LxTFVBkS8urk0EwVTFqtyi5YLSMAhcbpT66RU6IjXXFAOF2Yns9HruPqK8cMhTV
rsVq5DSoVIFewVnCkyzZSFlylJJ2GML907LkbECqcP3Gwp41qtiTubBIjTmHeUu2oOrvwon7VJP8
ZEmpKsrM3IavW5f2kARctZVLpAH9T6XE13PQ/cMsAZGLT/w7mBJZaSqVYrdahZkg6IMWWuUmUYNe
tXlIPbWvh23bUMPrp6TBIt/z2mdlkNdeNGktMpe21T6KQGYo1Uz16inpiD96VakjNxDGH7hRG6+d
9KAlkXUmSAiOjvQBnnXFmTIWnSsqXQFGMYZ2opiGjYrot7Gk1E0lO6YTJ5ZJNRrtXoivKpBgwHh6
EsYkV8kHI3MykQ1JHrR23fqZzVOz8+ZES8JdNdKNL2ljLSnzOJkfuok+RzIra9WM3ww4sjZDF7ae
BVGnoGtwuN+gHHbrzmii1nKYbJE5I2S5DmCAhag+StLnRdkq63iBBFOs3nCyrGg93xpaz4xwBviG
nS3rlgaZ66dHZfWWxeJJmpf4ytyStNMekJjLOlms0WT0Wcpzbmzeh+PQbOJZW5gmlA1ysBzHA3JT
mxhtxonlNhN3Bdkw85aiIllkKJU9iMLKvAK+FRmzpSt8ChkzXx0s+6hTovMt57UbtqCqWqPwq10/
NK1HSQIPXiMUhCOUg9Zr8soBBSO0O0KE0+p5cyWTpuhsUjd0R9S+AqaAQOiQSZOCHYphTJ1WbfKZ
gBftAMxloWEpUns3bxvOmowOXqIXTqeLztMnFQ1NyVJsRhymbCnLnOwje8ti7qsJhALDN+ofzKPP
rHx3Ih9KHoQPX8p/Kv7nk0jhnxyzVE4f2l9K8FmS+Qv9f9sLPpExOWSqdadpNU9zLZ+KnyykT0td
mVznb/r/hT32bxtfZqxFFga/39PX/P9krF19en+yf85Dnmy1YJDF8NMEBnwoRtV0DL6PR1stuOTh
i/+mahCkge/eBMf8g60WPpEBgWKqSVXwIiMTPjCz2GoRhF7CZ38sMPGCGwzR/8VUi+DlWbDFHttq
4bN18JFui4JBGGIE8GSaPrbVpgUBk2hsdldUTxqXF/XoyaTv49FDXBs9beyFnU2EzJo0bX9SPHyp
ccrclPAx+ZrVJijrdQw0SpIrSTxkDqhQWqXhTJyaicZJ4rTQKllHpKApK5UibraWFu7VPoo2gRg+
haINRtuSikWGgvI3VRuvtLD2N9FkZVoSVFVgm5HlVHLwFqdfsTYS94gCSOJgSnndKMyMBUjRHMkZ
ZaIVNSj3kj2CavWY1RLrjsda5QZVBuKobG7bsXvoGaXZALpoHA1O1DYlM7WoUOcnRoek2MU4cCNq
gtYnn+Lc3BXpZZV5vbrpUpBljAFMCbUJ0t1SBOkSaEWmhJFXBCwWQMizMTZUW2aDbgRjnszKRLFQ
7dG+wKrtZ4066WOhLSYyuCRIUshAksV4QsOYbDMozQnICSAihpMQSNooV13gjSAVGoGJsp2slh2W
Xl2pfTE6XXFHcDRshqL4MEzalj7pXTKHnnK80UvVXjWDtcJHrg7S20bp0SefgoUnrif7jewoy1o7
PcijpmX2ozkzfXq0Q10ULBlS5Kyuns/N0+LkkuQc85VkdlmnHJjm23wAvhkrsea1CUVzTsG15ulG
kuq2zMpmmRRj8ju8Sei7S5XMpdMEMmcUoJlmIpp7LPXLAKMCe7vIt6mCwNadUXjyVVBCOudl9ZKQ
aa/M7bLyZPloKpnlRRdtYkP/tAyRuXme9RRH1/1TNrK+62kn9usrHM2UmIPJUKsR+2j0UfvfLP5o
wFF2WfTR0JPtsud6aeue3IwEGIX0DQGTka1NGuOyvWXuL+vmc7Fu5ome7VaVioDDJI/OQJJmtFdX
yCtRqq4yTrZVXPbmVgOStoxZeq+mlQ3m+B68H8ZeWuCkFUzmpJluKa7qBPbBSimNO3/Kyq6LUXOZ
d7H8yXmPDH+pnE72NLoaZv77q8uOy2UMHH5Smi7ZyCotLsz2N5lto7BV3aga0VbtyFbatKU/YBgt
0PSktVtWyoQmGh7tuUn2krU17wxQ7cYC7ARF1Dm4VqL2UjaNamSOH2VWNYJUvDuaRjMDlfU5ip00
njw981yKjll0CWqSv4m5MJwhQdeWAlpTbvZ/8BJ/A5G1ZikqWRammt2XzR9xgiO7rPvebZPvQ6fa
qQhDN1Wq1B7yTLM7yi/zRORu0mecmRFrUk8nwZ0+guk1A77Duhiltl8WxD1a5Xwbw+SPGngZutJ4
2U50XPo2FoPmqbpqEpaPukycQfabZzlRnM2kq6lfMA04qJstiL07ObMlma280pyVtXIaKvm+vMBf
riRVuRdGg9gerwYMyJtcGz7kkpNJR4+V9qknc/V0K0vdus/SvPRZ6vLCNGO2lE9Nq7UlqBVy9DLF
/3YZOe1ylWUaWWdF8bc0Bp0OXEhgOpZWzCd7pqyT5k3g4LcoUoeN7CHr23BSOY6ysimSfFWOWc0o
i6nkkLJ57ikHjdNlZW5uX8rznCFWnEExEmdENRh1hXJjaLlxidTfQ3CBX4ZjeiU6tQXpYghY33T9
tlI7nekgkW5iVDmCxqoz+npjJxjMCFGY/xG35uhQcFnZwJ9r1wxJzwIjtrZlml5VliV2bY22Vq62
dhzT33UcgO+Kgy/zd1OhexTn6b6jYIIRvhbamHwYMtDyA3C4MKUq7qKxxU4LEobL9RtqBuNtUPjb
Ku+pF5cJAvW6+KQSBW9DUf2WcOUuSiu+HVBjuWI0boJOpXakjXZgfK2szNpa3LJcowN/WBxucSPs
JlE7sCBlLTPrwa2K8C72hQ8isbnTK6W2Db9zQxxv0ryv3LZPuk1G8C6Pi1tf4T/irPMZ/PqYyiLT
vAIVIWR+Z5msiuPDkNCCGTTOLjlI5A4Ec3iJpn5N9bi/SXl+pQ6VK0B2nxzYH9tORHuj2FhhqduF
KCw3tZTexfUQ223HP5hoVBwzSGJ2aDOROmEjQkBSRRsseHTFu/E3+NWTA6lH3UXdN7X62AT5bYHB
dVDsRKqmbk4mOmeE27HUG5YPLRiquRo7BvVT1viRwcjY2+Q9NpNdYTZgg9dKzdbhV4jshorfRdd3
jNaBAmTR19kQ6u81/XvSWjqYjsL2c0IIo3E4fEhr8yrjxTfD8HunoT5rhvdBGniRll9Gef8jT1EG
3hCwGBt50QAWeQ3+9spnCZiimZ+FfF8P0BoP5XU2xF5XA1EtVD3b4Kqy08aqXJpqjU0K6y5CImRa
pdGrQU8dyywCx7AE34dE+9aG7/2yTMExyhu7wCV18rzeIl/d4sAgrm6bSQayP5j3Ng2H2zLHbt93
9FsGdqF3bZOP75vf6Ee1b9ot4UPHjEq5V8KdX2T5JgnVLwLMDtvSL1kShJldjfqtntTwCwebwMgJ
663csmujxzZqG7vNw5HhrMzsmnYFy7C+ASNbtS+iJGQ84qFT0JI4YdE6CufE8f3A7Yy02OlW/S2I
mx95NvSOXtQNS+N3rVqn7jBUxjsDXYbCbmPLv8n12rykgW8PFjja+vy7Ygb+prOSTZLmOSuE2th1
gzyryn9kBb41Gh9t8hy2gxuWQQVeTp5vrfi2iNrWNiDkwDarKGZGmKS2nuaWk/qcO5UAFm0moNlg
M0UMvGJweEb0IR+7imFkwjw+b1jUfavH/r1Zm6VbcfC9NBpEOUwjhjwMnVAdrjNR3WZ+kH+jRgJB
C+NlTcgmhfNRxWnp+Bhif6LofQPSPrhSEnpporBzfJqyWIVQJ0vDXiEGdKlFEfjSClDWcIDueqNM
XL/DiW0EQ37bZ+Z+6K1hVyaW6uRUt/s+ad7ncKogdiNtgduL0DYQT28HDkjA15SwnQ7089i1wMNL
NbDzxq83RA/QtjDwJ63pi6siqj+Wekh34+ilI48wG8p8sJEwQCEDEbqIg+papV4ahsa215NbMOur
ABIeXCGMz6HSZJtyHHZtF4s9GH9Z21TIroOycnMKIQJRe8BgtGF9BwEAFRx8Wyil2OgRS2utdA3F
3zZG0G+0OMtgbP4Z/OyEGbWOr/yijWxr+F0HYcTUqwzoaZ7YChVA3cDmznhbGm4QtKzCxQbRyxh2
494oR9YYrTMYQBKMMud22CRfhTrYetcIlsPKHB1X10VnYWa2dcHUKf5nzFDGVNT/VtdtahtRt8sB
XKa14f3Y+veZCK95O+7MqP/oZ8Vt5efGltbWZaIUZJMjpXBqRVdYL+pPQlNgU/iiBIN5Em5rXf/Y
wg+VOSO39hmnmQukcLjtoiplOle2bQxENwyTeFOnBmW5wCE4s/NN7WvNRqTjNkjA6l70N75u/pZa
EbJxLDhEY6VMiPGbM2Tah4LkX+D0RQwkv5x1lpo5CZRqy9+IDoM+GvMMvK7BZaQV276sNKYOWWv3
afCZwzHdNvoBCdSDAaUvwPRMIHqMjx9734od0obUHupw30Y1gSAt8yoO0CfUgMG4ttor1fjdSvxs
m2vhzqpxY6d+Qhkq0486uClZUMaBrWRxYYdqsjWt2viY5HbbUu2yeWcWhXLZwQGDk6Zvi4gPDH4E
xC6GvGFVal1qQ6sxA6L93MB83449cngOZ7Lzq4plhaLte+OWNvVN0celUxDYe13cUBZU8T6uv5Yg
RYGd1FZ9IHd1Hf8OCoKwh7YCL7NlbYTfwP4w89jBsV5u6zLiLkjS+3JyWGhDdRtT7g4Rjt7HgeEA
tYvYOAz4kovQd+DgOU1AIMStoJ2NeXStj1sx1uD1apveBg/vdmj9L6M5CBv31pdBU0cXJ0XMIOrE
rgf/UDbGZQuOIKeLU7BvxeZ9WiaKQ/qB23BSsp0PmgALcu1j1nPEYp+XbkIuNRMi5XDhW6zuLbSp
wyJ2I8QLppjat4I2yLbKNGCEQlWZq3Q3ECUHFV58A4tauh9bkIgak28Uw/zct8PGROnnbOwxg6iq
XRIAwqRKOhZa41VBIcInNqpPWYNL1uijNtnhb2IqOrcdjJgViPt2RTPKxi5w9Sx6V35Qa62/obXY
kAjiugScDRL73QYISe3U7QGMzG7g497hpn+rkyQAdqMZsKFVr4jrzC3BXtHFfNjxBsfbKuJf/DRK
vDFSbkiD/8BtvwnRGEC0RDjtDIvBL2KUEIZkwo+KKckW85EJc7jypyedo/ZGZASUpRwoX1fbKK87
N6MlZTrl33PEIxvcGwareFKwWsXCKUVeMqpYiq21+baJsk8UDEQN0GMPYrA2YYW66yziLfMNrXFx
l900oWq6gZ5r9qCKjxVIDkVhlk5d17eWXpQsaHU7qbX8Hbwe/UUr1Uvhb3uz0YCexSCxRnnlNBBZ
WcQfmxhdQSeATYfAMJTYYxpcca39I4d4B/Ci0U2mxgO49ohXtn5xhbTwA+6TFvZovemi8HvcfzG7
2Bu0/kfSKYNdEEVjWYD2Vdb1to5jwiKcNm5qVqXd/9AHICBqkQimEfyZWiGxdTW88Vuq2OD8Q6wg
7cCyLLLALaBwm8eZvy9AhFZLcZXnY+ZCrG+1E62dECogfEjfN2HSsCa+InBFe2zKCCL5ksrBha7u
C9JvRoH1HdA4N0WWf21m0QeK27uGcNgACAILKDy4MOGb/8ved2xHjmtbfhF70YFmymA4hVFISmWq
NMFKUwUQ9B7A1/cmQlehVNWr+3reEyweQ0qZIolj9j4Uo9Uh8hkPLQ8CVHyDQ9vsqkJlewydTVm/
z8nsHIZYV4jn21UhZNK4ubWK68bbIn1Yuf7rXLfefe8sr86iyreBlGk5Tj8re8bLhK/wP05TzaIv
yNgapHXbum+2ivkBEpfyUfpVlFpVc2Ke/ejO5Zh6dvVExvEX66d8ZTd20oT8pRBxk0SSu0fLb9d2
5o47Xsq1biVezVzwA7i/53y6U1JbSeQ7L13GY8Bu2mAt8uaIfRDhFoCXPGrEaqzRxcoQKDQ+b9BQ
7f1t28Yrh/QNCghznTL7dRrUq0WmDfPGIXG8+rGMo2xbDCVNK8J2I6CJqe12Dd55OkzGTOi1Pbn3
IuguBcNmzD1rP+ahODViOpPsVxe55252g29eFa6K7K6xEG/LHLVuLf5UGlDMYeoQHMWEA+2ocY9O
aNCFPiomhZ8gRLPQwKR8xWtnTNvZwcOXJZOV5YhMHhx3BlyJumerwTXqoUOlm9ZBIqzASyZB14NT
oNIwiyYZ7fyArxGzbdjp9czUiXbc3lSs+MZHzbZVp9FCQ/7jol7xPNQH3/XzFR4vRAfOSNJiRrlD
AqXd5/z7qLIvNquDtKLzX+7gHMN4cvaOmv4K2DPK8flm7tVfcym9r4S34yq3miWwlN56dkKdiLof
T0EqgFffMZ8erJ4dm2HS63i02TayTmU8/4hVn59QOdpk+LDFHZrdpz5Hc7/TQA+iKrxDjf47qXu0
dweNvri9DzjV2zAe/2yiRqUFXXM7+zm5eZe0foCiTZz5STyPe14Mv7qSxptWykOkSJK1bpY6ATaF
Jox/BlaZ1mJMrC4+kbDf+oAARXExAGPNHqIu/1q7dDc70bPfT3EyIUlOvFB96ShQl/n47DAAuB06
NUB35efJ7o94S2erFm17NPTXhVt/rX0XxNH5aNVhouqpWKmoSpo80+faKvokHxy+mzA7fdvF+JNZ
zkM35NbFFoReGt0Wl5YefCsGfsCoZuBXO1nkp6vOCVkDINVc7m9nMZfytOwk3zTLlYxh0t73QYcy
bYcp9bh+6tunvvDny+zM2yHs3ASJKk9mnU/JHAiBX4Q9W83ErIQiihXtGK6naZCJzA4gCACSRIrz
5Ej2MCyLKuhDN6+iqqwPIZvJxSwoR+oVMEWIROvwTVcFqt3qkeORf9eNOhKJC4zzto2spI4IvS+X
ZcTN2ITtBQ+Fi1f+0G1k6boXvSwozTa7SIUqMWI/cO8iujC7n8f+qrrp+8D/liH8vTOqyGrdS9FI
nZZzX6+NziyeS919zwjDfgWXDwYviTyELzcNcesSKP+62psfbAyUzwmiMS9FctqkRmWMWW5XBxKo
J6MiZZOdw9BKZ8bFA2qFdZiry+A42cPcyr9k1tL97HgnW4niKCXxL2YBgndc1UNANjddoaZqS3uv
WOW2JaykQdnl6FnjXU5ycsmWxTiPWYB2Ds3XCh1i9Pwjjj9qwQClJ020vcpdrdsNPovqrxpj5w1x
ERnJi+ijex3jHTIBUYFnZ/QvcZxb9yQ7sEXwkN5cF6RWf4yC6zvlF/gJBdNorFceNod3P5lP8a7Q
dnu9UGjXwYGV2aVsyvHc1Cq93lG6ydhK8iGJi7K/rxF9PfhWxB5cUT81lMmDcTNL0NZuQqOq2RnR
+DpRNaSkne21OcvoXOUWqVXnp2KUchXbLL4UlRdfgJHVd543vjLaxRejd8NyugfyN6EisvHvWNzo
qMDHcPnJeCALvNiA0aNsg/uvVtmws1gcXNqmDi9Nxdu1wyOdIscKL8bgDKLf2w0BsHfxMwaW2/65
LdqVJ/LBQuDPh01fet5qyhQit4kcb768bcMkzvtwW7it2ERKsFRblD80FYlS6at87YW0AkZ9aAE2
jlF969s2exiXxR/6YY+aUpVwKe3k/6MIDHPsH6l6N/qWu7T9/2cQwSee3Kfz3pAEAUhaIcaVhZh8
6aKkjUb+FUiA2b//BySrMAZ7y43dOMDsnzccAabNefjuHGZmv31a843w5YD7jDnnIP05mLQR4+v1
/y8oAqTKv4EIML02wvRH4I88NwwwJNL9RPgqHAHo25yTP1uvPpHK9p5lW7gpqlTx1pkC93n2Wzct
dRdvjdVGeHu1ul3lXa1FgRrv/3iuuZRx/qdznfh7xlDAZFPTHswSFUXbIPj/jxxL1R6Q272ZjcHo
BNMoZ10drf4YoPGCsEN3x9tSNPFHMfNL61Dnu7iNvW+sKcojJmYix17EVlX2ep55uHUBZfzmhsOv
vBrme7AFEgfdnzrs0IDVs3pFsXJVDU78bULpBdDYAfA2O9Q+YhNNDyC70YM5CpqYHlDYQpByk3Pq
eHfTJFDUtFGpCqlKBtRjWBrN2jnIwglRjsGniw9G5sF4b9XU/oEwQuwU8FxHoXl9LJaFU4nI0278
1SeDEc0SZEg48ia3etBWltxjF7M5PxpbIaW1ZlwKlIEUGAOejs6i7xAhNzQ68+VISymTLiZ12jiI
8r3+K1Dt1mUo6nybW7xGs22qz6jJ12dq5VjCVqGWCzjzMMwM1RS/DMq0aVm89Ybh7LBBn1lj+U8O
vr+5difKNp3syBNnzXxiTf/clgjHUVMi02OeCyDA+SoMSP8IksXwiH/HtKuyDOSBRWeW5VlJ4kyw
vRED7bLHfzvJXKgg0w6spXo/S69GYT4b1WGO8o+L0TVuKD8YjA5w3Oe3v3nknZWYdr4zF/edl/En
Si2y7f3AAaks4E+yV04yzb1MhTsPWyTp3sFxUP5swnnaRU6bnYkUAdJqXT+6EjVJYuX8W16EVTLL
eDo0VWuntSuLlZh7gQAVR8X7UT9b2VV3O8LnRUDkKHiwdooOtI+wItuY05GvjDxXE9myMmbYRNWY
Tpqj+NHP/CmUebXTHdC2wHFGj00/dchFSvGLy3k9tLx8HahyUvSMshMZXHpkXu6nFMWYTT36JCmx
WzsJpgCSBDc9mnuIh89c8fpsh119VsvShsA0y7hrNsbQRYo7eG5gsfhAkqhtfoajPLW0eHVFOXNQ
w1rrbhGralqwMKG2gKurX/F44h/0LnaV3z30eu94ujyAsOG1iZ/7zkFURc7SAeCatTfr7qq82kXv
/Aiaku/CkmTrmlsBak+WiLbE+mkNpTzlIfXOpYxXkQgL/XUq0JWz24whoI8YeBwOadCZIgjoYk3k
dan8FGdkHzVMRknddnqLIra6yEKupO+qbRGy7KGmCGhc1ZU/s5ntpBjlN9J357BqtwBR0oNZ8Naj
B7K8R4xYmpfJTcYf8J5qtKDDzhHHAazPE+/8MMV2o18YtY9B7wa/OMqRvibZtzKKZ/SjqTjWuitP
6H+9uU6VPqK+UX/7sBX+A50YA4Q/7S6Yleoiww385RPF2GiW3ecDnTh0ymzkAY/+BPqy2GeGOegu
OGZrQSoNoMMgUloOP8ufXT/Ifzv8fG6vdL6yBumvfU/bz2PLHlui5H2ZZeK5nlcUkLYVrRVFURB/
ZrM4gfbxDivzY4Wyh1GVbs29xBxGyxnS6uja+N1Oez/jpieuZkgj/nc/o626U1vN1ZNCBgrQeT0/
ZG7XHWnARUqCofnOUANh0mNf0QTM9j46dBvWRc336TBkLP/el3W/GbI62oG61H+1rHJfolcz6+FJ
Ml1dgKkljyUfT0yF44sihO805kGsHSBeX6qpLZOy6/l9SXq261jorJzOKZO4U/x1or1albYtjxOg
rU8l+pzhou9RtVnbpUZFC8yVbxpYNaMfYxFu1CDcLS1z/uoM97OS4QtVlbUDrM5fGzWb/P0gmuyZ
xdFwGHydp3Rm2avnivS/3H0RUJgfAJI+PkUWenjjgW/vIcLBrfj73aeFF/WBHWS/BBhDOZJ16yLs
XL/6tg5Ws3IRMzTUe0RWiq28Vq92EQcriw39UffKe+TM+qbwwG4cdGQBG6H5sfPs/Fg23duR0VlR
eckrzXaf9MZXjoHsE+N3M4ugvXReh//xf7ic0dm92DZ8fAiJX6/lOM5HNPrIMe8isS5rzV6GQNyH
y8NNKLm0gW9/M64u999cJ+1+cK3DIvxVW8ic0XP9FlBVr53G4aAaDsxHe923dFOhHzDv8UiiIuoL
ABZxZBd+jkr6yN+Ofrd+9rNktpF5jTN+96uj3rlzu9FH3SC2j5bSH5e4cfbCC7r9J/3NN6eNfTRi
QOrjIEu6y3KlxuTmcjvX6Ehd3btzIXfmVGM0+s+nlbH9CJzfnMo631BdqC/YPMXKiZzuJVBDlmTo
0v4AdeGkcwaWHjK4JMsswL3Rtk8GEnePaBl2K4tUz46Q4t7ltvv8LumYec9Z1j67UynunUVabEZy
sVPdPP9X5+nlJ7xf5fbzQAW+/vR32+3nLbab9P6bkaoI93mzNGidjJ+ihvlABLh1WoY+OxmdObot
uTEwFA4CQE2vfv/kzCWlVwQ7IOMYxPEP+0gIzPTHBxm5k+fhA+kxZmZgmDCSnt8fZMkzywUawvqV
CftpALXjIQJJG4VDOq3ME42Q4OdYedEDQp/shPr0mz6Cvn/XTzoD2bt11RJC/MREgPiDv9F7LPxZ
0O9ZFz/GQ6FRLYxK50jf79rr0aKzdd+uRRag9sh7G47LTW3MZjF3mzkyjtgd0TD1fFzRKK8Xjxyw
S1rMb0DBAkFxW+RNUk1xdWiXoLisPXvLbS9LjWhXUYEanLhK9eLhoWmeZBKluIy86qFYRVSRQ9EO
/f3szs1qyPLyZ0s4KsmBfC0RJq9vHgH5RcldP0XBPvQ8NCSdAEHWTW68/xINkAWPXpsZJAu23l/+
ikuy67oEU2si7/NfsRlVDZiRF/2yWOEQKyFO665NYlg722J0rS9GyPPdTBrrSwPi9FOmvk9leKC9
YKcg6BAVvougSuAXFjO9WuMs7B5ihiI+9huiW/fo+QXb9Y3tHsly5C06c2R0N2vdUAs4ov/4maM5
mx/B58qOcxgjB/FduRnarr/PNXtbjKEeY4mk8D864wJCC6LTxYA6kCRJt5yHzzi/XcZ4G8c4R435
3/e84O9PSojkEF9PBfkBc2nDT5wABiqvZUvu/SLVwFbAgDtH0APflqDPcKcaeRh8RIcNWo9D1t/d
VG2FP0yRTd5aZ8Q/ox3hn3PQzwVI6Cdfjf7ZXRajz4RfrGPl+KtPBmOVMWj7nZuthzG2hn2ts7A4
2/Uk0swtX1o0ZvekJv09RlD0995ytOhrP1C7q28u/PzeH/PD5E/us3br+BKG2aGbG+/Zy1V0WWwt
xuXcbP0i+f78pcZ9uQaWoN33cyMO5kjM6u2oeD+6WW9HbA7FAWyBbvvvfxtM7PnbA4DxOgG+/QAO
yDK93v79NcZDTguh7O4X2rW699dhE286rqwT4GGXxloK/ot0VYUO1UlXjSplmCeERqGR3+0CnV5Q
5rq9qtBY8UpOpq2K6w+XMQZzrQxfbE2Heh4S2qDvI2pt/UHc6hEdW4clKJCoAeTjjnkX6Vbt60wb
hip8ZT/ZXMt1VVv01Da22LtZ1e6jgHunBfoOcJnonsBRQyu45+x1uSLPQ+BBuqNPWf4Yebzb+lbj
JQPYEj/xuYttK2f1kk0lXWsrBEGqQCvbeICQPZ8LIYC7MLfrcntK8P3QD13u2Rm4hoR4rNiM75ab
Y+2OReqxqVpVs9c/xLJOilbyJ7+N+ZM7j26axVG/Mbp3D6A18tSR9LFd8keiebVxKQWuaRGNLivC
ctPGiP1Ck3Gyd7lCpvZgHI3OioUAjFL0D8Zwu1ZpEtfKBTMWAMI7v+XrFmCB88gk8uHlCDNH6nND
KgAvW7b+pDcexricaVxvJ5HlzG458/2yxsPojZubyetljerT6b9ftgc289/v9uhvNztx8RVnQqJl
ejkGWn3as4cgs4VC3/tnrqrUccKgRhsSpBltI00PnKg8GLEl1AHUSGjQdpEIJsb8yVFEHDzZq7tx
kss1jOfN3VzSiOaSUUPuC9crN5kY1DnzATNIBlqg+3AwGj176pwbddgIiuFTtkwKbOouUHg4w9hR
tR2TMCzyrXYydb6a367ioIqUAFVI1jVbNx2wNKiYjN3REXVbYjwBDs3SWwU9lGxtBBtDfY4fnG9u
arFwO4oPFgCuTYPLGdX1ENN5sAGFHgXztKhPfVWpDRrOaEai9nYyOrMQVBZkYg6jOTw2turQPx34
m+7myOPh7QpGFzckxmd83+vg/xC04QODn193mL6Ab3Iu+T/eUJia+vvrjsVakLgZrB95n6/RZ0da
bHVRmzr1KAFuxM5y20uiKQb25dUoMjDWvMTsKaoEoTLX+s3f6MyZGkDa8/QTb5Llqrdr/X796w/N
RPhXiD9pLsv+ATDz/mEKH7ntt5drzLAEDkjBbxoWlfmlEUd/BEwWf5eHfCjIU2xNLO392t8yGpOn
SgfiELQAnRirdCR5Wk4Aq6K/noCKK06YdVL0fbU1sY0V52OKZ6beGZGV7Zi6hVPv7KWYjjFnb1ZT
eb9ZTW3dWO3F+dO5DvqOz3WJ1rAGqJYqt7xwm1fXxWLTL93kzt6ojHGMimkv3O6v0umrSwE+Xipj
F/TuBAPcx43wWDotkaOY+nylXEXuW2WPh7AnzZqgW/7ah8vcH+69aE1Txtp6S+XIU2wu/GnCYKwn
J5frmA2YtrGoZCZrBLINT2cisMeNs7uOB0AfuYW5I8Sp4/vWj6P7cDlqCGPAtOlifzPIPPZPraWB
3YXbTW8uMg4A490MqBXqxLMtBBsZ9fVh6lpUN3JEc6KpL7YV/BxUKF/UBHhu6BC1DZpGvdCxvg/G
aH7MOf8vL8IQPZzfwl5UxWzft33ihGjbeMGnGtg406izWy1/yA6VfjuppFUlgS/JCXHaQ01K2qCd
5//lTTw+aGFPTyjb9rscrEpASSCaZWq+BJVuH43goj2bYkAuRjQtDtypyIkJ8mCkkVbT05TRv/Ki
HQ/uZDVn1Fb9a51LKWtdzzPm+y2lr2utqgCAacOnIl/d/DxTxYpHusbMmdQq7kwQVsaIlPOmsFMT
d2Fu1kcxBvwnxbCrDdpe5OQV9ZMp7pulycsLm7rmbCSKP8G68ELAv0w3QHTBzb92FHqjCFDvfCEx
6GU5KgMZfWlVd5yXOo3RoxeKcQcDjb4MUfNZ74G5sFUi61azYzP63yI5snTFPqYy+HINvuGFKXRx
5Hs+6pu/v9pAUugH1Qf1jx5zeYCWod1+QGdbSJUrIAa5PGFekDyZozqv+n3Q9Wfkcz25M86LWM5U
qCT2Hgu7CE/Aqpe7Jo45GLZzeQqFDtZhVcon7CwxEKVZ+T0s5SEfmx4BFmCi4ZS7v0KlRFLZQPeg
JnhCEb9ChQtT3Hykx2mr7ShKgkJVlwqElzjU27GkbsIBnsn+dKtsSCuFKY962XpuS8Cz/hgty003
Vc0C8AU4EvNI1zHCu+GxnoJ9Rbtd6Urvmyd4DbCgT/aksLxvQxAdqRs3j2Oh5kcx0ANegfnXJrwP
Q50f8asA6fa+RLpTfSKm4VD3hbMzhi6e0CFymb29ps1oPH0pmp5ub4m2yc1vokmsTd797mtUxiOw
GkxMmYZ93zB1uC16atShLMpdCUT1zvNY0yY361UOORpWAdV7IJv9ex3M6ViV7clbJKMasOsc7EGe
jIR3zJt+qu1so4Q9r24644Iezqszqn47o8bb/RBAyK0BHw72XgVYWNEo9kfpVd4KtUt1qEFn/eYA
Qmv0NaX1XnEh1qjM8T88kIOTEuMl7v2yCh4cf3gOFj047ehWxpJuKyus0ERSXM8JbaWjDpOcg6fK
qzPAwTam8OT3jhFM/cjnEV8sRigWNzZ9cGPZphUxxyzff4sWPPt3Nju48su7MXQDTB4NMZcnWB65
D60C6c0VZgFq70fJ8byAkR8dzWJFWmxaBaDWTefzQU2Ji0L41acqCvuIJ4+8n2V8P4nGnwC8jal/
+CeF7fDELa3uBJgrF7MooPPxOSt5vqkwNcJOVOtWu9at/asb94J8E9h9tDI6D2Q/wFDidmPHkVyB
HVTuHdnGX9rAsteB16Cju4iN9rtdPkQcaQdEAXrTwanBPTQipqU44HP4JyMBrVJ/YeR6otGUwbSj
QoQXFmc/hV1WhzJA0Xn0JYarLDmLWhKQTzp70eW/+910FkHn+tpr+3Te6EXqQGYXs7ss9seYl/nX
fpqsNYCz2FIUAwJV21NakNz+wwZyz3bG4NfvrnmI3cdfXEk7TWkm5byNMNsMnZeJn8FD4OfWRjnX
toGBBOXiHJC2tBNjNfIcyTOSPX9vgYJiJ0YXT4SfOysfVh5X1frDeYC0AzQTAQfQgg9w7+nhVYex
/RVkLHHwSxTHjNg1s78Nc16tjdi7Rbb2oplur84FAJluMXUHIzKrfQkJB9iedc5XnveryCN/jhQz
ApaJ2k+KtNmpCZwXs4sZFXpzB+S32X1YxyHm9PmPvqrR5zQJmVNqgF8d1JJumdotLTNWjHgDpmBJ
7W4Gi9pghzhZhOk+FG+fYVSYKJD5ey7tMhFuhJa76g/esjB8NhENQxzpGpySHmydm8ocGTfjYUSz
2EPYHyh1+i267lki2BhtXRp6YKlk2UtQ1wrMNqVP+czo11jd83DKXmxK6EHTqloZ0Y0xMA/fhSlB
uYK1HqrDhKFKj6ITf9A++J47KkxZQOVdzOvyGWDlQ1dM6tXoAWmXd65v/6M+RE39LrM8nZh2qAzi
fG1E0xM13VBjuLVNb7pRD7tG23urt70TtXm9weZno+kN8bbE7yK1CYZqtn62NVaG2oe6enetK046
29Om9U4iFu2aAeq89rQXnSTS8ITNc/sHCgeYP8wDephQmXwGZwgPOyhwfg5ionALQL+03fzRuv4p
w87+FPk8vp6uF7dPp5ejlRo9QiV/TRZ2H4CTH+APXt2IRJShd2fgD4gEnHswr/F3AEBCVSFIixpR
YjSy/D4cnzGzIYwSZOVIDtBsTGVmdetJoIFldPg4JjoY4XM81r+5VeQln5H5JLyx4gdfPWoU9+qV
E1dWmrtetiHeyJ/suKWLEahcQCGm4P7fdwiHLBWDj0EXPh4QASIVYBY2wQdRTH35ww4RlhYmG1VT
89pQfwI5q8eQwSmrOjCBMO4vuR4HlIAcEmKwr8sDf0WM6epgTNelI81WzGDuo/nZbqeyKq6FaHxz
tAU1iRdrk3IBct1sa6sv1iYhC6b6zSqmsn6I8aga/ILBM5ijsR+fu3DM9jf9DQox/8do/A0m4uYW
2/Oz0P1j7VbgU+XZcy7kOpxK/eI6BZ6prLRQ4urUSzxruYyUBJsknq9uFuahnUoJ7KwJeBBd2BsK
Ltu1P2Z0t0joU0fj5vwpnPok3q6MfSq7djFuF3XldBw8Ed3HcjibvmSZzQ+Olc/f/I60a18UwxGj
d2NgHRVfW5YoX3qvO2Ncp/o+mgJxxQb2SLGXJuCatPeYcSefZte+w66tXryelLtedegXLKJxcwFl
OoKoUiU1xYBxVEjKy+1eZqp8nhppYzrpcjN7QSN3Xokc17iYZVhufB7Uz+Nc23c3/c3XXPP60Fik
vl5PAAYKjifvQBMt8kdUop1U9iReNzERj2Zxy+xVl746GIkCVH6h+YsRzDk8BP7YG+IeYBmc80/X
kVVu/5cQC1Pk//YAefh6LSYPOS4+B/23rCWXeQ+Cbt28Dtwt71CX46fCj9lJ9qpc5Ug+UtKTqk+N
8p/MxjA05I++95uDSTSH+H4M2PRohLzr+tSlEd8a0ZKjc7KpfLwmuXlu/9nWITtOXUR2yiHZigK3
PKciHlnqAVSbzp0Kdq0Yv2VIfUCJ5gDwaB3fEx8EA9QPvW8YmyvujC5YygVCWejF0XZrJK38ccHa
Ads0Tw3egHWNKXUVjf2HiOu1+aVAGK42dh7wtcmWaT3yBzSyV0HN5ifj0QHWDPZuUe+N2IZBdDcv
hR4jOh7oG22ezdvC19WxASFrQLR0DjDt/azbAXVGhy9MmRGUcR6NVZAaE0YgvsZN5O9UDI4IY4zv
avAIUyal88jDfko1ijuPLFdTKpcjsehqjNI8WSZsD3Mnxh6ZoZVe8AvhLtomy9Iv/SWjR9J3MZLO
7DX62PEhCvLwoq3pD/Pq6GumN1NjlVunm9lhHESw5xV9GAqwMAxkbXCrfI+BfhTNSrzSzWKV9CHP
w/5kpJuHgbyZs96vYTwyJlXi4YlPbu9F87JznZ6fBvrrk9qI4QTMNUpVRri9Ms370djo+Ov2sjRH
rX+a+qgDfQ3PdxOJ/OihV3eHvBFgGEHmk+3UAMtEhUS9j2f4TyXi68j9CeTZtv7elsMlLnz6VzD8
mCoVAAXhAKQPBOGvfnBeqyCuwLcO2KpCw+OuAbs4dS0vPClXhCcRDuEpI329r5z8AcR+T6eYSfdm
qKKngCMGnGxrScAlxpxXk8u2t9KcrIpNHU8n3AUPEeP+z/eDgomrRvznYDENTnhvYcLdIbCL6ITx
1CP4mh1KiyOxOqQiUMYOEJwp5gk34AWF2UMmCLlrbJklfBzsYtX7hKWWnccbExzg7dM9CHVfWNG2
BYjteHv/hfjf2CDeK1fXV9/UPw5gta0xAp3t5ywvvsD/xaH++AOMgzKZHDR7wBXp70K78dZthx5S
WPaJ8ahHJ0uHrstPJYb3ngPqN6u8Dd09qMjYdKOYHBpkroduWYx4W7rW3s5ewfc31Rjk89bDEDz9
1en6cYuC9xrFN3520Y28SHSyL5ElMLwIkPztFPoWBc1ETBveBvbKmEE49S+Z5AKZB0MjsxXbKCtA
9pm8eCuKDqPTyqo6FqDrbDB8EzeP7/urntDwWxuSn1KT6s8m95IwBowv0UztMMFA/sgtYCncsaep
QlE8iaa6e6oxuSLGh3Yfij5qn0A+ytb2mOcbY/SyIbynVrwxRqNiTgV+AAqSeyNadjEfCCNI8GcM
1ECdpnguhFecdNtUaUOAx920PeY5ZCXaIbxAcwXfjkAPxRwapVnyxXw9sl0CGneF5svNx4h43Qbb
yJfWXU65i6EFfoe5LZl4kbWM72lbxvfTcgRKlbWy80atjQG8dbmjmJ+MMSE6XIFpi9dKJNWL66Jz
JsNvzeTSA5MN6Cgo8bSlL/RXXdk2blxXPJqFWc8jbenFQtH5cSCVPDiqe73ZPXwuYY2PjLip0bl2
/z2qpUCgEM5KbkFtRKeENd8HUgYY/ODWGIFhh2fHUfMKd0r58x88Gozf3syN/+IhPXtkqH96SDKe
jSQI+yAtNkQaaDkvnrVjrW/SYlNgSv9Zooh7KOpRXEZg5q7PW1ug6C9RCb2G6wZ4XPXTgfoA7NGm
PKvBsb6SqF91nZ6+UKufHm2n2hdFbX31KyKPrYepJph5YX0VDSYpiZZj4NBiLQTvU943QBc3gBCY
S7t1UVycAcMw3rHR0zwtYynE228gmFduB5YLjCT5v5R9WXOcurr2L6JKTJK47Xme7PaQGypOHBBi
RiDg158HOTvO8Trf2vVdLApNHa9u0PC+z8DdQz86tzZjY4pfRqRLSLdAwRaSqjdzQb701JeFv1Rh
c/YNcKVukCGLhULwfsLDfFSmg1+sOwep1DBKsIRRC2czyBFcSrfLAYW19DmJt6bms/qza2z72cU0
pJndT12h4BKsuxLciI0oiLNEjBykc0rT9wbgMrsI31nGBTIESt19aDmAediOB4g+2Xsw5/p2jk2i
tfgA84CVGdCxu5OI1bsu4n/Ve72bHIuxeMuizL1h8ZmT1A0eTaSl4OE8ELq8mVISshe7C8OPuIyD
IOi8ayuYCUwxnC5SkJq3xnRtisKlap0I5izMp9GhHnbMsSDJwMNm1dnQkHOcALnisPYPxENmpYaG
5EyHKn7Du3ftbBndQV/lm9LJ3BURRXUcpgwXTtPrprbET5a64KPJtH0Ix8hat/EwbIBC6m7pyEH8
n7okEtEWoEC+gcmMX6SLAV5zsu6/xMAnLc0vpzE4UjIGDyoPj5Rrf0GauMB1RnZQpt+EkDPaVe3F
dq3mJpUjd2UjqxlQS+pm6koGVQtZpe3aFE3D6LKvo3rL3gxFoKwHn3azHNrGfZBJuF183gBbkV1d
EjngKFqABDBXNXtzCTNI5hQ++T5aVrPPI9aXIGc7DXjEuJgupujlCuPM7efgv8aYz+mHGvZx/xbf
hGXa1++LYR0C+wc4aCBT//F9NTVpYp25+tXp8myVRXYyc6f9hD1dzF0JCvg4E0TdasGSrakT06ZC
Vz4akAdo1qCKQ7tjqmyl4MfMcdlBdgxHoCLCYZTa5y93nZM6H3X9n7v//37aqVfKj0YQ2JGn9AEI
nsUeAmvmWGyKkZfIvUlMmqL0elgq/OlsWj87f45VRcdnXzp/FqMGggNxaoVz0tvswIuiOPNBbrIJ
3WEuiNe78yxw3TUCsPFDOgb5mTJ37jmkeqvlYM2AUVZX8DScTSlxiIy5J3EucN1Z0nf0pwxnDX7t
n1S21ixL+2QHIbBmTkswx3mf5i/RgCnfinu4W0zFvGeP4Pfm19xBMg7ovBNIeNmLSItmAzkXUA1M
MRmhuqLD4aiTbnhy8/ckG/MXneb53vX49GTjs8A0EJDRIs3OtA4eWPhxXgMwSnocJ/AXmA8jmYhW
5i/4KHrBY8G7/NoGeXVrOv+URbG/9P1EbKFcbi/qnvlIaZThRSQTRlZW4g0vx6vghfvgksTdUmHH
q8ZP6m+cvVmKxW9fBoat/fzvz79Dvz7/CFFRhwEL4jvE8fhXtdrRxaxpBTR7oj32Ik+ezb1VEyd0
WEXQA+la0MWpG+7jrrrGUeStTcnUI7PGaoh0oNWUwaZB5B0wsI3WXrYdIHMN6T6vgF+Z09ozyIg3
W7fz+xvkJMpLQdt5VKfDzVTlRd+tOgu8UVM0DZ4TPNC6BWBwGsRAzjk08Xg3JXOB0mkJcheiKh0g
v8vEAW+JjSBpFm04LvsEUElsMuEnRVR68AFGeO4FUAk8G+5A0kXQdmLJPO46X01wKJh3wK5pYV7i
j1fevMpCFRDdq/dRCzMdH8vSOgnG5uwh6fVxKaXnzLzUT/9qgNZIczYj2DTCdM5L+ma7IQV/pgQ/
roNz254EstqrP3e1aTFlJHo5n8MU7kdfBgB8Tx2tnpwUoZcvcQBT/KyD4swIFNvB1BRYjo6fIQPl
RBWybKEHLfw83oEBYj1FSfjNw9x/NqVWnVOv4PfMCbMrYfEZaSfryWnjfk+IJ+a131pPICmJNUWo
tdFAp95AwMlvmKuTa4MfJJbEf7ASXKpYFzBASKq9qYNE1bpQ2bAOk7LbW6HV7q1i6PZB6nD4xPwp
m7vPPnzqbYo49p1iBJmdzu43H4e4GMGLXRyWdwOjMMAJc+fFbQXhogBIc9haQT8HoeTPfj50qWaN
lYzYHtje2Ra+P6c1dlDuVDQXoiL/nHvldUL07obaF2ymIGV+hFDJ7Eu3pFLDpLgEdhwZQ28vmzo+
m0ve1/LEh4spIBqIsDMiy09F64yTLVzmwR8PfZmYkk+ejbDtVAzwMO25So6YcZJbD+motNDpxZRK
KiefITHNRsnNXLIUKa4R/CpsL/5T55XQ1GlLPs9kFx/zevjZhJ17l7TkplSKxL0n1vhXCTm3j1KT
Oc5dyvCvtg6kqAVCr9kigonbzo8TsjN3Svfjx52pAw/TnRGdAqA/Sc2zyYbILaDotqSshQ3Ux73t
gacIDZx8xpDz3vJqGLZ91qYHh4fg41lDeGp1Ni4tpDpvcIQTkCqK1T33QcIONfIWfSfeE5wnf/i5
jce5V2AAiGQGRyUcOhookDAJPTvQO9pDVln8jcbNrxAazS95UEBfp7SzewGWGMTKQEb69wn1H8xd
7gJRhcMjJlVMpmj+Aq+SNIxzXTXsDi1tMjNrrS5bSLrAy2pnwtcwk6rmJSHpziy9pjUTze9WYoOT
blo/x5pWx++3rVOU1/9r/OeA2AHC2K9rZ9jnFfjmuYrz2RdGAG0BucdhGFpUH0EsngT64DmimeO8
rO8lVPPmYMrru4dDewuwq2U5Zw9Oas9wUBl3PSumjCyKiBRC1DpyB0ySKNKIAUpfqeo4Krt49v0C
0ldVCjk0FSwjFUOykTfV2u8ceof6yc0cBAc1xhAuFM1DAo+eTRORah2phN3hHXYToEptIj/2Nm5f
7UhT5K++BWg+rDHto+fmzj4OHH8ZFLR7gufek4ly/+maNfnvrqwLIcU3deVB/1zo0lqAMcmOHgct
eWGn4E4lRQsFHsizQBAx4kcHKdijqzR/c7LxRvFSvhG3emdxT19dCCbMAjhyPIO1Bkokpd29ZyBh
ZIHTPqQJdAurFkEKYqluyavYO+e51a0ADIYcUV2Sdd966kC1xzaO1Qe7gDNI1VpFv2Vakz2vqmIz
UJABA1GIdduX7FQmvrWkHOKkDmDBSAHq9pYnRbpIBFePTe3gLO/k+gkTlztrs95+EcyC4HWprW9s
HF/wf1L/wAbgCP1e9u7DngXimvEO0lXdpoIe0KyDFdR5KIbqmpfVW5+49qsdeWTRRDZcIxoQIW3I
aJn6rFdsXQPbtuqhGPYaR/4mTnn8qNtzj5d7OwZDsilBlQZTCs5fSGrJH17VziDt1b4PFZ+8KSGL
J6CCsXJ8y92rKo+OPPKzZUqq6Flq+qSDsX23ZLJqW99b0SJxNgPONPPCle1tUrhcuS3p9gxoVkyI
ETQi67h8aLIE02XsZm9+Na7sslZ7KMulcyZLvkfin31cTJHiSI49iA9tx6nBZnAUm5lbkiW4NZ0+
boNpuKvGfC/FXx9jOnOh4FRBinTrWAEkNzSpTyERzq6lubOKgFp8BOAxx4Lj5e9u/KrHePyRY2GG
pnFOrk415hsLbpgbz4qcixVzvHoVq96aqJ6bMTnnv1qHFPcyg8xpi0dv77tgZlt2zgDhjXuEo6F5
DVn3bIfZ8EGY3cd0caddiqmv2/EByM/fVZ/1yEpCtRm9dOiAFAGjto/P+H/WmQ8x/0LfpS8Z9LXg
Zsj9BWgm0WPbVc1JZfziWEn8aKqor3YNkslnSKTEjxxSbiBQCrI2jYnPM8DJkAwwxcAZEI+ja4+R
pJk3fbcEve7kpqM6U2WpBxVD9CSVCGPZHSRQbd9ddlNUC9TpZNY5QXOuICXy4LTRX93aAUjLLHh2
JRs2JcJ0UDsCiteBnucBbpW/L6aYyQG/n+/nEHyl7iW0i+iSiB2ouYhXmipL+99gBqx+140ULzpg
ANXStGKXUe7/fT1BnOF/H1A5CCMcKE+kVvFy2jb5AsCpoK85Fknu3JH/RDIGQlkD3AxGvqaIu12r
aSEfA8jmcvW7NLV9lqY201NNyzpsZb60ffb885nN9Jl/Sn/GCWnVa13DTSnsQqRTwlYjvRIcSNMB
M8npcDI15jIAFLW2EiixfWloKERVPwLFnGdkEdTwT5M+mAxTyg0veHHy63BjSubiNcJfY6KoIRsW
a0jtKg611oAP6zi35yNwS+AAtsGZDSLcCTe5Csi7nU2VubME0jVtBG3ezwZEt+pVnkXDKYFWrZeN
DnRosGEdsqpcUJgQAXaS+8BvJmSP/YOcDZnzViPO+yhs/j4qJ77XdqdXQx7aOzuU/gk2IDEQw9Bx
KwsdLBGNAntL+TdWZuWDLPO1zGjxTKEMdvBbxAZNsQdeEbOWr1Z1n5fPw+iIuWXvaFG2JyvNswVi
Ug7w9wXFa6794hTVy9FuABltLGuLrYRadhlIsOthHL/7TqFng+zUEpFpfm9L5+Yi2foj65BC6QtQ
QgANopvURSb9/+iB+GWxUKHtrEHkgRkQlKv21MmyI87A5TIrSfaEtewniCLhu+O8tqptLimYxd4m
ZHWEo1PpI3qT+hedFvYuQaRkCdKF/0JKaxX3fvbDtmAPZ3rgrye7iXS2ZBTpq6b0mnmcSWzBJ8gv
QuqQrq5xVnagC/wCzKmwuN5/QOTCuIWA4NAfegLvXIQIxExZDfigDTQP5aCdX5HtnRBmlm81eMGz
DlDYZ15W+RybUvk4dMJehPifuaQigIs1oONHP87g66oAZRlEF+/D3i82BS/4EeHGdJXUkATALwZR
BhcJ5SGC0uAKe/Dx6FYDuBFO4W4jYg0vsscaUPYBYuZhfezBP5gUsocXL2wgRBT36DZNXH0FAec/
3YisfKhUYgazhhyfpvzf3SRUETMZ/MLSLp89fIUQUahfI8gdwNGXxweVVPUptWUIr7zWebOhPBIR
+kMQUsxHGMYAGRU4u0bVAn+sUz3LIjtlVNIfWZq+55auH1lVlf9t6+t/YRZgqgps13NshNOI74Hu
hqnsLySI6qXN0rYY7kDrBLfae+Jui4kXchk7vwvAGEhl9ZqJpJxRS7XnTlfQhXRsSGugXo4SGpx6
EYOHMXfLXm7NQcQUReP/XTSttFD7SpTXYOTpIbSFXsV1X97SWkIKEtGOVzcbr8LgcgO+LX1W/Wpo
+d2F6PezBYrnPNN2tkXy55dSDdlbpEHypi2HbzHLbw0Ugx7qqT4GGH8Ree7wrYOucFicNUHo3Zzo
CznCZmYsork575u4ABJc/VE48JCgKfPU2i9IPqt8N1nD9wo7SxDHkavkef07mM60vQBauoNsXR5h
g0R6fTDlMIJkXdT7LbISffK1wXSBoTaGmI4qqPtlxvu78ujFIAkN9hAs9/QwVcGnobnGJUshMcH1
AqRKcuQQq1oyMh2GCIGgKiyNfyoB5qoT+b8Yr25JyK0XCAr4c5nU9mUEWR3zv41Y3J/hIgRmzAzH
N/cxnPqR96sW3W10h+jceqHeMNHn5wa0Alhe0/ylroVacUaztVU3+UvM6GsbQgpPVKN4CECbNdVD
kPMNxBMg8TMNgs0ygzRqHR68mKhnUWw8qPG+QB+T7pElriEviWJvDQ/g35yTSRAor8MTS/zqMdIq
3UPUrVuY+iiPzgDVVY+uGhZ5MNow8itXnlLYgmMnfwB4/O/LZx1hUFv1itqdmS6fDaYIpKhegrPE
FrluhkXvZOk1qPJgie0GwUIpurVIsuoQVUOxldgW7jIgF/YuXtCNm7QtNEIye0WiDlyKZIR+eJb0
tzQNwnnJ8+YuFUTve9tuX0jcyFmWDO53J5xywGXxXpfNapBhGENTDn6/wKLO3AHC7jIS0YwUSMKE
TP1oI/HgdmOe/OoAptiajFnfIC8A3eArmbJpBReTm7i8mjZkdD7a3IkU/6fN5OT+OS6QdbzodO58
sAcCT1CASoN4YxCY4Ma68OKJQc6aONIqYtbK02kJqCueyPYBwm5bbOOjX2AqbqE0LV4RC7ExUfTy
lAapuyOQtlllicMeeI0stoA0y3tC53j72c/arshsdHLrxm1ovitsBmANDLmkqMJ+s3LS4bWoor2A
ruSxIdJdM0TyZgh8Rr8AOc2g9v7LKtVrgeTyM2tluYDs8Hh2WTlsRtcpt27YeisJ5es9PNYFxOUb
e+/WtjgSVaVLgL7ks6vTJ+gAtO+T3V4rvfj7IKHbUdIhvoAYgZmmyuNNVHfulcUyxrHY8d+Y/oYt
M+gGELnTR2FoCrQv9X7KT+qJr2AagAj6fefZQw99g2KckcGnl06r17oM+peOD8OK5R5ijRMQS0Ga
m7RW8DikujqA1yTmRHnipS0SwNXweGxMMRjrY9tE+laHSl11IR+cqVdQuOkmUwNEaaYigneIfFrx
j9zX7Qn5BHwVJchInyCpUQyQ0c4EYvl/wFbw+ltYkJw6myqWMwGN93iNXIG7T2UPwkXEgrUH8/Jz
Q6AS3dht+yhpT2ek7vQ3FZXXBE9HNCutpZQSLgJ5Uu4Ht4ve1GiD2B8J707G08fGwJI/MFE/hcpz
n0tlj5s2y+OlKQYB5P0tC2/aRyv+tyBGTU//vk+n/1j7qOsiQOwAwW8H5B8Mb1uPoEjTynrUQW4D
2wQhwaEauzPRmZxsdCdftbh4hHMFUmdOxn6WwAVGCi/xZ98BvMbtIE/YFqC7KPPHsoLNdlm49LN7
RqBIZT46BcF199F3+mh/YpM0oYJRhyF152MLSH2a7hUivu+1smH9Wchvqum8uVBJfvFk7WwKnDs2
UWEnlwis0Tm1iuhbBkZ2hE25GdRpJhEFBU5jBG7CmWaC0s/EI4ugGTpl52MIXj1KjeTvNIOYtj+l
QY5f26ZxQLmw/yIrA8jc14MSGCcuNAwIdfEfEOj/e/eB8E3oAU7IHl2kdheyHWT5nPrhDBAzuQZQ
rNlzosHNNLd1i3Skmi4fLbkH+0pTqdMGmUjYe8+jzAeSlI5Hg3MxcBhz9wUT86WotQ+h6lFRbwOK
FLSB2q7DBrzjDzAtxKaTd+3ehsL+QUnaLRtIa9whVQKn8ekLzyChzAr/pxmUWQKDWNKuiIszvxnU
yAivZczdO0tLbPXTs+OU8c9W6yV3GrwlVVTM6QAwDNh935mi4wsM7Jo5uCz+jQwStFgp6FElnrUB
/5BsJZHx0QdcYAWTW2sXxN5THCJKlgJkc0CILtgDH5qsrGzUjzk4cVgr9fAeAt6sPDwgwOMB79El
dy0DfymC+vcgBMKhyD4NwrG1+jNoMEiBGlJddeqIj0HJ9C9Nx6aPfyl0LP1IQooUCQBA684LsmUO
YKd4GlX03fa5fdCuTHZjmQTY7CLK2ITYyzawdN94Uwyyckkx86sh+IhBQl4K9g9ivJepv9AE+E3L
sulL2f1qJpy7alW/qhFP2XA/YVN15SbFJfLkS8ayEPJo4Oo2jQM3xj48mSpzMcUgS1cIvCeHL/Ve
4zjzNtP1Mh9usnWHfTwJICIDAjLxdPd5MXUy6sqNzA+YoXiHcxt5yOUEOE5D/2BP2VpGgad1eE4P
Tkedu2kdWuIf6uAhqvtm62TSfZYjBN2jiD6QnsXXOtYP6UQCK7wm2NiZpAtrdNyl1UIPqCjrfKMR
f1+Yt9bmQ74JBt5+FE1rRsttaA9rv1S//Olo1gOov0IYh6IKRSux4Thhs1tY/HShyQ8roYEdzQY3
tleCker4sed1OFUwV+mcboHgNLYzEupumiRQT2tioKuxVcMpM1pAriA+lEmcPfhj8nf9iFNfn/vZ
w9Tfb7Pg1XMO6QCEfwaL4rts46Vn/iKRlVts/flCux3Z0NHHD5DB2CVTih+VjIu7paKlOWcOeVtu
M8SH51o67cPQx3Ao5G6yMonCUGYujFy84CDxlT3nyaUk9vAE9NnjBwgGWC93MboWWWFvzGCw01pH
DhulRZio6sVXEi5IiHXC83FHs9x/1bJPABQPxLkKRbgNrKZZiyjwbmmeOjMOrMpP5aw82fzKwXV4
zYsbgsEFSIT/ubGsrzV/N+VALySzv/vklWKvBOQ+k3IA9mXKETGEW6fHKW+QMnKEHa1MaweaJLxa
3jib5QPO6iF+zjmoBOqUCiYPrV8IaK817LWFwXmTKvtHVrRkFthyvKbYJAEISPkqFTq4Z6p7ND3q
TODAKtK7KtNq3fJcbO20rW7tFHwzPRiEJ0q/G44l5rSFmvRG6umiCcg0JIblJLdj6IVLmqCSUbgO
tCy5Z704uU5aXcziU6CEAeXFPMZT22dJudFfpT/jwhAP4r+v/gFh/1z/J7gNMj82EnX/1EJyfbhv
R6QfHscABso2hM9FBkxSEHjdoisSujfECHMXtSEOQB44ToukCaE3DzvrVZtD9gfkFPDwEZvYV17P
kT0nj5LJYEkxVa0HTyUrGuaICk/QYgMyTiaNG1VAn6gCYU1A1GhPMbM+MS94yrl0zqYEF/AZvCwe
pUDUxqZ5uMO8XS8iOEm8gnH9kwEod4VlgHWSY9fPMjDMTkNgVYhB9NdYdQ3If+1PH0q1r5Ctn7AL
3fCcuC0cFOr0IodIn4oELHTBeXGqAxZuEls32xqn0wxnyOXQVt1D75DxkIr2mz063cNQwa8vUV20
ogGyCiXWup8BbWYuvruNtBNrU4XqDS5T7i3zshLfR+QutB3U32287blTsmdv8MI16MD5mlZle41p
eUwB5X2FmejC5JWIgi7RoIv4wpLqqmH4uu17QfdhDi6KuWD5BEKxqCC3NvGEJl5V90s7WG+RoRFV
8BIXMBdTLqn3nA3qjJQYltJWDEvX76HXLUPvXGN2muuw4itY9SD5ANY2VJtgSXDjITm7gMF9twGY
mRVlkc9CVpY48AyrgvDn2M+7N87hPV9pWAslY5usaU3sOWYA/RxQGA/UXtz9iECHr6MK8vCt+9jl
XvDL76wrDsUbhez8YmBgLAzSmStlq5nOYr6WHmx8ir7pN5Rbu3As8qU9gMWeNt2MAF39POZtv+qA
i5s8Y3ACz9XZKYHfawA6fGulvnAkW9+RckLMhgXzKIz5CnJBapcCFmPYfujwH1ogbHo70BYglz5J
qptLVRF7b0lA+KYqaVk17Nq5vyz9wj5qNoB/oMuXnsMAjeblI1C5j3YdpGeIKJF7YdlPRWSzk5OU
zXHwaxgLQWG3zCZZ/OA9IW1+ICK6BeB1byOWwWigFoV3sBCADpZjTLNXTRE1LtvJSGUqWgM98xLH
Q+p0+tRS6OhHVp6/elYiFjVp470TtEfANDnwz1ARMwyaOMBdBc0mWcbROhv073rTKBHERLhm6mLK
UBv7ZrEiX3ThABeaND9XaXLH7qQ5DX2CN2nU9k7rpnsiHDM1oOHZGkGSn1h39TXjnXvse7bxUy8W
cwhqIaDnAYI+NZIh1NeuZ2xXjvINOUb00FBI2AYCumQfZQFF3NkA1uQs7PNuCe+96gnbmHYJ6D2W
talIXRrMCbwltjn0mVcigCGWVo0F+Rfq5vuPW+a1OCZhx8XneqqVERYo7sA9RZ9KHQe7vBku1ZD4
Z56pNU6fSy9wfxbaxg4vUW/a87vLqDK4lRS8XtXidawB9E1w0hnapPmlvQfNmb7D0yI4VOEI7nCV
glYhW5BIEkzpkPALN0QLOIrhdb5kVlte8umOefYlw6S/N1WmsSuabK21CwewqQfATdnJsus3iZRw
0TD/sZak2+qG1rBrRpGJaETkTX5PrJw+QltY3zK4C6ZTqSzA2BRR1y570luHcboATfb7LpVut+5i
+v2z6rPbZ98AjGKkNvCv/xnJaLMHivdXFZZ811dNsuVtGIAS2mcb4dnRUQvRrOPalSekEoeVW7rV
eeQ1WwYZpD20ji4BVuZNkRXZHnrEahfj9d+0ouAHF0qpK2cg47mH28US3m/k1o4S0tOeJo9leq1r
H6gDPmZX6Fonm86r620SBeo8iFYg7pXWr06YHwm07d9lCmyBnTffkrqF7x5zs4uLtOsGQCqy6cpW
wvHQAd0OUdStDXsKSMFZ05Khqzlnrv2d4mAB2yL6zsvswcYeYt4gKnjRMLKGuEj5ywOpLMZc+Bp1
+At1LIuLn4t2Uw/qxPEqraXD9br3gZUhjCO2QGPnmfjNm0Oz5FdOj0BpQmABL/OFIvf8ymK3nFed
3dwg99KuqlQVB97X+yBBTjCMrOYChlE7zxtkAqqih5tLnb4T2OjNghx7Esq9fAV6YbEfR9c/OsCR
LOJA2y+eHo6IgXAkKgMbU/aqIbT6LmIfHi6cVDuEKdktb/Q7uBWYKJG1x4m4odesaZO9KyIo+WXd
cMqC6fji+2+JXUagZahhY8eqXdMIWyRIFl1boHR/BIDJwd03G25D5mkgzGuyqvOufUZ4AgkS9BDT
xplXRXZ1YJUBHECzISxKt2wM6NYek+KA31KuB6LoOfCqYCH0JFfVJ8FmcMRwyEvA8XsRhI++5zUX
Vvc7CWaqdvXMrZDujXqVHgUE+NbIIKulAXfBmq1YUC2qrYF+tRA2B1KEK4haAfrVwIyshabpIyFd
fiNwzHZL5e/9Gr4qrtfpbdva0XLkdv4KIsY7si79pQpA7Sjc+KeY5lwYj87KzirnwkEcFk6pdNuJ
blj3ncxvkaMDxCvb5gcNaoh5tva7hZRFRQS7V8Qbl7YtX/kAf49isoXIpgsI9nrmJHhQQ2o51gyB
IHsx1qxcxpOnhOkYBNRb8wTGKZ91UHYDv8XHxDJ9iumW+j298I/P/viwlNrrCKiGTo/PgxXBM6go
86MVIQAIfiD2z52bHoIk+MakGxyFi/N13DyMrivmzuhAsDYAy70Odyzg9rEEQWU+Ql8b0BOI4gdp
42zzLh3OcE8dzmKTDxmMB1UqNiVOCguPts4z5E6/u3Xf/0J+bgRSGRsVnLbhDJbNGhUUS43YN6ZL
uH3srBQTtWf51x7zyIYMVrJIK2rfaRKxTSitHCKNOd5XO30BEAYOsxymcy4ph8MYAj2SuT5bJdTt
oQckixUnAzsUVdt2UFJqH/yCZRtT93mxG/6fLg13EFdjgH9hNwJFwqZ55g0cJ2HFKp46iLovusx3
LzKIcUQFFgJ47nXijqAIgJAAfA+EILUDg5NRqKOuXRwBEaF6yJBnmoGU3W9NnQ3LXJhZqsmFkF8S
V7B35KLggjBXYcRvkYtdsnDId2JZww7I03HnWWCazEJoJ4thCk1UlsZGUL5YMEh71SQGYB1woAm4
zBEAj3dApXcQQHPpXPa8XlJg6P0Y7qQpXFIOpOzzrRhzvA8lseDONzpI7QXhbWD6FtHoCG50FEMc
yEKARbbr0K6LK+JpoCTDJBo8NgXaOMWuCZTa+k6LITn2iGsgFKLquywLfgqk94jnhz6OA9g8oIP/
hyHOJrWYTypYhVPcooLL6NIQxE1DUjXhSZU/TIHGMVkWTMPrkNXjRUIaa+baqgczwR0vH3VQ+1g7
KQf2YupiGnBagEaKBQ0Y1JQ6gUmQn2MDPKmm9QGrDm2b/r5L3VIuIRvpQ+ZLNwp5WPT5uMVMhOcq
Jd0KkvnQTfQhOWkRULuzySPNXPAYBNsWTCsX2iJHv6ZYALLkqioLDtAFpkXsYNnVHnuIo+Cb2fq1
z66mTvFi58hm3BQJdyAwBWZXm1Jk4XuowRGYDxbVcELWyb2QYfDnbhhHV7hl1mtYFaUbC0fLyoFH
MbeGKYRwBoJ10fnEwzIN5GZQOuDiJB6saTt5jLufg1sg0doO5SrgCNyWQrJdEzbYi013toR8zkel
KZuLYidkeYcVfAHVEmFTpChKMCG1lb6GMpbfYCYwKaJY6gnzPVxFkzB6ABZFLL2kDs+U4KEQ8jsO
V0jAtzXA+62PpWUqmosO4EE2g4cu1BRNk9Mzusv1wtKpc3Gbm/AaEBsJhfRKiC8YkghQTiZBnW5D
6mjwN2w435Uj4gGehM20GC33ai5VDEogdlvtyo7I77patS0SNk617dPa++inbfuEhB49yMIPVmUy
4cSZ7e2UQKQlgIb1ox3T5qYbPSMQwX30WLcMJLGu00Y9bBv72QVi9YAAQfhR9Mssg02VTuAuWyaw
DuvggFFC/n8NCaYUudjiBw+TAs4BWu/wrgmcmL3/oe28luNGmij9RIiAN7dtaZpeEjW6QWikGXjv
8fT7IZtDcHrMzh8be4NAZWYVwGYbVObJc8YnCyaNRUt3Plqe794mtfIljIvkeaBD0uzq5lMwTfWn
AjRSabTafRko9SfPGKxtD0c137AMUWHxj1pPasZv/XurAFRF65Z/n8f2T22e49cgi+vrSA2pCHlB
8mrTLbM3hya6Ei8dEXB3hmYJegUvMhOw3CbKi+qa6jO/H8BYMI9OT99iiEyczUbz1lFmAIO9ZVxZ
RoMmkq/adEwlDYRNoMfoA7c/Z6QS0K9w1R15fbyTqh3Lgp93JXEsUiwh/J3ARPcyV/f64FhqZbc/
z+0AnfFrT55vCeYJrzkUM8h48SY9uT9zQmtKhsC0+MGaRvUgwfmQUt8cTegMl+uqQZLv647E2Hnu
OPo7h4L2UYKNvtV3dej6Z29qNx38Figin+dGA4W3npKQ/AnJHCpbKqzJETGeK1Qu+4ce6vtDFs3l
yU1uQZ9En5Rm22vq8EnRnP5TVo9f6KLy7gozH6+qnuZNxRiHh66Fgi7qPXqHlMg+21rtezXDp3Y2
9ZAV3JsUm321hOc2ZscM0Dy8cQd3eJA18jpK4TzJo6Obj9vMyQce8RB1Bj6d3gYBjd90vf3ISU59
R39Z34DysB4y34qvIlTN23bOHjsr+YzEX/BKP7J+g64FzNbeGLzWSdseyLVPB/ECHmi21Ai9G/EW
Zv2SNUX/GESu8aX73lRZcKWHBdLHg1XDGILOZkPf6rGJKXKiaQENkleiDrKPLeeP03Q5NbUMRfYP
AR9OzUwrD8lE+iCwnlGKDb7Y/HkvngmMd/SCLwbvtic/Rd1hGSnWYD7EwfQso3jOoUDNhx8yQrfP
on0b4dVorMIvcw13kDtSo5NVY6TMDz7IlF1sK8bD5KtvB1O5dpQhQKTxDzMP/OVN6gefJWi1p2an
7cOJSvGFowhidVP5dAuswRJCPoK9Djxmw/vl/J4No1Vr2mf64Q/R0E6/uLONFmYLqHnScvVO1Ul3
gZ3euXC90P9eh9toUUGRA7pKb2epgZAnEqj8hjvon4hXez9Li8zbjz0NJRcOCRbv0CnBBy/NPsiv
2ENDVoLc63nVpnE3aTMD3OtoKibBMs35DXRhb4eYR4UbFJjzGzlbHWvc6riI+w8h6/Kz3YJsk/XX
eTJcY9Yr/YeQi6XWuf94l/94tfUO1pCL5ZtgAeZduC+utC6z3szFMmvI//Z6/OMy/34lmSZ3qfVT
dejC6Hn9E8S+Dv/xEv8YsjouXoj/fan1z7hYan3B/qerXdzB/zT331+Xf1zq3+8Ueoeap0P0YCEI
4dEuWj6GcviX8QcXpShm5an7Nus8RuK5OK9yHp8nfJj2t1cQoyz1cdY/39F61TVGpe4871fPx5X+
X6/PZoat92DGPJ2vVzyver7Oet2P1v/X656v+PEvkau39EAgL4nQ7vurv97VhW0dXt7oP04Rx4db
X5cQT7pc9MImjv9g+w8h//tSYOq73YTCz8aMp+a+G0NnX4OI38ow7BfKADNvQO7gBaNlbdXK9XeK
2xT6MW0Q9WtqjyfKxS2B4xSAiQO8cqJJvb7RCzSbduIO+r1ppt4dmF866MTUz156W3k8BZZ6qR/1
yXB2JkWlLX1/W8oMQC8XubazmJvouomkGz17UHrKqTXOCF2vQm+68zZxNa1ScL5vxLAcN+l3P2qU
axPK522eZcmRmhT5KDUrnkFlXplV3t5DtpQ/K2RfTpbXPopPoio+uQfPrscdbeH5s4TpCVJiIcmW
GwnRfZVHpJxHU1aVgLQswHCZsbZZF/qPV9fd/tGxdJ8k6t9c2ZtgXtL9X4PcIAOXu8PdDBJr2thw
f9zJGLHJcDum3pt7dZjvIbapEFKMhBTD2zSZKweJ895XsaokPBQmzbsamucA2WKqAHIqB7KEkJSu
4w9Bievegb6cjh/mgDz9I/yDFXLF1N2OhjpA0weHP9JvNnrFkXMvZynaFX2fd3cXdh6Ioh3Pp7yH
LiaMbXjqkwC2hj/WkAg5lGxvYYGy++Nqk7Mwdfor2iB/u7DLImXj3tblbN+IU0xOOhwydRquK22w
wExSJ0TIyeIlcra5XXtnuzjFLmfrAXgduu7L1FkI8OTUpZji1/HbXJnWmJG/i4y6RfMsGw9AAPot
wua6t4Ffr3ncVBpJEkSNFN61QKhJ29njIfaK9nEI1Pax1krnxundT2Ja7dBvfbKy1mWvQagcMuDI
B9sM+u20zBTb+Rqy0mqU67hOMJ2vIw61nL9mRd0cpU1XzuCBenrr171o3YWEzysRDF56ec/n0rMr
3bvQwoJ2aHcevJwhNdwbtTWMFF7zKmtulEqxOfcVtf7TeasZtbqVcL+t+/G21XR7EzR9tmti4613
OlE6zyW7QXf0ejDKBrJOsvli+hBy2Xkt/iB2acf+EGoo/iDTpREb+oJNBM8/wmnkrE2DRukmde3b
cAFFoBCpfssK2IEWJY01IrQ1DdLgIdvq1xegnyQDfH4Qo7OohdL/apEA2RXv2CA4jW5zO6BytGQA
+aQ8R1RRIa6EFk8OELJn6Mq1/Zk0rxQ+6SWupRp2jgNqMexhPWmgjiubp4Wh4BC1dbwLoXoPtyAF
c+AgWbwbfK9+KoepfhKbttg6mrqRHCJHe5CxuC/WGdX4oen84Lq3m+HU0/t88gYqxBsZx7DQ37r6
fdEVY747O0g+gQcYne7XEHEbCvd6D/9yUO7WFbo8flvrwhYu6/n6/YXZViPlqOjjU/euEvrhd+VN
RbRGA50cgvbhF+b8s0MJ8PYcI+MPM88/MoMfqdsA0NOWDj/4cRUqplkavQ70hR3zRWxODun72SSi
cutY3P2QnGdc2GXIDro/gvz/2gydO29IfNI15dHEnJmRcrcecr95G5pBu+mAiZzEKfbz3J5unG0w
IxS+TiOr7u/6stK2Z7Zbk4ZD2qAGyABNI4oAAWvVXnGaX4ypy4KbNneGUx7nbEyjprqO57S6TozU
VZ8Hi9yBOrr5VmLqJTCRVoXJAxndUXW71cd7MbmhXmx5GB2gB2k0Ndt6ug1f8ejMV/zMaQ80s+oP
cpahA6rPUXe32nWk206ZbsFdRKinAqrdaGNpHR1umxY/jOuBtB5/CajvXaRAYn12R6YHVeX71SS6
WS45FgolGa623kBY582pb8zz1T7Y87QCHYMu3jDr13MaVUfy1OqL12UQVSq+/VNHziPssuFXt82H
bU1T/6P/HhsZznwROzhfay6TVvApBxolgK6BHC31GtJJeXBlwNc0nN2VHZGRBOnwZitorCrGCoWd
ZcZ5sqwzhEtSrwrdTbN4anjMtJ2saI/hlYRcTlnWprU2gvWdGeItrGqX6o4z2g9g1vO920A0zL/O
/mmH9IloSfU9tGN4PawmfajqBO1fxAwPFn0unyRW6Fr+HKv2s0WZBuiDotfKxtH4SZKegQbVA5ph
EoYLjFg14FUTr3QbiNdxATqIV+YWHXVI1TNMr976rLM1qZNv6kVPinw9GfgK/NQ6FG+1KFGJNytQ
lalNAE2NBsuv121MP20eICqhg2c5Wx2rLVy8IDi0ox3TrSBxchhgYz476N34OVPhm4eBIuo6QS5x
sZJcYoLtBEZoFpbg9drpclOgr5q7CliT4Zjl3p6A40X2GP9CHxRyMOovAS8AxcIIquGh036pLA2Q
VTm9TMVAf56SpFTCA+0XJ1cdip+qfxeks4oAIm/YZbqsmrd5fT2S7/1vq/qjDjeGoqDvw8PjtTW4
1lHzezqzwWdt4A/rT5EeBa9hOV8HFdn+1o3nT0VVbMeFGI3+ueJe75CNCpYomhZ5drbRmBGvl+gV
fwpLileWpCtvOIk3MtUPS+ZTTqGYNdy2+ElJIaXC4BUg6J3uWYVw/LpzQ/uA2JX9RZmje/kdXiNS
gJ/XZeRYh7CxIF02YacaNvVsVUd5Tp7jyLg1nXx78axMUyVP4LOqGrdW/OZ9s4knauoPnmnk52dz
flSn4HNlFM1Lssg3GmkKi47Z3LTqoAz370OKosGdHObcuaY5uryzFfTsWKi4ajQ3epaDB8CjTMDi
yQhuC/2uMttbozcRgMmmbDxm3dDzJcuEmc//s5Ol7XbR3zoWUNEhEtOqN2XbOXcSMun+cG+783Gd
oNtzcsU3KF31MoFWZmvbQp9+jjlfd04eyqIIz4sY0Ds+hBOFT7kLBxg+su2+tZFYOYCaTndgm4aD
uSw/K265HVFFeFHSnRqji1J0zfAyBbW+jQaEb8U2grg9gYr66S18r2KqChOqoEy9cxbTADr9kNQ2
T5HLsGTT92xYX8Un4WZMH6mX0bLTqr55M2X+L3CHDLdeEAy3kz+CQpdTOfD1rijoWrwHXEZV7x6J
kaFftEG1kTFUZ9Fet+b+vOYakxXx5G/X2bKuVU9v93FeQsZl5nxShzo4XoTYjcovauB9Dq0aJZXO
M2/cXonADs4qp3JYx+KXSHE7UGW9RcrYXiPPLgmlIDFttQCeEQmSNeRsvSTaBIqx/durSSR71BDW
QZCJqt6MDw4Eg7t41JK9DHsvxNYb40Pvzs5mgIPicOHwh/RnSL3l+tJejDdhmWm3dV6nNnIqLDK6
L/pUDveBHrSAkzLn4LGzfILUvt749Txcy1AOSec+q2Yfn2RUxbH21FnjLkdA6KFYRp4ZBE80Zq5T
Klg47rrOuvKnZo62XtfCMuBl3zXav6MtHC8zHxEdsj+Zvlx4NMPh0EQZOKWq3gLvGZ5qRw1faAQA
V+m/yMGI7RYEkeXfpIvNbQCqzrOCuMsypFrfPeSBflOZ3tsEvQfCYCE0KCZa0bK9M/fQxi7xYG/z
U184v6/xtAYC77JRt1sCqr6atkEfTlcynNuyA4xmR1sZKm5qPOfllyxJ364GK1JF+tJ2ro20TUDd
FAZJG3fRLYNLNOYvi4MdFOvFndiiwgJEvI7Na4NGObj6CfCXSRIlQzkYkR2DoymC3YVjHaLdYh5C
ywYj+MXQXHRyJiNAKsWl2DTCY28BfNy1QzMfqMJDXe9G4ZMauZt4KrO/eGWuiSSPxKaGG7zIfJr7
L+dLRAg57TlivcL79cW5rgEoGC5fQOgeVP8HK4TDK6mR0NvYNO/cuUq7pzMjgEjAGn7UbRzcxAvG
eiPRnR052yk0xkc5tLCm3pV+A619Oz3mNk0eWexnR7knKKaRZLDq03nkUkZrFGvcJPJyvHvl7rK/
8aakxD7M7Za5w/LS5WpiXVGrDuhwSmm9Scr6Brgg3FIAYJ/HcJtGS8F/sRRq7N3YY/67uM5Btd/t
08qN9uucYCjSzdQHb+uIAzLj/4/rrNce/+/30/WzujUsGMqq1DJORaMf+1i3rlvf4Hkr7XvjNFUs
w6NXapxS24hvRlqAkYU0TmIaxHuOkfCKppy91nr0kixTJFLWlqEyoh6xqwIIn9qkmvZiFPf5ihI+
0oS0p/mq3kRulLx9S5cTOJ9NaRrTFZoYe9TvInNLUsO8iarMArrNd34b8JOHxARjT77fxU8uZ3L3
ZdW2V2/PNf4YXZPlU+75gAQPbpe6h7FoDbiO/7CpiwP9Ozpzav1sz2HeQSx5CUHB/GuvW+W1zBeT
TNB4++x4p0CLsswXx9Bn7snWJ+UQZyP9HEN5AitRnWbNKk9/NxSHhEywWtv1TGvt/z1WVkqj4Ltj
w4hW2y+lYihbOTMBrZzP8sVWpgrif+/ef49DD1YBFUwy0033F9xYMtSB8Sp5BGB2eY4TkxzqsA8+
yHCnQAtS34C2LQvuNCeg+Yz6smlmYJxH0wDAHL8Yi9nPuuRmYi+9laFV0XoPR5ICgHkuXnWNJDxZ
IAhHl2Ce6M9rzDzTPMZO+BLQrPTKIeFja/Icg8KFnaH3dixK57nxbdQk1yHNIdd9AKHJUWm8szeA
rOwptk3rBEX4+DhDk2JNRncLCdr06JscmkiBBbuK9J3Tl3x5jbGdnGb3bYLMkoNrpOepMpL5o5XE
ewcoza50q5RcZzcdCy0ynkoarfZdSZ7MtCwk9Rabr5jttizs5hwijokFNjCz5TelPv3WBZZ2Q2rY
eILU9EaNQ/VO61o32havE71iT+3imrpWudPs8ao1HC9CSDubbhJF//0cadKsBTrdLLZyzfVm0gCu
7xhYTAmG/Vbsaeu12wqJj+N5qfVmxC03GDvp+UbW5YpXzUuc6zzWAwgT2NgZy37SjZT+Cqg/fVsK
W/rNatSmGdyt7BclHMw3kZDWn2PWJVbHaluXQe0n3sx8TtG6H7+QQnuloVL51BaTdSw6s7xqszr9
pMxwlgF8/PHngDFC8KIOSMsIFdCk0idjQOQlZIBqaBs7u8o+Ds1lKMHileB1KN6LuYUNPL0FY70d
Osu4yxLwQKPvfgXfqvk3gQZdOk08sHzVpTKRponNO3K7xp1EN2O7S2pjuC3a39PCMm9CKJ5u6STl
X1Up6FTSGVrUkIhhRcd8vCUlJN5pCZEzOdQNTVJnz+XYjlrjxu5/IGlm0xe9xMlyMiaJ1NEKXd3E
UwBde5D0GW3QHIxZC5WrsSJhP/M7su2tKnd/T1MzuwUNXJL6jLLstgERtU0cX9vKpMZNvX3UdRHP
VrmjmHdoNdO1Pkx0AC4K6csQ1qjpwQv9DhFy781rqX39NCMNcEcD3iu7zuJrl8XzRisi/7XrgCNp
fTG9+lVkbby2yV99B9nBogg8VBQaZaNY9Ox2Bh1NlA28Gw112nOfthnH/nmoCdUDNDQfhqtX+ur+
69w0DaKtM7Alb5fuT6MDHmPUkcazgufc2QvbCeUzUOwTNcPbIaj2YhuBXM67s3uZkvWFtq+XFUwa
uvaeptd7t1bKK+hT3H1C2+4vehJ/aWgxeFL7Sn8YsirdiD3PenOXqcDIvQXUS/szj2baV3+uWvQp
gdQB10p+obut2TSB59+DBZyfS6V9EnugZ9Uh9U2LxBgXiZr20JnAiVp4Nl+jb0YYjz+HOUCugK+1
p75s5yvUT6or1cyCZ7aDYOjt3P4ZfdNb+E8kEnqz6cmOoYV5e7KGb5LOJzQdd1BYpPRAvcvPi5FW
g3Q/TU56BxrPecgrRdkqgcWv2ftZkJMqFVv0frZ6z2fxWNx1OeRYUWA/hTy9XvNeNO7lQBO7eW/F
PqqNKAduLhwynGL/qSwz91pi1wh43smEWWBO+zR4htwvf9HqNN77KrD/oqFxLFbKcmv1TvqjHePt
bE7jtwB1sf1cJx8jmqVE8q8RwhOVxtE2i0LURAOFho8cqs0j7DYZnyJFDR980VkOPWdnqXCCnUWU
Q9mcOKvmckB/gxJZtx6cod3OWxzi9VKXD01a301KWdMUsuxpPkxb1qYGPN429V27SO3qPQlfo/LK
5wlg4vXgKvphnEvlCxmsc4RB088mmyAesmNaonLqw9rCt45U3HdKz9otzLrtMzyK0z3c51dGzm1v
1WIqDtakDzuJlYOhpt+hsNNuZVR10UxPZX8Fn3vzyOZy2881ZUkfMTcRym0b8nCFQXZkbtrps6Pn
O2mBhh6V7TByKjvpcnZ1R9u4tq3e0aC4TUOtV14if5r2sO4XNp0y0OLKIbRV9UaxlgNY84xvEU7B
1po6LQXdrxnfjVQKFo+ELz3t/3SaB4hA1rTD0vdaTeNTtHxfQ/ZlUcNJLbb1NC7kv81+mx9WSc8Z
3C3qfhVagZNzJfZL1U8JyWNjvE2n0NzMsHDsJFAc61JyFiTNMX5f6iIscR8UT8ua6Ajlih7v2sza
ta2dP1plykbTTOJjrbfprtEjdppqSuN8p6Izata/DmXmHfRenZEiQJ9atKvF1nr9vB2VsXkSxz/a
1GUuHX60pq4xMiWtm2HbTaO2k8LjShB9Llt+qGOGqBcd/GH4LFXLs/vMHf3X83N50zSQpDtzTndF
Zx/6ovvsRjvILzeWPqZ3w9T34T5RaPV08r8Mk6XLOB/I0KV9e5TRe2i79CLXy+HdLivKSOwS8R4v
dnMRSHqPl0tKqPfNriBgKhfWajkUpW/vm76eN6tNzhb+zDu98KCxlRjLhZeQfv23ea070BQkkUNS
IaU1JM6+qJKPMeuKLcRrR6pRP9FLsG+qyro/vx4yhPWKtmhegPUvosp2DhOTmztUAd6nnofiubCR
8f3uB3W10fRB3Tct32zCLlA2xk8A9f1DALQYDKu2EQ6CJqiyk2nCEypRMskJetgXFirzv05qm+Tu
rVSiRRpK32ZOu1uZTGhIIc+8SUp7vJNxgDzOoZ8oJYpNWWI+BtJ1vefbyjnPFjc5YY3KIvk3sNcG
xEPxbyaVt2sln4xHOcxt7+ycoQn2q62mvY4Sohpsslw12RYj1T4swmFyIFsN32pNzjsffRgcF+Gw
0E4MxKi/ScAHc9drB+hss63Y1jXIyYF7ahznvIY47Fzz7vSAR83lUt379UABpYd5NodLB88cPyi9
9tfr4pXHx6A0O958nn4FgxKUMItoK6SG9ZOhF/RZO+ZDkyPwijhk/bQEiEkC5BA7H00SukwErGyd
J/55rXX5P681Fe1XL4q1G1cPN45tNc9yiLUCxXvN7950bdoCUiR99szrTk3b577PvMc+C5ccFVoy
Q4C+qq8SfR6TuKIWn2tv0Q7tOI8FW5nL6PV6MkNd1hfbZI7e48j6MupK7TXKwtcxiZynceBxr0qM
8FqG0rrjzc4tXWjNnfTwZLEXPMXarQwkKISZnl5G81O09P2InWj/mPSgpmqLZrBth3TeTmv45MgM
iaED+e1S61LLpRySuMhuczNaW4RPfk2f37KGSufVaeAymbdUtlQ/PwRqCMgCnP5jmPX39ZxOt2KS
Qwmr0xE9bB0yR8LIPMIlHxOnWoAHEsWpbqrRjB2UhJHdvpKtRCI/cXIqBzgc/V2radpGtilik22J
nK22dcaFTRYwqfptVLfo9iENoECG4Av7QBpGs6hzXaspSgwLnRjtrm+EYcVU7y1LhyKzR1zwoNA/
eaiXAumclNmBNoPkUC3V1NU7BfqPUQNBQ0kv2tKn5OwvYPIyFG9JyfHsXWHyAqenShue5144zkst
3mTmnYy2IdktuojQNPoylzB1+RqM/m6vWV/8Tv+GIFP+IM6u1TeQ5Omfqqz2nic9PIo5zBDiMwb6
cEc9sr+Mhdpc52qZ7MRrBY2yD7yYOtpyAR/t4/MFzkuOzsUFKCZ+uEDkNu4BKlNQr7S5tCcrTLYM
SbvIMLMA9E2avk2T/gYCT/fU+VO0a6wo+rWikWPW4T9FCM48DHphQ2pRJJ9HpX6SAACUDmQXgfGw
zkQeMPy10tgEe775NZ0z64C4C28rC9b6dMzgh1kwK/0CdlkPYssRXoH3Nj+udi+qh0MFUJI8F+Jg
F1NlqAiYcplLny56Ue8LT89xxJvJ6oK63HSLPoUc7KIjUSWndQwEq10Oq1ts0xyEu3kgESSOyyXO
65Q1hWKy0DtDr+3Tehi6vrnpS6BL7/YANNLJGCHa2/1xSsthPzcfYoo2Go9J6/3aB2NxD1eyflcr
BxlADY3Ms70oN4u9yo5iF4uctcucIWn0O55tVnOAoCScdhRZ/7Toh/VW+58WDRDE6vMmcp2tTufU
sqeQDYjlu/ZxHJNvYloPF/sPGoW/IvoFnnaZCb5MP0TxSLZ4Ga6xzrJaFUbfzjsg8Z73M3017AA0
ubexkVWkdPL6pUlp4FOVmWaUrHLgEa6cT5NNZzqENb8jYed+1vj+JIen+ac5rutb3QAIiX6R8cJr
PmxCpVV/Ku2D6Hwtc6xKf5vja4p/aoIIae6kmPbaMG2nrGBXTEb7W8v386aHxOWhbnroPNSA3VeY
zd8aB+4H+CKnbdrA5egMU7GjohI/AD0er213Uo660xRPruZV7HzowzI86JYX8rApGh7HvtG/XkzS
2lqBbdUsntoa3gN30p1rc/CmDNUJHiDpD6qdQ2LlxpekHu/TyU1/JEZCJyVPb8/wa9b0mBIRKqrx
pR76e8mf/V3E+xr/GEETm7vN6QLeuV3yGV6K7FGADt1epbr1xZqamgaw8JMAKopQtW9GOLbOMIes
NIB6ooZxMEbYqzr4do+lkffbojBR216QEHEenReV+e1OFp1AS8qigqGgsdM5L9ppU7ePES0BWsxj
iuoMj4Fa5Se0DdiBIE52HopIvfDGapjIncCwsjzuiH0x1bGan2SJ93XEhKDn1okVjZcZ+n4b0CON
V5B8BKfZ1pOHZhHS68Iw/9GFIKZaz/s2zaq/S9lonSOsVu03ISAdD6TdwW5iGqje86nQATQPRZlq
OJCRmyR/uhoteLCRuVTYushsijbVRofzYflBDuxdMc6k16Yse8hKuERF17yr4hFA1V8dta2wl1gc
ARm184yk93gXL44gLs2TbsBDfDeSqsqKRm1e3vI7g+Fkh5ECtejd7fx+Ur+3yStKodkPMn3qNvKm
+V4D33SigR2KsLeAvI/2daqA51Ni9zi13cFSW+fWnnzL2ZEuSQ45RIqgjNCYF3ek6M5txN8D/RB6
lSmtd9epThO7/GXArPcG6P/XboTpY7XDjbM30yR8/Zt4e7HrkVeAbGzgIiug90iTmk/pkpOUseoG
9YaysYWgHbkLr9TGjWlnLZKxlfHaUHmpW5KQJAfuw7orN8KyCc8KlFYKfIcyNG3z3ydVmgk4L5/u
SFIV0N8uBwWeSuCF6Ge08x+2xREjU4YizADsSbX3E+zGpeZWp7iZpqdwOeSjtW/KAnb3ZSQHAP9m
1PDQuVi8rFMfOmrFMoLSET4OkH1IIge3qyke6+x26NVfxCQHu/OKa1fV2/PMJqrD67y2fkOip7uF
+xPoczcmPeKgRbeFCN2ixjSU5NsXo3gkUs7O4TI2g+y3PFVV8DLJeGLLpO2ruR82grXUBrpveC7H
I2OJkTM5wJIGb0FyWs3Q9wLgLLvubULdILFdzepDojtIGSmt5/CdrOi8cl3t76cqcHdxYkyfmj4k
j2p5T7oKliscS9hDbU25Fec8qCoNlQiti9eF/ukK0Wp/K16Xn5o7e3K+01k8fbLggn5BDqCo67rb
FrXyUA1wi0lkYdGdXU25ei3r6DUfncYapr149aYbbjT6XWHD5I7AccSPsV7eyLISARISwj6lepZR
lENEyZazOslq5Kw6SOyrCRotG71REz08S+vZhs2h/tmnmZWCRwRNFEqkVwNv5GsDGt07urL5aq6D
8lMFOcZGHVBmK3jRfBI+AXJBzU4N4vGqC3IAF0tOle20to2isIIVj2GmF6GxAc2Q3PGjBF9LadJs
o5jOLm5jbZv62Z8CQwcRAL/KDmpeoQK8lOCUpQTnL6W5lByQ14/tvZjEaTcQ2KieORwkQhx2B5GT
zBfbuohmdWB0s+5e7GqjDEjSoJlFv752qrsqvypD/8mfFRPqL6G0CjIdIisNjtTZj39k/JZDrrJ4
wsbjFC2Y5GCjHbwRI9zNhMvpORTqynzfdZSlkKfeed5rWLTTw5oCmBSTtgA/Uq4kcSCOqDFHhLCb
escXrPEojlRvqHkX2isEGemNUxQ5X3yefjSzzrsvW3QNMitCUMGf561aO/FrO7jFxpkz/3vlVvfD
QEJ+M87fSjZ8vKpFSwdJX/2WmNkXa0jyb53Cv5b+5ekz+4FsF+Zp89T1BQkB09Lu3HCcr6bA6W4q
1RtQ5dX/cuViND9e2VqurITlfTkV5FmK9BtF+49X7rvkS1xm6jbOzf5hjvIDJGawcc+mcjSLSflu
DLzPvS7RIcOu3T0U/96Jnv/+hjq6djSGWH1MIDTbOk1VfrWa7nUBbTP/d6iNqHTOyXdFU9TXoHeS
nc6H/jFIfeVI/3Z8EyVxcze28by3vLn45IQ+hNGhqf2KkMbbbWjchuIHwa+dQRLw4jam2fvLbUSm
W/zpNmoebO4MnpO33cjnuRqQr6AIkX2CCrZ4Mlq+VpaR6akcwPLlzpTfi4mnrWbnNUZ3lKFMD2ew
SjJsjfE8nb5up9kuU2kMoMccUmRnNqNdb4TWi19o2RNbLYAJrfWCnoD10gdLEgYRpFux1UGwoH4X
ritIjl9AGGVPtv82HUkw6omRRTbB7NRT15pvh2Y5S4C/20oPunQZ2VE/k1tJDRKniwdyHlR7NPVa
haVyJ7oOpkZ2gRLIfIINFk099YeYURdFKmaJEp0aicrnaTqVlfrEc4u/jcoSPsxpMOtTvzCoyEFv
+57nY8igI+gfr1cH0ghEq+/R01jvi9a/Qq6z2xrkz66leJcmcF/BMOFChgrOWrxwXnvXUvjL9Bk5
Xhd6Wdv392fgwDyE4cb3B/dYRFpt7ETvXVuMaCq4RxF2F7F4OROvDovbpl28VQt2phtaVNchCXuY
Q+OTLiy1y2iy1U9CYSu+ZbT6lkj1PfLP8xAYPkeWRm3QSAYszB+saZ+0cCjJI+D5aVCMY1SiE7I8
LEqpXA7naLM16PKlNL8evEmZ9lPJ0+8Q2lexqRiAFKLpG8CuXZl6yesU1SWtftiFmzaJPJgsqvRs
d6eFYcz1p2+LfY3XdPM3Ht8GvsPIvYwLY7sc2kSnW2ToItJt2FZvsMRlTjsDdpDdYp5m4X2g8cPV
tgOdFpMzfvU8P9iNRqbfSHXHKR7neWpeL6IGJ15qizcpO/gnhX9aZ9gULtzIMXduHlLgXIRZB6MZ
n6qJf6mUNXqdPZuU10ZDcZ5SUzVeYNnZK/zeoJlidSclZb8mSjV6qvE4p4c0ES06Nsi+5EDTw+ZW
vG1q3UzQVjwHQWjKGmLukRY9hRlryJIGeTDwSEm2ycIiQcGqC1/Kqaqg3wGoVBlR+FJA3A9Zi7ud
R9hnt5XRo2no+86hMu03b8K2WqaK6e/mLxHidGiw21to0tA7UDttufwpzZnA3CnM6sSf0pw5y1Ur
rE/inZfKuHipjhMcwm++euXTJMPQ0T/O/btg+azxrZachts8csZtbnvKJyWY/nI2jfqbbXg/u4hT
YrTcx6Yej02eGLfh6EK6s7xpwUE8T+U4vVh9a9yW3ZSiasibs4bu22D38sEub2b/j/ghhgt07ovB
Vvel7ZAggsTkdm5C/XbSW3uHJLyxEdvq+LshuQS92si81W3ks71rQxSyLxzasn7KL+6udY3/w9qV
LcmpK9svIgLE/FrzXD24B/uFsL1txDwIkODr71LS7mp7+5wbN+K+KFAqJcrtKpAyV64FiS/D4ldq
iir/hPpVH4jHXya6Aq9buASnfL6uSC+TjHUqQJviBaBA+9074QC75963m9ke4+R2h8Kv3u7gu8Bu
ada4cMlinq9pxs3ZM4rHWBZ7wwDLJqqX0kVTqHTTQeUTWnIB23eT2VxMnek1eBEezR4QA53pxZtW
PAjEnCCz0EC3VXvQQCGcvYUasnkSyov7lYC42WhN0QVypN3CyMP6c1cjHemygh+LaKhfoEc229sR
KkUQJHLWTdY2n2vsVS2rqh7sMgJbUTECaaztg56OCqj4Nr2B5Opj7PXPELmoVtDeyx6liXALXZFN
atuobXT1/+NnVAgvlCa4ppXi1jK0J9Dt6yeau52GsXt1GB+PownMMlmzvLCWSuKJUnMb+hXrfgIJ
dggRHgMEeZtWpNaWhC4m3764VmU+ZIXK7hLB/iEzeQVJYG5LxxlftZcZ+lu7AB6mMpxH7DXLo+Xi
IYB8vPtItorzlUKR473t2u5jCqHmlQ/U9ZY8aIIzItypBWAfyaYnDB7YW+c4QMDiBCC+bA3Wbv4C
uHS7j4aWrbkOffmwu5370V7hWPRF+//NLqcc6rNNtOCK95eslMEmY0O1rkpePIHG0N5BlzJc8qgr
niRvUbTsx/7CCNFNpwhBiRr0mORs2eDzGQp5ocGsTqeHDCRkMbZOEjpbqyKu2CfWy+Re+p3cDZkX
mAjDed2hxssyX0grjvaOvbVcIYZ/aMCoQHd1LJjqDrM7ZPugNwMRKqCnGrCwTLW6OEnVv3QrTzny
xTREB8EplS+oG9e9Zpg0IAOrR6FKWkNcAaUs1C0UFMxiVz4iMx3eB713JjP+umAoigFyr7MWSwZQ
QSsgBLOjUd8av0TO2G2yHOe72+sW0ZF8XCSIkEAL4MNrmN62t5dvpNa6qPeDA41xUmDB4ASZl/ld
TRMZYtAJyJBODtjdcYa05GbQWbaiV91DMkWbrufxlUy9GUDvmLf/0BiZbpNutt8ndWpqjlYv/yH/
/+ukpAdaDGwP+Gi9CBAn9dU1TGNAPWoh7ebb2MZHI8Vu87GMuupTmUU/Lb3ravw2WQTYTJ5BJ2jP
Xe/3Lo3enBGxEudbV2aoOLPyuFmFxj5ydGWxsoPpDr2Y6oyHv/ZsvywXMveaB0BC2NItOLsPmDVu
ICvdnkAENxykgFhO6AfiiviyvTIAmHiaGghpjFXTfgsavhcW8LaLCnBu8BNAKLSwv0F5h796zGfL
DOm2ecnB0LSPfvm2pJwAWOql+7YkSspPMb67SSfkq1GxAdSMuBpRg7eAzoF8LQXuSVdS2/7qV9kT
aGJDEJYuVVfwDWmDRQirnD0fFBcNiJPX1G37FkLh0NokpTDSDKsL5p/f7SQt5iGAgZdxlmIveA5K
yAYvcOFEeP8sINUxX3wc+i8+JgA/h2FK7E3c2/2KT360T8JwfPUhZ93Lqn4WVpWeczBELxR0PV7J
LUkyYw+OYOhsOv6iZkO4SzMWbTmKFVcoTHbWiazxf13nU7+yqxy6H9QfO6cHrYjjrBVEhaAL6k1r
2/S3wDL9E7ljvCfeeoCuuitdvdtvJrJPrjX7E8U9mVwNGFGw460a78lOJhr8X+1/rI/v+IfP8/v6
9DlDQnS8ry2ZuwlR1baxDM/BF/JXM4DIdmT9tS8z8L43MkDqoky/tbYfZWtg2xH/aXuQjOgJs489
pRB6SX2owqR4Sv97qZvlfbl5egpKX08VUAjXaghO5epvkaiXoRXkG7KRdkIP5tOLzM2FPTDwYuNV
ajuxtUdq1JxxYzLInYUrgv7sg2X+KWnstxdwWr+5zTAy7RZ2VX8Ga4j3lP1ymzr1r9V+d6PpVRTj
v9jDt9+ecDCGAtO1q11o0tuNf5+IxLkH2lOifhhf9Mo85R2YLchTOHa38zw7AFciw6FE+7dTAqpD
3oLrlnxGw/UWrQCajiHHMvvoO4B92f1wB3M1u+cymk6gjbgjb1pWhXhu2XNyyBTqoHygVpzIKHY5
dDCfzRopiciP4jN1QfW3bYsueTSgSPdYjPZq1DWuWW4zVD2JakHdabLsHciYzXk0VxxAGFWWOxql
JTkEN87U1UuOOTj5aMkS9Dp5H3dnN45Ai2KECFbwJaO4iW5EWwAmDjm4E8VS+rieoImXxBvqWhmX
R2ZCs2hoePkpRt7o0cnnUAo5tA0on2/ThWjMZej3a6uzoVIYp+G9alCqxrRaaC0H0E74HYDG/QD2
h397yKA7tgqv+j88gJxCWFynPP6yho/z+0olNvThsWcp2BpIHIRUPNtBO2na/SE1NkSkP9vmcZDq
g2S/acEC65aGtXUbB1kJBlZT5MGak09dpEzmLiFsCFPDpTubbpia90mE1iGvdxP1yPV9IkM5wonH
KKVOWXXt8+wI+UH/EdBg/9Fn7BllXO0ZJLE+JMubYI34tlrTYOcb4XlEyKrTg2Qqy/xS+TkDKy1m
Z4mbrlFS325oemAKCyfR9ts8W0+ClMYW8P7kjkxmMGBTBeLnLX0CNQT9kUMPeEGjtAZDDq402XBP
JlkbqCCSfrajjwB17ebgMs8EAOTXJwLpD1S/jAeydGYB1afpW5Qmw54CcAIEudup6es5gCcTu7vg
RXtPg/QlQzYWou8pv6cvGM86lH38Pl0Udb3iHgN9c5kF+wTvAWB3g30XNsUnl6XlpwL7JFtl6ho3
Nr7jLnOWLuNiR4NASE87G0QJS5rwPh3PqwIkrqO/Drwqvdj2I4EmGF5CK0B6J7DvgO8+a5BUbqVK
voEG96vXQ98HRCPhvuBQY/Tz3PqCiTROE8faCFZuCtBMuTLMlO1dDcG3jGbcIS1uaeiFuEde2F1E
dZtvArAWSMggvfZZYoPtNEcGI9dKUlrKRduBrGUf7L/7I2d4ZmHL+z1KlxUgrBmQCjry90cMsPaT
emknSGjcBj4EC1uKBPoSrJplgmf4MFTg0pDRPVS8onvPQpYF2+NwO0DG9h4cAYj5eyj9kkF4Ig8W
pdad6r9Oo+umyzzknqYP/xH50kuXrmYHbvWS5Etr0JJu00KzT9+hGRiCtz3Uu6MBRW/6ZIfnkgcZ
v7jbU7dl5oqDFfYpwckD25Z/u9GrYnChoB0W3V/dGr0aAZnf3fQ5Zl6N7HRTo3fE7aa0Wj+AUXnI
JIATECbbdlOWHaELlh8Ly3C2I1AIVy4rwNgrK3jsI4SuG+ZWn1nCPydc1j+aFHp3ma/4wlaAQLe8
+tGHzefR4OXnoilTSONk/uPI8GOuDZ5fIVDxdpfGUh/v4jlJukYerAX98ZfGNt9YY6A0LY/AbBFH
zAcztCFnWpm/2WiSpuAIYgsSG2GwzhF7e4RITHVwkbKBMI/rPJItFq+ddIYHaeF1ELqQHW4ncGHd
/CF9BUijMLFLba32fm5ehm6CaGnl3Lmj8g623qx6wG5srGxMkcaexBXJdgW06+/GWTyejLb2TNfO
QYkg+KfKzJMJlpPbhe9ZsyX8dfGbT5WG43PSNV9oj0y7ZdoojwPE5kVk7skuw+DK7QDYh3z63MeQ
HbiFdykMrO0Og9i548UbqjwY5XMdQ6kCUhHWKkGeEZJz6XSxI2EuycENn7OucZa8RLF6K+J8KSYz
3kyJ61wMIG7nxgoZP4XCWQ9FhPAWDZCLhNzSssSPbEO2AfV/K9NNYgjT9eI6SNCFdG6mNlUp8Pdr
KgMBSDEesGkcX0GT60Oi0jUOve4ytmlC5b/UIK85ugHU+7jWjraKyV/2AhT+k2+UYMKqf9SjbXzR
F0FWv11Y4MfNBARBXAvZxdLKrecm6LoV74VzlRa0BbI2KQ5IGIDRIZrCdc2gipBaUbnMa5DvxFqe
rtRXfQC0N4A86JsWkn6pMq31f/YhR2rSFGwnXHvfFqMrXnwtyy7Eccs+0ZFzqPh0x4zpRDJkWcrG
Oz1GJ0waaxm+Lfpw+j723+aBDwUs98r50kKWYQHiI/7I7SjYjAEwNhI0hmeWhsm6b4T1XBn916JS
UDNPwIOHXd130D3bC6UnGezXJIBv1RkFPSmYNQ3zeVJqngRZ1XlSWyGgBbiJEQ3ZMWlcY5lPMl0i
5pQd40iBpJ1Guigd3y5paMpMBFDcYjrYCgm0UpdVVgYKwRMLwuvQAktOYQQGDaMQ7YPhpPWyqgX/
Mhby6ruo9VoM8usggu4HSqZ+8sANnv3cBg9zoJxr5psZdJ8EP+AvW5+z0WZr4QT+I0vFSxLF20nn
j6iR1RgCW8NRN0793Ea6OHPVwaIM1Aef92Ee8PFAvc6E4nw3htOWIEGVgk750CKiNyOENHwIlCx/
twkPDBQkSk3O5Kfe5xLqiNYjv/+4nttijx5k3Qn8GyhPMX1jdYuwDI75CSzpwNzoIE3pABRYuR6o
yjQ6Wjc0KYK20/pmm9LwYhlfGhy7D0kQ1jglm4bC3zBezV0lC+86yiJF5W4SIlwA4qRENzQAJrto
Ybsl337wxm551Y75cL45u74m9s7qxw9uEHJP1sotWnCBv4AgJjyLqnbtRYd4wD60o5easegyCpxb
VoDfbzwbDGSzC2qupkWaRAaeLmOxAp4Ioga355NieQ0y6zU9mDqyO2PvXMq8K1ZSO9NIlCMDtzAF
AIKpmJ3/ePjR6gWzLZAtoixdsx16mh4xZiXqMunSJOLD2xAZpZU6QPUBm6GnkAbeBz8+WBVfkaOb
WCgPsmvf3jNHzrZ5BXusdy1k2hy+KOoCchOW5dwl2dTs3KTL96XtjtcJQpDQiEubzwpyj74RGz8C
2ey8ivlfOr9QS5pUeGmzk7kF5pGwH682lpwnFaZ3pieCU3Y7xIi8eVIEXNtdmI5rBoW+RaErFTxd
qUBNrZolglbh2XakBVyNPtqDa4OD/gqlByBkfPPDqQnMJaJugDdHyGfxPtmsErmFPhrkjZHOuQIz
rK5FJpsz86BQL1jhQXwHFChm0o6HKjTvqedpE12BtyTf9Z4uT9BTaREaKI0425g14Hd+1JZvq4R5
3q1Yj0hqYgVRsi4dHDRVxkBIeLsVckv4NEDQ7Gg1Naa7KE3FRYBUYR0EMlnTL6rSPyszKR+h5MZO
1GujsDuXTQ/eP4xREzamXHtAXKzTKnyzoXL1PqqMYP4toqq2PNeTfSV/+imCPF6sYy6b9W0hGYk7
G7LFZ1oHwWHQb4x+iiATKFVqzX9lZclPIVP/zh0g3i0isNaTXXiuv7Raix3buFRPLOXbbgysz7m0
oGRdtuOW3DKk0HMLB/t2GtjhPy07MQP8lhI0XLRsEcnyYBMssDV6e4eqwWhduFO3IRYy6qaIrX/o
ct0lyjKzbaL1bTSSCEqY5c8Yr4WnAZpCB5HhX0ldhyNaXnkBChH0aOpqjkheA5eou2YK7KHQNP3U
RcogOWd1l83deJTmOa6NH/NKyHhc0rj8Sr1YuO5l6Mxnf5qmp64U3dWAjhiNccvmd20eXmhMAbl4
1442OANwRzBqNPfYYO0iEKw8JcZkAFM0bmisGJj14IEwkOb1bt8+jl2ypLF6ipNPXvGzxjdvK1Ng
3fuoHB5lUWag5cqHo6fJnQAbtncpc2po6YAvanZBNU1ju+499dIyZ8AAJtaGuoMFDHeZhRfq0aQS
G/QFAgTDkbq0pB/0936Wfho17Uk+tNmDoaO2Zc2dLTYYA+RueL1XqN2/kAuSMvwCDYr9bUJXCHOL
QgAgKPQi1PRFIuZF4qIZ9jagywswTIRIZdfeIm1CoJlrxzEWzHA5RLZEuHL6Kbqr8yq6Q7Vkvksg
b7QwyadhKLMr6/5Co9SQ83gow9i7m52yFg+XFt+Bed0sBFOS6Wbx7jbpdq9S38ZKQWEbZqW7QsEV
MCRhbLKjiz/O+16gkAnQ2tT/8PZXyZivex9B8Lozt2mfDzsP1UKPMXf/4elUfC/NEJkDv3oqQJf2
N4es9Z/CsapnB7x4h1094tClV8hxWHrwwSOzSDxo2pdWXJ/93LBfmNhMUZG81I1qLiqJgdPW5r6U
fJsBOL5BMsp+uU1662K3niKSNU3VcX4zKhbiN5LwCuV9kEf60PQRAG98GKHyi4FWv1vpCjLv/gUH
nsRW4YosIWPY52RVtY3yEmp4rhNC1jUXa1ew9EkU2AomXdz9UyFWZTDH+SmQxqr9Mf3sdghq5MBn
46Td43iI7ffBqlsU2+npEcRu5ulTYLZPSHkM6zTHbr/VWAhP4yNE6+B16fcX6vkm2BSmLhNLa7SA
79CjfSDfRuMY5fKNWwExpae+zw8DVW7MEAymCSisEQtAIfyga1RyG7Qq+IE8Im8fgCsKZ4HBZ+aX
Xn6i8Qjcbitmh9ORJuZ6YkfFLZP61OTJePB1WUXTBeXF1VfUjb0Iv9NoOFkTtLbBwgF+xqaSJ3Ij
j8mIq23Xgyx2D/BRvwzcokHGczTm2oAoT6tFYpnyzhqC+gLsiwE0K1KnnqwrfD9rLU76a4YdZ+E9
CAHBYZ47330RiCO9nPo2CS+QQdt2HG/6ZcviYQMmvXZ12+rpCZ7MuyOZJGj6NmZgAySN8KhIPfUl
yus9iHeMH5ZrnSBcOn0WYBZY+qj3v4I3y9i5vTnsUF4K1Kae5LuoW0zNZj8pXl2nyCkX2Vjyc66r
UrME8GgJSaC59253hVuKVSGLQ2mDS/FGMgNYKHR9jN4Hu6pZHmggx9drXeUOcvwsgpJrb47nBgxp
L/3PWlr9S8xUDI5csKKFTWi/CPB/bVJLqg05gbX1bQ7zGufF+u7E+U42ZXLfNzZ/ZIUNYHxugr6q
TZPHXFTtCU+czzQ4cV6fQVF9LpWXn+wxy1dQxoXAou6GPd6AC7qkJjJSPML0yKgyjPgQ7tRCPd6a
jIP7DZC4/N4Z/eaSAz+66IbQfOWtMlZVw8o9dTNkLKCOKZ8ySx/BgLNdcDDDvEZpo4CtMIO9z4P0
iKpTb4nt0KLPhHieipifTWMMQaALGACEZLuVUQXxodJd7Sa0mxk3/Ix4JTTR4hbJMKCwVqCy4Qfq
vrtZejWAxcCNRqCCqf2Gyg4wbNXV19BDTF1HzFOzlUBa9cFFhWV1QkWct3r3QEoCJQCplEtPe0Qd
KOXJA5pE1de4eVuDPAwozoGLCBzJeCCZDx2SaeupQQ2IqhrrAaX01kMuwk2LKOWVPIoktYE4CNUC
0Snw7PqpNy3wtBn35OzYqMkWYwvMFabSjFaviXBku3YqORXL2jM2anA/M2hq7TPQMS06zQzjTlF9
pC5Eauwntxdv3ViNySZBqfJKNcLb1SUEw+is7uFfvROVTFZ0kKdR6tJp/ebsdDI6IqiTLiir1Tkd
qILTctgkbWAApFz0B+HYwdEEamvOjmURKLkUMqw0geyUOmtHlWxHYIDmlW4T/lwTkSKoEq4yjm0P
ywF048WQ3YUZ3mhq8u+bqIQJGIKjYsGXm2lIPUgiOIVcxl3ep0ufF2KVGl22mft1PGnO8sTez30r
wsu3qcoLLVEVXnY3qh7nQz0ZeLt5/RwltiCpU4c8ORaxzE7Y7bw1U5AC7PNnn1f1cCzaI9lpRheF
NmhUTaKasS++BptPQwTBYB+1lHZksAXZXD2A//5qWQIUtb7RgNAVwuhIowJpx5PicXJH95MSgMmM
ybUXhvuJLLYx7UEf0d8JbRpss1mkde8fyaNERmLVCiihtUbrYUeFUknRgEOKpnJIyR5QjBUuqIuS
WOvyv9zJt5v+LgHEpUUWPuxzF5XSU1McO90kyka/H3kBzNBUHOmKhiunVyAnthV4G9/nxORO4+RZ
TzX4fP68pHGjHZo1pLSSrZPH2Yp0w/eFrg6r8T1ZsdaU5x4A/LOb59kqN5l9VF71Q0RZf7Jk/9bE
qdOfyOYF4NdznfxIg5P26MHWgDjauwuNKFTQgdIZvGqFcX9LU02Dz4/m2HwW75XlDtIMZKI0FTVG
B4pK7UU9cqWJE+/miXNG69dat+V/X4vs73e8rcV+3ZFWZmVpH1GLjccnHkZNhspbQvAG710cd9hT
2uGxchvFduJjl0aREOc5a8+Oa8izYiLa49V26FgKxA7Z5ssAAJV9alkHslFTejXqmXWDMgOQlL7w
DicI8HYJf3wyAL8PUuOl7prqW2kHLwG+CN9ABT1fAE86X/w2ZEbKf4ZUxkEPl3rm/7LE/7sPJMBQ
5QX+7rXbu+6pUZ6zIKKHgud800KndmaHsH0ou9S16V46/JOfWfApmZj98rdJUcDamR3i35NUWtsv
se0kJ1mi+LIvDHVHTZf4ObQylzfLhEDcnZfoDXnGteirqdksy9raWgnOqJ60xg9T835pRE0VzUsO
Frg6TKWDEvoOOqZ310Tc2mYRiGDJ5iBDuWg7vwQ1aFmvB9TU7yNf5M+jMW3LhgHUqu2mnYU3u4yr
N7sPxrZ9A3zds1vhDPluv/n/bq8a1K9R9mpOfOnsFSgvock8zsmyBrS1pz5sP93yZ/nAmu3gBmp5
y59JpDARhU2CzS0p1jvx5zx21JFMs50vqwgVZZRzm4woO3G7/nS7dY8HzrZp+Li8LdNGw8elaWC0
8nlpWsgElfNd77HlZKFCUHgTAoM5ICmXvPa8pdGKAnUAKrrMI3hCjXvUtTwV2kZ+LYugoAgEyZZW
mOfSAu+rSLD7oKBJL/reYHs6r3Qz3dZskmyL941/pEHgwB5SN+9PA8r4V6rwsePWG5l554EXXz06
SM1qUwCe6V2Vj6Dq0l3arrhljFybjLIj2bwABAcAhV9pcHbT63pIhW9utpL9vC1rjMHHZWlSaCCY
lUqR4RyFbRAtO4DRmgap6d6XjQSOCmONXZXqDHdfd9jZ0X4miIGDoC7tZ6jrBYNEIRJSE7cujaKW
Db+X7BTEOPUMqCDeRmr6GnY4EsW+OZxAKI49HvV9baQrapKohERs1m5pagSWdbw29BTq31aIKhD8
20P78Id9XvnDTcY8TBZ+UMoNQhzDXvnxI3MG84sPIdYwcpPvRZ8Oy1alwQWCv90JNB4oJxyr8KvV
nMnBhSrxsvLBKd+ouj6X0BFZ0YC3taEx9Q3Kzs3Ka2RyDnlcXPgE7AFSW8l3j30aamv6aqMofQUd
21Jvm6MtUsSIPQgId+KdO34pTEcsksyO78rScy40gCMAaiv0gIESu3mgNsC/HDHUUajm4Fsc1Iqu
hkApIR/IJjsXKLtxGB8aRAY3dmzIa5RzdrVa817oTW2KVBL1ZGfwjQHGfCgCQ+Qx9n12QFRlT0Ut
t0IX6kLd2T2A/HweJH+yUzMitXRwE2/3p10vC3Zo41BZ3e6Dv7bTDbLJ4EcU5MyDf0xH9S7yx6ac
P96t3obcAIksj1Odb2/LMmDqz2kgl40h1NnzkNBRwORfhwivaxSaJQ8iCwH7raDYoNqwXFqOVb/4
okUZn2zzL0EAFICU5fcwA3lS6fU/e6dcZVnhQz/0AcmgFKeUXCzr0I5+InUGGHeefVPJP6jRa56c
vh/XHI/GU2OW1dFCdnUzBQ42lSAfWMRF0H23Wbw0prz4CQ7u594dnZfQUAjuI/J+8QzT3FcOSvd9
nMnu0zIYlrIzrS+jM+ylZ+U/TX869GPYfAFoEwJdYD/0e7HgcpgeTVam28hpskPji+zqBDxeWeEg
vwBJvx3rLP9hjvy1z9PxeZBqxOnTKk+h1Tsn/LKrtT/41YvfIxyoXe1u2id+wI9Nm7jLOk57UGC7
4pgE1vTYCesRPB3uF2g0Q80pcroT9MPqB9C0fSM7/jGIygyNPJegrbtvBQeQOglWRojiOhBgxhej
KJNzY3Ec9m17+Na6ay9Nyu8A10AmSzsw4Y1b1FDydcqy8g7FL+VdFaHACwGHGvF6t7izoL0WLOoC
n3jKr2RCDZeBzLQMbb5QRrWLjS7dSA36wH+1cc+CPFkgbCwPtn7vzQMRqgWmqLqjHvei6lwwfr5N
yiu89UeegMTzfaESCeMVfkzpxiCICDbUbwuTj88tsSiC9juRvU2aj7PO+vHYFYvS1ZRvM/Hb3JIP
NR/6tYqnowDWtbeCAyRsFq4HFo8qty8zZmGCNAaCA+mGMA5xycQZBRrPNEgmj1tnZg9v/gIId6TJ
YvdotIG7JDoKp2pfq8SxHhiCZqe/2Iem/GhPWffq5uLNvwEAaEnsFfjevIZRyh5UjGqqOZJVRoN4
43dFEuTke+AGJUwClaoV4F/o2g7cE5Fzhz9M9TRAkmnXoYR704229TrhwRv3Pv+GVxjoU0RmnMbe
na5QqQ5AlIGCZD0TOd3qSemZokJgKPbqeSY5uBGKwGimDUTFtU8hOu7/mkn3NH1AFGmmywPzVQB8
RA7Y6aH2Il4Xces8ACGebvCfEZ5kloBvGOLVO1vYNfIC3IZaeG9Cj9oGvarNsu+QLtqMtT/FqEnk
a3B0Wd9TB5WFQMymz+5kylXIJLtWMja2wzR0B6/pxhPy7BAf96vmocFjHuV5Q/kZ24hPUQZw74I/
TH0LxrDar7WqiPNZGGa5/Ntnm3r7X58trs0Pny0xDIjs6tovKt3iShRLYfPuMBdn6S5Q892Byr4E
Mx5QRyL2tcwyuUBkFRRyFK4LWr9Z2wkYA2ajh7TtOlDcWCCNXeLU2vkbBTGzJVcR/upkFFWCd3Ts
niat4qV0U/amvxExxM79Wm1t5ZcHA5CQs/R6daYravq0AkNZ5Hmr20DTRN8SYUaLovXVxk5jex/4
NX8IRl3SNoLqF8iTE0o86xfyGB2bIb9pP6H6Ry6hxx4fFB4l9i2t/yHGP1+S0wQnSgH4aeJupOI4
9oONbkRw1/UD1KBE+brRsGJhi25hdUAGDoAFffJcQKSdbHolt8gEzalb14jADThrJEnXXTrtNsSo
5dPT/+am8MvfloAiQsbK75/aotiilBt5PfzyNszl07bQXZnXyxS6IS9Z2ZiHjHmQHTcm87Ppqh9j
GgZ3SDSrK9i0UbGu/W0r9Jai95G50ssWfbkl/zH135atEDfeTQUq20GtDYbdTQDM2BLZxWRPR1vq
1maa7ueDrx5FxUbyoYtYZrJPGxOZ6AbVpQEBV+PEHRaWNbjrsAzNk0toV7wkBm+D8oy7tztCneYY
d4jT5BPrTigyAb1EAaLqEwQ6I7aJaxSVV76SGxqnxvCTr6lXs60qWY8aFjRJGQ/nSjQVSvlzFwwy
gacWZEwq8eZje32/rIVA9ld700Dvxwr8l1BayGokb6G13p97GQFMCH2pZVdBolFmQPMjdY9L7Ly6
DRjfukWA0KRakLHVI3QVACmzrxr/erPXFgP1xzza2yurBtBQYWfg4jV+FPRDw0+In7vMwW+OLnnw
WNt5CoUzxM2pQY4qlwjp/up34BcqwetPlg8zqT9liQXN8iWtdZsDISGE4nXDCt9eOyr38gvowbqN
CS7wS21F9tnsnywN96KGzHQ1cWkvvXQs1wl2Kj7OIFFwmuJiSS4Z2cawbKHfw531bYU2MZ9wOuGg
6Qv6cmFAlewQ6oau4sztSjApeDDiPBeuydpNrQP4rvZyfQdK52LckQ+ZHLf6NZuWvPXJh7pVVbjO
8jbiWX61sjwISrYSCSNZJm9Nimhki3p59HMVNCAcin/MtpxGyN1t/WozFMZPikB+CFJmSQKVHw7y
9A5o9hPOjh+jmX8EN2ly4MZPRmI8AwVtn5kBfkBp8xFK8WN6bsa8BPdSb9yjCI0tm44zxHjyeAHG
yPIfFWdrgBRLYD8SCNe4Ef/Rp823Kva613ZE3t7wuPmADU8A7klh4v+xyvZ4aQ1gwWlRze9naw8v
V/we3BJ/i1SOp/nSsHvjYLXYU5VZg0oiPUKNJ4HMGkGLp3Aa7BKGoj3QYXwG8PIeYp3tYzDV4QnF
gu2S7EYP8sWq5c01i+zpLnQV9i96AgdXADJGlXt0UF/8KaggpyvN8imupnahwMh3omaURnEydXOz
UbeXvVi6OdtUEwDhshRn4cXVUwgU7IMIoqXJWg5cy6r1yvzJVV31hMgr4I11/0COcZVfgJIKrtRr
0/YfVTbjvAj06kCrmnP8DvWalT7Q4kEk99TNJ3daAQvkbKnbBTXSgwhwb6g7JpHAaawNVra+KbhC
kz2yG/aSRpGJNw5NBXoLGg28ITl3HXaoNGoq1l4RMrinQWxdk0XtjuauMAx7Atty1qIgoz102Bwg
lFRk0RnfrehMV4asX8GXLXfMqtxpwZpoQAB+BBO8VeBgWECZWV9RE0MV4BAlaG7dv/ndptEMcqFp
t+7/fanbLf9Y6o9PcLvHH3404AvZ7wfrMeIQWTagElIt6PLWgPjDXVV2rRYQSsiPtwE/ASV9UxW/
plD/NhzoFW9duvrzBnmHjKTlg+Xwvy/Dm/cPRnehTzIbb3clo9c2TrXwHOt+6hOc3fSHuE2h7uxC
lzSlrtMXKG82e8NOqrsO0pAuUkGnUjN2UlOPLlAgRlQvR2a/2SRdpdnGgKjRedS/AGCje7Fp+wy1
Eu9zaUaVAi2nfHa+2ScTtdtTjicR3fU2MIJeR3oyu5QBx86854O3zuokXM53fF8YUSoUboPDW9K9
877EKbmx0tW8FE3m/efcl/w6L5X3Vr3+H8K+rDlSXevyr9y4z020BAJER3/9kPNsZ6aHsl8IV7mK
Scwzv74XG5+TruGeW1FBIGlLkBiE2HuvtfxAyycTR3NOBkiI1mCYqHdWzerdtGer5mPvD3Vk0klh
KzzY6Eeb5O+9W501DnMblRpudTlYQuehwBMPejfnkjU2uKl8MKlT0TUj51LrkNBuI/3OHy1yyKtt
/Mps5tSYC+lcUvhb4rxlx6lTW0MpECAeeL6QIprUZXInDeMEmpT8PRvMk2ax7F3U9sm3sZOgRrph
ebADBW4mh7lbu+geKSGd0tC9MRcdnoCp/lZFFlQf58MdUOYz1uODQJnhPQj0xDkMQvuECWlJJdpo
A9iclVG9N70XIdJXISMvc/JyLi0XLAZ27O0LJcbv+dx6qf7ei0L+UUd7jRLWi+/3asbS2H6ZWr01
4841quvobJpmdAbvtXUoq2FPVRCHiM4VEvHvXMxlUM3rvDmZNc3ZBxnTPVnRpirKTWSk7ZFKXRBG
5yJJn1M7AZPGODJVdSU4KyxN97a3uiY1irkMWbQmE2pQdQzQRQoQD9XRmH4OOVGvEtHidlTPro11
1IGB+jaeZyh9a/MO+Vpc4oTDdJB7YVVn6kY/CXkROZRKs0+j8xw0vOF0CrefEOGLsgX71+lWlbjF
fefY/uF2ZrXtBjMOmkRgUnHByLa0CnemaZb96Vfluos0Uh10VWRCG2cAB0jJSz79KhrUbhyI7sVx
Pb8dllWJ3Gg58tZvv7QpGm3HZPvlduHgIAXvf622t7PrEtO5S70XGmv6GzpdNnpd+7upOGRiB4aN
dgTTtFtbh0iClsbdW1hWD7qKo4cQko07mzFk6I710LMztLQ6DViHI/lTlqsKVEZbGWfisQbRHRkx
S+fzymLFMTBMbaGZaTyrIcB3bTr+1FZ9cmzHkpU5wwq5ImBOzh1+LayuuJcgvapkxK9U1XBQe3mx
F+yprmu8bBMHKZtPHUzdu3Z85dY1BxMnUvSwrm7CLQ0OTtxoB68In1GROji4WTSLd2eqaga4ElXX
FGsaHGiT+BAayXdqpNPVAr5HCNe7m45eGS2yzQJrSYNJO2pPTGQnsqeNE4ZvaWTzA5U6LA/Xrq03
oBPBDxq0zjsjU2VBjVSVQiJzJgq321ExGjJjYwdw1pEJnUILZBwbrlSh2dB4cfKBbegEQOvBdl7d
4VMS31Rt8MwCozkPwq7vs6F9d1vH+QJp934JRcB+43Uo+rW2AOkWcjRDxzlkRQwFPiCov4CnUIAS
N672WRMgdU0/T9UNFPjqPAdfCHw0848vblCobaY8vVtufoTQx75JstmnRD0jLCEmzo2LhtPOPPeZ
4tceS77WZZ0+ZAiybeoSEj/w0joPowGFtrEG/CrKVw1Ozq+hiQTIqBU/IkPdVarXX+qw6qEHqidn
ywiatcz1bufmVgQ/RcTAGii6h6iHMm4Cgc5vY3dolIofAbrbMZzBuEXdlWso3BqKAZIw4sgDqYHZ
gkcAnym/e4JGBbicUX8za0f0uXJshBHhUJvMLGDvyQzoiI/R+tHsNloQfnOJ6ACSxz1ovgHv0GZx
/x7bPrJLHf0ZssM5khJ5vCm7KnrKG3GwM+5/BZ5HzTOkR59qW2fHlPcIrRl98PXvnq2CGAX1TC0P
aduGwRZaGCJA5CXqifYSz4qmvfYPdX+y8xhnmDcz9SnOpllGvwcz2OZTVG+KsZn9VTMHa0vhtanV
RpRsaWo5YCZ/x+jImEZRebmh+i5Us2RAYPeUNVm2tkA/8KzH2cRnZSnJl5Ehiy2ykCDOq9KJzwpr
adSHFQi0dUd7Gu0l/GRAqSFNwexT8CjrWasvx9z5uW854MHO/eg/lNt5WM/coHb3TgTZEaTKROkp
HkwEXHi7oAbECdNTAA1BYxEO3QI5VO7+Zub2pr/qPWXPOwE0Z4tEjX0dN82D3+rJEixl3WoqDiBi
E1aBU9Lt5qFu+QACV3WgRtq0NgjDAOo6U4lG6yL+MZrg7cdonqF5q6ZOKni8pB7NiDML8kOHVvLi
RKWSqXITOnExpyJt4OQFMadXnkTuIGFztChBIDYXo5QI1f1hjMli7PDzGH86ipFD+zVrwD3p9yK7
ahHfEzeDC3XSTQSs1bIbHwpo9AWjL7q9yyHafRXtsGcQf11icrT3fun580oO4lBGqfHEQJc+0dbV
SboDC2W28JA194XMXJWLA2feWuppA1C99ZWemLKEcEUOn8W5YqzaV14jF8yLgq91fExzw3ltItCu
DtUQ7FiskuvYkdqLKIWGjo50ISOIrG2kMI5V6ta7B4eP71ftV0RL23kjHP8+kpxDzHUAy6iRDhBR
jj5sTSiy1JBjTBYcwdMGDL3g/hBs0dGegU/VNqkl3AXYm1rHPcN/M6sOKu4SMKFxA1LM2luXSOhd
m5VAULbGTFRhGQF+f3tYO5hnzrmN0PrIlzb9MfyqX5QWnK70t1R+E56hLDdqcN2bDjNfFbh2IabY
vupDx+Z1FLbQ0vPaTWU12oYh0nnXAhI+R1xueMm77kAc2k4C9s4gbV9ZriAHCfyF1obxQwLoPaDb
2POKDLKhmJIftLD+qLu10l7CWLlskwLMQAITJSAa8Y5O2bWUOlh58Tad8fhTrAxkX2QR+/UGigXh
oxNnhzTVnIcQhE87zCjjU9j2r2O9Ynhb6L4vdpYNqpSf6wcEMmYpL/MNpr/uiAV/dxxMq4U+tEjX
kZ4Fs5x1ECGgFtsPhlmVm/46bXvommnQQZDO6NQai7c6O1L9BrltxbkZNyWI9RG9QB0VqeFWl5Z2
ucpdvZlTlhvlu+Eb+GwLy91SftutXrPDYc2QOzxTRNN6U7ZyjOKM2Fq5TGrMHp7G9bskMrVlMO55
Vv+xR3V/akViKehzkCu5DnH37CRCB6tysLPHokjeDXgZ34O8XMER177y2I0WyJ/qT7WU8OzxtFwl
yrbmejJoM1fG/CCJEYEcxVQ24ZHDOsfbURVt7NGLTHsIU0DLNRsgRIvk1VVo10Arj4A7SuKiOhAA
QP/GsI5w5KQnZ5x+k1p/0YeKbUJhYkrOtC7aCqbhLZFH0EBvSk9ATIeH7y6eCqlb5lvm+OGCm2Z8
ciIm9/6QlsuuTmpgvYEXh5rnuyjjH33aVA/SD6q166bx1otNKKWNg5HFYEBxPSjNN7j2w4VrD8nC
ZrLfgEKQctRp4yRJvnRtU19SsQV472J9GAjDXFtxjHTxvroOiQtofxTEW8Q0ADCEwsMZyiAfdbl9
1Nxwm/jW8k+aFa6BV+3YOIyheDvx2QIpi612hXcNV6ENvGxB2P8IoasNYr06XmFQeQKRYnH24YyZ
6qhIDchurzbGXLNBgNCIRn8EDLzZCT0buakl3IcFpCFuRQsEiriuxjE0PGRIS8uZRyPDOKRan6yy
8K62WalD00funBi9rb/q69RQh9QY5ZnggV+Cy1dBlDCb4bHlX8G3USPnX1f3dm314HrBH0KZQXNl
sgDh0DjV9v6HbeOD0djQa//ic5BX1y4CWfg2HF4FgzJPV/fPkIv5qKdEDHBkTvVkPyShu/S0ARiD
qoo2og38FYIciOvJAfMiYuVgtwEoJFJqw6O4+kIWfhWIdQhxvhkWW/F8op6vNNat/1gm4nnEy4CS
MaWz0S1Qw/lWCfUzuqR18blIrfD4t1u6/nnQ/tb6S9+bcTMOlUutXg/esGt7BF0hhZ7vO3gAVknB
jWuClDDIHCfDe+reZV3rfjeG/IdhSvlYK44vS69zD8gCL6Y+dZxpy6QHUomeN9aLYh1qfgrf07gG
qscFTztulDMYc8bebpjpG646A5nENs4h7iOAvG6tuIRAcV9/ILFvdtBkwNq8iR8FKxnu07YAN01s
rJSJ5OIgyrMjQPDJEmlP+VNh828EbdSsb5i2ovdbHxYM/kJzzZfawh+TUGvIMM5Xt6JTdvkK8sj+
StmedzB7QK/M7pmy39O0gTSd7/YnKWR70Gt8yAS5y9/KaDIwuivr+AzRghwZIngkUqww4RYW2YFk
aOKxaI5FajUaYDupFd+K+iO1/qlvZPmIXMQJCFS15IRlAtaVEKDV807u85phqTnWt4UFwoC+eslr
mRo/6siWF+jRLsBw68Vn3xsBDHVwAFO3Kb4lwBAvQKsh7rQMqn+9ZkePnkqLJZSkhiMgX2pnZZG1
HrLUuDfCzJw3puW/NHpyiVUqfgDYj/xGp37387+6236N9I0m0kHkj3cF+BEcuGKc+GBWjYvsge6J
Hn+q10Vire2smNSHnF6P74Ht3icJhJFugkRx5ldrs/ZBhjtAkOjWwDMBwQ/tHgw2YKLKkLUP58os
N4N2T8WqTz+KBD3E2+Fza/9zkVpDBnjYf+ybDsjRyZN4AWrbg1naydYZF1jIRoQim8xj/0hl2owm
bjok2zCygwPH4pP4DMK6/e6aqX9vtZ24sCE6ERmCkbTGGmmj4Yqs+nj4DpSed4+17WRF1XpvwKpT
sBpXrn+PBf6KySopM2tVy9JYwkOJBOGuYM+BAW44PNfuOfFL8HFj8j8CI4MYlNv4cLq0xnFAqjjE
EUvjUqVlNU950n0JHeOtcezou55X6D7GoUyV41OJRe+WA6HVzjMZBNk8PNNeCW6UtkeYpOHB0eXa
m9JcMS0om4jHhzT032iZRh8IEijXmTSaaEeLNUfgHgQYPlsSmxfxetWdq45agVfFyPxF9VVXA9ox
1otWzm+mVA+ZToUXg5PPQNg7rAGaiZ9tyIsnXPpfYxcwaBtcbKdQ+e1JAkCNVIPK/xpCGsBk4N7Q
7cBd/9wz4sFwn8TGc4KVzREUTMkRq97kiC+QcGN22pM0gmBvhMHK0+P8qlTY3FuRjYSWFsqgHXwu
88JlbEOtWmNWB8+Tr1Mr6633EuCPPRZH+GqxhAbJS3jIyJY2IK5bmW2i3VEpyB1r8e9//e//93+/
df/H+57eI43US5N/JXV8nwZJVf7Pvy32739lU/X2/X/+LRxpSNMU4LAwHbCPWJZE+7e3C4LgsOb/
y6/ANwY1Iv0qyrS8VvoCAgTxe5i4HrBpXg7XrSM2hjOyKgBJf6miHjDcurbfETpH+Dz51miL6TvW
a/1oD8TKOqIVVmuazQapZqY6WYMfryXxykEuVcz8Pg/Wk8pgFFQ/lYEjPvlIhLktM8LIDBeIxsQQ
CAEzEW28yP1cR8Z5rBYM9/gO8sTInh03ZhJ3R2PcdGFVrFJMemBk+qtVFfUXkOnHG7NhWLGbsVUg
H0k2kwn1JWMaAGoKbPbPl17ov196yxIW7izTRAzaEj9fetDjpVpb2ta1aoN+gyCwh6wpPixjoeUv
RYSgybicaAfgoHMpinuysIB5AlSbIU3sz1ZF4mq72JefxmnZSLNhdDXEirWdaZb+iwoKfREaUXu0
IYm5zzPwZPSITT0NIH3G5bXeR1PwTyPHezRlLpRGPNUf6DHjRX9X+6GxE0LHnAtIg/1f7kvH+PXi
CAavL66OQGqIZVrmzxenlVEukTqfXKdFupWZwOWn4gkRivQMRdnmDKj+I02HQZloK5ryqDhaIV0r
OfcZtIp133mDD7heWmacgDUNE5OflBBrMM3qi14XR3tcI+KleElClj6bWgbJoKyFaZ+KfWnf+1pa
3CPRfoWAvXlNRzb9HNy2oDuI3D3VgTIsWlcZ+B+plToUQbcyR15+eM2gWlsEArg9I57DORVuBzsB
a7+bAPLYueDMMNqomJcuUIR+dYV2vXn9xVbw+9LStxLKHb8s7UlhTq9NZzc2kvzc0HhAJ7VwemD5
yw5cBN+L1okfqnEDT2FWmCEIwFCIA6uZNYAe7mInSx70mhcrjQ/pklqpd9uqqXcK8t67yd8oMp0t
dVFFn8jlm8oeZ2Veragh15n/X+4I4fx0R5iMSY7/JhSzbcCQbWN8nD7NVJhZ9B5UMt7VxCsK8nGs
O7Uc9MqEMwzyJ+6U+hstwoTWdAfPdLuT5jtYomkFpCDD6EiqspNKLInHTvKwtFs4WZbNqlHtLUAS
ILR38hDiMlG+p07UQMX/WDcN5rHIXZelRJZNb0i1sduB75mQfE97oouMfJYEPbKtEChiGyHD7a35
N5upQhT1+r/MPT9P++PFBAGUJZglHR1EdI7188WM/IJxFTP3Yndlj1Bs7Mw48Av3eqA5SPqO+bJR
TvKSMnNJa12yKAofKL1WtGC4BfEswoiZBPa4yTYl4gzjPFuMs+unDUBGx6aGeBsMqBoaH3A6cR/u
NG9I5kXEQe+qs/jMnSiYkbOFGlisfTQgOhPASwBad03UyTzMMnDZuI46W8hz+eer4ti/3WKGsJlp
cx2Uu0wYv1wVrKiEl1TKujDI5R6NUTAD1CYRUthGlVviRPWsMFx02TmwBrX4RL2cQtCA6JKpDvx5
AMZKUMkTtbJr98iD66xqURahBi7uuJxTKmBqgp4DUsje3hwzBkNvbdeZ/XyzKi1kp9kM0o3t6BrK
3BCkGIHmbahYj3WtBELJ743f6sguG11Nk/FoR3V9KbHUFtpLMdJ7z2xvEFdMw9AV0b0QTF1WvqWW
IIfGlltAhotaP1k7oiwhkCucg1/r4y3Qv+J2ylahXg6bxESiyljP0s7CHAGnIlhT8MUPwn6JZHxT
zprS6a76CCDJAERG6BZfSmNpbGt7KCipCm45SIT5XgJ655a7W4h7Z6e6CkAzP1TuXsb2F5XU1YWq
Ury6FgoxjBUVqYErQKgYf/vne0Q3f3t0HOhtOBziAo4p8BU+tn+ah3qH4XXXG/nF9/nodU6ew7II
viYtkg7dzmL3iPwESM9DAjD49fyvGRgxEN93XzKElVbQTQVLhm0FDz/3dIqG4QOmPzixFgDjCi4W
qw0L+KRAV0tFGQxLP6uHa+PbYBXxklUwKuJlqZYeQROLVNOxiC+MaiPtkeVmLMYFyEdzaXYbKgJo
9DEkFSGFvAyQaraUBu5yQgQFrl4ug8GqPkGvgRbHyqgoJuAQHFXDVglA3SbotRmDSAJKYHyCXkNt
Lr1zDfMT9DrzunJZt3E9HYKO0wOYg7xvPbJfdN2uz5bueHdRA/xrBxDPi1HrUApnLD4gQ8F+4F6+
df2Mv4BVpFphTnXXZBaG4D/PEOtqK4l8pwZfEFRviertNqzhDfAAj91p2KxOPbjis0NZiwF5o5Bu
7PPGfwDnukB+Drx1hV1u+xIRAcAK7DnYL4J3LJ+SWTzk7mPUDPrC1Tp1lyA3dFOnjb6lkcwKEcDb
SC2LvYuTdQAnQyercbu5DtE4OKeBTZbjhurNouqXpWnUc24NH3XUQHYdehmMGdMYMlhDxKq8kx48
KImo41cQwO9IGbIKq73ZDc4LkhiteWj3PvATkE+1q4JvugAOe64bBs5Axq8yKHelmzwCzBDdMUyH
5x4fRtC8gMC1mTYPiHN5kLPz0oc0HkrIBGTNmopWrupt2SBxnIoQYTbuy5KtwtpIz/Cw80XKlH3R
81Tdsdxe876zL1TVBW61cHV3WBljnS7yEsodk7nbquSkZ8mWnLUQDQK7obK25DDyKUI21lWdjdzo
hgEQjsWSBHXbi5bwc1CYcOql5dZwi/xHo0dvRjhIYF5Ld47PdHGfc6NcC1VqyAcaQNcAFOcqC+r0
8qdxVLTt4ixfw2HRLPMGknhJkF2yEY2CNEioJI9AlERLIdpYqgSPFOpoY0I4gGytAbOUDHLE5Lv+
i0zTxdCn/WMYAaAhc4sj1oIvdqxuBQAaKV6kI7mhqbIFgEXdri2qAhG4tmmjYxmm+bzkzDmDn9Rf
GzILoDiT9odIh3ceKYn21dIRKLBSX34FpmqpYk/88Gpn31SIyFB3pAM4Z+H5wRoJTcPqn2dC49e3
JVYNghkMLwaLc4455eeJEG6ovNI7rYFgPIeLtXURXiLIAOim7h2/5htQhcEjQnUNtKP8qnkYKiuH
4A1Y8i074+ewSbAeaPP4W4q7Esll4vlmgRx+D4FqN9jYI8UK8azUIFnF90/jLIlUpR4FbGkPEo4Q
xp17ZRlP6wgD2cfzWvTRqfYr/Z4aGCIg9/98Gfiv69LxMpgM64bxn2XRF/an94Hddcjzlqw+feS0
286IJMUjz6B8DBIvuAEMfQBf5u2hV56xEJ2R/zoZUI9MIcmfnn4/A58dImXh/J9PWfBf1jk2l1xK
/OUkJg/x25cnkKYcQoNBeJoW9INrF2BC94JX+ITV6JQH2060zh2Xrf+qpnd8wZFK9Xu1B97GqZoZ
dfAKqY2bdRlW9sIM8gQcTUtyc8a2EzzqJrhcUrXs/RLEwQh5LJKI+xfNyz/2IIQgFm0NmEficbHo
x72bXQKJvP/yOU7fDzdPiIl3Oj6DBT4sDMsRDOWfb+e2H7qgGMxo07uAeplzA6IszQCpbRsLTTiQ
7Es7tBDUHQEnbR3dI+mteLpZuJoYEB/Su1nruVBt1AFlCLoOUk4+CKYV3jlAgab+1WRxvmvHVirS
xkMguLc67+ALBq2qv/snrRkBJ8z5V9bu//ke0Efvws8/Fw+vtMESInTbBibr558LqEXcI5LlbSYM
l5HNJ48MfPvOUfcSBC7BoVKMm2jwSvCAo77pE2DaQFA9iyywOHp1A2I+ZsNt7enGugeXs4/vBUB3
P5Vv7YQJk8V/uZvxRzJGb8CnH2MyHb/EcQwdHh4h5a9eLAZV39QO/HKt6kjsasiFz5EphAy21vS+
BLEDCjwknku7AFJSdMGM6pEBZK/AxYgAdJD4XxyWKogdmdaJI+bwGCMuSmZJaiZ7z4fbhYqpCVrq
MmwZSB0DrJa7KtshYvYVyVbhjzg7YdGIN1LiGYhIufJlpBqewzNYX4SrqlXM8vxQqcbeIYjcrqtC
DPfAZnsLTOX68zhOU7nBj2H4GEfXwPRoIZiYZSfu+XiBgEGyOSHR/ii9KN3peLr56B6qwUDl1cdB
eyzAu3EiK6qmYl/nwwbo5zeqpypqpE3f5O6CY9k/n45AleU4ZMm7ZlYnibemuk8Hk3a1rvuw3H+q
i5skPlQsX5htDr1J6kKHMgH+WuuqiD/XkY1mFumogdbAYfH7WUOKGt+EkjlrrLTyrcfAgqiAHIOK
Iwc+U6pkAbSfbh7CTIe7PuIuaPJqrdlTOZWpN688HmB12y+VW1pQVRuifg4CZbxRrCq+2rVvHwfh
3lnCR2msqpXLZ2XFTGiFmDHiN57YayL+cbNoTfYDJNg2pnYRYb2IngjE2dvKhswyjeGMA4E4HaQF
tXkkC6HyaAPfOBzQYyPVGZFYwnXl309Hip1+Fff9sJjGCLDiDYfwzi7WQRmBKW7sp5cyWXKH28tp
hNTNzwb0LW+D2nwIFgB6ZmsaVQyZewqUt5MmM9M54IBQpMjcfqPYdJzKc8UB0i3PZE7jdAjrzyoQ
ae6o6PpSjKgd5HWOp0Cb3AOfhrL0A/XypKdtigx/EzorqjN0wBEQ6z6RfSACkHO43F/Qtek799VI
y+AgwQ2HOaZZ6b4QFxA9iosxgAoLehLOsrJMP5l3WjSDYkt8JhPkGBiAsEGNNND1dKmHolo7DdiE
S/WmWqVW3SCCrdD07EkNLhYgtnpDBmS5sKpU30N1tLtoTfOV5270hrwoLCWSip+k50R3WJ1aM2pI
rO5Hk9vaOXDT6DCUlVrQAeAZ38sxnTFt+hOo+kBj3+FPQQdR7kOaOQbYVzu1VlnrrEuhZV8gvT3v
WeGudFUCWuogjKNV+zbMEXuo4QycY3YJtzyyGTDWuGTwPLJZ1gUsn7uYxFzuJWdq5VbQLCx8+a+p
6GsO8pkgvDoNVeAezuGjOUmnZlcIYgQrV4cjj4p5UrA7QBo3k23VAZ8NqYB05ZbGNxrNzmxtDZFd
c46vcH7VtU5cYmNPbVNNAiREjIy36VSlViU7fLNAamU8c0Ph+wokIoANlXhpwh/7cc6jTzREsG5N
51GnTBwMkXycc2vJO6QTJ9M5j7fDCtwG6ZKOqkxksA+2jUj6eIBxQ+cNf3M7ndc/nTN16krtt3P2
ogKE/Yi73VVJt2q1yFzXhbPNEJsDBq3OkNihNVha0G6v6gJpq4iJZIFtbhxqkVoKtGKiIOs2WVYA
dYSm9KDaNuaFjGO0yKheuYF8jgwfQtJUx0Av6h9od6rNGp3NkGrnJlq08AO8AIzoGpY58BwFWN6w
BFFX4C7VNY+hSNk6ZzJA0oCxZIBSLamYsUi/oDMZUhcogMlF67fJiupKiWBxHcwhhdpv00bNP7ph
3NKvkJdT5+Dd1ht1ZZ5Z3fXcWt8s4ryv8TPrdENj1UPlHHFFkmaeZ9me7Khr4XWQY2NduaW6pGPt
oRfhy5AP9VYauVrAsxuuRdWZOxYl8dHrCqzUu4WbZFsZpZC3Ykk8U37Wf/eHlUrs8kevhm/4gtaf
ZIrgQli4CXLCQXw3lAIflnrlnTsXPDJJo8evOpeIFaMTEmbxpVPpb6FpgIi/GuILHbnrU3MXhp21
BTXgOpMW6IX0wd5Xof/daPUcYVIN5JaWNI8B3horkXkcaDpIZvdR7syZi5wHrVzmAsQcClkWb9Jj
J1Boj+FPeG1kh4scIlHAD/T0Xau9bzmUXb9YHYvmou3dawl+ygVkGBhgH8PHsYHiz3a/HDeoPXkG
HgKwOd9vn5AlDIAzR0bBT8eDRDfwfGmZrZw+A4M52M9XBThAFq6ChE7ScCy4+4a/AZg3cxu9fHFK
QO19sMZtGHwZT46wdnk8jlo4fC4HCB0ZXcPvkiBCLId6whfp+nl/dR2e7WyISS+pQ5ysBz2Ur4CW
KAjktOUWafryYXCse2ofrBA+XZ63Jz+Dex7oRuidj0eKHQ9EX8J+wGNXbTvmR6tcL9xXt1hNHQ3Z
LPV6SHecwcMFkb8v04kga3amJbhwET4IjjriN/N0HBCJS7s0qJOnQfr9RgcUfBVXdf0SZf2MDDQD
+Dxo98V7kC/lF0dCfIoOVZoAb5dYNdx7yIE4WGDAXFCDZpYrB7Pmcy0NsZagKl37Uac9pwJ/+fGY
oLjLF4MvFUK4yPiBRnI+Xa4Uwuoz5Lt4F0uDQo07ighTjyJExg8cSS/VYHnrbsiKDVRI+qchhc7K
eKGjGLwKIMCMj9agOUjBC/XZgFfSI4JVj3kPBY8A+QSb1IsgGzYFvhH9NsGdAH+WhdDlSARDDdyz
r1oHcc7xbVpooXnJxo1UWNvlRqgt6fUZOA0a5Dff6srphZrFwbBOwfszp05k1SB7t8dy8kglq6sd
qG60eA2nqb7GMpfvgKCa2ciKeVRC086Rl+2523jPnZ3i4gDsOfkii4IjzYnF3ZJardhTCw2huy05
H5FJ+kNlkp2oNI6oI4viMRlHBD0diNXhvzRzHPcvsLjyoTcJUMgBuafyUJsNVqdN3umb1q7v9LEB
WDeAyD41a122waRvbYcshIYd8rLkwTX1v3Z734LKztC9e/y1FR7IvusmhhPMMaK5b/vVXOIduc4N
JqI55BjXeiONUwm8yWUomH80Ynb3YZxoCPh1dbyYyjr8hUBo5hWUbsbBygQ6pCw8q8BRF4TG4fD3
ne+1pdCm1zJe6lWJ24wOVIr0W51VfIlMdLZEvrMBJi4rfFaeZi1jzUkhbINi3oKS3fWj7EDFztA3
yEHDKip1zWsyZMu0T6Jnzy8QyRhFvbCQjp6hliDXBXM/WkPVRQswNvVbam2Y/SZSv7ijrpq3HAwG
xILKs3s4Xx7pOHEi8h2dVDyOD8j4n0+KWmN4H+mkNDB8YrEQ5Wu3H9iBsjynfM+xmCAAPnPxJTOR
BZDJRCPwKTPU01w42Ecjm8gEbgNNRjRmMBqZcTws8spb4pN+jrSk8Io8kOHRQLZ7VAEdTCXWplii
gY2dSpIbW2Ng0VRSWX8wvLS9pza3cu7A1yXvqKR77JqDWnIqIavyue5sfqK2xIu/ct8MJtZwBoV5
xEZEe5wOwQo1w7PhHogbHASrxSxxeiSEjCfn1ik4C7iSe2pN8J6f8VggTkOt0H/HM6WQaVt77NGy
HTWP2bGyimiL0Fj6MFh2uI40xhdU9BSrjrJwv9jMCnAXQ6fU68E2Ro2swqFSo3R2SamlD13UpKsk
hIueWlvXiA9ljxlt6luBJ0WqBzKNE1CVw1GPhft4UL9umyUUHxSi7xjIAQPDDtn/qmjLkzIgLaCi
mC8QXy9PZg6dXyTlYDf0kWPRQ7FhNVXmvoOmvOT3YdyILVwPPSThxjEYEkFiI/5StP62G5CjDnLE
5MqdNj7lgX9iGtdSJIsO+GDjBuSExlYzKKu92yPjzI3z9Ep1ELp6NWMdiVhjVeC0EI0fP4R6GqDn
QC3oaYnZF/07jtQp14e4IxWph56t/KhhF6rhPtZ6vamiFbX5fdTeww0ymZNF20Hwus7gSaKihNsT
xP3NZbC7V1DlVAeqrjSkNeIGbXZU9MpcAGkEuAAVadMW+oNRKXWkIzkD4BUB3l6ALOFEacPMBbQ3
FrhR1H0rOrY0WN0sMdPkq6RK7QV1bFKuXf4/Zee1WzeypeEnIsAcbsmdoyRLsuQbot1ts5hzfPr5
WPJpGT2Ng5kbgpW4I1lVa/1h/PHxadvaWzYzZHNgeVxlSQz9nmbJXhdz8UV2twoSs7q66L/evhuZ
7IGsr16K31QAXxQ+fhTg7ISyt2MYD6mzIrMV9/RZJc/SydmB5JuusvRRheEGacNp2kOo/TUcnX8D
6Pg8BCgdHEU1OdvMhOcwg4J9GBI3/ziErbsaLoQnry+Rmclb5O6mqfjVz/D6cdc7GPt5ooo3Yxpp
V/LZ3RUkYL5Jp0z8GR5lmPmzXTWH/9ouxzM152z+snJHlsvZ1KSIzn0HN1+6o38WpYjOZxHqEPIz
a2doinRm+f3y2SrHtsAyN42nTkeXDNa9NbSfMiVsuwKJtqax9zIlzKrtOmNE8NSxCpW9wsR5mUf0
iqN89HYfHkq69jL0cffomV79mBnZq0TCVEnk7pyq8nY9UycpWX+2oVVCMi73nzpbmdLkF8G2JU1j
UYEC+k8XqbGVTqLeIIUzbeexTGff8YoHdA+TowRIfdRJmJQ9de3mw9wNz28AItWEArqtunxpCCmL
xQSyW0CcQffPeJGtWIxhcIyvQ5aO0W6KiNNVyoiapqaX6lWk3lYjO/ZgrIcZ9YuHKK++z3qTnmRJ
1ru9/muorJMH1Vamzcym7W4ZaB3HiFOfZ6cdnq20b7ddLdrduBZNRXOOdhLFgWwtzcS71415ko2y
qhqGjWeo2qMs4ZeDPO+cl2c82H+/mqrt4qixH3HK7p6U9NrrxfiorfbnY04K3Qs71Zdtss6OFGys
4pGA0Npf1nnptWt6/TIk+e1zoD1Pqi+L/xhoFBZpcQbBBxsJUyy/XkkOSPIiPJS662a3gnUCogsa
IazIOShKoZ+LcLT/1xkr/J3mhKC/OqJHRNKIUqwsBOABYz1YF1nqJ8U6Y4zxhyzJA5D/OUhwOt8b
+YhQ9+BGTwPx1HWwvEwYd8p6d8eboU1R3V6v2AnLuoyjIp5sAUgqK/CAXF51+ZESZK03prBdJFD5
+uQhaZpzZhjKVZbmER7tNGqvstQ443BpSnfZZ2TOLnEkcJRcD+nfZ1bs9fsurd9lj0yrf/WQxTnL
AsusEmwJzQ4JWkhAC5a1voda9m2sM++urg352lCagFkRhIWmX47eHbLxrxGwXX8ulQ5dx8qOwwpR
MLTFfDRRv1z09ilfYQoOj/ZDWxFGkR1k3biKASlgYT8GtaViPjrernCutjUFdqrHgKUL8yYPozdh
w4aH7m7AUIkNPQ3CXYHO89piwl+cDEJqsp9sBVz4PODKdpDKWoVnY4liu2cprOVpaOz7skGW11Yl
jP4E8wn/XuAlVHij/uXzLFJmsanWOiWi1Uy931s/+02ldcHs5rsYx/qd4CzpEH7+G3lX/akmGynr
GzzoCZu11UGd4vpdsE3Kp8p+HXoWPEhwsuVe6z+HF7jUnBug2Q+djmLNgo/TVzYSCKCvZ81aJ89k
nWyV/cahEf9sdb3x19iyCZvAG4W+VxYDklwnEElCif8EAGUrqz7r5Vlpd9G1d81271np8mxm4VXB
pOOv9QTI5ChPMIX/qHEanHw/rMhDfok+6cVJabSHLGQPEctfTp623oJZjzuPBEj4Te31IBuMRRcn
7z8jXD7p7YMK5GDcAsbDWDZ6OXX70a21Z35KZT9mUbGRxawFaWwRtvFlsZ1StmmsFKIm1vvAUPTd
OCYJ2CGGeiAc/Zo776x0hvYsL9wkNYHVtShsLuwVxNpDIrzoBM/uAwJj20ro081byUHphEWoakWb
AdYTqeywM42vKIYhaZjmVaB5mflVsQuitUpRw3Orja9N1b7PlpE9RMQ/n/9lkKLN6qYodftaYKut
KEnKWmkTRaAuuWM2sTwZlw0zln2wDdva5Ype7Gcw3sTHmXxl0WhNdlbr5CuLHX6qwZKL+nGeM/Ok
Z54SIAM1v6mIJgVDb+UXQi7DVzBphYlnguwlKlOBbuZNb56LaC+CT/nFGBTZSw7+t16GAhek0GxB
NCQdvprKVV6h6vpfLyuL/3hZerXZWO5qZdQ25A/z2+chMdCDq9TrZ02uMY/7YLKCprGqi2zAXaS4
QX7vLyrCvm9Fzr3MPPOCS5h9yOfa2qVkPt+Gpt1kK2YpcTAxiKrOvSQowd6nAcvzDzATI8MmSV+y
uvs1Ugvzj5GyQ/b3yFrPjY+REu2ExeTjXHaHGK+KP9piPyFY9bPBidKvq8F+sVDp2JbDGF+bWknP
jTLpO8+yyy9EWshtOYP5Z7/0vhyVlvN7L5b4a0cwfgOqTNyESWpVs4jfQYJNn5I2FEGUZ/X3eHRR
eSBzlobMqErVvi2xV6PZ0oo7cpHD0W3Kdxb9+aaeTGJRGC+h9zS731hwgqnt45+r0UkK6+29yDUn
CEsrftC6UD+4bmofSkMjSQT+HpvecXo37RIbG+ZWTQnfeyaEXrO8W1hr5fMAhSCo8Ag5aF5ZPquk
qqB7ektQmaJ6HudRvXe4JXLflc+yhzW5h2iZswdZZTdeGySuK46y/xIN1r7OtWwjWwnidzfk0R7l
S8kqV0wbrHb6R1nqhOHBN8LHRF47jhtlZ+OpjDQsb8aOjBIQbPVN9p3KvLnlsQXjO1YMzHTi/JnQ
1W3IivKbEYORNpH0OTWuC7Z2gdTRauW3OZxR8+xN/hR4ebxV6nfZXdHAJk0uC3tZRJfBKbvxvTT6
+oCzXruT1fiYbjozyeFS5Pqx1EW9lRcdFOtUcjM+20UHJc8wj2DI0qe0NPHtMQF3t86AP1U5hEyF
NXM10eSnqgNlJOYBklcxpoEdNf0BFS+FBOla/j8O/rjU+mr/egEtwgU06UrUV1bFhg5mP3oWL4mG
GFmvVZYv6wttWjZVNBof3Zpi+q1b52a/d7NZLB1V1snXOZaW4CQR/4rTzvNbR8MvoVvMryrOuwV6
0K+q6om7bdfCX9aHKOuDYe/BzdjKol1b5OEJFFxkMTRehsjuXoXRmLcpj1LSmFxssC3IxD0Sh8ng
2+T8/4TNvlH1guAEwKZzonneN9PATQ7rRPUJsZZhN6Wdcg69uj9D7nZ3Rlwpj8mM4JuA4/3NGvqb
LscvKTJQY9z8VRVYVExON6LQivdwFXrFzanm/oiM9XxIwra757OCqjBWJK8kiH7kySB+RurB0g3e
R63pL27mTrjRcO8pK8ksSWptDzOgP3Viwa11KKxtjPbns7o+KNi9T98Vu0XLmpgYfpHDITXU8DAr
TbTpWt14KeLOPVQ1QQhZnIGUHVIlTT6KmJwaB91r04/iGHGX5lifbdQyMV8ydSJbbhQF8yvFzkom
inb50dkhXX2oMVL8aLWbqDs4RIQ+xorSYZ2XCawG17GVTfaknTXsH9d3Bb0nxzZOGT5acwsiae+q
qFCurZ5XxYdIU+aP1swLlX00aOpH65Il4Z4UO2SM9cqNQyIES3Djo9XScHq2dATH5aVErBp7tUNH
VRaZ27T90rfIFqxji2lc9roVYpqyvq426NMe+zaoWnN7bN2qO4Rz8YL30DT5sCzbqzzw8/46S4y7
0y7T5Z89ZDcB5dUnkZftZbGtMBkuhIVp0mofmZu6e/WWDpxRFd6ZfA0HcRQ73tUR4qeyUvaTh6hM
vjsxyFJZko22gv5kn4+7ZB3/2TXJiEVlCbmwzzp51unqs15gafp57RZn1rMrrFMbh8x4sluYwLmt
0crZyAtrOQ8fP4Y9nsOyPn++WFhiP1Ir5UPKhvy314fC0SJyVCRb2ffzxRw9PVpuW10+6/tIyU9o
V7/KV/68dlzobkBgTPu4hvMldDSooqvdijwoMU4rwsMle15ZZf+pzjJhdb4s61hl/H1qkUpDvwXJ
AUPJNyoAi8vHqezaVZniiw4/PtnyXy7XZfFeDyNSC+tLzut17KhnVyTL5qy4SIx4+lZLXNZm6OB6
o+Yd64h/uSzaVuqwbxLlVbW86LXBw03Wa5NrHOtGZRkL+OpNa6GC2S1wZ1DO5ktONEDWp7k3HRcx
QQ6UF8eWhxwJuEJiICxoNVIB8lB1iXdp1oMsdp1V79QQorisG+uaJDU5/spXddUkMpU418TpnGua
tZveM5Yzk7BJbGxtsENn2BL4Yl5JC9bZsqNs0WJsG9feYh37WS/PvFD7NUwWP8Y2kXUySzRXv9dZ
u59nXbkAachcM7/Kw2zGCFatB3km62ISRhtw0E3wjwakxiEgrmNl50QZ9rNalad/1Msecihp8nDX
sFz+eMV/ezE5Vmu87wQQ18gcod9sDOedutojzusBXNevQyUNFDNoJUc7UreNLH72GY1IDVRPGfd6
6yS+pVkxhtJNdHSqPNuPIspe4zB9lJSSpQ0T/hbd7z08wOj/vUeo1N1mXjrkYT0URL2+I3jVRcVF
V52taeC1+1nlZAniCJ/lzxGNnvYHo6yv0GPyi6z/6OzMqrMZchztrL7vHtCah9li4tgxETvxSPc1
zgFbqtKvZ6t7+KisinYPoG8VcqWuXA9tk8Vb9tjqRl7mo0Fz8I9JUdNe1NXGafV2mpRZDbIs7IPP
usQVjvNRLqV302eTpiGn6suRsvK3dlluW7Qw/nG5f+04re9AtsiDvKKtub/qPovcdUzsso9b1DjC
7FIIaBuPjMvkV9FcXSfcGMnslLV6ruGmqIagKFv6sNX7TdQ1cCv5lXey0m7s1RRkNpJN2qB9aozt
Ux2rPEv02Dm6Xkq4ZGzSR919k22yBsRpcnCIPAafdbaFj0dcwKbTUqt5EmAFnson2V0eMsNj2a66
zsdryDpTqAmiIaI96KU7HrRcBQOT59mVYFx2bYl9HAQqEHVYaiP/XZejbJF9wHJ24LEHdJzX3rIB
7qS2KwcDybA800+llQ7tc5hj+GvVWOF5bvQlt+LpXcvBrDdW3pGHrjGlyyIAEkU7n+YaUj0Lx+gB
IU0MGhUYmClbZ3/MzfkviPYBJJQx8rN+BGtkeGCWTAQFsrh/VkKSeIPRIN3hIL2tZmlyVNZ1F9yl
cmtM8/RctYDJYxtlfc1Njx9XwuiU4EqI4GPP7ZflxS1cckRUu+psWDp5XGfOKrJD/ynLM3lo47Y8
mK2B2FMUXe2/D4TW4L5PPNby2NX3qtu+y8bP+n/0XaZarNi2f73G51CRusMJT76tvPZnvTz7rFsq
N77EyGav7+Afr/RZJ99MuiC97OJC+HdXtzDjfW0XCG1FVntFGBajeicydpObt9smWcDv54+eA5FT
KTv3uSr0hwr7pbtKIvW57bXFX5wuOw9j7j0vYd9uiLs4fAe0mu1o7wyW/1t9LXqrl+6iAMGRV0qG
RsM3RvwhGy2kgp5CbhfW3JcmtSps2CJudbzXOYarnC0ZKLAMsixPkUkfTyBaV97H5L3kIT7f2TTe
ZAkq55e8UMf7R0mYBLbc6eGjZDuHfCnVR1nyUiIkNroBheF8BX8ObXjslrs86ABht0VoqEAUqCtq
81dDA6ISyxXX3Xaq1dsw/NcWRFX8iCfU4fMKNToB9yQS+yKLMaP/+8qQ471tYYC+9DDhhO6Um1u0
x+yHDtDNg1k6yWE2HZhlQwW0ZD0YREWuOdbzeshuhFUpdb0R7Y1mmVieUpJ9k9jU/caOoatj7/PQ
Y5qUKNNFjedxkxPZ+o4KT63Z3xuU9jZqmusXQ6mc2zyQVpMNNWxzfDvV92G04HAu3Q8IWe5+brvy
lGPWgAjg52kCPPtEWrddgiTSy1On2Xh3TUp4xNKBmDOESttqqmcxAANnhm+OBPeq55wFzr7BCnsj
W3PIhddmzF8JRmdd0I+L7/Zx+1StSVVUZhbfcnBxHCIPUwAYUtiK9IV6arVw+Tikxfh78buy2DlC
v0p0JioEL2U9C5dS/FaUDf+oy9Z+lVtgQSuHaEu35dliHRrgQJMQZDzmXGwdoTawYuPkUbMamDB1
W39vB/vZm1TjOe0n85A6ZrjLqiH8qkAjmIDSfK8XJEeLYe5uiZob14lsZ1A3U3GfYqG2+yiCiVaA
8kIPYwyPWpviFdnq4YO+Htg11bdxJbIlhPu3YGBZpLcjrjE0ym5M0T8IXycneQ15EHYMCDzaQUsF
lybMBW9zpAxNY/5mVBVKmyTScYXqk308gAgPB0vcEnQcbmUt0HxtQ5tIBMXPBrEWc7MD+mRgwvTZ
oNhWfVUAbjp1gXJu0TpvRhSitSwa52xDLP469t/ttTrEA+rYr8FBsgS1D4I5OmhwXVHAGhXcUW3l
AnnY3I5RTuJnbZB1stXS2OYi1k4f4LB1gAahr+SLc/c6EOKuY8bf1Tl7autaea6Adh3axdR3WV0o
b4WlBLLDjMP2pq9T8yJHhgVQHWm9gs3IU66p5Hd/WUF0VsZslxr3xLb0OxHJcRflCg4if9fJsyYR
dbCGM3azNw9wCNkZDfPk8sdkrDxYTabfvPJZFoySB4SfA/o7TqXzl9PMfbpl3Z1tTRh8m89R9To+
MqrBb+fQ2csG+VZCsA9Y+ESIzK+u2A5UfKVvxeuM5/t9qLTIJ6FPwLlZ5r1Tt85WdnNDUgS26THv
rq3/71HWENcvPeZLiqEPD4gTDQ+wEZD6MPBJJpN0+azv44JE8bK4bAfpJhvSTFUvhFiPcpCs5/Mi
+tCNa4jLMe5ku4mwj679VbXUNymqk3h7dAecH0rUIt+vudWr0yr2ZvDA1xmR6I4tjlEHkFnG3ara
X6P5Rt9AD/80ov4Hl4uuHzp/UgHQWaVphIWLUxxi6PkpDSgbumG6F1mqbvRMAwzcutdZQ1VNKlIl
g76P1Ni9ypKsX6tkL28R4f4j8asXJYA/0xZfqlkPH5X8CZAwlJf1sGDJtEnqKd7JInDR1Ua5nvd1
siBs6faXVuvmu7XkCFmSdQ+gVC1H2Rg707zDhbnYylb8bqdzXuDDI1ubHEWvGRyXbJRVMC2A2prz
XZaskBhD2F5CtjeFvln9prPVTmMAULrJAKQHsvjpV/1hdCPL09qnrZUukJ7WquNOcKO1+YvrItup
KxiZsuRdviiwethMTC/zWpJVqq6/IhObXWX/lr/sHpt4Zp21hwuM6HEQJgF8LuZBpkBkA6SYjo2O
Ht+wx2IJOPH0qbLHWbVZPZrxlbyUuuENjY/I2uksbH2em49TM1SAK/U0mPMZvz1lwCWgf4s6y3tI
TzYPm0cHbnc2z2Rbs9zZm0TXd67j2TuzzN6qpFIA6dtKIEhPHkjHHhECjh+9kIe7Bkfxm0ug2+xQ
aNZ000Djwpxu8kyxgBvVFQKOus3Pmihjjn17tYoeewHxJ2ZpQrFEzpiSRzXE7bgNzY1b6kRx0xVJ
fnCmx9lbV0Qe0r4Rr48ExlyeDL1Zghc9huWNfMaJ+3/ygbH9WSKx91SpRnSM3PzdG6I/RBJ5+zDW
vEMaKsS22A4zS8b8i5YXK56zvb2iGdx2OiZNxWdFP8eNsSk2LX9GTuqhgom4E8gepCHo81p77g3t
m6fprq+CCNuYfUi0U3H8xiBBpM4Af8aoD4aRu4coQYHnVIdtF5oh6oPnqcifkyf09UVAACIRsQX0
7EA8raZ2Q6ZjO44987KaJecJ2KIvyu7aE46PiNj/lVoFErO10W2jUqt3Vafk/mgCMNWzIUBXEqBT
/K7Z/fJHV/d7/AuP7WLdjapRz14LtpXJadh6cVP4Wjz/DPs/mgL1Zfa+P5DC5rto31EZ3Cde8XXI
AZPoVQ8Vt3zSQav5Y4O5vK58jYo0sJqaaaXusB8T5h9Z8Ybu187gmyk8TPMmp/2hskzYWOYrbID6
BOSY3QlmL76ZDIQMFGUM9KXIAFhZ3/RYXwB8s6b04lIEdHiHTLqtCibYOcdsqq7SW2yDrF4i8nZW
ikfBVPZ70KJ/KGNRPPfhzxoJ3T0ktBeF6CjrhOVWTQSQ8ngVnJoyJo/F2aiafgOPySdZalSZCC8A
kRx/ZEnU3LTZwAwte+6HQXsxnNMAgjJQQvGswQvZlCgbbCaeAUQ8zSP24jdzmU6lUHHiSvPb2OH5
pEGR2S4pPwaJ3mEfgyc9xdHRq7uto2OeGJYNFjnm+NhrccPis6v3sY3o4DD0D0A/NmYzj6CQzZNW
uoqvxnEO0q7/4iwlCcu5XDZ9WDQnkYzHpgebi9QSqVng60qvHsYRjllpFgBfwXUhW0+2P3awUKlI
E3U9bnEDrgxxaN9cB5gzrjmir+1918doZ8ZqYIOAFEgvHJYFHoOJBZCvhYV2YlvuBmOvsHQPmyMx
bN+suxkUh3pKPAE/vK5jfVvPdXvqU4TT7/K0hveW+b+1LbpKRVHaw75V+2NZEegCHckoeRVNNn9c
IMIjKAl1P5+WcQ/Zo4DtbDY+Vu8TOhpLexJerO+sXr2relWfAJIv3GGxi10K++NNOwMy6fX5B3OV
DU1m8R5bsarJszLwmf2ik60jrlBEQVg5eFBl7l9P+Dm9Jy4buNmpY7/Qv+u280WEva+T0ztGcFW3
TjL8WbX8PMJbHirTRsC3QruZDHxZrCLZg3dvsjRGPxjjVVs8F/FSb7MeIHLT/8gdNEsA6jrIplbV
dlFi9z404TFfXOVLiMBvOMdnzehfCqsrdyiXvHdFpmydsOXHQ9gR9Z/hqtpiIIVPolpryy9tPHyL
GrNDyTC296lNQqUa+104NEXA+03PeT7tvZgvJK/QbNFza7jWJV+WlonnfCSvr9dsXUKxT5N8txBQ
PtiiveR5ibRPWr6MlRqI1RsGn0psovBMI6OZ7royvDQVqhIpN6OqDQ9VqL3FukOopm3OKvuNoF+G
YQtz0TopuiKI2afmMROIXDRd/VNoZenjSW2ozU9UehJ/MhOsydsMw9TosSsM7YBCbxP11gYF5NJp
v6iZeK1NNfY9Y2Lr6+a32LGjXWOM6AtHYFMbLz/qGouE1E3fusZb/D5158BpL1WX+a49277wCgzf
88rdlaR7bj2QxSZqu1th9URzkSNBTA0eVidUNCnb/oWYfuKLwXozyghGFiGnu1C9w5iheeK2p1KZ
f3gO+leW926NOfafxngsyDz5sSBdzOQ8BbMFnK/UPTcgDD0d2HllZNdQs8ny+pyMHc9gdzJ3mGfo
fr86fRqZ9gqhewK72lzM2fU2STXgnZFCThVjcpaHQVjJmezoOcsbG+qwnQPjHb64KQQLIkt+bit+
3zU/E8N6tcb5z0bvyIHF5gUw9rmChejMxBFN26036CB8bTEb3TpF9oysuHWbmO79rsmaQxW1+UM+
g8NT4v5R9Itv9nm2zVnUbXSIWYhiJTh8aSNY2twOeg1n5VoXBoJAbnpocje6YEsTovZjxOfFy61j
yErtJOJUOyWjAUMzLpZzmaTjoUAE+QI03NhrQszXIc4jFrPQWoHH1LthxBiRXJO2rZLUeci7KN5G
zbXuofWYwiaZigEk2hksiYsan8MY8d9gRUEGXaqSNzeBxFtCWM+24WEXuIj6pW0Pg2LjN1Ak7ktH
0j5oHKtHbT9GY7gHBmTMWDIhka9+XWp2Tlo9lG9KTU7US7vpWFmmtYHy2vodj8u3yYLpE8NreYNW
3AFOBvsAThXXv14Yb0xgOCtC1Xqb7L7Hw1eoeGta+GcQF3mLEETxeayPb8TT2bCl9fCmeeHg56Ck
3jwLKSRrcZu3qOQRgY5h/QaFbEJUG4m3SDFOGA7qN/QnPQISTriRxUQs+q1QYBFN8dvSpVUAL8kE
0x11u9qcmGRN8xTb7InDyBxuHSKut5bPep7cZgfgjL0yE9Cm8nKolpljXVlrE1HyHpSlUZ67lK9s
NIPB5l0iMZQi5T2NaCQjCtNHxhoFRc0HaBSw3wgHPXsytcAGMr5TVaXFOKX9wx0yUsxog8DxL7+Q
05l3A3oiG5BCdoAbluEPmpHda2t0/FmkxjYlBOwb1rDXy9TDkzwZd0t1G9J6PvRtEt4WPouS2Bcw
iy9ZHIoHAqm9jyYVU1ajqHek0FH0K5YH25yZsMtmDggkgK5DuZvEFDtZdUj6ADJDtzNWE9S+SAIY
8endHvvy6C04rSLtiAdLtXwr+xKfkXLZ17jybefKewUcvOmbMYH4wv0fLiB+59oVfBQbbAiGw90C
Wtuxt2EaR36YEWhtG3RwBKe7JIEyJEI0vrQxe7CV9Kavj+4oI3Bl532z6dEOVdBhY+IWEB8ICKDF
GlpB7+WOr+YliUimhy4J7aex8giqW/mu7Y3KH0uCGqUXuZsUAzi/JbO8bePK3sxuM5wQ6rCvidAS
/nQLuIWWcJlm8kAtWELfnTK5FEYNSNe4zEjTbQdrTs5wO+o9C3+Ld3ZHN60+aChmCKUNzx23KuJQ
1Z+ms/QYsQnrMCBFE8cJIeTZ0bZdF5b7MhJZYCYvra3VD9E86T4RtW88vckwj2I+FZY/zEPlx22k
3O2q7W+TPSl+Qbr+2opRBGg288FV7xRjvVGUhHnSrnkg2g24oQf4UzYoUBYWBtqOpqFMj+aljyit
q2rpDXrjjr/EdOtaso3YKHqnKHRxTM3dK0Lu+yFSMn9w1btJQGdr2PPsa51y6rzyRQjbuRSd8qOZ
+KEmSzOuZlUX23ZO/2oN8DsNouI45zyUfZNcsmGcfCWZHX/CZaBj3kcVgmlFtfMTRt7hdg5xDxID
TOk+DDFdQ7pDOMoPczLHsxkC35qqOIj7yQpawf+kr/T8pIgBCqhBYHSeyqM7DziDuGV9QXPspjZs
qQygIgaWiDqWG4BlWZGJ3D43k4ejy8TiSWuGdg/JdhtPCpS1WiyH3MpaoJXVc9eWj4oK4A2B7Xbv
tO27JjI9MBrN5A7LuPk88770Eyy5JTq6Ea5Fa0y0H+J0ixw0K/hImzcqu4/Ki8UJjpJK9mr51rYG
WDmWBRtuCjgU+KwHyzThPtR771lYmH7nDMQ6kGmaMrShW/tOqnS6TYAM0Sxqd5kbvTqI1WwnT8fN
VGTbZYpsNsMDX9AwiJ0dhepWONkrhkDTpiZktkVyVd1mMWjCUokQWtGrSzGhh9WGTFG5bRq+gyTc
TkkGJ+jypAtEGO+JwWWnFOldW9XtM2v8C2aXHTLmyYOhacq+4kbyw/khA8Ax5ol4bNnPRhaJZsMl
byLglXR1y45VbXRW+uzsKiOa9nlla5sEgI0vXORkk3skJovlTTsEOQjJjeWkj7EnzrblNtsOiVzy
1rm6G6DjHRZH9WD8InLCMxwqzZDmux7h96W3S+S8ErwY0FPfhbO6bR238aErZ7vQs3iShCLaovL0
rqG7s637dvyi5YSFctg3ta5j9eV5eJYaCH/VYTJtMH/8wk/lEmNx/yD8me2EgtPFbGycDIxMRFAO
tL7T4GjSIGinhzkwn0m8xsRn4LkGCthAQO1dEwwsKXa1hYJ5jRIE6PCye6ozKFwGiUCPnH8zgaDP
JnP2VVbSZo81GM+f78gsjGeRZI9KWC/BoGrhVbTGu22Sh1+G6pT0qTgWM49rUwHOVZLNqJyzwy4T
6ukZ792NhgtdUNcaikhlCHUuBKeUtqdOLwB5TRmajlHthwis7lWFPctQW83HwVpAQZhljjWSbT2G
Xrrs4GhihpFCSO0XhZ36lCcAAbz6iOVlf5pGMZzk2echss3+lCdAp+DUMFM7hNvBt+/nInP3/LjV
ycjU6mQT79p1S3mbEfs9IYm0nJKcTZsHLymQV3M7kgF9Nu1rEozI0JyJXrg+of6b0LzmlNbFa+Pm
BFAKc2wOS5yzRfZgNbvZjCxxP59Go0fL3GnxwrW1PPctC3UWvTCPg7Ia4lX7aV6KE7NIwSZoCrdW
X77aMaiAbohKrk+opcVnNzfLQInLmL2UG57kgeUr69A4vVmE3XehojanpW/QyxqtfcPj8NSoKdjF
mGWpXzflc5J2f7Zd0X98V/JMfk3xYqF9PoeLi/JLL/bh6kYp9xnyzF2LqzUfv/emqYqJN83BnsLx
ZEcvkJoqHnRbDal/dhdkZT0neTWKqNCCVq3TY9ctJNyXjTamj5riJbjZ88FIvlnIUKIEwQq+bcMw
4CG1voH6PpTtLVV4XCChG8TpHOZ+rIbhfsnqw9jWCCsUuCIm8XHs4CUqLNaAwU7GSb4DxDzICzvL
C2m7Cr8Kw10CedpqccX2NzT8uANEiVQI9O/nsvDYWo0m8RoMqU4AHfSTgGMeVA48tvq7u2Tfibu4
fLMhGnKDbrnsjinjgYUNaiyO8req9Kk8NetBFuXBRMyDv/n6U/5bc4gR/W+9R8drd/MoCC4We60a
A8yW3/+HsfNakhvHwvQTMYLe3KZ3ZTKzSmr1DUNSSaD3/un3I9jTqaid2dgbBAGCrCwaEDjnNyxO
2nVtogq3tRUTgZEsPnRl6pHUoYMo8P/O3Qix9HFVeRX4zMApgdxRdCD+duNHgKcEGcBBU5qLn7Th
MVFS5NxfWmwCd23YXTO/uMSMAydUsnFIK9LvyMkJAuU1NK0Wj9lJf6nRhiccrrhbJ66UFcBo0gki
mm5+mWaM3VO603pxdciK+ekd3/X3SnWNfTeHCVTLSk+DQCayqvTzqGFts4eI4NzbinfY61zwkmn+
5kkaJPYDmYBI2fVHJbdjXh13fA5GBNksR6mZNRFn9BBvKLvk5KsButyNwrQKMtaZS3NEC0axVhNZ
55UyANJyDX0Ve8K8o3iUFUV88vLpg5uNPw2g1aPZZ3hr6lGzCUmR6X3jPffBZOwJKhewxtYRS4iN
VdX5i5pCauxYRq2DpIhWbSLyFysi44yQFaL92R6i/bQhC+PRC8FnY0DZFo8b3Z3iv0D9V2c/i8w1
lsjZplam8hIjnGFoufKlYJjdOUPlHhN8ia54Z5KTtqbm5xAHe2dq8J5vzLvjBPmeVyA7+MTRv+SZ
j2JCpHxvfbNYI0/bgRgNkmdFZd1Te922SMLguyjCdyJJaxy4zW+dCK4Iojq/0oB4Gt8FPVPsl8Rn
+pKJqFxVKrZtZm3/IDLvEgtgjHLUpj0QLLmRGoTj0pYQrYiWbHJRx0cdxfmNk5rTARXTaT+ROtiA
0jQ2k9LUW6aPm7zoo71azvEOj4hURqS1CVr7GaA/doVBd8vgkxhRHn7zlcKGCU4yQb/HhZrP5JVw
qxr2dKt79VtTa39lfVOiTg5hkmw/eRi8WiI38tAB6rMNmsvxNYjiFHJrPDJIbZsxTc5lWvRna47e
jUB9e6MqD15XKe9YX28DzyCkCmNv47fJdhCReAcp+CPAaOrJrHTlzVAtBfsMtd+6bQqy0crDXVIN
7reK+HXluWDra388E/gUm8RETqkjg3xAkX/jouT+vfZ6Y+3EjvbCCsA4VkVY72u4Z/fQbGC9kwn/
VSEfbHnRR4UhMfNpzbh6eVLM3iPmwTO64GqUPqENJch+JsUvZAVCcqRhsZoq27uDNvZ3InQgDJcT
HltTPL0QYvgY9eY4jUFz7+vGvbYIW4QZeGaMpqs9SuAMRzL/nfBjTzLnHZNLS1aP+rJb9pSNsi4L
2f1x9KPtv55C7rYnX47ziJUpR0HkE/bHbGq8bOY9dseyLrfk96YLVTrJ+h+bj/2P7rJNFp/a5Hlk
26g12cZQi2HF2i5B+y3LCj6q86bqMIUhnPqfVqMzmRDM+xMFyO4WP7Z/6suhSxmMpAEVS9mJOChP
sijmz2xv5oiPybpZj/+po17NLLKLLvmoi5ulqbwObmqsARGJm2wrUpvRPTL7vWyThQo3XQ17/7I0
pXb8KhjGHgc1ODceTdT8lza5I6univzOrHU8n3xpi5R6pWmdeny0seJcI2ZvvORmom1DtxB7q0Bq
PFdK61ktTPXZT72QT9/QfK9c7UsKEPmuq8pwmvwg3doYEF3zcWL5JMYVEm/5txDExT7CAPJAYgTW
MuxETPY2mu51m65KiKX42ZOdd/XFjJK9yzf2jJMnU6QpTo4wx/YxS/5zhmTrHnGX96xKnGfoh+pW
YdnFsCLsp74ZImb46lM8NCfEUNIz7r0BljoAuUFRTVvD02xMT1L04/Lpe+AgO8mF9u4E9J+yplK/
obeWbYLezrbqpL2Sbm5ZYrbINObxsK5RN9ybVU6mR0WQSdMhyjH13sRdp76XTg9gtIlnNgWRpAR/
KCyohPFXVHwYdVuzUgbQ2Arry9SbxSaFO3dLQkQKiiH/QSx/PMumSujts5ekR1mTBURhsauhfm9k
f9nWtPq7Z3XVRda6MJ/IMA1PTTN64NSaYJOncX/LAj+DBhv2W0X0/U22hTmTXcBRz7Lm4cp5Dsv0
FzI0/3SYBqSqiUqCQZnPIYtU/x32VnCVp/GKKTyqWBeuHh26FrsHU6mSo2wreW8vjeI/ezU5/DHf
oJcoXrUpVTHxjMed44o5PMGwLduEFV7TjAyqbLLyDtRtkv+U47psCvtpXKuFpu9lNRrr/DYSFV/O
kGGBrQNUkphXCXIFDvoaFZFziGrGVyRb/gO6XbrUE/Nzzf/6aP/cjxB/BhzS0HfyfI+OnRbeB7Jx
rGzSfo2CU/6EZKB5NIZZP6cMh5Vsk0WXq/lTMxciUoBz6uM0az5Bzfl3x6OzFk/OodDV10eT3BoT
P396tLlR+kv1KmY/Veit3KqOnnKdlHGAWe+y9WizlQYQQeWdZA+FDNPSLRNlclB0wDCNjup4VJiY
oahp8y4IBG195gw7WdWCPMUNoYV37Vj1e+D7M8hnjhXOncM+SA9REACqnqt90BY4BoMzQaqJtVdg
vxteAr4tN4kwz1WTpPpBr0HuN31rvw9Z1R8ChRmb3JsMdXxoqmLcCBOufNfYzsmvmJTYMdE5VdEC
RNIS+83pMpZgXvBF1qxUi+9znkDWQte33wzTQiWpSa+yKW8Fs4m0mC6yCmLKXOPh+K1E52GjD6X3
ZoWdgiRYqGwtz3PfNKZGBzVjUierOVIv6K8xyZGdDYaLVxgMZ7nTB9Hx9lXnse7W/WjwXhXFqzqf
NG6Y7jael11kR2yJmdONLc5IGBeuZFvPl2cb1KhQeazvvbDoINHwyRvkh01+m1zd8Ql3zmmcpoMu
sjZsfTo4Sb0LnC4B+ynCfYZayJvor0VRpTtPwRg66Wfdy96+EySwSP5q7TYHlfWuxB3RqUT92oqY
r/uYpe+WNozM8xnlMI1JmIsbznkKoTujI5q8d8pAssXzvyAHjQXHgPiz15p7WSuLvnpzjCOjY7i1
8bJ0QAWdHF33oG/FSFFnfvBeD0SykpKUFDQa/aBlwlkH5ATmKJ+z7kC6bMPEbHeEsebYmMt0Pr2P
rZGtTT0VB0/fID7qvtqzH4ws9ORgmMqLkVVfW13Bisctxxd+NDIc+UC8OmHtohjQIiOSx2thF1AN
dTQEUc3KvzdZ9+r7pfqGk6FE3Kwq0/PvKXGtuGSuriol12fUQBfNhdwK5jmGnZtPIhPJ0qQNfnhS
jO4W1cnPwnaNQ42NxXNgoQ83MsU9p2X6F3Pv+qdrBs/dkGq/sNnYxV5tsVh6qcdpxYQ8I4fdNMAl
rHjlIa78Vcz46yCrVgJvjHczqo8hQN6fWoownPKaYGNy0+38jDJvtss14rSZEmVbt48Kkt7hVyZ9
5b5zITIEjRegTx83r2aXVwQC7PBnFXxXxWTvvVqb0fmZuxlVYoRZFOQYZ7sEbVWQsfakX6eoz976
NprZhUlwktWkRG8U0MQF5r396rcjeai2L+FqGMNrWJkzvyyqd6CCo0NdohFiKdkBuydMHBK7OhD0
q7bmTCtnZW7cmPrz5ydykCQoNoCgtpFCop+kVrKK9CYkeGOvTP2K6+BNTIxABkPtTvh6jtt3BupL
0Yp33WnQrE2zq8Vq7b2bXO3a1PpO7kP61Du3eGivBvujZXB+NwPHu6cF8vxYZLx3ljHioo0J87xv
QAiOWDOupnNNRW/xVnZE7udaR7L4luHEK2voARe32ot3gV9Y701eYrabpXu5r/Us9er41WGpFWZ5
bfrpaKqxiqyFfojLZHpO56JR+/MUNTrhGmpFW3e7zlVstIx0+3nQNYc175iuiOigGSAbjXlPZPGN
Gcf0nOqV/az2Gnv9sZm2Zhh2CNbOdblLFiQwsXnqnmVlOVVa1hZJ1ZwwatoHh75LCUvWAYZprlUF
EIZQDpPVfP4DJAFsjp5hz2QtgBNRHRqd3pOrTsc2GN+WqtyjVUV3Cq34OU26v8w8yo8pEa/nriv/
KVDAdLb4ypXrTzt61RuedH7Ko29jOJqxqgetXAEgR1pkPkvYEAwa9AjBANMXL0bsDrugg0ypJap4
4U2CJGB303iZPYxkm+znYg30Iqtuab7CuCPKMB//aJ/KGvmiylbQZRQVUzlf2wSjH8A4pciiJgNg
DMWyTwqSyHNbaDJ6IgQkgHPYzVtqZe+FXwbPsuZ5oz9DK3Ekn3f2TaTsld6OWEhn7ZtqZ/qTje8H
iJEG0As9SmCpLI7vshJU5JjQq58usqo1QDkg4yV7WS3GLDr6vQdyeD4SGc/0ZerD5Q/LJtsa12GV
iJusWWlPiLVHE0VWQ7zft7Y5B6LnwwPbKk5wMeyVrCa6Y71WUHBlTf6+RuiHxE6rV/nb0xnnNViR
gp/m/LtnYNGoa8VWVgvM5Xk0M9xu5G+zU2SQIoSg5po8W+h3r0lBiJfEMqk1S8vUtVLW1ckmWUAg
eSwZq828Pqg2mSGB+ee7M+TjKhLC+Q6A+FyxhScd71NtTb+JW3wZiYR+K1roIiTlgzs+33zqmRqu
8OgsnkFwJIcit/1TY0zB2feV8EAeMjvkiHi+6Gn0JUGe7aMZnZs54tfuuMVHluY2lsvxcNIKTI3d
CPQNsZ/w40giviaCz8JAE270nAxZBBJHiDMp0n00TG/2lBkr5DiBbxSJ/dRMbT6t0lLj8eZN7ZL0
RRaKbScvREORyPa/Oyg8rrsYBrrbl+TTRNkBuAJ6DodORWOzhcXiNcMZsPx0rOryB7aZytHS0vHN
akseu+FVww/+C75rP7PJXZOgR7m78HeBHfwq2zR+CaMQ3drEUXbQ9NUvhRVpTFqbnebq9ntg70mJ
JV+Naep3hhJGW1dJzkLxfjJdV09mFf4yw/xHOwQm6Z3SOWggRsmyuRhnITQ2VFGCAhPkBy8w4r97
kkTJaLlAkUqSlQ4vdlwO3kYPSC+VAAFueb4nIh+R8sP0vMkizF9QJyZLoH0tJ+EdLI/MJ8D3ZFsG
yGOaDmClHix8XXf+xfrbhfX93GfazVDrE0T0ckUWSuzUnIiYhdwlgZeBeK/K3LxyjJdh+FvH8cS4
5o3tHsa0Rf5wAKBcrYkzKgdNIa8Gp6ncwZ3XkQfxjdNPoB7qc0IEbIO+kr3J7Gz2kZ2OfB6R2LTF
tzJ1q/uk89GmSX9xSNwD7nYCIqYUijkEl8GLfo4ZpotDj3YuVou/J2gwRaN7uAGKem11QXMleavt
rdIKTsLKiMqHhbsRmWp8Afn5o7ei4reJCia5oF9h25aQvwOC9XmBOETftCsVkbojzn39Tc218LUE
pSJrsiitRttBnCc4NveQhV/oIF0G7+xDVrkho6IB+4sOYCO2EV4ML51mqveR1OrW08l1y6qFkOJz
GqEFP+/sQBfeewMy9mB3F9lkwD7YO6Fdbmo31u5eZzSgPAEQzTXZpBkWgm9NEp/kAfPX52jwZWbu
Eh5yzZ/VPov2PvpAWs2wuMoanlRim7g+FjrzzoGVDfnq5iRrnq6191BJQAg4SNLLNh2PkGPnZTYs
Gg6QBZOSHa8G9qLzAcJVxm1cxipoBHowq45eW53sw7xTmYuhJ/CnQBo4yh6EuvuTn6MC9TilcJMT
4qvx8pvTsM/XoTfex4hwx2hp+r32sUbLquCUpAFfuryJftuNja40c6ebE9i3pP8o8MR9I6a5Hg1r
wJokM96KofgZxAhNyH2EaNU14pTeAcSo+WZr+BkqnddvZd/M0MWpxKZmLff2Kpke7NetvW++8r0v
AMNUY3ryAmYQUNHCmywQR8m3Zezn2/jfNn0M05UoPcS7bT28jWIA5eV7aH+b+yQIjbubt8Y9nhQG
fTAtR1mNFK89ahPwENlF623jzgdsdNJw6Z/VpJEHVFoP9nx4KaodcHcfQXS4baXSOjdZxFHNaFf3
w9ERkXNr0EZ/HiIFmrkOAC03BexoHGn2sjMRweCKlhxrGr/J1qB+6y0XaNgCbP7nfFX7O08Vfwuz
H2AUtik3uHQ6Fnd1u1RlW2NWm0rjeyZrmJjm+6kEYLdUdZ+jpnTvA9x4kU2DMZHOayMVW49S3GXb
OPknLePFkLWqUbpDY1U5Pfijsujs8aUAHPK0NMGCxNGq91aGk4Wvjstr3qCdZY+6uSK3S6bY6MVN
Fp4a7NXcmJ5lbfDd+jms3H2uJ2G8nuo5ClyVzkruzUO+8omlEzqr42j3aDO8+Jenqnz0uqK+aiGs
sl8O3qJDrd5kwXOEgkdHtvrR5pv9exWqwwVFH/XWCT+6VJr916NDzDoF5Y263j/aXOzKmmE5ad31
CFYgI7S2Bnu86GH02gxe+sw3MH0mhX7qIEGcZA2jTFtdyU0vCW5aYzbHP9rkYVad/6gaX2y0okwB
+WTOVRZuRZTQgRAAQ522QlUA6ZKLqfpNDEf1XkV+cffjgvCaF4V72ZaGGbHKCIh5kOXFeix9dcWz
7x9lZ9PAozVHpdgwgf8UKnZYCcPsVrRhda+m4tYQKHxC77W65zEit2ag+GsVOiheD/3Zac2OC8DO
APjUhkQqSCnNru7qWEUvdeQe5U7ZhM+YRvC+9o7a2BfPozmc7SrouJ+98V6bfXHyhqoFFTSK9KkS
xTYrtoraF5u6dqqNZokJ4JFf70zFcJ66GIpG1PnxbD+2xcfta234OXz47uIX3ZPVCRTbA3JS8BJ+
+G20swIED2KLlU7ODMArtPIwhPbH5GYg2Kqj2gmYE0oAplvt9E3DHGRdM/vIPPyF9HQ1gRJeD6EC
kdTnay6zfeBjYNebYNBVpT+BmHjXKifcCz4IBLhVIOmAlLtOP6sTWnONphgkF2Anuco+GfQvrLsY
bEAvbApDfU7b5IgZtXIp2wJ6bNe7x7SDAGcY71HdRyz/XNbJoD3TLnDvU2ppp5GMNvGOhmCika/S
bGzgTK3UASdd1IlJ3464AXhFF6+aiW8ki+EntbtqQe29ziJ8IyQGeyxNeI/CuJh1pO4UjFFWefhl
mqY3MkKbsNGKXW437rlLcYMhEMDmoxh7FOBtozwjWvYVhMWAC13T7QonwMdV1/3nLvvgNMEJuRVj
he5zv3ZMg8xtrmiXlLlqag3q1Ug4c1+m09lCcFYEgERSBcvFWIeTN8aHWuurU9X61Rb7yH5TO464
JG41bdRG/yoG/ANATLVbMUHRUKfiagH/uJa6+a5EYXlIUWu8IJMIroRvyjapneZS5DlREr2HvzX5
a1GO3QUgwaGtEGRsqnidVcXeSwfvmBljuUmYN7C0MoOVgZvWuurag1XOiEDRaluzt+MdAOEfSDV9
n81EDyZZ8jVXq1sDh2vXqLMRweO5sWsFuF7cNGeNEp0E4FpoSbBibw2+9oYN20b9Ucb6CK/OrM49
QIOjMgc8jPoqZ9TaPK1misJj1JIHSQKEWbIYyYiwb9R3Pf3e2cpzksDzRRxlnURX0Mu/J9coT+Tf
VL6EcYXmmnoa81K7mTA8TB570r121cfgb5xybWRBeGmzUpzEwAwj1Xh/xwBfnqQtkNvr56e3SAlZ
OR2aFE74jlEvE8yYGKpdVtU+sMcfrqm6l8GNmzWhwCYgFLqAHfBWI7dkO0fRBThCCMg0WoZpWV7N
kZKvEAGydR+FH3Va4JIdmge+5V0MYgV5q2rHBf1dJVjEDIThyT5gytGU1iuBEX0VgS7b+FF999wa
jplb4/6mGvkxqBgHI8VcT31Xr4uWmECVvaJpql66MNQuzVw4JoaVDiTMJFsFuvC3ZgtSL9B0ViiK
0zL2WvVWxLG7BpS1C3PxoZB5QIkhRFGIUMbPzuqLLw2y5ny0D22GjZ3jwmnSBTkQdYCe6jE9fhI1
QJ7pyoqkWZP3LAvzGVvzdIUbwHsSqQF/3rFmCPVmhFz8MngE2Cu9HckKixvCKnw+mxKEkq+24PDN
6DKAvFxhm8WsgkVhG6tweMyG4PWUiJ3tzeqzZfchXD9FoMwA3ujqCSAGMwN46O+DCatGHcL8qtWg
MjW/ekiDIbDfbe0B56tsh6izszKzRl0jNJ1v1bwFodwqGLBoqoJ8JHoxQvgkFgr3PpbjbQjs+kKo
MV1P7YgoWtq8wF6+EWmuVxZ68kdv1EGB6r51dGz3pPidd1Ji3z1ZM06njNrvtetdipBh1qwVhrGk
LA8TCktYqP7dA0Tdl237N94HBpxgW2yVIh6feryKLg7B43wmEItEvyeOewb/MDLLHnyuYP/3wKqd
6IYAvhRFW91o/VWdQ6JIo5JARSNMsm6FdSjdMl9Zsd3sga7ngOI8C9ANH4MdZOaTk5GU0nM0t5CO
vRdW6xLlybVNHEX7YmzMfVeV3l+J9waXqVUb/+dkVxs473xLvRkio/wMjW6dWak46YPAH7FU6w0r
de/QATzbW+BAwZ2QklJ8Fm8thHvHygl6qOaGOeOTN1j9a9KjUeRQQ0wm3jameMtSxT4/irLPnaVq
M/M/2hUUMWy+ni2fuaPXW+AY3RSgZ+l5O1/43jrwUF/TGPrWLJlXuip4FX3TOE9VRNqU2cdHkunb
TMTjSZ2Qb0Io6qpF4pc1O0RB1bmgWywfRlZnfIjnYhbPMbNBu6hm1Vz7rhmfm2geual5hWiuVchU
t6ySfSEcNVgnDrcRTNhRaVh/tF3CzMMKv8SJjs6hmb9axmDvhixk/T0Xvvs0eS08tEaLtnV7TZw6
PgUsD06J74QbI4cAABs7PFu2edWFAXvDG3iisHvsQVwR34u2vVJdJwwqCeyxOGtngTMtPUgMmD1n
pKEKA0s0rdnrCgTmv4XSki/q0DbNPewyjABJLb8AqTGkXkOYBb8GB9nzORGgTPpW97F1xXALjgRm
oB4ca9GBxhpFP7Li9DmW0MgFQekjD2p+rs3xVQ2mAWqHb28GVGnW41xFpmBcdyY3y0xcgGZOkMAr
aZGenDTQRZ6Zn0FkHPoRRgpwpefWbK9Kg/9TZkbxRsdEc1pLzFwwE/gt8Gdbpx8zOAWT+zwkmsZU
sE1fPFJzp6guv0zAjd7x2gBtmH8P+jB5VzNcYrzmw819Hm4ZJXDmUEE16ax0Eh4ox3O1J1mMfMIA
WHnKxpe90QDHXq2QpQLY0wcpMFaZeZKnwbXyLaxEdkyjgiF7aJ0Nht3AQ0gpAILLp3WOYlro5Dbv
hb02GfKeeg1KbwVQAP+1fhfX/D0kR/yniADrIZ6CLwFScIiP7kas5TaOM0Bwn/FGALQ3scbdRf83
UdZJV/1mXdOcmz7dV0PFZxJUYOxgaa3GkIQaeJxVdXSCb3lWGF+RkEeRc7jpsbAOSa/cJoIAM71V
3ZfmbDwQ/a22xiHyhoBs/caLJu8YhNZzRCptnejIKjVqhvCfAWLcPrumPl60JHobVFapQSmQUQyg
DM8mTaWPrk1c8/eAAn1ZFCBEWrU7m4Q3WK7CXoQjkvF32zvaHdiuizS2MrIQMBmntRlXnyVdvckT
23uFBeC8qOPbBILv1QCMYGei3pVR/LVgYoB8ZQi0siCZKqtToqfM+YoUgKai7OPWDZg/GQnwF2uT
idZYl0XeHWBH5G+tWdWHAbbIWlb12KnBG1cWfqFK/cR0mf+nae2NXoiP0VbGfR4l0xnhj9duAuxt
unb8IpByeRG1VpEZRgrT6Zxka1V2uS+ggRsCdoYSIzGX8vNmpobbIxXsBCQZc7FypiHdsop+MYhz
MIpv0vSlDQCLfc/sN0zLmmM6Y2aKGVcXgLA4ms5LOONGK2NUjwAjghlJKotRD78oiuFvo3+bZLvs
ns6vXXUqBNfVa6DTrdI8oZRAz1oHOa1Vpdj4uxFHyIMVvEU1SAH/PtQi2QnovHZjwC3qhztC5agb
4nm36GpIjJDEDaUmCwY3clDyngU35I7WTyBJDj9GtxYncFnWtGWyyi+Rm/KNtkq4ZAe5GU9EkGBh
8e/1VQ7a1210FIQKZT/OkELmsukp74BbixqvB38VK9ocR6BVgMXaklX55ijZJlYFDrkfZteDYp4v
XD2fUW498Im2FqvTVkIVZeMwpWN6kD1Dp+HKIIso/jm+mU8ie2mBOq5sJ0028lfGaE2TgEX4bHb1
24ta3UuFEcdbQ3Lvj2A4f7bz/RvM0DlkqFHLHLAsYnn95WbEEpmUFsZ3spqm5T4oFB3/mfk3ZeA+
Bd4ZB/kn5c/AeTkIyx5xkq7cekXxIY9LBgHHfL6Nyx2WjRIvlflkXayZNPpoGwq93SO1gicToI8F
+yufBmi3ZKiHMRm2ql59l3hgWfTAqNsKfh3xVCRH0rK3MSMqnYQx3q23Mum94LwCVfzdwVzcenXA
HbWREN01cX2X996O3ZeeuM9uqgyGdasP0dtj6k56Kz8lDsu/JkCz7XHTwA7rQKhrsZG3S94NuVXg
8Rmv5KZ8CqxA98krtysv77ITvo4e6DO5ORcQEXg2lH2J1ztjSx9PABGAOWM1jBHoH5vyaAdHCpDI
rpGdls0p6UBD2eFB/r2hrolR15uoib9Og36SV265SlBLV7mVjBt5reVViZuc9X+jIb4yYwDkPZFH
yC3ZtjwOsi4LI8ExpG4DIJqIPvbtTd745dGUl+bxNMg9FZHPVQmGfSMvhfyReldxfRqR62si6Mxy
rfJHM9uGIHe5XF8zc7oJ4JWxS5kN8NTdtTJrYNoGu2yC6Nzo402fhw752U4j29lPYgIJjB3fSoXO
iRJujZ6QFWf5//WH//gNchPbK8jueqAvPZe7h5oMDqWdoW/kECC/7y1y4wcbQNZwS+DyLhd3gVP8
8db8Aar4fAUN0nh5CGtyqndGkGnTNnKDv5U2VbePK8wgeNIdF0r3Y3BRu9cUE8ud/C2dX74k9qTu
0GjspnWdBpem1xVgHvM4NL/W8ki59T/bvLaYEA4I4o18Eroo2TGFYekyPwj6gLSTCcf68fjMHexy
ooOpr3sk2A7yCR5aqz+MmcWypNxmTo/xkTuDK//n37Xz5OgHYIW9zACuMANSHs/eFD25+gxgNHK7
muVtGN7mYVk+SbL6aMuJ/swjkqVPztZ3yh7MSvLqCIUxUvaXxeNt/eMRXTbl/qn0+oNXm2v5JCyH
YCuwV740NQkCORayYK/3KHQfH2/441mWbbIq5qdQ7bpdDUhvHzjhTu4z5cMuezyO//wIyrq8a3Jr
OUbWl81P+2X1U9vy2Balbf8z9GArR4I/MY8CrtwqAR6TJ4DcOhuE8/zh0D2IpkJnoTrqO3woyNMz
L5B3vLd1jEGdl2xqrg5zA9aHF52IxaTmeGzH1wxQSl+1Z2vGqk5Dcc16t92Z5sRUotbVjSpyYjcd
AjMrErw7yTsYs9ku0pz6aiPC4sXBvPhx4+VfldXldXrUZePjMfl0SN4nzaHDflA+jLKo5uFabukx
9CUzgvMkr748SQ6ecQSzwmPX+dDq1/ItgdVOq9z8o7V3jb8yCxEluW4ZcQ3eQqr7ZksuRcAFayMl
ORIHhxoSzfiGIdbfww64OzImW3mNZSFvezRPTxDKZY08Jj+yUT95kZHu1Gk4x2aBQJnXHuQgozFq
N3B2C9RzN0Euli+A0XxAyk+P8oTyzsstRvpmZsPYYf8x9d4rZnHugln2Y/vu43m2y+QT8RgMVE11
jhz3+H16M2ibboR4/7iKReowksbzZyZ1U2vjW9CFJKkEXsBf4JINZuIe8qOyC7k1KCcGuiiDZm0X
HTM52QKvW+5H1zmOAHPI5+6hR6JRHNrrFMewZXa1rKJCTeTk3HRtGYThUj9XRmzs5Pnl7/LtcDg2
+stkZM1ONY2rvKuPWyu3srb9GRljuBryHKV/KOT/LNAeA4civ/2yvkzsWJ4WONKwfADjv9VSO4Od
32T9E4Ls5gFoWnmSrJ0+bMsTz8LvIkjT5f7KO/EYYx43hg/0rwR6pjl61caCII0shmPgcJLzEriM
4BsUArcFl0zeGflYC5XYowU82M/xDfl3MJcdHiP6404uD/Q83j8uwmOv3JJd/t+nYq42wF56egz1
8sfI6jIXf9Tl1tI4hdh+MKFFmEFOdJXWPqh4LMou8s8uUy65icMmr9qySV77H1j98qGUv/OPWcZy
bJG5a2ABFxKC2GPwoZfzV5IjhK7lazLlyMGsxWj+jdYK8eSgiw95HQTqVnZfNv35CxoCBmlFsszj
5JMqZ3SP4tE2TikpBw2lSA2Y2DwJk//Oo1hQkrL+x1x2+fXFNMDEeRpydN06tmvg6TubLNW0Rq83
Jwn1w5U/xKxOuqurRzktk5M6uSWL5dTztFBWSQSheS0ggDw6yy6Pqtx6FI/b+Gh7/I1Px4bZe4tQ
B2MYY6YcOFuAANlB1uWbxxWPWcbP+5cfPxVavgqVXv1jGilv4fLkTd8FRPujfFxDlHQBTc/3IGhb
JDfkk/LfN+XRy1AFKKc+uEWy+UwFETBFHku4T5wQSfCQex87HmtAuUMWj36y2vs/e63Kjsuvn5/k
hezxeGeW+czyMMtWT89a8if/vndya+klNz/X5UHLWf/o9fkPfD5K0UhsNPabNiE1K8eVx+xBHvvf
2h5d5N5lni03H4W8H4+q3JLH/c+z/rGckb1lx09/6r+1fTrrp78k5gEfo7mqDWD0za84Hs7kKspp
WavKF14WhFIgZ0IjYvE+h9kexaNtSvEEhX5Hn7Ix2Fw6yeFWnvzR9Y89ctM3BQghUvDLEy1fFvme
PF6Wx0v1P9seh8n3Tvb7b23/v6fyp2wm9+cRaL9h4+LQxrR2ngvLD9ejWFayj/ofsYr/1v1T27Ke
mE+7/AV5nk99lr/Qx95FU/rfausFazk0yDWo3Hp8o+UY8qjKrceE7NH5U9unquzndwgGdD+1CkmE
OLch8vFykntneisf4WVTtsr6RCibZXVapjvdy++P4R0wFbTxR12ZZhq5rMuRn7mQIKJkpZa7hI7+
D2Pntdy2sm3RL0IVcnglwRxEKksvKFu2kXPG19+Bpvehj2ufqvuCQgeAFEQA3avXHNPzjWZaiscD
0X+QrDVk4N9ytdtDw5SJIYinS15MiDCBv7n/9ri9/xQsMem/97n/DO51f/1cRFG0Dn6dELKwUXr1
8qS7raUm01LMf2MSDAgXxcOz3/Th+nbHi4ty39weq/eyuFz/syga7reuKPoEUn4/vkX5rzOIuimN
yZ1QYm6j+8P+NrC+tYv/z/3IGq8SJm/pziAwos0Rkj9mjvdu4lixEQODe1Hs/dVPPETvdX/84aLl
r0N6p5RWk3YiK/BSIaXANUD0IFKuKWRyzC+uAke85kk8urw0TtOtuDJF3GXpdpKtRZ1axlbc7Pf/
6O3e/yOY+cdQ4d5V7Il/b5h3RPRunW5BrswCeqJFIZgUFVZ2PzkFyzHQXJTxLG7RW5xS/AKGSY3q
d3Ej/45qVbK/wjqbpZOaxcEsS3cxiGBU4ojWxKaqWa1c3Mue4UvwzwJjUczcYWsyMCDjgXyPfBiq
4m901TsIzbbBAkAow64RV1X8X6oUKZNa5s9FhM5E6MnV+R88NUB3mls886/LLy7qH/+i29T1dtXF
nEXs3m7zkMXJydHHlbjK4mPvG/EF7kVxYf+qu83qRMvfYs57T9F8/5PUIFCXJtZ6C2wMsYrzM++1
zaNhowECXKkoZikiPQNAmu/wmaTVUFk70ywwPXOr45DmqcYx3k2V/xQq6UaZzyHHVXoq/KpZiF5T
mw5baSp0V+5SkvT6Pl/UIbe62DiprS9NhwRPhZyiYxLbazkMjGwFMgjDZWb2K6KSZA2P1q5W/foB
TRZrzUBjEZ6nFu5FkXxMvOF5zmh/9MHAPqK/qVyocQNUDoqiLgV4lMYsT1QDFIjILJPHyLEgC+rt
aYxgIVikLaxV1vY3juFNl6Ssv9A7bjtdKV6HTMdVK/E+s4IheYUP/N7zZTLF0/q5cybjm0O0npVd
z2fBQWmg4/T9wq+r6q2ayOllSl68qHJiLiHqkF4Vgu2S89kWQCeUPGVGCb9Jlt0SRDBkqII8bowY
y/MwtxBKwkygx1EgiJVNnZvFeRrj8iz2xCbNcwvuWZYBFiYIb+SR7xYl+CFv7D90Fs82jTyj/FK5
1LAjgcThzgHghe0xc4vyCOq1jOBT8zASlSEYuk2akxPkND3z4Tq392RqsLzmEGxvoH6N3Rhe+nmD
0CW8eHL8CVZT2omqIsWkG+4iVK4c8JlmsFpj+ZcaGvZFZiX0kkiKshyHwWcGQUNkOqRWJSbXMsNS
FA/Zxdj37VmJW+dhmjdVStqeyW8LdTU97g2BmiZLpbBwRetZndFHzOaGQYUL4/0c43A630pkc0D+
tfjN3Y8vQ8N5gDITLsugWcA91VaWYujuONYZjDeS6XNN0femRaozaa2Kq5pq3CywggeDgQN44QTF
sURqd6znzb3I73MT58RQe9BGJtq0Qt1nk55oS0XXlL3Y5KP/T2XeldJydFC5O0FCsBmowXPnkTBq
m0P3EffZu8ZSOnnhyP25t3T0zGQmkq2Ql1Biuukny51vQRarH2Mdk60AEOfZH1LSruFgPUwKa8nG
GBuH0s66vdpFzTZJovzMv0BB8t/Ij/Ug8eNKE/0ka91zBTXoZIfxQ2+WNdJXqXqMOhaOLGCPK1EU
DSyFvoBfz1bVsOgw7liMc/dISTDli8jlmo9jBZsqS0J2yzPD/eNgI/u0kkk/iFNVta6cLSfYIg7D
qTMFi7bmhVO692/Q+PGvIJji23krbWoe6rZZZTJYm6WHxXLnp08YFU4E7fOaubKpHxBa1I9oz7sz
oeOdKGG02zxiWocYKh2ANc09RJ2lFX8fFNvPsg2PC9dAErWR/RCxmHclFHRH+GndseoJKxcJtBPR
YEGy2IHBjMlm41KoutRsgG0qS1EUlydN5PlVZZETNl8fcxhIdCnngV60MYdftz8niTNvY+YVmrP5
+kGdJiMvHR386fnNDL0OOUXsik3pTyjc72XxaxsaEJJ/VIpm0dIi7nD7BxJnyMDz+wV5XVgqFCUP
JbV6ryo/2HZm78N4D8rPoliL9qgPqnWiQm0qJ8kiYC3ZuIUTD9zVfugf23nTx3BPbM3b/NHQdQl2
Mq++Z0YrJAzRoRhSPAznjdgTdTqzbCwbTIhqkRLW+A3+j47ikFvv+9HtgDng/+eQxO7Jr5CVzd+n
adocyO11OBcy0cDlX99O9BYfMuaFWh+TZtZRsOyoGw0KWIiUp3DeZAAmTqI4eh7EwtDrEa/LEcH1
ubmQIZcv7p3EHg56B158LevIHBzZRFWConTwxBglaW+9GqTiQ5YSrX8dKorigxuoo1sLEPjtUPFp
fxyRqvqqLUjQ+Lth/lZjESF2vE65+Z5gT0rm0mQnh2Ysk4M9hCScKJA325R1RpnVilWcB8qTXAT9
0Var71mgyE+9mctPalCdWx6wZ9amUboAHeTt12nwv6yqUQ8mqSWvdsqpWMwpTgk0g9ewlN7QI/sP
olEv/JOXR+ZFtJEpvEoQ1D1mc8+heo17RX9WvDB/UeKd6MI7J32S6xr55TmokvHY+UpyGuYNcD+1
X+hxxa5ZTwue2WTjzUXRB6EpCzme/VOOe9xLbWKXKJeS19Sp4GgrWrMURa2r+62Ga6pb6AZE/IVp
tN0jNlagi4xBXYUIKl/rDlsEGb3eZtZXvpIKVrhm6unbAcvMS2EOz6TQtB9G8W2ya/vNkOxmnxYh
6CRTbT/qiUQK2TKyCxAdWLpB98u3zOaDlC3VnSJcxM3ae1ZIPoNh2/Tke7IXBc1qwhoWvfA/Vcgi
fzf+VacaFlmx6XQseqda4ddWQJiz8udUMsx9nbQjzO0uf1ZRTD9i/b4QjRJpbM9kYLyh5JVPosr0
atYX7L7YiOIATWKnOGO8FMUqsvXLxCqdKIkztr18kmG9qSiiD/44kZeQG4F2qGDFIIuuPChsZnYi
6B61Lrl4YD1By65Kr7f2oqVrPGelK73B7w63k8njyQMwJnzt5LJbovEJ96JohbJJmkLYHUTRxIgI
H0jVO4riJI3fbN75Z1Eau/TC8zq7aBH5Pd7gb4Owl65J2sin0ENGHHjYVfVZeSHRZwV2orsWTvMS
R418IFmhv6pqw60SQZUvY/soOoh6uIjrQqrSs6gSGx3KUWgiYKhaFcPVHPfY1PSvonuEHO2S6de6
ztd2a5cYFlYrMObFwRyt/BC2iOVmWHBxkGQ2dVvaYGbl0Y2cDui4GdYPgWJhBT4azxDCkg/ZKJ0V
3MxiK4podEipV/PXQh9AUmoduQRzN6UbvQVMP7JqsgF3ZbkhUbxMPsiiTjfI8a21ytrHh2loh8yW
jCc9SK1TERskWMzdmlH+OZItuePVppwY1im4EbFnz5tJSbwlEbya/N1/6u5dxJ4hNT/LTlU2/3a8
2pAA05rRQzVM9XmQStKlcxv0HVldOm+in5nsvehDb77W1gAfKFPzYxpoJmTjMiEjrp/eutK+iq6D
lhyrUHPeqzqTXbuKjFNSOBiwVBW0FLiwL8iRviTgV6soX9qkDR3lgpvKHqJvrUKCmKHZ9YOjt/5e
Mq14EyaB/ARVpVqI01vTu1w49VfLuhFpRHoEh3HUtsRsC6i7hXF1TJjj3O4WYEslW8RplUPGhVF1
LHimHs0icDtPjfYVcPLfDbc+orm416IjIfkZjL8rT74cuaI9IO/xKM4WWTaVZomcsLT03a0omlVH
iYc1t3Z46+kr6tXQY2Mjmz3a7fspDEs/mKSX763AkFaJkqvYUvXW1iDfd4fXTX1UNN1am3E6XkZ8
XNyukesX7kaZ1B/b+mTsfIXNI/2qnWe7jxmSDrmxvj6ZTa5/oUkEFqnznOfXx02bxhYiFX9aVWVZ
nSO1qba6Vvb70G4M3H29AluC1oKPRbIqDz6UmWoBFsvrvI/IH17iUJd+SmRa3j4ozRRQcbnxY0z6
b4EkWe+KWafQjpXpKTBhgzNE8R+QUNubdIaKy5KXHLokMjaEA5IHGykQOc61QfyMB5npTcEHD+BP
xIfSD9XHB5nsJEbYDMJj39Z/ppCR1bZ79rHmqJvHriVnGU5x/ew0zAnbrlQeyNtoSc/BYQndleUS
XPO8rapqeFAN1ow0kBPc4pQ2PYg9y6pYAgSBcGpjsC741zwqVu88Z4nzroyRdNI7x+EagO+tgqTa
i2KrQZ7LrKjdqVEHmEphXLZrC1Ld8tp2XnwE6YuyD+RTVxbeS1hNH6rhq2dRmuYMcEs1HkRXR7EO
oWJ4F1EKOn/TJEXyqOeq9+JNrCXmRv1UaJb14m0GL7U+Il6Vm2aQm43V9P5nrm6qvjI/CzKysMwp
q23v9/k7NnfLzgjtR+aRR0we8nPlScDzfcQbbRcoi1vd3BDmrDjjrDsrWYYNsKORmwjwmhZqP4Xd
oQFMLbD89uXeodYqzS3N1lj3WAqe23nDD2N0a7yRXVEUDSzY5ud6wm0Ly+oDyU58st+WZDdgOLog
dpeftXljguI92JJ2yqxyeiQK8N4W4fg5hnOiR4OeAw4UyL1EfY+mfvwcqtBYDnN9ONf/d38b5NK9
v2d7nIf0tGXt2wDf/jn/vf5/nf+/+4vPVcse5bajr/TMiJY9E/Zr0Y/VVbV0dWPOdeAyqqtoyJj8
3upEF0CR9bWY6/46ljcnOCvJ2UQq70SxMWa1pVPW8ppfRvq7TsY+2sn09b2baBwix1lUFXoDv3iQ
0sZAMInma1Cq3l9Z3OtuB8fGTQclfxCbQef/lXev6kKpy5UaxPLRLxHi8ZASBQjt8rGZN6JoahKi
+1s5Ld2O6Rqsx39aRf29KI4QdbDtDllIQtu96nameznhoTcN9kPB5frWYf8Bkcz5iNEz8aMqsp3j
oSVVB+txNDvnmwaAjmih0z8Yto3haAxvJU/kkNVX1MQIj3d1Ia011ZneIDL0m5azCuDpK7KsnfiM
ICWdrysb44QTtnP2WoWFrvncmFc8qFy1F/JGDFwHNG2t1s2wV6sAZvdsuCMcdW7mOkaQI85l8iUa
xKaD1b2ySbJCid5ZOz3RC+A6jXdNrVi6AohuXXXrYCMWTxNMFw12DBByS18wBEEXEw3VRirTbsPk
Dyy+9qvUm08QI/1bGOEEH7dN9xDWnbKVoybdeUOinwNfxRNDKqbXJEh+kXSY/uLgADv4vaTr0LGw
/r3iJ7PRhtY/l3ldX/N5o8kMD4McXOLcQVNnKVJNyobRFGclQRcPMlle9U7enkV/0Q2DpxWmkSMG
aMBp4tmTnZR5vGS7+OoD68BXrU4uQIcwiDAwRtNaeVjjg1adDb+NNyXSmlOcIqrQBn06WjaZxajj
zYOV9uEuB2V8cPTQ2BH2yPfOOPX7tByGnSSHxSHVcox9vC48xrUH4qm37GNcjHi9VgRJwjb21lHT
yDgwyNXadvIBoSvQZQBQ3YX1iWKVRFZ79aA9wQ0md5AnDtlAZdc9TS1WP5g7D8+hAR651RddGxCU
8nP5pWYNehkMsvY62DYsb7inb3jPdIsyHIeThw8VCOosccsxCCFhwY/j3YTgw0um73Ftrzz8yN5Z
va7h2oSz1n4Kn8gl/RWa8vRdirXvBH6Rlxs+gXLfVtdpw8vZ6/VNN5/BjvDvIA+swOJhYEJljkA6
STH5npOXqLb6N4dcA6aAaX+AjTpcKozUZxr/BHStOjnG2IJC5g5gZlRs01oBJAO8bzhH0FoYlA/b
TJfCZ09yrLOloKYVRvCB3iG5M7x+2yX9+K6bzJ0UxX+2c+4UZcxysAHy8B6SALjyi77biqPUKN5V
Wq/sM0vpXWKJ+R5FUMRUdc4MNhwMObxmcavSR4CIoovY+6PSnFtE5d8t9+5DKviEfMD9PKKuLG10
aCzgLVMcA89G0WDl2Ejta4uB5X7w5BR8BZckhbdN3LJH6TEXIdo5q7HJ8bmci6o+IlrSjXwnil5S
KQvUidECkwdEcqbFpGDeqFmA31Ohj8VhcOISBwv2xObeR+yJOpzG6V2rpCj1GdlY/4/jJoBRBQL1
/zq3KP7x0RY+AjtGQos/6u6HiM8fwmLap8l7PQbBM89cb5FHlrFTPbQVXaY9yY7lbbQ+kJZTxr/Z
cvLoYpb5VpTEQbrmPDVt6pwMQ9qCLprOTlsjKWyy5q0brHKh9Zb/rfGlZwRFzg9dUdaZzeMADvjS
VzI1pANQ3jaNfhHMeIAOEn0vwyritVM377Pd/TI22uJEnPsgA3E/IRQoT5lSBmtwptMi1uXydG8Q
rQywfvfTseTJG2spt6+kyODcPJ9BHCI63oudOVgLq69Ys/zPh/x1ammI0Qup3mtCjirAzPlD7icQ
xaSXtyx+RXvX7iXr2A4+BkRYh+L4InUBEhLVuuiQHC+JOT99lZwMAz2wb3UofbFUSuytRajgZMkY
l0QyqP9bca7Dqbs/hfNG1JGCqazwRWMVZG69N4h+oq6s5HSt97gCiGJjatkqBAvjttFIeL+svocI
F5xcrj4Uf0T+1hXjq1Uwaa/G2nvKpqxzSRXrrmobQcO0hvTB1oCqREDcTqPR9ducrFoIjiE5+9hW
7YzEgQkyP8V7Sw7PWSKX65S57kWGtUvEgOh1YlQSgfU8feHbBUti3vZbbEJAMSZd/8RT9N2rE/Or
MLy9TCDTh4SDrimuYobSL3nRmOD7CDKwoNH+Gkbn6GVZ/qXV0TdJJ0rN05IEerKGDKPDDUsHtWCA
9EyntH/xqr6Gac4EQrQOVlAcghQpoGjNsPA8et1UL0RrlAQpnpcw5UTr2JjJuZL0z3g+Eyse2UNS
lU+iLdJtYk6AlhiThw9FI0vnCCch9n1jCh/EntjIqf8xqXK5u1eJPdxQAzfCx+d21L1VtlJrE7EQ
tRB1Vh2Am7RrdKfAQZf3fvfPkfv0VOu5ufcmlb5ThCsVSqSnIXYKlog8Fk+URDk4dqscZHRUaNZD
ZZNMoGJEg9gMNtSgpTT3qSRpLNf3YxRP+iqmArLdf07zRxfDitCQiZPfz9Zh07HsrLFwb+cVzV4S
8RF/9JxMSVpih6W7mukgBJtPL/UVEkEUrH8cKBpuHym+YJDK3trR9ddbnSa+wf3DRyfmJ+hZrbyr
g8b917/p3vv3eZUfqQ+34fYd5qsg9v74svOXu30n0XL70LZIHyLArkjFN0Zjy4d87iY6eHpFmEfs
ihaxGcXlF7u63YJu6L87rAidpLZfM9rATm2oT3UclssKAws/RGrm19k3I69HGHrkNHbyzgy8aWM5
7U/Sckc3Aawoh1+dGmMdqZv4UTjwwZy+3QVJ86NKPWfNmOlggzANSzV0FXOcUbbOlylhkR21C6ni
QQ5oVgeHbzvEGGvcrewqfmWeuUWE96LXnbPouO3geozPlVeSXNy+KP7AyZD5QcSOz51cH60I/WVJ
1hMBnVVCdCvX1W9B3h8lVj3HHEvEEQRDMS/45RKLDjF63y06YqapTnwIJeVaNbF0kSOmvAV+RpfS
O+iMRbCXm6v6oUMmlcSnW52Cictiyvt0dz/KJ5LnphXIJXxTpYtoQIP2rZlQXJVNh5RzeqrLpzrR
+0vPQKixKljoGVPyfiJlBHhZxBfxX6QCkxUccrA9KFsLskMzLAakprpDvqGRnDtlwAFs3oyJd616
dPxpfrD83iDrn01OtHiJxmxYqzmsMVGXQWDYTLisETD9p66dGEiANFU3JS56uW14D+m8AUfhFFZ5
aUxwTUkDF2dgDHOZ5k2YaMXWHq1xIYo8QbRLBI0CwVB9q7rX16b+FhqNthdVtlSqcMmGCbvQOl+J
OrHRVE9lmQhmo+jyRwPEPG2sbx8sqg01Z313zLOd+GBR5wX9wnQazW3GihXr+UuKxjCWs4NhAiCc
qwzC6mfLktzeD6JrXqxyBMGXRlHCK2vmv4aw9Ha9op0AkSfHAbOqi9jYE6x/sFbG+l6XjF2GiRtk
/liWIglJo6fhed3uYyM2LgT7jduxbWiuptzD/Shoaly0bCZtXoLH0GQU9uZWxiGpXFd5oi/J86U9
KAz1MA+eo9p+mBxGB91UslZUtvrFcWLpwQgP/lzQwuj3ZjCqj5ao5X7Uk3laiN4H9z8SM+79hhjK
UTLx6BUnsuTcxLsivGB4156LfHRvv6ipCH1yjZsFVOT6Ia9S/6oTJLuqUf5UeP5wEN3EhiGZusAW
qNiKouirQFl3jZLMcXGUqENRkSBJiE/M4YalI/vOJck05wKXe9prWvvpexWUkLletdIOJ6lo4UU2
yn/RDQLmjpX74CR6MPK7yKGiHcKJ318+hs1W8h3zgljUuuAgVq6UwMbLYJisi2hQGuCecsHijCiK
BoAp+rlMGDDivCFBjg0alpI1bdmFPH/jzjje+wbETjEzq61NopbR2h7JmABnGVwL1BAu9izxSrMg
oy2tpvTWmqNBDoffcgX1HF71pkYbqsXEDwbiobaWYCo0e5mIDWOXCbcs3DzVaWC0UfjY4UmYhXgz
qc8DPPx7by7C13vLGrz88NZwyL+brVU8zKH3Yg+75pT1630zq4TaOYVR7IlNLxIl5w2TWhInRSXo
2nbjqKx4DxHAl3x8Dm6JV3Oet8ywu3qX1YkwS8MsdhY+3DeMkZE6iHIqVA+dnr7ps/ConZU01fwV
8CZCeWQK/ZFRAnaDBklQAO7uXmzUshkmDI6qmb/xn101cb7CWIWBUWdgH0Vz100oRMVuBHYG5H8c
scwBOJ9FOyh7tytmj1iQxHBGIttkCVFcxVszsJfDHJXZwD7B7gCFGfIFfSWNmoTErv05tvoPD1pE
kpebAfsv11CefHwd93nbvVtc1kOIHdi6UfTPYNSd1TBn1cacJncOPHHSlfh771db7In/AGtYwUr3
uVYSLmkHuVXdKvb1bYNR297U8mJnMkmIy6haSHK76XXzJeGvNowBhT6iDpn/MD8BpWJMbgOknyTD
jSpEzLMoLZszrq35nyX2UqANqxIsCO/dTtnXkC380mShSysg8cXJcPzjwiBR5rqZTg1C0VKWkpR6
xPsJuJWB8aWngbTSjGPeV8O+Dsz+ttH0cNh76nzl0vEzVdRyj+S33DtZCXRc7Ga20ykrsSusV8We
2MSWV5Lt5EDDmHPn89mOpdBKBDoMOv71h1U4VrYLU0AAs0Z0/jPFRvzB92KbapBlFHwzvVnDNM05
iuJy5EJzKnabiYBXllqje//PiN/pvSj2HKXH3goBLw/vHE4gG21O+7tvjFYPNq1uHOI59178DsQm
nIs9SxzrKayPoqrwDMwdfJvRiLA16ISjgSl1/H+7PH9MlLrCfVTL0IDNqrHbrtWq/S4G8oVInms6
8yFKHRsDsRHFKIRCrITSr4ohZX/AGLJZTLXV4YoiRcPBsnNXw6aryYdx4adY6wb4U7uyXTKLUWVv
Q+znh5MMz0oxg3UZj+Abm2M4h5R+ZOl8paYdutH4lOZlsIBRxkLpVARHk1yYk++1S9bb60U/pudU
4RWROaXhOlBWD3LZLHlkFCyhE1ksynYHbmCe2k7yFfW9up16HIRMG09a662pmmytswhDFnvb4cVS
++uwwYhSzxZSl7I+QpqgywuXh0b0oKuKuRyVUVp5UoMtTKeuYf+Dp5teND3ZZUVB/A5LorDWP8q+
xLNwTNbgl8KVgdAvb9pj4FfygpcjyuQgz90aQUbQHgG/kk8SsaQrySy9+hFBFbRUS6Bs4bovZ4/o
RiMLlxAFi9PLqVB7/I3t2i1AVNQ2scZu+FVbXBi7c7BK4fipc47+GEfLEIMtL4tkuKZYlIYK4epO
BnyrRdDxMc0su1+RhyJbJpNqOUyGvfFg3UhFs23UgIsAhy7UTa60HqAVr3udvJj+1bHn0CVGkIzH
6h8Wr+752aIosGMsc5fFG00aEQJL5Pu3vbRhRDEtWX/8ZPAcrOwR/X4hmTFsItJ07Imxp442xwaP
Rvomf7ifOeM2tq8DCKQtK57ykWRa3DNsHBjkjH90gUoXzXzrAwy2fVvGa6vVYU6hegqkX42Ht0w1
nOZfkBqZzSkJpp8Gjcus5kVZMsmWLO+cq+1XmUJHUrlFl0rfYdY09qw3BhaOOXKkuwREj3lc44Br
ohNDwe0mhBM0HVH4FMvJ0mxmpAis5cWgNm8e7wsXyusCX2b8QVOWcGw+yyydECbE1C3Jyhkhehmn
tpTWqV971xHi+lTa34sEVz1f9r+NnbRubCaCvdK58wCwM7XgQK7c2nCCHxIc1kU+4E2sDNO7UxKw
IACpSD8tLBLhGmnhTlOI5DmRfIW4YC+1MXG9oHseFXuNES7pIwGpWJIus9rKDEmKv+JSaddTObTu
GCTFWrJfAynLFkaUeqsqyYjPdNnaMKX8OAWcsG+IDIaK8uAPUQOacty18jdm/sHSGa1u1VZPdYxV
a4VfF/H8lekUH0rTgWcBkGRrmB433SsZuRqwoyhY4uKZLhgNKssJ/urCwTB10YxDuoisYGvokrzo
QHaZkf4KSKzUSZIE85UwPiplN4twX7EhhspKu1U036BtfPOd7pvnlxVQp/xHNL1Pagx8LQm+SM5N
3Vp9wULxpSNfklUXaKn9wQGZOq9tNENru8TahrG1CJmRBGx66i/CNyBMzI+oN875wKJ94hx1lW6p
0p80mdE/z/Ro1eE63BT10ZtaDGSzcYM9r4m7bBZsx+84ZxOvfo6z9lNpMZSXm/GiR4z822nG9eYE
ArFGZ6FP5wmdAZlsyRkGbOjzm1hWeQsQLPrWcZEWVYEpsKRJu2JgkBXoSrlsNlx72U0sAv5YChy0
Yl2lhnfF27BZsbQTLYfSejGH1NWylgeBBIY2Sd7xuE9cxWHBu66acFHX6Rv5oogcG+bQQxzil0T2
pllhJDz7xJIZPaxqKXkF5n8FnWYv6rfOhEBXhjG6+35nh+qPXIp/pKH6VZcaZoEVZH6ZORQR7k3W
t+PaTlksCBVy2e2EPKJg9N8VoqBDCuyvH/MnOSrP5RyoysZ5IfanVltYL/R84YBU2brTF3DvqtUg
mbPcuXjogmgR5ibRkjlRt/SHXa7wUkjJETKB98F64alp+stI2VVp+GCRiLEokvycxvmvVLN2ZWl+
q0MmXoN+CewkdXU52ZKoQjzIa/Br6T109Xa/b3Az80FVuyUZ6KtWiyDy9F3smhJu9KrUjAvJyAbX
06QvG7JR4HUkoofaSsdUSm0sczMO1TM2byxDp/qGKMDGmIhkBtlLNshrHVfvtR2Y5A+TsxIa/Myk
/N2R82jfLf3Anhlij50WQBtPXsepSVz4M89BNX3lg/mm5uO1M5dqapZr0x9OE2jO2IQ8V+M/qZjm
KQdjbec1nMFcZUVNr3ex55GmbW76UHLtEK/7jzEsPh0/eTaL9jiY5DTK/WvQJNuaHJx44DcRNfUa
JBtomu4YAA4koQ0wWpUYblwwA5cqV6u4P6HKG8m2rPOeIO4IMw4+NNAAvCt843Nshk+8qdOFlUgv
tQ3IpgnVjzqNv3pwelo5fKAv+0naLnmx2mbqwl2rp88jMvJlIuePRQu8PITD1MVkVHM9nnRMxDY5
ywDk/GnEjuppwwIkMLV657ftFU8jPARt4uN9Y/2s9Ro0BW9YPLaxes90kL8AlBeS3mN5KWdgm5Kj
2mTXGDTPQpl6Y6U7zmYwnd1HWgPogza0ywejgbcfkyw/kh4R4KOJG/sBU4z8jG6YFD4LbLrKHVl4
RHaICjfGl5w2x1ju31u+FFO/t5AkDEifyatTSQeefE8klxWLtrW49P5ZwZk+N9RNE/XbIffW9bbu
s3XNZeEhwcyftcNhwdpeyPi/BwVsFeeQKNW2wU9NrjEWG5xjnMP6bLWY9ZRs3Yfcvb3t/UwSLJRj
8tOyoXoz2+aoOs2ltZMlfg7XovE/jZR5IxIyrBv65MNCUw+fNO+WLM3g8qBj/Tnx22BFAGx8xrCh
UnpGNMPK1mQSjNuNzjxj5zBbztMz1qMV44BQJlbF7dK+mQ1B5SmxhwUcnockGupFaUEElHUSjrTU
f87N5GfRDNUibZLeLZ0Wx0hEh1Ug7zrZebQ0BpFjADk787uDVjPKLlrvs22476ZWXZvAvK26O2lE
7yCnxC6IO1NKWA0tPVCi5E6B3H2DQUiik08ITSN2WHUaF9niMmJ5MvFAV1K3VS0Hwb9tL7qoT930
qU5hRHWxJK9VDWZDXYWPGMA3Hmx7XnCMJK/OD3lo26MCiIzZmLG1veZZ0kewm077qTeQxkcpJO+l
/axqZ+13IEXrEI9iJ3bchBBBxQJHQmK8m8kSNw+DsFKPlqVPRKCV5ZSIdbxNp87eYTL5ZoXAe3iD
t13xQ2kYG489t2cOXycKj7qU4zDXw1CM+LmU4aPC48dFnURWE/49U1ge/TD/hclosNCVlmUl7cWr
bYxKsu8K5Dp7qlBJKDiCeaGNP2d2av3yYDJY9Jvs3DksGuIvAurqhIDolbH2q82ixdLwZ68Idfga
DWYAsd0NZ9vhVWOObmy3s8Mgb3MTA6mohqNavsVqyd3RL81qkh+MLh0YjCfxQrcZg5kJeRt++Ksj
nt0cjHwmZBkDvLehfzHyfqWoxsDACtOM0ILtYLYX6f/oOq/lVrWtWz8RVYRBuhVCwUrO6YZyJA9y
fPr/Q3PtNeusqnOjshBCtgWD3ltvYRjLfaykt0ZIQU4mrdRNuTVApqpqHihoo36LSNtorHwNIPRk
ReEn/lZ4p6Zw9iKt4grgpFF+Af0+4iLdB5YxkgzcMq085yU2Zljci1UG23Y3m2G9bnDEdIfES2bz
VHcu3NTux1RuiFo+xgSzSkBoDB/h3qWlj5TxNumF2KiyesNk4aaTM47PxWLR/F4JgqtHV0OsX0RP
pbCphOBAOYAEq0oNqTuLGJtJKOjS2UJaMomGtAcvsRD3WBOqEPMj6bCA7IeJzHZL3whjetRV61gl
XIER/+FUECrBVPLHtIN+nbU4Dud+pFnb2Brf5/EG5sxTBiN1RS5I5eca/yeixM8oMaCNzPTrFlql
dlogePNFwZlv4bZ5uIe86s1B0TYWgUcr11QeRCE2PQa3yyJVrPBBRQo1QaDeLu5ypH+kLGyKccA6
8K2PjE/dUqZNoPeYJSMhxdGQ9jTLsLejIjRdzv5CQTtAYUJsYoR+hRq/jSM8klLj17BaubJG4H4T
1yTWTSBEE3tBXb2LHVXHVc5ep6ScrhSXs8Q29Q8Alx8ylMtDnzK11hncT0QVpbp2j2FfvoYqg4DS
0NZqWpjLG/wYjHit6wz2nXQrTHxptXHc2VrvUAckpYfVXIN7SvuaaBV21O1BiTnbilqsmqx8SjKJ
HMm6wRhzPRfUz0PrkuoLSLGysmg7kDiOa+d8tqCwl+J70tyvMp+TNUS2ktO0u7Pl8GY3wxdOort5
mjxL196LMTZxSx6w6EV8EYy1iT/JID3mIGopHvrUvusaB1lGkp96p2OAUqkMst23xGxJtM+Nx6C9
74SKVTceoiSIkbij2sF6jOQpM8VRaBaXbtiS58Qco1btS0nX0RdyWEexekvgyJPek4rpdnITRtN9
FJg9XED7joEKAS5JgGfz/Oq4946lQBLRFy++vB29tk0osCkwsa8L14lerCdcbIk5X/V1x7wh2iql
PMnsCds8l2FnsOOc9OoyMvwx0ejEeo1d9Vj6im4ZnnPThBh2AvrBXSAb3O3gnEjbHyr1VckyRi2d
vg1GPPfGgDC8DBu0yu68sG+/ogrqvWnsqS8amVFgDPbKpKqk+xouarqnkjZxHc5IqYpdTyt6i48h
DyFzFS+AmysrQ/McJ/me7Og1Yk45TV3uKT3egImrT3t7eilEnPmBvs0EA2mJDhUNauhb5MAUontN
Zbgg1HT+QcK35lq1xw2BWUmtgbSSV6dsE0Skk5U+jSN3b5NU7005UHL0VsuYsGE8HBES7douHsrf
ZUBGRhqV5zaMNgZBIht3Gg9lqn9mCoLdKMH5ffEbqtovGElPDMSLjQJHZVVxxfuuYtMbulxKw9Cc
5bRxcQGeJuB2+FzVOkhD3NkKZIEVSoSMqVbSoP3LArCQOP4uguyo2gqm5klJslBgMnqKm12EwcYK
0pK9qgv9ezCwncqeNMuW27DQ3m1N2dnzCH7iwuYxyu+iwOoUv+5v/GY+qKiHTaVH5xnLYZx909Qj
DRYXgvlSR0S43o7cTbkUERzKDygxUL/7X/Itz4FLxHLMGqURdJ739rOrjYepxowEnzmy5I360tfi
Q/JlYYlyF6euvlWWyOWonI6ZqeL6HstuE8f0aSq1f1kOz1yj0EAg1S/LoeXX4bTlfUzBuxDj22hP
rNBTqunKmgSs7TNC0mA1VAHsoW93fKkc4wVs+9HOO6pNiKnmDOOM6GqkE4csdWlTWaICg4KXaxOS
LVhvVUOveVMt/b3S4FLlcCYAbO8L/nkrORh3SpYCGQrjtWduqYVDvyb9Z/FTccNjZIrHcLZ2WkaB
LkJC+VidqABw2qOHdXS8W6vOgGiMkzCA1a0bhXflDwtvwORnQFk5Rv1dJujUrBo9TTIQiyLU16gm
qGHSC/KghkcMSLMNHK7bxO6PjBUQ+inZWWRhu6YJPA6Lc+tkPGgfoXQ+7K55blROzNR8JvviQbfk
WoTkFBIBjAs4QbLTTVNztSDrgiG+awz1tWvNT8XuwZVhujUG2XWJChiTcP+359hAMdHvq+6cVviA
swBAg1vMm7W3YGleHSU8zjgVYql9THVrBrhrvspq3FS28pwRSbyyI2PwhoLCWzVhMwScLVQxnSxc
pOJCXZkiuymC9lMKJBRRN2NKCf2p7h7sTByM3Go8XemoqST0exWD6jFRlLVY8nk7V/ORghNFnxRf
UR7tMK64qeNoo6bmd+TU4FQ1U0CSVIlSjLf6VJ5Ti0DRusr2ZU9kaqeWPqzwj1RroIvqJHSbsZ+k
DJ6TFv5bIDEONn1+hUMXXexYQhIejlLR8HeytGiF6DEYjPugRUIRBL+zVB51ooRGq4gelfQdz0Rp
zrqnhCpsrEE/T3iPrY1W+7K7dq+78UMxMFlHAfjdBss/O8reJ61/SSW6atIWcL8q+Jvj4Tylw6lI
oOcF4QclxAfBqtHKLvqNWU7vXbno8lRu5EruwgicC7zHddh21OYLUjlumeJFa2MCmlVjnQB4HTQh
endNEinSRh7zjDilwrzPnUEwQVfe5nA4qhUW0q486Szhwna2bVE4Xj5gcidbPx7i1zirhfdbmeWX
aWSfQVnCtdSLuxy3xtbOWVysmrQls8Ue7zDLwQ/Ij4flhFZbKw/ojB50pYecjvIXlcVuGrAljMgG
TRIVUK+TPWcjnPNZGGuVmSoeXCFaEDl4qtfOY0JSYpxu5tA+oKD8sET1ns3zpcfni7GadeIKebFS
3NqUbu3KAg6mE271OvHsoYNwrJAWlcxnxEs3uNbO28o0fBN7A+4/GnmUmefoXF39rPY7Mh1w0YcG
PjodJuv8UaXh3o824I0NnrIyqOg4i+XJyJ47ka4JUL2to/Y16hmBL6fgPBExBbFE3YQWJwr6ifOc
BVsQ8dfAbs8gt5cAo3y6BHRoWaX5pBAdMpE/tJH+lo+WoNGLKGvRUzkuLk+i5cYo44crVSBUAWUA
j8sd3dgDodqvZZt80f0+ogJt99jmk6k8B2t0L69meazL4I3yAD5GRIkSANQfFQY5tUbYSjeZqe/k
+g6WEbBeMhmUDFVIPqRyLOxSOdNrvow52O7c2RvysuW6MK2Bnn50N/mMFc0ssnQn65MsFAYEHMB3
UuWLvnc1oYUQceDsxllBN5ljWUlIVjg64U0fDzSNOCcw21e8MjGJLZ7M7dTk2o2SMcGqUCIwibBp
1JxIRZ6hbafJrfbI4+JVPZHBNGpGfq9MDabxdtpsr0//bMOGPuG6bLJgbSPhwIi/1LlXtYSN23lB
lsGS/jS+OiLGjJsAC8seJ69yp31hI0lH5PRugSNrAv6pbXTKjr9nM2sUqp0IQPowsae1eZ6zutn2
VOj1wD2srwEg4/aBfOGPrs0WZRd3n1kZ9kLr3a0d/NpkdnpTpn3AI+Ne00B3S1QRknOcvSkdhqqF
QWlvDdpPIB0uGirsPAg+jUR0HhCRs8Y2QLgGJs6q5G+yWJac6iYelpItUg6RDYcvsL8iV//qG+jb
E4tw0AV7nJgxSAexal39xU0x/TY35aScquXj4mUCY1jQpwac713nGf88bA8lyRKz9PopOc6qdZ+X
lzIR/SrJhgcZMn3OHGdflwJI076kOmpy2/muRxMT/7C6nczsLllGB66SAxuO9UGo4eA1tcEV4ZIC
j6rshnwMua7CamSG364prgcua2Mve0Ggjkn3tjPCSGA2AbNDtXAk0OwST9TUsHFoDGs/MctLnfSv
Y74ELY5Jvw2M/HeI5+bU4rQRAm+rJp2yEbrcYCeD+YBh+G6kvsaTfXLDX70xmMnW5KE5NJxl7EiW
x+QhH54DI8ZdyKFHi0IjXCGxXo0tXg5jMXqOm9A72+awYqa6TWJVe0ldVmu8Y+lugVjGnHwoLT6I
DvTF6sWZHvvRUvOXJncyX6lFDNEifMVjBAm7o29RM6keRA+WwYV0aBM7BHIISNV5C+zp9zpidZ3v
WF+mrbNCMKSZpluCTHmXfjCYhW1Ux/qYUfLnA1Bl0DNcwUIFiTsT96Ed6eEUcpccmTlealkaiqb+
UcswBFQNLF/6ooRWBWBllt9pUuH9IoddNoEza5np7nWxb/O2W00hg6lmBnyy7fSjA+TjblMoKwnp
ocmKaB8m/VJA628mEpcVaGWI3clY36p5zmBFNz+LZfQUvFcgLJ6WKtSu7bEBs4QmW9+ESAM7ipG7
wOKslAVgZ6eiO+nPPfo6D45K6bvSxCV9YuxhLYk1XQXiF8/dwLyMEwZnhHRbR7hUUN6txjrt7ioy
09cN8UaLIf8BXP4UmpWXdeA2I44a2gCsSS1V7pO+wvGDO0JUicCrulg9tYO6yakpV5ONcjqeSSwX
6sUthbEValdtcIjcz1Vir6xU+pFOYMsccnMIQ9EcBvD21IHgnqTjsyUhmartE1Mzvn85Q/0BkQ3i
JrnJCmB1+lZ8ahOL6JV+gxcDLhKVjI+tzfy0qgHtS2NUEMXiB5m5uT+3BjfjoXnFoseX5lJ/Fkjj
5n5vpqykWVw8S2s2drZewGYWxXQjmmUmVEOnIX4DDp+d1tS1GXniaDd8EXFaKINAgN0ABHKh0WZZ
5nOe1blnazLwsFyRcDlRvZaJR2SbxABquSQv2chHpBOXsJHVpieEWPIUqqMpkpfW4n8baK21S+IU
AhOXPTKf59riL65MPhI9EUhMaLGsMZKxnP7FdE2IxWl+xOpzPITFnQqEwhklVwHfih+lDXbfTU27
x2dr5bQhaKRn6kyVZTPr8S2nLLwk7HeCxp144ZyI1U7ILcNiA4+YjdufiojwFrSyH6ol2vtcD/w+
mV6MAdVlb/dPTYDWExpQvZUE0bBEt5cxntlJ+RWkBAHrhJ+lYXVr2+luQmaoAIeujjFKOAGbW+U3
/s38i6bktlc7hfBpBwVM7xC7IREmVCV8Wh2ETidspCNhU3ImmwF2a1xIqP7Lk5halptR6nuMSoqZ
ssLknBOl9j2G5oeq//bj/I31DOEWGIWb1e3cWCrOOAE4dPCB+RbvFrq1UTMUFIwMca9pEJmAeyhD
fx6YMVuk+CRR7zeR8ubWwvE7rSZwLU6LE5M/289mh3Q8wUyHsZenalQ69DmIe6lY6Wu3GPsID0+M
dM1te58YwXRjBSqzDVofIaHk2GExbhS84OEhP7RKpm5q5xaPCwpDdXruR203Nyqo8Fg/tT0TEWto
PT2UjTcOrkahmM389uEpatq3zGJEZvzqfXzr0O3TBHNX7PsRqhHtQDcygI5chZp9V6Mbv4TkkSgF
YdaEO62HRvmui/7NCMn1yoJT2sGtFN334ADolwkQPOzKxxZQgLw3F99faQF+GE99QHuY4N7gI9D5
UBb1WmRPh9EmuiBPkjtFlLjnmxOn3FwWqwIqylrr6fnsxRO/KeWPagyfba9SsVjDTmPt2S6m20OR
fcLdIL0S91PmvXTGul3f8xclnFVRAvxiZtsIC1zIhutUSXa5SqBzHRi3VeMmN0XDuW1U65B/8moq
XeiBDMG1yjX9qB2Gc+n4BuzZtTMK0ja6j2kqLtxhE6pgYyVK5HN1IeGBlJspWQS7LX0HoW0Q5Ofy
O0FkRauQPOiqG3hRBfQaFWbMTwAnWVh0F2mhzFW+wNqHdyXcMX1VsXYS575hzDaP8su2F28WQWtU
NxDrer4VTZ23oTs3l3h5MEHfcpi0N9dNVlYRZQTyUKYWf22zRNAE4y6H/ggnV2ctJVjdUVxc/Ot+
WpcV63BQao9JFyecB+pLg73EWtN12wuNnWNZ5lrM7ksYRwKVG5h20eSDXwc0MvmADiJZ1WNR7aux
eeztct7qiRH7fZ2dRyhjzI6Zzhl1Vm25eAg2droUH+GRWS2TOEo41lhU+thUgA77Rt1057507jPJ
P1TO2Sovtfrcum1JhvfG4abvlHiytIw3cB271MEEyA/M2Ebj59BpuIjbjOWTTns2LJiFZfNeVji5
oOiiFMp9t7YvOROxdTmLxqNo9QOkgz0jVjxzlqCN4Sepp3Vg9S3xhTdp3Y0bjL9hLgZndw5PoUWv
Qlu2SfUy8gYlBY/RhhuN/AGKnPGHJRfzKNu51Yz6rupSYBgrfM4m5p+C+1KIg3StTL8j+cFJYGjn
2DT6dSvzcKNkJCNUmvNrm3A08/Z5bPtgJbBB9uxJ9exmYn025m8xOrvaICY7+bUtTtA5z76qEW2t
arfUfgohRnIKD4NRPtUpZIqWk0tvHtFxHNwahk8YRH4Q17h4dPrKdsXXojihEMedpHF1wwt0+6jD
vM6Yv/h9aO1dKD83CBWftCVmPCwVpu0F/wBbfDcZYkt0RAXg62YMHExtkuzRtZhT6zYZRXiB3FjF
dOkNpgemCN6iWxgorCpeMMx+p0Pd7+vT1KXZFlrGfuqDC3EhSF/AIlJthKpjc8xwml5yaf7U83gS
ortQpWJbHB3SgD04OxUIQc0mFR1n91KdMUe5WEkkKGebHOTE2FVmu9dGctDz8UGZZu3UwQXS4QFv
iniX15S4rWv86KnRraTVvChFO4NzpdwM+L/pKDMrSE+1Ex1aZmlgbh+6aNujRlhsEjnTRmlbd93M
heeKiLMlvstwZvBC1vqi3mKrtIczya08VXX0/eV7ZhEnFowGidPKT2h2H6lIP9s6mjn79e1Q8b2I
mPBC8tY31ty8hwYgZJIscvqECZpBxpNeOKEnsCgDYWBia/Jv7ut+A/GJFfYmaZMnvv97+7Mua3cd
ghcA0wL6N666UgbaKjP8GZvxvtHtnzJrX5ypeWAKEXh6ouCTbxOc5eIoVQW0A0Jb2DvMURVSgy0B
JZvIA2fV5XNFy68ydbYD44BR2qcWDI5XSXhiyzRLtsjz6dSyNbE7+360MH+4mYxpa3MFybDY5izc
gaW8Gl38i7mZBHmuxm2hQmtD/h7VP9JuXsiZAo2WxaUSGy3gzsmajruyu8tFj/ux/NRTB2766HdO
DKVOFSW5DOhOyyV+Rpkg2AXat63/MNB0/Gh2TyOUtLXUsEaAeh1XKpxeN7oZzVlbJXF0KguF1Eoj
P1qo1VJZ5dt2MlUf2pxJdTF4nbS22jCGuI2VFREs1b3OgXFY4/JPxU1NUxqi6CTdMUJ47VYtK/x2
KpOfqKgW06l2b0iFv5tUTmGB4lDe0oQtGWjT8KzNkXsA2fDGhuxxx4w1f7TlY1TWt0ZHEAQ21fwa
8XrI4bo6oOXovc2TldIKVYzLvXhSCa4y0iOeenfQvzH9G0smViNDjJFwJ5hT26pVSn8oL+2sageZ
95tBKuG6SinKymZXSI26FUw4ljHf3ih9J5pPcc4CFESV9NWyvQkdgttDldgFGEeaqzS+mynIlfvX
bKz9um8oAdrwVtEo+gdZfIcM9KqEMEo3VOK1MukfVltdhNrucjeb/Faj3s3a1AIPMhALZTiyBMNt
GxqfpTiEBqsmOYE247BfF45DIUxk7r37Q0bKB+CXqJxnJijbkRg4NC0Hg6Y0CikjxlC/IFi5RIN6
iYcOtoe2L8Ms32jAA1Zu3Y66u1B5KEfLiiDFCa5rWesvzRg/wrCkHMWHymx7hBrSOsvZeAiM5F6w
pmwcu9um9bx1S+0m4E6OWNTrCgZkRFP6SQIaSWJnEtcrvRqNNTRKnjkhxU4JL6bJQc3RcsdFtJ16
bWO3LVUJYKNLZsGqVLKjGOvvIOm/04ZZRTKvtOo+q7qOiwbJX1C86pH1HY/mT9cX+PXra0PNyi3m
98zLJowVKrp2K/oEkmVgX8oa8Ey5GMX8GJn2c2KPO1U39lVEqaq0+hH7HeQeAo5Oxw3RbJxudfzV
hOJXaskNA2uI3hUbs+IOqw6ftcQ2MP0UhiCHLd0D6t5ZNkhc1hYvc+Cu62kW26jVnlxyWKvKfYu6
hREfR0dlgEgB0Y4UiHw8mjm5p4UOwJ07Tyoubl1QXDA86mFe9Q9VDxbThohhC9s6IRwj0C4o73OE
DCt3no6yc9fxbJKixC5MTI4GPimMWZ2N6dT3hpl/1A1ZZYpq47UPIU3tH10BvGy4yApM52FoNQo2
c82SywQajwRouOIpJaATuQn2YqZRf0i1WyuwVCtSQ8dYv1iaTWYovoEJmHtXBrvllsdc4GWWqbkS
kUSbjtQnqMy7ymjOZj06HrNG2m5C61ZKZdxmndX4Ek7P4MB8HNuD3jENDhmn1MoXTg5EPYKtroYa
B0l4qbrNVzswL88yjb7U3gPBszbGWsl9bd52Wvecq0BguCItivStgrC7cS2KEgrFAbXKMgbETyrG
dkINJ8ABqt+gea8cbdPV4tjZNn4oJcmQKWs2hhZ2AaDZtaehFO1JK+LuBAAxM9YblB30kWHVKOW4
zxtR3idCSe9pq5efrxuKBv0jPkXcNq0AL8ggCjWvNtVm+8/L7KiMvU+sYXW5boIOwBzCFG9/D5IM
YcI67oy+OTflPThMdQ9d7KFUMe+4bjKIdz1Xrrr7s8OyV0aA6YbfNlr/PRBAOir9QVf21/0gW493
Y0V8/XLU6wPakl2EoJKxNb/ZdVtjNa0Hw87ExuV/27LY8TRMfS7XPfDummC7JADaZjpcxNj/80Bv
d+cIOdz8Z7ugNsBKZ2Cg9b/9tcrCxUIcmZPq57+bM6LVziEMo+tBr9uzYiJ6KjJv6UU2pV4FtwmZ
no9VAHGqKIf25vrUcot0yYCb/XhMuke3DrODXoElynDouHO0zh0ZCF6G/Kb1pD2eBpXF9/rWqXYb
L4Sst78+TTI32SJsEOs/Bw6D4UhWIaDZ8rF1hutcqv3Z9fpRjlu+MHURp+snDTGRjXPghAAS7D50
Vb6jnVa869MY5elpcPWnvFL4PVT1YlRa83A9jsY7gTLq6ng9kCkh9VXSDTbXV9vE9CY4vahqsuLu
+mBmVb1Jay4trLKiyOusAq+LIW+868swmos7PjDe1WQws4ov++TxHMG6Yqj19zhpM430A3ILSKFv
2taIL0Ds0aYYxuyWEfzCHCjLOyzq7HURxv19iqXmusFV4WGqK8sLUN88UnvVXjhY2XML+sZ1Zw4v
0YyfnZ2Z9qscTbnKlK54F3X5Q6gscslavjh9kn+NpUQ2mBjfcobInjnFbztSUeTMVJhwFF6vliwc
s3objFQ0q/oIWgUlN8eFRlgJ9AOiiSl3evaei23ELOSHQcTBaOfqO6vtOxuG/2c8JG+OjOoPlZ6A
6q1x33Rmt6s0yaZNXIZEo7hadUeYPL6amc0StAQuX7eFaYmkclYofvqquru+oIWazSIRlP716fWF
OgYcSsJModzhUH/2K8PRt6CYra9P2+UAha07fj86OOr9+xlkPRfQp5mjmUNVRN5c2+pGMTRciJd9
rsd3mQlux8rs//yq1xdkE3Rb2TDTuu5yPf6oqPD8+4h5f1HBZ0ORvpv7lLhIRqAX0oLyXVeZCZGg
ZXTiMlP8VhmTB0wMYq/WzPY9z5SzbpZDyIz4bnaC6LfKzQ8I3u7LYOkOEcgtstnBzkBV3OqgyMI4
2PrgbGhee67/XGcubvSvQ9C/mgVWLpHpox7gC5rT+U7apfU2WnrhheEw37taXGxcK8duJ2/6G9j9
zpbU5uBCrGmzNqpUfYZRmGCYFN1WanovZ10/G2WO0YJhDYwmmAV2aVSdOXEYFIVFek5pnbYGXgun
NBXZtqtwSckkA648HaZTahrt1pCwCqRg+N8JLT9p3aRvcbYJT5qrW1suFPuYpggBChZcrrIbCelk
WyLt3xlmEt1RjVDSabb1FWY3+EpY3y19+Kppw+n+umtszgqozP92HfvmP7sayJzvVTK+t31rsvp2
6QPsqeRI9tl2CPA2xW0ZOOO6DcBz21flEPkDcaHrslaZ+gXDXa43JCsnwezr8TzcXR+Il7U9AzuJ
zfWptuyn9ShxQ6M0tyVLG8HdCVg2rj7hXo+r8c/7ogRQ2dGD+oYh+PdMmh9GVSD9cP1v29LF9gad
Et2gsytIUYFjOSAGRpdwZ+AqvIa0M/rXbUPhBHdU93D0cdxkJsR+1232YKyHCXum67MhCvIzFmW7
67PrgdCnubuE9DzozBzj+mAKMyC4mWvo7zb4nDWjXEvfd//ux/xjrWNtd7luKl1HYulW74qaCPUx
y9q1qg+wKwBQ2o2SCL474iAjHzUiekxlTsGy9OZic1uACLBsBJtMvT/Pm6rGgA8c98+e16cY5wM1
LQ9/D3F9oTDD9mIxUsdz2sEGZmguWjCpuytwL5WMX4IT8/+zMTQtdadoQPzXN153vD5cX0CHyjh4
efM8l9DHU9fah0sDWkW1ce7Bfy5hXkFrwTXwHdSwYchjFrd6iVGFOaPHKToGjoYtf6ReuHdxiPDG
rcDTr9tz233A7kN9cJdyt6qQxShRx/6yOBQlrlDmRNp0MMnKv27vIjqioStfmOLYmBONxKsmjC5z
k8hZLRqUQ2NzNq2uP7YTyaVy7LEyN5XDdVOdpLx6ff7nx+vWv6/3LsK1LFd+/7P9+vQ/20zd0fZ5
lfqDA4ZK7tV0iPTpnwdVbe7ijr91FvDF88g2X7UE8YFapuU7Q7tvU5TWh2LL51bT2r2wDLF1tCTy
3dzA9QMP+GdRaIzPUHhI3WE9DTV8meosfiHxklBjFkxYGYrfGNPBwWUrmBJjDSuc9U+O56mq8p+p
xNSza/TX0GxUGKSFQ8c+KDfDy07XemxFVUb3K3Uwwl2QS1rrFmmXo+cfpau9kU+u3GOYXRykjs1g
bM8QEsZuU+Vl9tKrDNEmJdM2ChKudyvwOEDudy99HZY3WlVnGxWB2L7owvzZmaY9YKT80AajQPUU
BIc86pP7QIS/14+bdYdvsBqLi13k/TkImTKMyxuW3wMGJTOtBG6gtEKxxU7yM8GS9HR9MOTYnSrR
Qa81HSwOFLr0CoLkydBjMa6u+6DlXH6Epo0GThz+efrvIa6752X5kudZsft76MyAFiyUvvW7CmnA
OM57fFvc8/WZTBGg2T2299enSQ2LBXrqfnCas81AsN03ICCww9TYKyqlfpl65qqJFNWbPTO3jses
+Siy/AWax/BFRPOpox79aXoLSZYMSbAv5lXhIBNYKTTyCxzthuhb8hGGjBOKRW6foxNv0Skv5nKF
XeEwp2vlKiZaent9+veFNFNycpDhWfbA3Zf4WemJETcwpD46VlS5m6aE4juMVrOPjO7m+uz6cN3F
XPa7Pq0WdZEYQvCy1r6LR1XZSwddV45KnS69x0RBR3y1jpeXr/vUSqB6WQYmWpsm+3Bb/aKlV27+
vEXXMq/WQ/PyZ2e+p7NGsoRZm/YdgiEO8u9n/Hn/EOQ1Zxaf0UApOIxlO2y8Fh72fZjm8j5YWo5Y
reHq/LvNabp2nQKBQd3BEg7lin5bq45zrPSkPqJleaEnNh9VZFX4jVm3ZWNjKZvAJ7c5EY/XF01c
7dfwQMqdWsITbHuj3EobvmvWGuFTHBS2X/aYI+jJiI4KeSfhOT1StzG3HucMlo1bhMrPhvla8CN7
SlKjbs3HnGP5EGTT42ga0bpMMgREMAUeQDP9kWPdGqZhPsx1AHBq63SYiOzozTF1N0SbrK6v2gaT
zqm1gyPjeQxG4zg7l41Vn20Ya4zQ6/izsvObWibmc22UNpqKEDuQOY9fSgUAYdnB/n/fySy1AVR3
ok/4In/eabFieeXU6LfMlkDc7Sp7HDIUShh4xndJEOAbpbUFI5LM3g6TpR8S7hHQYfKOiXZSHFnf
2u2Uq/ZZ8P/x7TQ17oqM+LtYVezHcbEswo93VVXC2TZdME+rfMlg6OxJOzHqzAAucd1aNkkY/Kdy
efizX1uLgmwL5Z93XF9pp4mE5EEERBAibmfG7cNI7O4to4seSgvPihijN//69PrADsK2unsq+0UF
hPHQ3x2u29hBE8CBICDDPnA7QTJtHx4smdWnIRpyP82z9lmPk6/rV60Zv7E5RN8J5ypg+kTQxfIe
B6uig1jek9lgCnUimufZWMYHQ/Aj5J/3SDfTVrqT//OeyoKXkmbygKTKPWjt5B4YeTLfGnQGElUi
w03KvaEmDZuX5PWl//5IEWyslS7eZGOVd4QUCHR8pOquGv56XJ7JUZ9CTBhWpurwKJcNfx/aLCYA
GNbr44yQ1u9GEtebeDSOhdTT/2PvzJbb1tW0fSu71nFzNeehq9c+0CxZcmTHU3LCchKH8zzz6v8H
UBIl2at39X/eVS4WAIKURZEg8H3vsI6sWHmGJP9u4C78YkX92WwG4xneQk5avPmXrn7WvZNTVzMc
z6UXfev621nNWcVjvagSwoivep0bj6pflw9B/1Ml6l+13tYvezTvpz2/H1N65bBtah8Qylz1OIs3
6sg7FsY/CVHVXMtioiEIEIlN6cUoTLrvVHS7bupErNdkMUeDVsFT9ddWWUcZvj7MBiFrb1IOuRXc
QBkxtymp4gNZeeUg2yG+EzyVjVo2uugii94k/bx8IXt1ttZZO9mhka2yKDeVa5Erc7p4UaKc8a2/
3DNpwcfOq8ObiXH+HPBo7NKRwJyWVfnZz7X8LEvMQp9akqmHa/voB9rONUjcy0N/7Qva9FvfFu3e
BRoHHbLDbnCSGwuhT+6jzFw7VYZ2SdvB/ZbFa59mIt3xex+521YtxFp6jGUiYIbBg4L4+02etyrx
aVHUFRBfsiQ3TcC7C3hSuLi29bo7VadrPbHnZBNn6JjJg6E4otT023kIV5KkaRqb4colR/bTOZg4
Oct8GlXwNSVcLeT6ei86I2SQnwM1zM9VOjlwxH1j5U169vOOXdsj4HdtLQ3DWZFpNVbyQLlBWjk/
N7ta9JQNzQA+zGbKsYWnkeE08zyTbjxhhlAtZBUqU7FtDJSWZFU3oYwqcDWPshrZ0YoXpP5Qerp+
TjLzQTYPEdqtrYmHXDzl03OjkeplCeHs5V7FUt/hpDnfYZRtvm/y+XJqLzW7myHuSvSUOIiMx7RG
V4j1qPi3tBQ1wcJSjNsBX6Vn3ceZ5F//W1P8t0zDwg2ZpPH5+t/KUyb8t1mDQHMFS38rldAzXheb
tgjARQux9Is6utBTv1arJoSJ5gGhkXvljnlMGdllPVXzD6mW5jtZm7LqhqESik+qrb2YuS60wCg6
o+02rhri2euxcSagTGG29BEquC2YCmGd5FukH2rks2Tvy4GOEYKdrlzh6xGdLaWJzuDNApYWw12C
/8URAfmbThndZ1Xn4ydvhHXkeeeqTx4b0Zx78GzqhHR62yXu89ga8ZJAfHSUe1s7xhNjSp4CDfR0
a2KxMw6K+1xDGtvkdTxu5FG6PhCO7OL41lNS72mOj/IjXaVXjyi9kgEUH+XHMYncOle2sjol04cZ
31k0rJryoQn8tfxIryU3ps04X3d9qj+ZsMaSyD21qUHGQ1UhF2NkdcIp2zkNlUXuJdZsH1yo+X6a
UhO5oR+7RwUMw/WQeZ4nBlEk9i1erYYF6yTs3wdh17/HaInQYQo41A+oInmDgcwwvV57aJ3/OMRG
epL9cT1ptkYP0VJWa3FCkcUV55LHDHVmLdEU8baeYW3bbqrfjTl8eyYAQO1rhadVRSSzM+zgS3jX
hX3xBQ+nDJxgILwGTNi2c+tC9B/iR8tuPnmGkn9JfB34i129GLpVrVuUCY9EI+1TOWsVHkie8zFW
qpXsWrnk+fRBde/nFG+4SY14k1j1cD+XXr+Qn2dDUkx7u3r1S6CKSjUyGVMS66aBVLkuItt9Bjhw
kl3bWP/QuyocRN3W+KeI6MjvUPhDtXRYR33/DglrqMt3KDLmVPI71LCGHqO8+gR8t9/4VWJuUjWZ
d4ADspWOsMejrPZ1kq/0UNUfzbb5tnf2AuOnqpro1Y6kUbaB7UyexFDiJxWf9JU6qfUtYPhhX2lJ
s0M2GR1RJUpXDrp5L9PUPwOBNr+6zU2TKvNbWzFMIEIeQyjn6Nnz69uGeGbRIbgwGPnrkFXhFr2s
DPm7dCiPROawjBKl36odIs/YDJvtknUAvatqmGBHYAPtt5l9m2rG2h+V6EjayF2mxF3Xsr1ydbBA
EJ3zo2EV66IdsIwIOo4wvAjjF290LycY9oZj4qqlCXs9x1GPpgkWVNSqOADFU9TTZWdfh9q6rnsU
CcQO2UXu9Xq9uCGBgIp+TIIKJbBNWgfWySS+ebLFRlbDdLBvZswlZU22yx5aRv6IpI+DMnUeQ30X
xw4FHkehlW1CXG+WUoAdputjidD/+ygAMNlo4CykELozN4+25ybvSaeHl/YydZadpjcfUduAbd5/
QW2cdxjwl7ugNP1dgHTQ1g3T/H0ykORoFbX/YgzqEgHo7lVFtWmFjKN2i3QqDmhdGm3GSmmealV7
DOpkQFIHo6wp956tGA+VWHOSY1dWAx4gxoRq/xScWWNAxs6DO2jlw9HQW/vOEhtTB7doFXdTHNlC
Uaw7AcG8gf8H1rI2k3qvz0wrrv27pok2asuSTbbJw/oQFP4UddlWVuUONarfkK23DtduDkgqpymy
d5A37bu08pt3bq8srx1QlmFqFk+fr6dpDKfatjOkPnmQ3NF10bhK0tCHcsGJZJvW5iNm11G2l9W+
8O1NHpWgIVS8cbzAenZZ0t0MHiAAWW2mKVyjVKPuZNVJiseWdNcZMpX/Hob6pmk767mcAghs3r02
xuaJ1AUS/IH6FRiWuo3rkiWNbJObKMqbI5wraMv0VefC2PhzXe7bPv8AFhjquefrK0114/thyq2z
qX/qiC1AnMGuYo+MGZRXsbOoi+ReNSN1pZIdWsu2yw6//GBMunYja0gpWmcv/yS7y5bI0tQ9k9af
zxOnhQoqolXWtdP3EEnb5kMAh+pyDhYXwLWr+QPkF3dZe2SmY1L/mhiAIvRe319rvn+pybFqROXi
uq//pfbjODnI/egpjyPnNLzXB3LVYgD80fPyeWKfENz5m+O8MQD9GAz7YJiSE8zG5GQl/n2XTf0O
OZbkdG2XpUtbNZIwG0A20P3anNeM9AtZb+b+cxoAzMef4eRnVnGSJblpqglNFT3tMBD7vsPX1Gj8
qW460a5Qg+wQD/hQXk5zPUPfKNNai4V2nzi/3MhzMSnoF3/84z//+d+fx/8K3opzkU5Bkf8DtuK5
QE+r+esPW/vjH+Wlef/lrz8c0I2e7ZmubqgqJFJLs9n/+fU+ygN6a/+Rq23ox2PpfVZj3bI/jv4I
X0EsvfpVXbXqowWu+3GCgEZZLtaIi3njO91OYIoDvfjgiylzKKbRmZhQQzN78Aj9HRI51871vucF
A7xWdpEbN6vcZV6D960WSjR4TFQwCUg3QZyYt/VsGZdNNmu3JkPrgdww1xq1JPMWVH65VbSgW1z7
yR3k3DDQLCIkk8uIoKiV76rcHU5Wno0nWTJ+lEQPlFNypnHgTkOWJidf1/Zt1BV3ZQSU1jenn2pe
ru6t0Js2//7KW97vV94xDds2Xc8yXEc3XPfXKx9ZEzi+IHK+1Ni4nmw9K26HTk1vcbcQZdjbDfkN
0VKtrQlnMmAbI9IhYvOtOa49ZAOrxj8pJDdXmalaCN6MzZ0XOTUSCrSNvm0BJ1X7EFbf93rZ1Z+r
tO5wnwmfKuD67yKy4U+q/pQmbfdoQJq6T8Byy1a3a+OT5kMxlNVUI6kyGgri+eIYC+7BOkibGvJ+
Zz2BtUiXs5OnN3JvXiQ/nX8sfzq/Yqj7oashWvoarqe+3yLW0fQnos///kJ7xr9caFtTuc8d09Wg
fJnmrxe6c3OXCWuQvxERGdCL4frJKxxkHhfVQsoCYh9qefIaX3cPBbKoTZ4fLv3CpoMpjI7oITTn
+khYBz5swg2X2VOHaaZo7F2BH5ZF3zdF0dG/9Sot+62vmHdVQent0awy1r3bzq9tu5ga4uEzBjEb
NdO7fZeZ7oPla2e5P2OVQ8RcL2Fy+vZtjbzxsund+dVvkoeRGPMDY8BvJ0yBH9yrngHQcDmm6JbO
1njuHSc8dkN5kjVEAqfzt/b+jM8zCnx9mfuL3kD5EZiLsfLNaxcObc38cqiumPVqZn6yK2JQHiHS
IUjYR+O96lcP06hpGLz1xJLcVnyXQHlxnPXUWeoHFfX/HWAh+1K1p+g2h8P63nAxCYoKK8MwlaP/
7qzi8NpAC0HeGv/5y/DXyOHwc1FOdRSE7W/Vfz4UGX//LY750efXI/55ij7XRQNI4N/22r4Vt6/Z
W/N7p1/OzKd/++9Wr+3rL5V13kbtdNe91dP9W9Ol7fdhXPT83+78x5s8y8NUvv31xyv6WYRZMWeN
Prd/fNslhn2y/BrDzY8XhfiEb7vFV/jrj/cQaMJ/rF6Ton39mwPfXpv2rz8Uz/6TpZUGgY9VmWXa
Yggb3uQuTTX/hIniGiYKHNzkFu+VHBW08K8/TOtP1MWhInqurvECMngeG/F57NL/RPldtx3b8DRb
1Tjq+0X49i67/Hp//27TDEf95dG3VI9z6CpkD5ssu2ppzq+Pvqc2eev7lXIT4w69KkPQFbnrwk/T
IWmPTUIYIISp2zTYivjTEoGRA9CAlzlTcGr0EXaryAPFYrHe2/jH9VhmaTtkc1k5w5wLhnPQrRBI
mHlYUMKsAfgR3FxMMFgBuKXppggDFFRidzt60EQ7j/V1kd03dofjbbMNEOVY1F1+G475FsMNgO0I
O6rFbO2NWkMSp2MFoXkf1Np573nFYzzPt+TrP7slGktEdjbMY4g5TwcXBoKX5OQJNPyPQ+dE8NFY
qnpyX7QRNMw5WM67HAlFlGKa+8RyZuCTEZmNDtZBaxXLOk4RHR+to9YD64+ilZsN+aJX8q+YBxHG
G2+AVORlv56b7tyNKUzGtAF47NZIYX0lSg6dLcWvqzXNx24weW0lT4rDWxux5HBh+cQYhwYbzqBY
JB34Hi/QP88auS6WciyX9PsqTQ6uTX5kgEtg4Hq3iAEiurXysbV6MKP5K+zmviU5NMV7LcY6Vjeg
rSQ4aSojgHvSnSt1WGGzF7E2AlhKxhy5R/ukOA7T2vFJjftTX1QotqP3byFLmyZcBWB3oDrz/lym
SrEkaZPDNAh3CTrxcXnPymAHAQKcWpcc5xhdVPRpkIrRo1csavqFMkVIGbnJlyI9J6S6sOV5Tw5m
Y3OOTcIyatFFUb0adHWlGyWAkx6wEVoAtwhjZMvIGj/VWXIkHgpOOWVl5s1A7u5L+7M62kAFU8Tk
uAhTWYz305jvwPkma++Tm0Q3CogNQUl8sMb5jD0fbP6oQKMNKp2KIIY7Vs5eM5EpVZIYsjThzTAN
HztjAJpXtyd02LBXcfoHLMqadZgiiDhbyaZ3kEewmmYDrxcdFeG1PMXac5aCtLWNBqU7NznaSOVt
tHpZmuNdE+YpEffw1ujJT6IlbbMmyV8yt3xJwgT7TfXJdJJn8uKIjfcg5wBePmF79HnqTwS6T3oG
VyYh2VaZM75ZtgNDaNyUbYHOgH0/Z4R1QhNVo3LATVBdkfjrYMX6Z9tqbvWcPFgQrbTIup8d+K24
rFgziFgQpt1ahWVgFEiqjYO2NFojOV03jQ0Qr8j5iplADjcJNEhc9qYXVFMaREnXvtu+dQmJ58QF
sz2nKBJPVfZYlvxEem+Trw8wgwSLbxAcasO+QRUgzDFKztFxMe7QrDR3gaogNKIaX6q+jlf5hP5N
He5hC+SbWs3VgxGhnT04PjLionRtU7BFhzKTCgFfuYGjj8GPqDaiJAbj9Wi6L992xgD4KgD3KKei
Evm9jA+9tcq6Gm0oue+n02WCT1aq7arUzQ635VbbcWNeaknNZUKlF5lqQ4cZoTN95NfJHIRFrNZb
mg3CzphvfHZUeAHILuKL1wSopk5pCAcqXDqR7+3CGCMHEqN2S76lANU+j99KMCfO05Rom2uT7BHX
+m00Rs7m2j8SB8luE++S1QzYEEkFjEp0FyXu0pi32eyQ7ox0fJFkmyp2yC5yk8PN2AcqqVUOuh4p
e0G756iomHIGN+0g2y5nQmaQPbKhj+J79EFRnK25u62+eN90lr9J8sh8GDLlZpq25YDWJhh7J9Ub
hhvX+DAU2At22sKrIndbkU09a40PRb0dwSf0PdAxNI4GXGnxmKlPnR7qO1vLb+0Zr6aurYJFXeYR
udtl3oNTDoP5lfTmfZSsPH1OYNQqSIRkCPyOVXw7Y8V7HKf+IYuUYp33zMZ8Z1ZW8K7dQ+0Q/dOD
AvVEBUlTIbtXlqyR4hKuZITdSkige34ZNRJOcFR8/E9easNYdBZyGgYMxVkBhj8i23qLpO0+0aFs
lXPzSkgfdE5uNLtsKj6Zo4G7jFWFu5BZ6WMECy/DVHTXRoq9LhUXNxI3+FBN3Vseds29rfrgh0jH
GMBeHKXtHua8iw4IX507In+QTdri2R6TdTaF91kc+huFhPe6DPHXbhz1pW9DVGGCyiXpxguXJMgq
/NJhcH6rh3c1d9dmyDzgFVPVIIw6xasp79AnIhG/AgnLY1wiNhlkwd4cCVnaOh4Z4sGKhWQ2EjYV
4gGi7sIAM3pvPw6kdXcI8OUHuZkj/13fO8OG2QRInkh1AM+2DXwrF6DKouwtSBONkJh3nF7bp/HB
Hj3o5olQoZ8xVFhZIxIEtRARlxu/5N6MPXEzXutge/Rt2U0Q6wp9XuqseQ9y0zIA9yUYsLg+2EJi
e0TYylaUfF+aaG3DSqkO9Y+SbLtWwW89KfmorFUm+gcjx/drktLeE1InEXMFJIEgLeMkoi/lXriX
YIZ0Y1xmLci7pQ2TH/pbtE+7tDrIDRKweMPLIsr05cE1rGfb7t01IT0w4cwKdOSA91oVtAdEMVpy
sAY/zI8qqCtSNgFWYJnUvh+Fzv2lGGrox8s6DO8eiZvys4k1BD7VSIfGXE/uSC5D6iO5i8KoM+2G
2V22oYOM9oRit0e0cil/VzjrDI7gvhk7y8zeVra3kb9yGM9wvHQ8IITBwPVX7oQLQCM2siR34IH0
ZsHOB8M1As4fULCXG3kjXKuyhOfGtGxLTP/k764IHXi5icRtINvKDHXrhV/jiYAW66P87dF8RWdK
FjXmDchXK82LjwI1sgVquVejT3BxWrwVfHOVoC0EB0FcVnHJ5KaFnbTuch9ywo82eb2DuNG2kCJ2
vjRo+LFRpEvDj6rcK9tm+0NVgK9z2wFlPHlN5e0mS3j52ovEd13wgtxv1831HrzeiAgi7VUerG2v
YM8FRdN9B6d4hpTDcCc3qVCgt6S6vKyT5oT2HFVvA5RdnFfEb3d5RpE9/FYk1MXQhsbV9YdzAIyT
9P3xpF5/Q6PzmME73U7+Nr18Zi9P7qWMeM1nJ8a4Qf4w159I/mK/tTm5h95mKjRMxCMsn168LYuD
LX87WZd7SE77WBKoT2h/fX9464YrIOtN7EBbinon2zPtW0R5ioOgfGTkoxQaOBTI0rUNdPjWaXRz
OwagERrfYB6N6pDTjNtGG3DPxcrhIPddOoi2ImjRvkUlaOWpjIeqEjYH50fptzalrgJwJIO5QPVj
Fu/GNtogQRMsxnCub7wI6rEcOHpWOrKUEz1Z4/HyUf6EmhhQrr9oBkAnBT3Pz4zujr1rMJqRj6B8
JDFaDNV1gLEG07UEKn/SB7tacxlOL+PsrTdUKBqLn9OwHQODIZIp8pG0G8CsWpOG0HF5Qu1M2ILI
jqWh3eUxIDL5Q+cV/L+FfFrlxnd55y/qiqgNjHpWINKdwTI5Wv7SP9VRNEGuCw/UxQRtjBFH/sJi
U4pfXZWNWd8q6JPFG/XH8GwJixBZlSW5keO2bPORi/TzCmyEGD7lcJn6M2YJPxU5/4fcw+EHSB+y
IOIlk4mhxp6wpQTDJr7CaIzii8l9eoDDjuwxasyPdrIodzEP+3asrAa66kxL3VY+9WUZhp/8Nsm2
gfhK+N9gGSFK183fteUKKQ9UFH90zMSl+btTjKxV1tkcfpWnSeVxcBpvLMuItsH1sL879rc2XHbs
1YxVEfLs3z9YTZ1XZ8AyRPYtsBC3m6JcaXX7BRAqr6Mc7cyDGfACkpu+4XJf2yBR87DpqrJRa93Z
jkN6gyQrJBcIKQwv4rAAOBaOnuI08uC/O43c8dMxqNmvrdg4AjMBiFAbz1ooKBnisy+nu/Tt0Vji
F+dqaEafbOV+ubHFB1/29rD+1YwbBcUGholm4PVfaqo683arhn1jl9O6JwFU73otaQ+24jSHKHSZ
FuT5dhbPqCY2o3y5l0bMqNMWWnKY3xdibqDEjNqVnCWENv9M4GcvcHuttS+eCMCn/sYth2Ml3E78
Us8WqKH7+XFSAFczyOQHaTkiN7LqypFX1mMP7amRXNoqEm/by0YO27JYgqjky08tvhpquxmM7ktm
lvWa/5vnRmwcMV7IKuhc/EbiHG9sEmMTCzyMBRh5ejWAVMRsVX4X2SS/kNwAAra3fZZuW88ay10j
JgOhmCVE4tUIqSq8uOsEYm6h8GJgqSfegWqcJpgt5NMydPEqggrALEV67sgS7oHhAebCLAZQK1U/
WAgzAB22GIjFRpbA4a3MqOl2rRh6R9FVlmobUX7Nn3edGLgjMbQng84tqIkRW9YH5P52KNJC+7TU
AgdYbhpHTKcy3TIZJf2XVhoJKWKyiCYVixxZQi7/gGPWkBmzto7F9wRHUx9kqeKLbeK5O8UVpIK1
fvLFe1Z+cbmxu7Bb5T6U0VJMKrJc5XurYkJRsJZXl1UIPdHt/GwVNyzjMDTdoBxpb8mnBuraEk8j
6P1zZaGZIm8c5ERyWIA546ks+q3OC9n0j5UXAK+2sLdRiWdNS1mULjbYukzbvIt3hphzS6snWcIB
iffCtZHchbLqaoxgpHvNdZO5sbPFQ2ZzbbLEHdQGaJO3SNQRpLBwf1PglIiP6MWUQpauGwLhHKA1
z4SqXSC7XKVUvrtkESMEHJxMqDlG3Vu71mQxduP3QbcLkTSxxBxcbip5q1loFqJOulMThR9Y7kDW
hcVBC2pE/DTybnNxrE4hs1IHR0gxbDHeUkrjVe91sJnBxGRAzODkBpNjkvlZHnwl2IevOGFOTq17
ZOSraF+VObrMwTAeVNVMWOz/qGdBNeygza58svyHOG6HA8wjtMAxgo3QNxKtIIr556z8c55X3xy5
Ah9bLln9l7YYaRBvaJbZcOx1oRrQZ8Nt5wsdY33NvIZAUR9hN4bQHBngaNnaynsSFfEhUn1nE+o2
EqNekW+dHKuQEj7QZsLAeV2r7gyK8X5Sc2dn4rmZltX7Em/7m3gsHkAM+rsmQm60NewPujaFx6EK
sbmAvNd1KHimwa70gTuVY3zqJtW4GRGEg47BAxGQyEBnfR3BeUtd4+wRzX1yIzPZJ6Q6QI459/FY
iShMayx61TkMCYFK9Nj8Xe3Pd4k/RbuqcZD2HoA3GaCmBkCrSjFYgJLVcTXbCihmlh8T5MWdkCxG
jcrAlmRsjL3ZpLfoIyhrBSr/1py4o23yoPu263bg/ZGXrTBvCJz5GEedQih4eh6QSoVhjD53DrUJ
B9yx2OiWSmZSHzDTw7q4jg2kKUWpS6q3xkBiwKoaONog0JjkZsYyUUb014lz4vqjoQyIcfoytyqc
pAPHQlrTR2QnNaPbNM0IfLIa32A1OuO2jjCDCUciDQMEEevbuXfeMZwNDyhIuIhppBmCLrDMzVwd
tkE6ZO8SnIVCHVeCaQqalRWjulY74waqf3fU3Vxd9mWHZ6Spx0tEfIqV4ronI6/zjVOhr4Ui9B7l
7pRQ4Z1VKg+pB4jcRWpYawmkomz42YpwJ/F0rMEmrKtS8FlSlw4NDrxJRm+NuPgXLBnyYkJoeR7K
FYoaDzLd65PE3ZnW9DjC8V0Do24XY+dahzKc3XXcdR8LE+eALhcMBSLrU6x+shuCuHn/pQzQ0yln
lQg/Wq8oaC3RzDrljYmpIKTnTW2oRILT+L6ytXprVJjv+Q0iabk1qneNyctywL98VnN9lU1NtXF5
UywTZMb6NoDJj6RMTxB8OVYIRlqKvjYVHUkuC0mYQp2MTZIVMzZMpLdJjnUITGbDvpwRF8lGmI5D
9KXHu4G0opGIgLQSv6kahJKOaR+CVzlAR1TPG3QiTwZYL0JNfHBpIb+bTlp4OyolokSRYxGMLlwc
pElmRG711goRp8RA0SJhgYnGT7HqEqDisDd4m7cqKldjto2Mtt0Fubb1Lc9bGUWqr3xA8wYaT6tR
qHfkOD7C3rhBRz05Vm67QzkB5eak+lSOJEsKzWj/L3v3v8vembZOOu1/zt49tq/hL1m7ywHfsnaa
6v2pgvZ3XdUmO2aIfPj3rJ0msnaqjlydanqIR5Iv+5610/9UNcZo1wYmonkkEH9k7QznT8AjqiHy
a5bjarr1/5O10y3314Q9/5rpGQbjjQozTvds4zdMSlEhOVBM7nSyhT9emgRMU+WE6KciuQJU+HoR
Z7oUf+8ATZeZo9NthgYHangt8zkKhRMREWkYPh1xysF76gvUO7vC5KmrIrTzlDO2gsOu7txjXSvD
wfRRmlO0+etYAELFw7Feagifb5sxiTeAOu2lYvIc2WNATLPWp23sBLfZPHRMmeIPTKJeSP9hQ+UP
0a5E2YE82LjVM1QYoUdiFmFqzTat7IRYfaIummiwMD6TobQMFeB3sojtuTu/l0UIh2l/Ayl9WEFv
QD2VmeC3A+S08XIpfjqNPOqnq3SdXKo2Tm3NrG2Rs+jVtZx6ayhm4xwp5lB+N6QbvNYf5IxKNsmN
nBZdJ+u/tZlDy7JfNl5mUbJ4mczLI2VdHn6tyrbrx+Ry+iXr/1L8958uT3Q9LwtEaz9F9bgnjsUK
Q6QHZKkXVVm67mgSAjXXqiwFlliAyeL1kOtp5CGySpIUX/aIqcDfdSbNjRDJ72e8tMrDLWSvvuUc
ImfRz1V4+Wd/+5+unyfP9dtHyWoobgqFoCu+I9+/D8MvSylZx5FNx6sV7bNyEqp/udxGIvw5yOSR
LMpckZ0RgwrqYiubLh2RYc0P1y6Xc8jel05i97X60+6kCfk0mci6FGWv304nq//zbvkRP/2XQesH
qChG6E/iRkC+WKxNmZR8+w8ruSz1BqVcgVrsF5d6ISJKspPsLqss6+LDcC9bZcP1TLMtrGBlPRWn
l6XrkbkMPl2PcRUkwbtMR7MvRBZIqN62Wk4IlRnO96K0F4Wo+s2DdMyzZFVakGkGhayipaG/1ncO
GXRF6VeJeZdZlrXX8qw5+C5rghybTsSYFaSNlGk3R+OylGsuV8R7LkVNrsS4mqjkiiW9JYuyNWyd
GxP63lbW5EYeKPtdqz+dUjbK3bLj9TjZ5utJvyziPNxUwUwat8+KT/1UQaj065u5KwyW9SmyhJaQ
IUlbYV9LkFBsDJREsCaUQzv4EmIWWQ35EATJ0uzG4TAIBpdJQnmHhMcKpdbb2aweCitFg7SvCYPJ
oJ5tHeusmfahsJV1xfeWpetGtuW2Ua7IpJCwF9djroFnIDsXM7ATqDFjMqQLR7PJjFfGNghZTPli
RZUiLb2JZu0hysYhI2jTqJid+kjwWXcIl6LEVbftoY1qYxENVYSIAtUMjg8uTsyZemzIpxGX5Fgf
iMNGroYCUh93IBNYPMtIolNXHkKT3aaNCOxo3ROCha+G22kA9rFSivIOmaimTpYeJI9Vphr+ZtTm
9z4atDa51x2WRc1BxnEtEQSSpcatTRR0yZPLgGwEmgtCBKFMsfaVkdqmdEkuyOK1MerRjRnCeTOK
J0huZLj2WpUlZF808o9CPvN7TiwR4X0n1/aegyLyIrRV9aAE7yqV+Khd2+VKKUUWYULbZWkHTbME
oL7K6+6se/1wuREN8ctdbz9Zkm1gFFF76c0UkI2KRGqRbkHvNIdyIkBj1d5AOOlHXZYqHXTKYvLq
CfIbNA0H04QEwTp+YaNkwMvDeB3Jeojz1GGsfH6VQWeRZDqtuUb7BGoI2piLzh0UZtWzOR4uRVIO
HoT7fTjPG3+ozUNQuyAioFejnAzkIsy9QwK19rLBRtYciA7YXexiCdhgRWPM5gqp7hp1fBEHG2ej
WcGiUFDgR+mCB3lcoAvYRzttumvizfRehUwc7pv340eXFRACrAWpguX8lO6UrwicBfDhUaDGJaZb
Jl8ioiNn/PnK4AWFVohRtbqbupf1Z6O8rUj4Nzs9xEQWlRh9uXawmCXjYQXhcnJ2SN9F822gnrVp
XZlfOv+1z8SpWfAbeNvk63RctU9DuKpJHoavmXHsokWOfc5407m7NNiAfYi9lV28hNM+m99wa4hR
GS9DFN43VrBHv11VyIUBl1z2Lqp45iMupCYgJ+OmD56dN7vcT9aj5a2LDrDKro5Phf0UGtsqPSKo
iTaIgDklxzw81eq+VHegjpp2jdkcpsYzCBwoBaWxbbicugIDRaQwdikC+RCGPPLPS5KXytcR+QqY
1uDuX+pxpc1rzuiX74iIZDkyZkulO07uPV4/Q/ecKc2iC85l+wUzTsJqNw4WcSyN8AaLDvGEaPsq
T/ehYmHxswNE0Wbkwe4dAcFY+upt0B9sd9eQ2nR3xusAES4vtmp3KJM9/PEM4FS1LNTb0APJuUD1
IjUeIgNR/kV2nlA0xEXDQyB10eJYs1Rf6idXOYyIyn+NMRlivvZOO2XNSkl3voVW0BoxwcLbYpjb
P8U3LIyHdwIV89ieopXhIga8TDA3Il/U7id7PxrbMkQPeGHVbzh4zylq1Sc3WWoA0n0UMY+u/ime
mVIzTHaIph9V765QVoW9destnve1c066mzg69DPPhbEYEd+Mk69F8GQ2p4D76Kb0xPVGWk8N4ASs
kUJWvgJXY9nJGKZwm47hoQwQj1nb/ID9di5vrK88syYGKJhFoIuE/mJ70L4W9V2esPxdAhTmgnGd
FEKAfnvg7kTXHA5frKwzDA0qRNXRq1+2H4vuBpBWNG6KfIPBngJOwlvmMUoZaxSdBnPpuDdoI2rj
Sj0iTQZHwnzw0sOMcn24avYw++Djjw02QzfpvB5qpg5HZwAmVq9Ke5ESgjjOwJrW48fxMayRb9a8
dWrdtfqeAOmi74+Yh0zxZtzyNQOMs/C37Nr9MEMmX2hv8UdoPnaPI2OzBRI26PdDdnTQvH7AG8hU
PmDJEYHEfkGcAnSL3R80mxn4MvvgGYeGRyHYZtq5RDtTje7nMVvMuEry1NYxueESMt1KMzdmh54z
YZXVMNzowQo9MwIadXKgTDgIoFjXQRE6xvWnNgNIgb6w9tC572C01Qg3E1XEQOwLHhzeowtJa23c
2hiU49zCu9kjaHggrVmam+EDwni2s0WEGvaukMGsl8ULXpNgLzqAYPZKrVacpcGkCqffdMU1v+Vm
xr3g1rjB4HVXYBjVbniPA5kE174QckzGcnSW/CcR/nvFum8fWThhYlDedC+W8VJ1O3RH2113r3/x
jXVS7/jXgPCVSPum7i28AP4nv9m62VE3FjbkjGXwWD6jP2tG/4+981qOVM3a9K3MDdCBN6dAei+l
pJJOCKkM3nuufh5Qz1Z19e7+Z84nKoJKMklEYj6z1rveZ6NQWQ/FnnD/OpcfcYZvRKwn8ZIhltkf
dXEdfLThebJcqJvCe8Llot6BKOymDs+YawK2MdBCPGUv6YmUwkW943A1PQThekIJWb4pyiUAJpMT
tyEpK63EyO3KDdWP0nAU1FPlHXxKf4unMV+XJrqXg5XccPsYcO6/EYyV1C2VdJAjR8I7Vwu7Etv6
nj9DigEqt4V28pghHFV3/m06xCq2hKvhBX85c9yAIu1jhOQ2fpoIf6JvorLX8avLZLuztnVCXwcG
0MHigrI0BGlYdwZHwm0adWjTXZ2w5rz1TErrdwu3rIqOAQwK7hNcZCxjbS1a+5Uz4gCUP97b4D5O
e4w0kLw4IWWmyQpabdY++tGvfnzt1BgkxwQL8SVFRtc1J9nHbGpwRFbENX7zYrJJzAdxspNyG3tH
fdh2tCzhvhDdsHynWlDC4gd/WcLwdIW4EMH4GGyqYZPARnxogb7mtWR3P8x3jvISfAvVA3uPD0xo
AsVWOiBHdnDXnXLTP+RI+WR3alYZJbm4UDLPxvtrRUis+cBvElu3ahO37l0EXOLoe6BHdrQ2QH24
3zVClhRwufo1XlU79abA7Vkj4juMV8RIypu3xe8kh92x4k4zVhCjxR/4ukfP/h0vLPHROPfRiiOX
KPazg5fBcgliW+AOn9Sr+aPYYnV9+lm9gO3SzhHqVERfnoMpusAdywoxY6extYfaHRxvmzqcUztw
JDtYaw/f7Z/Fqv1er3V3h2WlfFXO2Va+jjQKDACe4NPyxGQv0YtIAJlw5Iv2AIMRq+FUdYdi5UHt
tfk/SE5s2ufrutuhnIW/jm/u1TNWnfyEENWMNlS7IWbSUhsyij84AWWbuIi7Tbf2+xUOCsiMt0Hj
5G/1priEK6qGRHHjIy62o9kYeHL8aj2uwr3qdg7JLhljWaCP2Rm9o+GkkvsBWg5RciRjVb2WXnYq
5MM3CHLKcVz5W+wz67PwHf1EzojIrt99HgMkNzdtm97EJ38fn0BVg/VI8QqMzoRE86d8E3FUm/Bm
vmK0zGckJGJgWc70YXDUK3SxAH2DfDfbxJHpY9jm8B64UTe8AWjQsMLntL+IPGGEiZg9PUl32Xe6
R/m5PmcuFjtXDfyZ3V3jg+4ouFLba+LuKifN0Y7KsT5312rnbd4EtDnH6VielbVZOv4WZM4Rjv2J
xxvDqJhqyuPQ2dW9odyis4HHTCgNHtkitwWbmc5RWwevzU7r+OHjytx7+7f6fTim54FyeRsxuZsd
5X12DCBmrXFWcWJHWCWuZUN6taMTEjybTdz8lKyttexE12an47F3j8/FXfgWPgxu+x7dLTu648f8
q3zuV8UOKzMXXUHz6r9gO6e51h3HC3hyWuSypFa3cinH/mheaMm4dTjDGCYmJDvAWGDkMbfh/XV6
qI5m4BS7+CxsNdc4avfChV7nZBvrmjkISl4Fvtu4wQme4fTaOrIz2HiMA38HDGvrr4KyRVhP5/KK
rZGz8TcMSnbJgdvhObo3x/5XfDY33bF8Txj1EPn6Jv76lp7Dh3Hl/Qpesx/pVuRM0MZoB+3QnqAx
YtFD+/lIFF921u2b+BTe8KLVaVtsTOpZ3sWfGb7pjjg44xNG7YN9tz7at0bmysaH8obw4l19ql6B
LU5MRhz1vXqNvuPqeo58d3iMD/FBftKd7lre1Kd4hZ28LW7kE0uHKgD+wEcBnXADht7JXGKF2tHY
6g56w2/zTbcVXnBap3lrmdNSEf2GL257ghPFm4Od3qRtdqFL3Jc/uVfzJyTGu+kQreun6YDvgd1Q
qr3KT/RO8c/lvm9eoksA7J3ehafIHQ4p1ytyKTNqdOhmTojMHZBW5vA8hz8bMNcvfMbDFLauLh1M
5iicGhXPLjvlNAk2lrzDx/QRPQqeQx7U6ykPXEuirY4bDQd8eCpPwod4ol3WHW2Nj5nHo5td9b2/
HXYDF2Q8Dz+qV2Cjta2sud+zO1bmyndwgqOTPwuXaY0ceJvTI0XSlryD+Nwr38AE7fxduMPqkjqE
co1/+144KYC3wpXxgP8ZQ7vaDawfMUku307RKVjDNX4xDRt5X3DDCXFjXKZjO97iU3VgSKENMc+K
+IqT/Krbetef4a3nVKNujCF4uz1D5X10CW/Ty7A0gEsrAeOCRqUkxfmU/6TmYs6Z2dpHyxcxosKp
hfaDbvCjx0nZUZ+xpHOHncRU7b25lHvrgzoDSr77Byh35juvqtfgm3bsLjpydTI6Rz9y6oeucdoK
s227ezRexKfqAvgAF+IUnywnfZM+yjcOEedrmK7lz248Ti90iN3HxGXEQyybG2MaNoYI/ammWRpX
gi3Dkd6Pqw+IMjYB2eFBOVMxb+MJ7QSOv6outKV0k29TeurHDVjfC01ecpnLvu14S/p/JRxa8BIX
eR/whDIEcqQ3cUd9uX60VuaOB18teBMYoZttB5obfWNdxI14zoGLu9rdf6nWhTsSrwLKysPrbz+w
wVppkP3o04abfuzsnA4vunDcQ7mSaCRFBx6Enb5Q+Op/GD+m1waPkB/Sq3Yx6bujtXXOXoqDvmsO
Qe1YD3JEndqqjVZ0afKV4SBxGG7ap2Gr0DxXu96pXKwBH5FhbxihsufNFb+RB8YU/U9z/vWw3A6Y
tGzbnxSTT9t0iym4I22jdfQY3uKbdgCI/kAtryPhejL3CAPa6qeOJ/PGM+s9E1vkAqo/FVzvw5X4
PL6P78W1uscP6bk5olA9G9+tS3A3HqVLRVnkztvjvHI2b+IqcqPXj8gVHoZDx+OsbOd/OoXovR1W
jv4svydXQVtFhd0nW9ztm84RvonJFrU1Nd7MZ0P7mxmc6GnE59o7ms2acfFe32PatLEI7+6YL9yo
0zgzzOSulZ8syQYjAWWn3w13f6/urMnNojUipcn4KY4h1Uy3WB+5ilPjGvfmTpbP3+OzM2Iadc8f
rBcO4gMwlo1tSbdexHdxx8BKlw2FuRHzoyXs9ocg9vO92rMVU9aJFSCv+BIJLprB5b3PaJQptYj3
ohuzEIJQi+rzU6g7azS+VpdX/izylXvM0pdQ1HI8ppjs2wAJQW9gqNxPwy7A+730+mKnwLeWmpqq
mJ6xYBceauGtI5gjTd2alMqq7ORwi77X35s81bPmLhSA4FDcvxVF/yITk99Uic8EeF4wddFFAbPM
EkXOIvhcXsH8wRdX6d1F9fep8lwEnwSA/o/2M56NkKagp7lM6nyXBbothyYRTPPJNyvMyH1YWn2W
PeQTsCnqp5jwThH5pFEpr5VKbDDUiThI81tDTzVGEEi124zxB8Qqoi+yaEcBI+pi8ElQDcM8KE+d
IU5OY6EzDJqPmKgWGQExEjHhj0PLbsiYb4YpP8uKQoNbChditNvKr6jiFTgmxVfwD8tfBmpInTaG
e7ZoGxtjTo8sL9tBJ6QRqgWt6ZytW2K8S1x3eWUsybq+LA+p56ebaFZBLYtF4IqI4J+ry3sFbmbb
KgChSNUMIZVZT9XMOqtuEVvNq8t7IqBzp+uZgS1x0GVRCEIpr5aXeFHemhaFxBKX/YzVyjPaj8o3
ln2gC1t0fgDODFTZwyJ+++uVhlrr873lgz9Wx3m75WuxUJDYSLPxTTJzAt31z1isAWKYDrlVGoC4
5VEV6WcaKcfgTZb3Fs4rTcHvGghS7nHRqvZAfOHx5fiTeFREg7mVW4WWSCUqXsxZnGFWES6vYhOG
RRbEbjQN11zUMwRsmOjv07I1OiSF7aUtK2kNdw7enozYrySqztXQnzGIbnefa8sH1lxTE/rE7H97
c/ne5/ryssPDG2/lgzIRc9Vo8OWKIHLjV8SPa9hP5MaW18vbywLSLFHmefG1+vUphepEXLtks2z2
9f7nXpS2qlBv/vVlvc9uZms067w0FKcTMQzqRlE7hdB+qF+E2UOUoQP2ouqc3lmOvRT6qJ28Aur8
igVhtcktGIB/fba88mftnDnNWvvlC6CMahFSBjtYFiXsXiRfgAGxgu9QOcx7Xb5E9BrHF2lJI86b
g1Rly89dfb37ub58YfnqstNoqTdaXn7t73PL5c2vr39953P3f24+aD4VZFX3+MdXlj/YGxRG9hUx
7a/dfG3355H9tv63R/b1p0sNipBsRWSe5/O27PK3o//t132+XL7pfZ3j3/7S58tlg88faFFT5egJ
UduvY/6P52T5ywYFqv+8eL/95a/f+cePWXb7b0fw9Semt6lRn0jTvWJQA153bvwXkeKy+OO9P1b/
bhNyAMS1/tiNtCStvjZfXn1ts+w2XyTrX9t8ffx37/35Z5Zd/LHbz20MZXpoyLetF9WlueRi/WjM
NyUgx0W428797fLpH6tQJBF0fsl+P8W+y+a/6X5zYk34/Labv9vFssdl8bWbz78yn+3Po/mP3/vj
wP7jbpbtvv7Ssr+v94Y5C/b/nQP+b5wDZIVS+v+mPTr/7P/Xa17Fv+uP/vmlf+qPDOkfpibJpmGq
SAZ109D+0h8Z1j8MHfa0riJ84T+URH/pjzT0R5qpiaJuUFWmG/Jf+iNV/Idq4UBgSYpoapbCDv9f
XAP+1RFHw4AA2ZGhKYomgrXR9dlT4DdHHMxvSiCIfr4bRT+5dGLSPHgz6R4EWg+Zy51Qczsj4p3W
935pegxUMOnNT23bvxhT/O7LIyHC+s2X5/MoTAv7JcPkXEh/usN0tShM4GSyXZZY5brQvMfOSk/Q
LySs14Etjml1qnTD6QgC6RTSrHyt+TUORbAJtAmdpgz697fr+DdWQfJslvBlFbQckiqqsmxgpiJb
lID+64mpBEU2ClPMdvJYEGpNiOOI7SRhAm38SJtIvCZDi5lsDQtB8T9UzcidVtN1VyKDl2nCg5fh
BNJmfbvBTcJjB6ShDAur/EwkPGiIQr8plBLKVt74K7PwNDc3qi1MtW0vSx5J5eHpv/+ixdzoj1+k
iQZ3m8kNZUoq/hW/X+pSEGkW6yrbidYkAiQeJJhcOfWmITHTwlK3sleh9YoHeSsV6iaGCV0rjp43
xdEcsnsId+OCg/uLJ8Op/R+OjVv9z7M9l08q2CfPD8l8v/9+bE3dRBXu8+mu8Xvcr3UXaXGyY9A3
Iha2AIxaQU5Cp3zVrLbZJxoRELkvd4lOyB1rhOmSChdUxf/jcf3bjYloUBRn03rdErlQf4jzIlEY
CrmurC066rLJkL2JLTBYgXliIWXHhjAqRSTWapKyaCP7/XOR9jnl9gTeJw08YMqM9L+fKm2+TP9y
GQ1NVHRTRnnKtZTN+ZB/e2LHGmCn7w1YekUSGefIEw460xZRNoWTlYTV48ztkBX/VvZJdM9mAxqN
OMSk6uE6rUjIiV4xnDM4F3beCa3bDYnKfMvfUaoovlRQS6D0VqdJSchdmMI8a1LvOmY1R70T9+rs
GI0lBcmeS2Si1hkESr2mQp7ckHLb0Ryw+vHGj7zNOgcy6LCuc1yza4MQcFHvNCV/DZpGtoe5zikh
BqYINe5PlbBGDjOeocfgsv8rjJjYiAEE38EoOtdQca1r2oHpmlUxobRwEumzvgMFYN7/++mVceD5
9xMsSbzPc4+livyng1KWWqYfgdLeysyeP92pfO8ASQiaa6RUu6j0yT6UZnfFP+w8ZOp0mLB5uEa4
ggktIXO9QeaQSYJ/oJ7+Z5Ua43osOUEjXNsg57ePpQdzcvIOARz4oozCTRiOFudXdjVd7YlBC8Ur
VWtOEJiWkwxyvcmhae57Wb3Gpny38OPYBZSIn4WKxfIqtnx/3+jttbOYnSrBqK9qQQouyyIJrLPk
mfmuzyVvBefoYNTZA5exZX42DNu60aR7h7nKLfAuAzrSa9ak0gYnTuk+geFDIR1crAiPj34UhRU3
zwTl3gVCk0C2SyGFitCLJIlUt5ajBA8watsVcBNUdYpPjVXEJ1n7GFuZiOEg+Sc5CWCwTG2yo4Nz
KZVBAaJgPCHKVbwNxlo96r3vRsdYypujbnL0TTlrHEIKMmTfv6XRyyhQfkTXhixUmsZDVnXSmfib
LIzjWTfEq6mVgtsVlQl+NrOOfVCS3NJyY5+Ig2FLeSHt6NiJFYtph8P6yIzVbJGMB2jO2pACgwZD
WCFQB2w9C0garbKNgTdnXfcEv9pENMA10pOgonpIkVyDCt61olAuFVjS3sfhBC9cTTtGTb5TUuFM
3VFGLjQxjvSqO6s0wpvRmIe0QWASSHF484QuvIkRBjK5SC6lyktAbKX02GaGR8tsZkCXIVfKun/U
EBueSzMbz73A3SKr42C3yXiUjchQbV+FO62HMCuUSty0RfMWUiJ0rAcpc0dEPeDbkeLG2rAfDbN3
kN1PLrDOdGV2qjyTnSO4gSxq6ku2Xh+c48nw1pbUBE6QSzSz5vAQEbPZAwsNLwNeY+uIYjVnaqkh
zfQq2QHdma55FkKcIloZhhGlO2P7PlTleG1TAXeuJn224hjRXKNsJ2lQHlSROEyIl86yhlj6nk0D
J1nKrcs4ZrZe1BbVaNOu9S3jsiw0ZuM7yyQ6vKxOVmZ+fhBr/I4G8jz1urxHhV5v0EINm1Sm4GDZ
WLGIS2lmplLhTsVHaoidU/i1f6vmRZJO5o6HBKe+eXUsaUwrJRhOaqVvlrdUKAs+ACN0Tin5UAvJ
kizH/mOcBcbGj1XRoYERHpaFGGn7IBmnszhvEZhiu01MkmFKcTJqRb8ui0bmhI7q+H1ZSysTiRIt
3cDAcT/WXUFeMEgel8XQea8mpnPrGTRpA4UY8HSKRMi7SLoqDH2pmiuLq5XA7MOAoXn0M2NFBzth
iYGos1WsZ4m6cDvt6/5RyTtXQs9SZKmxBes4bluNJG2u15hntLj4iFYtnNs6bsHYgpwavLJ4NcG5
h/qPPozDp2bkJhYhNACqfwajbTlmns52PEFI1kCFwCYP35O8ta7kuBNDfjNTpbsi0fLa8bnFfhrT
w40RBES0Cd1nGVj4sQEC4FmaiylScki8aDfwXKyEWsXsqE92WoLBcd03sA1S7dhCj7YxACS/TWXh
ihqj3hnBnuFJQrA/SeOJHC42S10EdE4swl8yTdsaH31qg5rWdJOedqKSCZFLmykXEidQMrBNg3cL
kvStAbSwVml8t+mcdUApf84FKGMCmaFa7NKNWESIB0b5KWr00abpKq96kIHK6+9YfOir3rdMZ9AC
b29JkL2ThMQncLtTEoTt59nEllrYTbM8g/IF0IfkG8PoRWvb5io2uhuVBcnGuX3C50S5j9zLFQZe
IlQzeqoz5ZA99eoWkHFzeDT0Pty02mFgHkL1Iu8ydNdXlTIU+74f3tRaBXwS1udW7n2n7Wkk8Dmb
mdyoswrsKdRo2gamWW4lJXA6dvDqJ9Oj7vvqMfRra5VlygxKJ7UEB34lWqGwL8mySNA9rUBKD1y/
q+mH/aHxjSsEb1yFqIejqikWHDMwtgCfK1uQwM8yFN5kHtAV1aRKnZ82UkgH020Isc0SgmwAZil9
iEJWMV5tVwXYYiCwbX6IOiViqyY4Dop0aAITuqC/UqQMZ+O2O2Q5GIdp2o4WIoBeDpBGhklMKqE4
T5gjrpmQJRujzMK1KgT7qR9hVXUvmOMwXBm8u6iA+opF7TH2R1dtUR1wOwrPPnY3KBfzjdV2hjtq
/nQ1y1ulRXBb69BfG8VQ8OdlhGCNScfaTQdzqOJdMCL2wpUpuYg4feytBAZuFDmgs/tdDBVuX5gp
I/AZMzsWuXUM5nFAKqyHhhAwmCBtP1G551AHHOXfRTMnCtgX1JC2xalM5PwsWj+DXqGc0VO+MajR
djFStzAiv1hSb7ITGusitYqx16jlWGV6quFeGfXb1lCGB12dAPcaKt2xiQXZJMfGRmyG6lpRCWt3
ma6+57VZvIZG8NzFPRbFdWWiKytCtwW1gUWKQuVf6xOh9vaVjibJrGG4mGEX78RSR4i5MgosFbI6
H3GdS7dZrF+lKM03guUWRZHvSosircagPsuIoohiLK/aLQcvNH59K1rrlGMEvhfLEKeuMafgoA3F
k5XGm8kHYBdYd6h9Fc1AF+6UBsgho+Vgq4XRa4n79KlBfKDyy0ahamDCBrVdq2F6GILBdK2oRSjI
GLVsO2VrKeUlqbpqixyuxiZtl3dFB3byZ6VlOZbWZj+LvH8VEyLA3qcDjzSC/1OJOVsprE2KnbdJ
rih7OrVspXLxHEtChqz7SPWD2DDcuqYpxPTnRe4KqJ8jPyEO09SNQeHs5Ii7ad4H7n2Zk2VSueEO
2imtoqExixTmt36zUrwMP94Yz1O/oe/xLWvdJ/oxzcqV5xXCETNOivEqLXbb2lhxm8jkwZEu6T8p
gcQ3rVnJoWHs5MYCEBghI1NHc98CsbEDGDGbkFiF3eHoX1tdcm97lyQTWeKiKg997xp5oNyrVkIY
Xtnp0OYvHlWISLmtu0xVrB1OKMJ65CccjkLpX4aPlI61O0WqvyqN7Lc3GtFD1aYc3Ki8d50wOZOU
FmtJaHInELoesFVXHCC0KPdE49EFHUDX1ERnvTYYmypptBWCAQrEvNq23XCkZ+EUd+YBG0zh3Gnx
8NimFOEJpLzLXj+Bq+wPha51VATq3olhqoxmNk6/SYF3Ffqo+6kYqFNr8WRWxQAlnbx1lWb6QcbF
Fil6i7FaJ+8HpnHLO2GPDbopJ6NdTlTYR1gAVtxxbFss30K/Dk4aPW5qBE6Shf2xav3CbUUy3Fna
9AfdAJ0ZBkyT1EpmVfB+WJKcrPu+ENehlr5VTMgQCYc+UGFeLQswBIHbi5RwaX4uVHgaqijqIqqf
5U7dL5vUYUymAQX6MFm/jEYOXYBeZwGHBvwSdBKl8yJLuHplV3pu2CEkBLeERiFDDkQVfnIxp/BV
hK29FsSzxJTuppbXIdF10rL0PjnMZDGRtW1JBAdl3Vg8LO+12gCztOrMTV0oAkNpAY+UMage8jhw
zKYpr8saaGmw8rBKSXXyob/VMr8hPdtkbqmn4WysXpB7qRRysrJyG2NkG3FShU4wjXgfE23Z4c9O
al6XhrPYN8dW9MtHfHfmQucHQzJ9XJDAxKpUulLkKpVHEGpPQOSNo9SYO1OFu6qKhb8W/UB6aGJJ
fAh0iawHB+g1QKnzXmQGJvtQNlHjyO38+JjZSi6MLdON/GjS/pIFRI6kCcJFqi0o3xPK/37KybQv
60ahAkjCaMI1c92OmCAdhBHbIDlNRqcmiLZXBf9BaREWT8pgHoqAuo+OgV3bD4iL50WemC2apr/W
A6zXed4G8JScZ7rMUf8ZSvW40qWtbpRUv5baLaHueI+3WH5gXN4BCA3sNC0srLeq6ECRdgU4qjzL
3uSv5VD7JogUhlBekLmMG3ZDhtMYvNdkBZrhKLfJtyrXP7xK9A9CUm1FCw12mkIoyMWQC+vfxB6I
xxSeq4rpSCPfGeFtI6k9DyGHOkp4HiapRBOpJMeGXsDUenSG4/BWJhA0Szl6EdCbSZOoOFEU3nWo
8Xal7BTGaJ2HdQRVGyBUU+u7NqnvxmRse7N7EvBSc7rpNRX1ydWzuZgcHLGHZWMT5Rs8vpgBmj53
aT06Ut1vI7W5MTh5CeYeJlH7DTrUWpSR6GKjJEU7P9nJVXCNM93bNGhKRBlGuJT52AT0OZDd0UfF
CgHPqN0aowCxFt/z9oFxvjenH5GzDYxqpMoAYax4aOG6YduparxJOgFekc4zVUrhIRTzyhHN9qcq
UJWpa/E71TFz+tV8kbEK3GUoEz1G6Kaf6DtCbQ7ZXzcipoQZBs3lskg1V68CfYsH9c964ndGbb0p
FX0nYfG8UlXtpocDCW1qZuQc0z4hK0zHVMV135mpHSuCAItN3ka68CAoQU1qsYMflicfg9UyiJ/D
O6kJys58pkhWWHm6GdpljYBTHycLzfxcqB3G2MEiaw47pkN5Kv3yONVF7yHuEui3BYmBQBOX7/Gr
EhXptRBTNIDlTLMkgpwVU/ODhuNCC4SmV5Gtiyn4Gukio9wqKV6q2kANQaQhisQz9tnXlbNVars8
bCwioDqF/AmeraIVKIAiim9VGyb7sGAKrFpe6gRWHx3lsj7MjMJbbMyjr6x6C7O8eOGSnITEe65K
FJVhVb7rLaS5RC+nTd1rMFy7BHlYQBkqFbsPTNrjg2pIg20mCgEzwDlnWDUu/ojVuYkBg9eN8IzF
DyEGZu14k5qroqD7Mr2icmVJqRyv8oJtkwjWZhIfrOkM+QLskVEUtzAkYkixC0Wvuq3qhsGkXJc3
nTTij+ulxy4pZCZLT6LUiEcRWz+XWxiXzazkJMrVQS2b6lBU1AVpSYVkh5KinQU1MyNwZANq3Ofy
jCuqJNovjcKmRDKuAQHqTNCvZrSDOyC+F6Tlnck31AN07nEbidlbyVhqE3focyb9NHly6MSaBFxD
wiYc2I22jnuYkeDxCCpvKWXoXKLU5SUvw0dDpbgBRveRq4Z5oEY8CbMPA5w8IeUoT12jnXSKWHj6
d8YQl2upMxp36Td8AXXOqCk7BgpHKuJ6N645+kSNbqbee0/U160xt342cCBwM1/ubXFsSwLVgKyn
MMpcqY9vkmDRbuH9BQrI1iSqJkK5T5y69jyn5Z5GFlxeurw+x0JaoPHm83hkTIs3h8e0qNz2dSk7
XuahJQt3PVgwiuWm3vWLQdlLcyWfnhr5GnvJp0XRMYeuyX1raBRqabZLmi3JwqZ4M1uUmYN4zzOL
0qYeS4S+NqV9kSZIyQrmlAXFjUn5gcfYB2w0E1tEDzFVR5k4RoisZ3KHSD0Mdl91covC5suF69Mo
7z9+/Jsr21xp1xtWvR774BGIzEZCBlR2+qsR45BRq4msr3RBXadjFm+7MrW21bwBkSksKc2I3mS0
K6uifmH2d1kWAM2l9fgDaMJOQbDGYO3oJS2miELK0OvSFmRr2rC7ZV5xjC2Kv7JUSRysEN7H2cRB
UGqT274V0Gdc6tRqmWkKlATEFfQMPejXvh9ND16JOwfesOla6v2bsalqL30Mje4JsxQF+yMSp6KG
o86Afe1QVfJhRMFIZY/VG49tRVrF6gBYDWl+t7wRExUDhwp/sMOu32GEGu/xyRrPwRhiYWMINQjN
wvZBE3JqEjxqAnHrNwLKs7olkjFmO0xYBCLaTSrbwiBQaanIQHd89RG2cVYU8d7Kpx9cbIMmW8DX
o0ezb8oRhIBi/Eb1o3WmslDZJBbVgCOujCGFFlpV58wAR/ThOfVHQUJkpZ0RplpUn8w8zw5li2qY
O9kVxMxiK+qcgJBRk1evZHOKv+lpWh28jGCDF9bYuZAvOwJTPCtSLjwDbO7XBmOEXdL43c0SqEwh
/dB8H+JgY0zNpiPp/4glPgXO4Gy3XhBkz3k2k+oi4b3FztvB+bw7D2mQnOmimShZ3apgMP7uF8R4
WuCvxqC+dn5w073Q+JkGlOQ32FLTxlwST+mOmQ9BqBLHbanW+keaKSZTLwChhkggPWmDB2sgodO1
s7twA/s99/Ejl3GQcY1URZToWdNmymg6RiVR6FuamtDc5OZFH23EctgQ4qj3dUblTBO0+tkvwUwR
TJBcQW+Fo1EJvjvWluoy2f+FTceWCaW+00tk3b6RXWKpk+4E2/Y+AQXGKNaIQVtBQikPHitAPqt5
zShJx7VpY5wbcrz2kE7CFg1as1LH7B4wR3Cillmwj0WYE5ldvlFxC9HBFbvop4Tb4J/GSDNOEXY9
tijo3yuzHnfaWzY0zZkaQmkY0EdronwoFHy4DVwndn00COuq6KCVVekJlGd4lBKYEoY4HMhO5jva
zFMnRe1NTnVotQyJVcqdciK+10isBUcO6KSkAdWu3j60NZ1x7YumO5jTj7pMEcR6CNcFgqs2easM
HR8J3KqCGlhhpWIMYX1SzLh3Z32dLqCx7eOx2rbt+BoEDUP0voKlNIelwHpsSBvpD5L4Xipqsc7y
nC6sMb/p+F27QREo+yScILgWxbqVocl5Q0XW05+ewxGjWRkSDldr3Ok4/tlh3E3rTG5V2zChzFhG
K1OeJaKN5gajiUhArFvOFBMdrnO2D5TqxWqMxOlII5Wj2B66pDkS5qRCAQBDm14yra5uAfa6RKD9
5iSkNTUgdGlVj2ekNr6OVn+2Msp+/LhZaZze/Rhm35LJ7A+drh8iOdLP2di/+JmQX9vSOxoBNahK
D/ZbxDXVjkf9YmGb7sQyloqTX18mQtt4ucqu2sMjnfIyODRh+wAonEi69qNEW5hpcuT2vsBgO1JH
ANfZPFNHf14KJuNjMNO9Ymx0XUNZ3zffxX4MDpOghZg1Dfm2A7/ehJs0H9pTgGLTSXwiacIE2M7U
NspYKa6IveFqiRzUaaq7XlPi+eaDejH6bNfFXQsFu8RtLeZ0qKp6DlPTeK2e/jd757HltpKg6SdC
HSAQcFt6JpNplE7SBkcW3ns8/XwReWvylmq6enrfC+GAIIWkgYn47cJF2Qn7+wVz+Q0x60/RLJI7
6iLFJeutndtIc49gz9lkcU3jj7G1AiaQgUDTasiEYi8mnjGA3jQMJolkTP+Bius3rvaMws30QH1o
+bVfSaNIbgab/CXXgGtmkNS5G5N2lvskYiTkwTw9xB2XQ7vVJj2DnYroYXIAA+Z2vfoytE5DN2QH
i0nIPoKV2JJbSCCQQa1rXPnDZaiCl4mO8WMjMBVZbWm/eHLZceHhP9W9s4vDIUB7baaU44Xpr9HO
3UOdp9RnDUij/eEzIrvPQ4/CyivX8hhb/MQyl9axbtf4HA0xKXnw8wuix0crdW0aqcd6O5nmeOcS
q1TXDPzSHqNkVHvnYK5eJdXnt04nGixOAr8kPZtb3OARB6GRPfrsAlv0jKLPTsOjidOZtoJx9k4J
8/9L18fKxLm4FzJhtmEPcJSNoj8yw22ujoGpdo5BTVVncBK7r2YhSeAT9itUhQF4XjXdYVZDC6uF
8BV+B74kOPqEXxfbYJkkAUdTQkYXl1dIkwzgJLSOo4pllyqWvZbZeJTJcmsx3Li11SIRXJHbaLiE
EyPC2sQEPkBL3SSkgQV1YhENnvfHkMKJndFcQFKLS2RjBesm43ce4mmj27h+tqU/3htZdnT8L6az
OM+d0VIoDejfT9kXqsf6q5db7a0zhCdvwnRgkYBKoiI3gIB5Yr/Uzh0yV/g8H1ttCHB2KXJZXGIi
dulWiuS2sZryMhuCCSIVSAZdktvYpNYld9xh3oko+eWSfHAYiPW7cc3cPwf9axHh8kwsslZdL+sK
rBTVCtwqWNW65yQjnJcGZwjdjgsGb3C+KTtYgU3QWYd5jAD9vHSRW2FE45lOJvKwmrA91UNHCveI
sbVCS7FxSE/Yr4JIQu6I9XQXO751SHOI+LHsX4SdTKdyCjGXTiUUU17a05WG9DXgkpx13n3btN19
rxb6spNzBqNDyU7efA8pwFi96X3KAVSJkpyt7upQVxU58ckn+QKnBKKeZbGy+1iteYnxi2xVXCn9
5J6m3IIbDcYdnfZsC8urW43drUzJHWAYe2ndGWvkmuH9TrHPjnEMy+oxAw1sJSDkNilNc28QYMOd
O6LDoZ/T01SY14wse3LgSMeasvjcUON34rqHqYUaFMDYAntQtX6LPTtihlwET4OVXMu+Nb+E9lru
4skt9+ZqPQwdE3+Kt2s0KNm87ZKGaLmW6rvazL9OFg7/bAoudPGVijX3XgMikhjvk/prR88t5W3J
NC+XyBnELk69gUwz/8cSy/a4hNW0N2JBfZ/XfpnNiHC73t20DEnvLELRrnJOMY84414CoNyMDPUs
r7K+ZxPWnKSAPWAQWvqgf8VgtHCbAmTnONrCwUjUBc+pavbELjgxdr2dc/CEsRBEPrQNQRHVPRA9
9jxRf5tH8xctGj+cqqxOIRXTzzXwNNDCc1LbyWnqAZf08aCPjNCsj5Ihx55GzmonCvTTeeRynkcJ
R3yHHbJtzK0PnHHsSomdnJnpEouQrDvc4Q1QGTzU15F6xK3FfWMDGd9iybGeIcDNXV7C54zM3Q4g
W0z7oDu3Q4Jdh0rec1OBVKTzSvZwW82vZeD8MrqVTXluHhlnipd1YNRarmI96oswkWs+1znGdCRx
/5iQpVyLtjOPy9hUpNTDbLapUE2vnnMl0vI1rqr+uTQDeSUO+jVrHl34/yda15LnoLVAqMvEOsZp
gExAacjlVNcmsACr+rGNrOl9bVU6c/0wXiQyqwTBf+H03BJooT7TEeWRT68iR/WiLKc3q83y3YwE
Q6pA40Gr/E2VY/2+mkFrn6flCthc3eiFo+ZZgdJV6zVTp5dXPQA4p/x7WjupL4DJwCUq9/x9vaTo
eBO1duogUcjPoUqw0ZJXvQh02LHboJpvzHNHVmzWF80+XVVukc4K1XJPvWZllcs13H1LPSVKH1XU
yfvqrFYT5TppSCfZxJ1DdoAKRrFURK4Oy9UPPxaOF9Mhl8HV6sxavQO9w/ddKSeKXmslTaheVJ0K
JmBk4Gd5uHfm6VU/meltegfZe/6tegt/7DCrEWchZnzVYbyVO/FDfITz6nzbSKWwTogydvSKYPjO
y5LICCb5cHfVjV77eBjGBgPVqGesxCs+tquw/D9f+/GSj9fZ0DzErv7fPeeRk4MdlANDe/YQq8X7
L6cfG9r6kHTRDQe/CXGZyJtQtvImx1phb3unQJARZMdp8gOgQ0z3vMCQ3wPR1efZI47jEujEHrVf
T4cY6T/xkSar16zY7/DT9z/0i/UmvfCVYUOvddS2HBevOn/sTm9/32c1A/zJGv1cIbgIg+D1NzrS
Vq/phX5iSJiB5xkBHkn9RKoUDYAEZW+W0c33BNLSNNCQwcS4aCMiOz/rnznWh9vHz5pToaNOKn0m
zSqaTi90/Jp0F7pZ1kRVhxIupINaBfA8oB4PPxZ6WxGvzAypa0ozvDmbPi9ovVUfJFJBR3qxeG20
j7J2Ri7ily/UHSB1Qi+QOxDI6FyImUHXFBMlkbUHz1U98AlwX2BiKC48AhEcFFv+s+FTzQjdfEyL
cuYW7R6KpvlZJPEL5qxPNg6v3TTvF6j8DdA5RubIQnawHBmgiYvvMMW3aBlamOFtoA7xjot78q98
CmGyn37AfAci/MWt+IMFFjZsKgSoltWbv9jnkVjNLXUF0bGz7avkcNugArvS7oH6yJlfRePc9yKN
biNJxMyqwOYkvA0zN77xeIMbOumX7jtYHFw5xCg+w3NWh/wy7BBNxqbr+mXfE15Bbq4E3exxvRNj
WjPSPoeufQ2lbDf2cJ0VNzwQ0dS56b3pBRdJG8oWtG7sGzjSYSHnd3iTefsAYkYOD2VTkbWLF/9H
7bz1Lg70qg8oEst+cLXeQQLyeaLkmFJ8glRh+bGusPeymG8ExKy/BBjPa+dFTN43A8NkR/7q7PU/
/B6ehU5qvJsWfAHtfmRULTA4sWCywG08karEgtD/ZCADwgjN/QAGdI3C5GuTNDlTDyy4lpipTCof
U5ibsWBuGYYPiQ+fGNF0ExOnR5IHWR4EeFIftoXNAZDxfXGYAFBlT4AHepSVqZvVI3Xwn3LSWwgq
7/cdM7GbUIxn+rZTxSvEhzrO4c8D+vpcrCFMs+yCIX7dhmQKhI9Jf0cyq72vimwrA2IQfMY1u175
eNZD3vkpvZsRRKALOWgTKorYBhsoGR9SgkoKkVyD1n5aehFQg9YPVBhmdPHkVz47LSRLgqI4YV7l
JXx7Ld7G1KFAqnbLV87O31ZPERg4adpBcDPAP8uIg8uyxClcJRyGTWzQmDR7dzC/M4HoOGWFRadh
RMEg48OKNCEkiVRK129Lb5dg0sn3pKaqGk30DoVkuF8dr+EDW58Wz/kZuuHOmXBoGeW27fmOh9YU
+1AUCyRKER7bmbQjRF4EYIT0BRhNdujjfn4ROdEHhFMve0bJ4ljGpblrm2o8pdGMmzju5fO81KiS
zJLQXxIv/KJwKMyxukdY9cOqpg16U5QFm3aYrE8mAZbchUhS6ujmFaFwrsXae2cvpW8slcAFayS8
c+TM3rMxxA0MOoko8IrUjTrh84y6+BwwScT0XXKC2qQRlq5jIfeRGKH4BJ2sy0fplutTHJOp1qZ4
eJeQEY/JYROg8UPXgl7JhkYDmejG53leiGeoaTTvovFZL3pit+bOfEqrW4Ll16e0oSTLtwPmWOH0
7MkWtN8kSjldf+VJMtyIZEoeEtvwSTo/2HUouFblwcnzVnWaGMmnKPbo5LRvK4hZf3TGS7M6cAQ9
+RqF94lCK+/TbCWHJV/HB3MQT03Z/ojNIuCpBayatr57l8w2JurWdPatzOaq0SK2qcgJsjDQ7YsA
J5ns7DuLmd1Ylf0F4fc3xjsZEes9CCZCC4aLcrr10teipu5vLad2H3YzR8H0jNCDJq1xwjnvBwyd
aoaFuXltXF9eHbFIkgmQK87oGg6usbicyamzBcWmPrD2tnRaWrfSko/NOMIuudFMcTnHdWW82fPo
0mvm387ork7rSghdUZCghFOC1MOkV2r1It6jD/+15OIJZUX81APPkxJZvLjTZVm74MnBgUrU21th
LdNtGCz1NTUsom1Q3TQtqGRSmdRwUTbg8uf/s7LY+qOekSYRVFee7eDmsIid/dNqsY4ipanWrk+Z
5WenaYT07ovQwMvuvfiIFp/mgjyWdl2IEUPcMbt98t+8BfFvbg/eAxdU0yLyFiLwz6zZIIz7IUXQ
fyoM5E7hIO69iCuAMcXJjhvZl1wwPkcQUB9oCInvZBBtA1FQrFeTP9Y1doEyLoovSmxqjlZxP/rR
cw+5TC/3ZN4pFahGo/7zFyeUov1fFO/qmzNN3BPo8GlwVs//TfGOmyG304qOgyzoXSKoLP8cjeGd
Za/I3qtcHp3RJ/yBDqrRJT6baVP2ZbVPVAJ+p9X6Nuxk8I3+NsuPv7vCfK0AcwB/nF8IVBzJ9Ysh
MGjMQ1c5lOSREn/z37z/fzM38P5JqpeuH5AH6PzZOk1gOp4ZyyVwPCoZukuj2iV9x4cgrj9DUH1G
lVFukTwpd7b3eXQTLg/ymvYBuW+iknu0/beT/93JUhzXrv85UAhIk9ZfOPMe6LOuj3NdTduuiJ1j
n8o72efDVn+I/y2Pff7P5bHCQXLyt9/738pjH36VZbfk47cy+fYvNrD3//hPG5j8hxsI5b2R774t
juG/Yqh98x8OEdNUthJ0DY5u4X35iKFmk+ubJoQDKdEOrdp/lcfamMdA3rGH+RaWGYkN5H9iAxPm
v/mdPClt27MwPHiWxdX4X0+yvLC7taghcOa8fppSWt7CIn2Sy4K9lpCbjqCRyLDuy5whjTDdCc5L
dofCN7ddmTsnFO35p5rwwg6d7NpP8hisRGy5CdrMgr4XyAbk4S6w123ldY8TE6N9YfT1DjVeu/Nh
+ePbYnR9wqEIBCsG/tkRY350ivOEmzOw3soQt3iYrKS0yEXtK4sPvm0QtRb3N/KuyZ3wofqetogB
26wizwvB8DoF8SmJI3cv8Qpts5J0mK6BsZDZ4DOPkkwxs+gtgDTf5IYz3CA5Jo5mctPL0JHJFn9K
UoSNSzAe4z4dTwwovoApt0fiFWhCiH5PncsIWE0+loZmtjq4lZXFZENA9hh5fpOvQMhalluMJCY3
ro3CkKh9lAoUJUZkl23zFOlQOFgLSQmZSo+cs7Mn2u/2kvwmw7jZVbbx4npjs19Tc9wMC5gG49Uz
3iLya1zCd0Juc7Cv6TmR3TWzr9Pc00ErsfTEY0I2ajAxrlwJQpKef54zQXNlMDRn4hOmfRtkyd0S
MzZIg4CclPGaRLK/WO53xpPZrT3Kq23Y3pWLMMkKKbrwFhKUeAjyLU23EfiHvOxg04oh3XDcekvT
UzyospJ6imlHU0IE4oc72mnyJoXDzGUGjqoUXZjUcbdDQTXRod49A+1fxnZaT0Htn4hRyXyHVCqj
/xFa1bd25to8r1DOgVfcI/CHrnMpegUTJwqx669rnhvnvIrunaryTl7CRCIgr2yu5BfPKvr7MKpv
5zqoL2BxuyDwiGAxiUylRo80MGN5Dgf0VN2ckvoDqLgw5IULa0HYfG8bMg2aA9TRTO28fSfjYr/k
9uZQ9qW5MTJSTIS7cj+NGthlV46nwhfzacgrwp0obzo28c8WyK5NmN0WRTceLa84OKXxq2F8v81m
BvNMzTdFFNmfev8QT4Z3TtcRVXo63JZd1KFMmuuD6ebWLf+l2RKQSxJYzheH8oskIxk9DGNEhuNM
o/paj+0uHb2vfRyTbjMjsSWvJGKQjGx07c3PM0DXdhTC38q5uZpe83MqSYJM5+4pcNH0RF34tTCm
28Isn9bY4ogrk6v0I8mQlCFylrnckExzZ432Z+QCT91qdkDsy4q2sz23Ibe3Nq+xLC3utfqWrOji
xxnVwyKeloSGyaicoKj9g2k1p8EVgpbjIjrmSfgcTcYvHy37JpsnZhzOgr5WALdmT4vL+L3ozW6L
ROp30WYbYMMegWCIeLcOTYRVB9+KoBB8gor81rKpaOC6tZTdhTeLsnBevycptTAgiVs4woEGaO97
41XHqgiaezsInlsYiK6FNHA9lQMWFP2lz16CrL2dGPTLmuyN3l2Lx+yrNY8/uXHzJuah3y3EjcWJ
STcRTc57rt/zJh2IBF3XNf0cNpazjRx/i8q1XOFGSx/gH1S2cOUlhEXeFP0M2ZzBwjJz/267+Upn
ZHwoZ0IVJw/xdxj2+YESnOcS5mJjeYlzKDPLQ8meTMi5yNKCZ0kay9wNSUQVSj4ezMrBsRKNd/Uc
Fyfkg+gtpHec1uTUMXmNluO8EUH5QpFrcK6KBjHFhapqUgJRwphcH5zgKH0hTq3y9YVpsUea/9mB
FthNud0cKxwAjWm/VXltbfoFAnQYl/g02UDEiIhA5ubsdUzGcDcRHk1OZDpRD3aGCfa2qKO7V9yI
W5Scz73jLnS5+BGdzFwu1iK+jI0FI2MX0JPy0RuZrlfTApBR41dMl5c6tzFI4J369HnNURlk4bDu
8essY082CbUvs0n96ZyhM6C+BDz8hpYi87ZE0Cbtm4kK27t1wX4zQNpfM5eW0t75AbBrbILB3gUo
swn/834YgXMSaj5rqJntqOa4nZrtNmre6043BtPglemwZFpsqvnxAAm2RxW4c90VhTCT6FXNpoek
fOv36Mjw6HjlDjAl3dlMv3vUdmfYLiblppqd90zTDTVfr2saimmq3gQh6Zwx5KqTrlxh+h3BNL8b
Jv2Zmv0vCgew0ciuaKQPlk/w6eAQDxkDG4TAB6JaOBQ0ogC0YAMxOAprWBTqYCj8gYHIcVSIRAI0
UXd4KtaBmYeqhWeYXzV9vamBMyqFa9CK2wNzNMAdUuEetkJAapfAEQulPcjIrDCSKAYtMYBNeoWf
xMKCaXddIp38J1NhLIVCWxyFuzCDO68KibEVJgPfOmxD1GVgNYlCbSKXtIaMgYcbYryy1nNJs42M
68cZA1iFSJIAwQGjDmDQqFEhg4gphRMlCjGCmSLnZQY+DOw7eiVOcCPE6iqcaVWIU6Cwp2Cafvhj
k25b/yjS8Fu0eMjSQKtsYKvIAb8yAbIyAK1MIVtkWCf8PCR4A3r1gF9T4OEQAw1rnLcEcMyJSXkc
2lfqh49T1j9YEi3BuC5gYt29kd5yUYCfBm4DtrwPeYM9yhvC36+GwuUMALpGIXWJwuw8IKhSoXgD
cB73NoXrgfAx2jhCJ58Tas/bJqAwdXJVl/F3RIsKITQUVihaRHl1w3AEGHFQeGLR2/fVOL4SZERF
9+xfo56DqweErBQameJf3UKPn6OqemsVYtlydcOV7h3RGr8ECtW0gTfF3PjAN/Z9DfC5KgQ0VVgo
OkQgU9DRqCefFbjUV7hpUxOQNcF6wrnuiE36VAKxlkCtBpBrprDXABCWLPgWCeqzVOgs59wxBK5F
FUYka8zRJ4FySS+rGVvVCuEtFNY7KNQ3BP41gYEjH7XkiTt7tNchVnqBLwwRtcKQMw0nTwDLQ9hA
uSjomb7pvy/0Nhch7vsTHAAMOd2RADrFEenuyo8Cy5YSESDBw6IZF8WNJBoS1485OQGxAcwLhZzr
dtlVoemDwtWpq1/Oaf1UKMR9VNh7qeB53XCrF5mqndNr+glHIfj6gxi6WC5U1IHu7NQJY0tfnjtJ
l4re7qsn9Zpe6Fd0Q0OuK0Psj016Te/jfZ8fu7Nqencv9ZLVWJu/r0gUbqrxKUrM4AyUkR1rI7uL
o9Kxt4ViNfQLvHVBMu+HZ08zXbpqwNe0xvuf0HzFQP7/zD3rvRm4VUQNZmgYLb2q22Y/Fn9s03v8
YxvKt13RkTr2x/aPh35IZjzkf8d1iwt5rBilGlH+34uiNfWkm6LJxXjNFS+l23c/ftZU8Ve5prJ0
gWuuCS79vAvpVSj2q9TbTMWJAS+gPVMsnDom9NofO2wVw0ZlWrLXPQUfC1MRc0It9LZEMXat4u70
W9C7yvQxpnf4vhqF7ptQHKDuKNBRcHot02RhrnhDXIs/tW4yyGNrt04TZ6tbEpW9OOgo6cE8R1YH
E+mlJOy9/2xR1CiuUv+E+rtPMWVvKqcPd6augO3Vz6eLHPTah0B16q9ZXZhn8Z6zNtM2876q09dy
H+lLgx++9fo3Xylo9cLDqrySzckZVSp61ldErVUHznZVrK6tKkAWxeXqh3qNdAeY35Fau61+HODo
ZCba70nacE92XX0xAiRBVTIS0cqWBdP6A5u3+LnaZwctOc2Ue9EvX7smPFKAMn+yUDssbfbJTygo
a8PPbdjmmCnQyDQMpQ8ZsotD7YWUKFAKWcr6uaxsdNF+8VjayuoeEfoQVwu3y8HO1PWSyZybLHuC
FBh5CAhG6WAEj+km2zR+np661f0B45GeRho27YwOQ2v17Bv65O4aGI1dkNj+lriJ9GzNjCKizDj7
HerLjsq2yzTYlAGPYXEnRMUd0qUutveYWtc2KtfQWzbEZdX3pkM+pZIZDvP4he7C5CDrnBDaqO3w
LAl6FKIluyFv7Ddn+DPi8vrcBszLDCOJT4Np5gcUuwu+WEiLvnvoO5MLmOtG58UAvQ38kIKOoN3E
0ZgQoceI0GpbdOjUqxanTCgjYcpUs1ayXd3Qiwu+QGWmakz06sfGP16jn9UFvh+vqzr3S9v69ba1
g6t+jv6ofzYCr6NPhOIsHnTo1aqiynQuln74vmBaQiJ7xn1+oE81ZToDe702LnHSR7cmL5CbUIAL
iTPQGIOHGXvMQe+omziO9VqrUumydp3P7vzw8RzW1WY3ogMmP5k/3CjnrYlyS//HQf3vj118PKTg
fNmIJSl2HcX2OaPXOD9RKbjPVJ1QnasCcL36scj9tDtO7oTCqKk4oEp7hzivveFg5xxRZUBMQa33
bR9P6DW9cHVzSFtG9ZEsAdpO+L96EWXLN9GlWuv316a6IwrdYpy3qdX3pb+XtPbg90J5qXGNc0S7
8pbMOx82CnZW/yT4RnhC/65RUQUU+KlUMaHuS2SqvGEThV8wDXGjF4vS14sY//zYUmI/Bh7WwYKP
hk9Q3ExpLU4+Ayctrvh/CS4+tkmBkVhMgsj9Soa7SBXdlur2G0yqLKXN2kvjuUmKiOuxAtg9G6u7
qRMGkQg63kUQQNbvFbxjUeAWJwUzsolrlG5N4O8osIDOBMhyamyY5KAS1O9q1RdEXBd/KULaSQoI
YTPe6b8+u4sDmWET4qCiHnOjO/vj10VpbKdhOSJdEUfN2Qs3aQ/QBo8fMoQ2zaL+oh/P+Uzmcxdi
dUjnKMmJKC/qjRcRSwE9O5/97NdHBhhYsSxOOgTMLIy2u+jIs4CIUK0Z0Yuuz+hq8vi6LXWwfShK
sPxzqcr1/eNdcjJk7bKLsWhs/vYqFZv28Rf139L7/S+3vcedfexBr+n/97Ht4+HHbj7e3se2tOFk
DSMwsw7aKdSxbvpZ/eL35Lb39/7xf+Lcj4mXEPuPTe8vMYQHauIQBT3UmKdxGY439RghDW2ze6HE
P9VCO+fArZcpPqeyoeQ+gFdxddIyIb2xWueXqe/JB0Brflox1OtKtiqqkp1sUZC/S4O0VEgftB+L
2fPv2jChYnNNa3M/Paa2KjT28vEGNx5SQFUBvZYFirayMtC8q/twnariNEu9H/0mzHZ8moRbHnyf
FPnELk66Hdsra2/nI/lkWmAlN3wEdMT9jV3QoIv6LfXobcXPoXUgyWI9QPMFyZZbNrmS2V8N23S4
r6SGrk5/bK2c61I8HpO++N0qger/Egv/P9lytm1JiKL/utfy+df8rfs7o/DX//iLUQjsfzgmxNJf
tZYqB+6fjIJluv9wbRVdRj0laV+CCKm/GAXbJT1O0RAW2g4LHpDwo78YBeH8wyfhCibB1Dlspvs/
YRQc6fxBNqIwAIf1A48oJbIGpIC8+DttRyWWgdyvMqm+bceT241PzYhCvI+4jFWeS4i4HW4E1uIi
AuUI1uW25F6MiWA/LrxE5GiQw7UCi/IPjt9+sp3iW9tFJQiVd6qrlR6j8TmQFjKuIH6sHf9p6i2c
086ujVc45THGDbCSUm8QgZ+hi7x17PZbaQ47g/hxkmR3MwIe16J3JbFurJTs96GmDdnPD97Qva1l
5mxkXN5mNeaoEK9tY3d3GPnA8hDskmAxJxujsR/ywe32ZbceJz87oHe8iKGPdhEtiK3xIw2C6OBm
Aji5JXOF/DrhWWI3Vckmzy0SkL1zm5Ay4SVWjX9uPQ40oxVQJavF0MIOyiM3n+cugLyYCPeBLeeS
1CDHnJJZMOMGGRsKbIjdV/LzDkMrbwePPolZYCnz+D62NhgignCmdN5yk6DrulQTOumJGKUt1zxx
5cZnXryUygT1CEhYXPWa1bo20ee44z1pgZnxPZdVEhwx7SEYgfy5heqcL51BAc6CSX4HlWVgxKii
B3S80UPVGMeymuiGWOyUYJqeWb/TmA8RziRUWUP1/nCowuZhkZvMTIKDLRYqnpxEPntjJ24Q25P5
As9xHavwLQpL494MIkDUKAGiMPzwXi9afzHua1E9jfb3IkBMH6644LFyuqQMR9QklYU41rJgm9kS
9h7yK6eJgZfKLgAq1qyrdrZT2QQZCStGUUwCLxwZIUJGBvFKkN9tuzjUj860N0F33AaoFHc5+9kl
+Rg/zK2X3CUYEItlIJ4eg9LAeEfMx3wqH6CEjaubLcNTtyTxcYmYxHJj6Z/K1pGPFqx5wGXZal9M
o2Jhfo3sNXzSDwT8sJyq8UHdh6wpdV9GvI1paSSfTUCui22OqFndLv281ibaJhj0fdrZn0n5g9Cw
+9eRYcZ3mrIpNVilfBzd0LpB7DLv49CctvOAkYZuuTvPiOAiXJArnxQT8Fep+KVqTy4ksEM5OM9C
GXNdYEDXnIh/b8UTGQHLT78pztFUk52PmWxjYfL9Uk2c4nlwbDNZIFDBMRQDuX61Qgt8nGpXCqjR
PUSmFx+6yQ02fjmu5zztoxN2pfhxDYnkSKB+vvprdK7HLPyOAWKLGuc+QNv00nkVATVEKBz8zu4+
Z2u1z0NX3DvhTCfL1NrH2XBCYNwpes0yX1LXBH/uz0HEtJ2CsNGJzIN+NpjE0RpkppRCPt3xw/Lm
ddbbgm7koZM2c8gWh5ofOszzum78WXwzAEo+ZSuZiLPfXJDMB3fdjA8ystzgmM+JT5AXliNZdvUz
0XVHJ+VP5x1plQ1szrMftt2NS+VMIOSVKVn0rTCI8Me9QFiWZS7XOEMzLopZgupZdHHU5LZg5AIj
y4P5qTKm+akEkh8cDGJTV46YCNhOKvoKvrxYe/0Kj9kj+AgVG2NcoEoqlses9eZHR/bTtcSQ87GJ
3zIjXRGvukv0RzeX9ZtZ25QH+JWx1w+XRQDAxSHvqogu7TTmbw5egrDKukdnHTIqnpaNm01f3cZX
vqS4fIYMvkvgrO71ozkixk3E1NZnnBPzMvvPXIFwsRW47JckM98K1Pd+6zjPyzwND60TvDomaWpw
XZ8qsjEe+6o8lhPaSSSlDtLYvLjKds6vhuritMmN8yPBfBDjbnIJxbNkRnpTJb53qLzQeaqlS6Y/
RpRfcUBDeDrejo2HScSgt23Ns/JaNl17z+9nbKJxxCu54I40g+o1kkb3ZJQkGg3cLncAX/UBLze1
xq5N0OSY/ERoc+/npvFjPgwWrS1etLwZMJ2KQTa3+uEODY3ctUMjzi35L59zjioAmeyNgNfg4q3O
iDWo8D9PAYAV2RlkpU21Tc9UVH0e9tL22s8mSlBCUchYws70ezQ4n4Rr3RPVNL66hm0cCAovzu0Y
OocgwBwpIyN8LC2SKoLOhrnvsRCBc8uHlrAP2FhO4aakWnEIinI3kp11cgHWXz2mR+DzfXKZk/Iu
rOrgflppVowjL7rhLacvnkN4PDFmn0UYtAdLRslTYVbDoz9iq5Zm/NRMkms1gW8nGNj8FkPsrc5I
lFltcJqnw1vrGIc0qUqchkPyMnfttCU2vjvXxPu8iLahzcHkE+lnSfLzMoMRAVk7UWTixXO9dn1w
3OHRitbh8r5NPSwxLezBn15xmPRXXy30GngNt8vRiff9nI0XMOrxoteyfKYKaa2tXRGHdFFG3H1n
0hq5N3SuAqIoihcCWV6mhAhB0TzkdGTjEPptmaZ1DEYMKbm0qWoiqEpIl0QClAlQMJQerHwJHD8U
IUZFgDkTljhovtguUrssiU5xbg7nokKdZ6Tc2CdHhcx74W0dMq4vyboR6CrbB3QRxSPBV0KZtKyD
4f6ykGZsJDeFY2GCC2Wiay5jVuOHS8ynKUQXio3JOq126O48vw0OFWCubTdfoqA4WhEh8fOYTSdn
ar9zEaaAqTGC+2hBXepWAxUkWXod5fxNNigxiQTaeg73B+IKvG29PCVj3h7EGMqN3ff8WThCtCTM
KLwf3pI+A/JzRc22k4EZqWvnR8tZyaVrm98hVOuAPBR8xew3XW89GH1YbWwx/rTnhX6VGZemh1ix
N5wGUUfa4FoinNCR3eeVxh4zHSjSIj8CSffcHKakRs0Xpzto/B/YhwmwCctXo3fAeO09yhooZmIM
gyR4tRvxg2SKa68iMs0QK4v84pMWPFn+41A1Oc6V6Zc3eDFtCmRvJIn7Eg3dKwDrsXOhJpohM/no
vzJ0L/QaKsX0/OaE9Y8RgQTy3OjCUMOzJ2tnLuaOzCzwr/gxWunEcw4m+uI93blfq4DMjvLnkCAn
z5SslwTUYzSgkjBb69gLiVOfWBvy7DpYgeiHyFTdYeE81oR6NPkPpCefV+nsYHQpa28HxnzFbch8
rJmY3a2O9Vb15lPoZZ+qAcEgbJT0zN+wQtO0vIbwdrWgbjlyTqEwbqIREcRq3LSoJjiaqN5ADUCE
aUdkSFssHKzGp9E2vmVT92hGmFCoi0sNYFSvQrBIhwSahmefXNltZdTU0A1kpcRYtDZUslfY7RHP
fyq96Vkka7FbSZH4P4Sd13LjwJZlvwgR8OaVAL2Rty8IqSTB20TCfX0vsKZHPTV3Yl4UIimCRkCa
c/ZeG9Nrg8yGoFe4038oj6HW0bkkSXBsdIt4pBSiwFBwZRs2sgYjAFz5VDlEN3nM9QacD+xSEUgZ
9J8n1k+4Bytk+SFlTjgcOn6lALqLCFpS/EJLR+wf0sCGDik8QhlbBAAODndk6PQtWHYnKgNMEb3i
MSwvude/OUVzrObyT9lhrBJIQFSux6BrB0JuHAPwz3wa6KStLNxeHJw8X81y/NKbbtGOqrz9DM2e
GxL9yr+njeUDNltQiHDMSlclR3AxeYfkU3CqY7ZybXKiI/VZrYxLpjolCliDMrOVvs0NgXUi53ML
F7kl5arZ00cWcv2zKIw3sRxH06w3AkouhgwXumFGOSr+bkyuEUNp/vR1Ao1QitS3n5zCewf+/Jm6
X8wAt2Hb8lbrxFo1AyA298ctpk/T1k86jUVfLYsW6YK8zQQRtlNuk0Y5ffSG+wzL57u3h2+oCSez
/hYCpGVRFSezjPeW4F9u5fGf2EruMHBidLLqD43kCFzTE9MXMm6VuahP6nc75VxmHti61rir4vjM
gvlVG/qXSBL5Z9sXt/bucn26rSqD7nQxvsHMOWNkPZiNcmRpRGGtjb9izWiuJ2BhIlTKK7HpZdoC
9bRv2sw+ypkCiLWy6QMTLh9UrrgNS8A1Q4srLZ8tuTLIdBmU4VbR0tu0Nt8tNbmNmH9t6EKrijSY
TS/kKRLmrumNeE3mAk3RIG2L274PKZzOJE5GVGPaoriJbPQOlH1a2jorhOVR0BAXXLvvZubReZ7n
b4lQgvJjcxT2RSnSNT250GfR4KIJsWERDsmNyPH12hq0RBBXVd6+h57cV4qTbsyeKN9cCBQgyVk2
xJJ0naZt7YRQU7Mh57ixIPtWH1VpE7sMxXtVqop1Yb+/McG1sd6oCHOz2R8jM1721WN8NtMQu4WI
b502BOTd/mSTMFaQ7+aVkW/whrh/ovv0wZXGg+2VyWNWGS9hyNQeiVpZYJeH3hLFhlWW2Fsep1Tp
yXE36+UN/YMXDSjBaWhBmYTJlCFpXSPpa9jK7TyFlK4mVe+VnNBfF9uzVQNEMZD7yf6GnZ8ZRBOj
SdSPU9B4BChOsbdBnRhC50itrTISsCdN8pG7pFoDbL1xMiJnezC2AVzJY8Z/7ajwSXFO7yejj9Z4
Q28UZdCDxnJvcGOJXaQWG3ACiCTMFu6gSgqcy9DvG8r4breO3LNP3FsxWa9IEoodAL03GIQUqwt2
8aVQv7SO7jPefzcYvKpgrjFTFsTTJses9yqKdtO17sLY7h6yIgHBFdofumEMflQx9r1bim6CvoRx
0S0kEZt//qoxyOyrEucO2d2GbS0Qpta9twsewiIIjclmumxzNCMtedudeyOs8g6Aje07SOmFVHpy
PkP36CnHgekVD213cFsiSct6Up5EOBFn6uGx9JJX+k/5prWG81CqPzFwDaaypNzVWQEtqDHZWEfe
RizF/nZpgqQ5tiHGkv++fb0T/elLps9I35b7hwJHoY0k9v/6u+vDqUrNMRyb7fWpLZlZVUIx4p9D
Xh9UQ1aE5qieroe83jU0fTA28Olml4k2NKLyqGJ8WkGNZFhezEbWfmgrYAUUksrhOy5YzHYTojad
sWUvYNzjr+z2cPlvcDnsFzsspB4cz9J+tZL+M6vnb0zb341BTLucwkB4AMiG4XumFbOqqviRSexY
xH7jdaNPM5Wav44+czb172kiQtMlGbzWztUEpK7/wu7kbPKcWaC3EOfVdmAm2BbpB5KM2HmxD0BT
Y+SkAJstP/qJEuv1tzmHPtQPjePr0pE7OajB9cHrD+AbxWYerKcmgxbY68kHZBb7oHb5rh9MAmUR
Q5E/MPojOMdVWnlgkswISd7SN/2bCu8u7aHr7XrJj6/lLuvyuwpjwFak9IihcpIgTDVp8uL4kNl5
ucYVQ5anXryApI0385L71MzaEraXvs9u3K16I9KPag929fpD/9+/LcJ9llIgUxHeZEe317P9NMDh
0dOHfOntYCfB6/ul29Tg1IdOj57zISL/FpdUop09C4+KCJ+cZNzRKbf08QLOYsiKEzEAaxAGB1OT
2z6dz4ZGL9s29VOkNGvTwj8mydOtqE6PdONkkBMTEHJusEnxPd5sWJWRL2p9XYBoww58B36zP0zA
jW2gyJ7y3iAaXA1OeYGk9lVP7j4hvm1ZIpD4RJZ0GDikF0vNOjrlEswF5UWe67K5KEBfaX6tNFV5
78IhoPbHEr9ZWwiPGxm/A7k7G03HNTJHsKVlSDWl7Sg2qLdu6TVBfF9megjIFS7JSFC7Qp7WnG9m
YR570JlVvMqU+mSq6RbLLYIW0DSTq9/oYXqTRWODElfiWC+Hbc+GGr9cxsd0OIPLJn+sJIXLCj4O
uyg3f5wmGDCmHr5oSr8NlZT9xQjN48Z02mFD4Mdn6NL+aVMiKGBb3eoL66nTcKrVP1m9tE+Vgzu5
4qh38mDZVATcks3P6FWXmoF/NbJqsUDL6+W4KE37eo+KYT26NZnX8tQUML1qWw1UM7tJ0Vv6VX0z
mSUMUvNtCsMHJY+J5xTxoUpvpRWXLIPwAcVWDPsUlNYsu20BC3yViRQlYPESSnc9aoblQyeiwhon
j7W5lYUDsbZhF8CCY+XSM1/V7cPMcn/lemSbtnZkrIQ5PcUWg7fZt1GgNG8xZQcXnTs7phX29D9E
Ihw6M8N3naR/sMK7AYVbKpMTjPXhTIrc+4j0GwwuJ2cZtWtzqHedHcd+UaNaQ071BZJbXhKT1aMB
3y9jGstd7yXF8Y/AW5KX3LOVWQK3yuEVoD2Q+fx7sMWLZk7bNJv/dB7CLqlkFXpP0uf0cCDk7iHX
Wz3wVIlgbJx8S1WeyFzyAjMmVhWmPm4466gm2zxP7iGZ30Qo7MpuuuujWtlr3atpip3SvUgnORhx
vR5Qfqu5eZ+WKOxUR7sMGgqDvIGtj5/sh+CTs4JQompSWG+0oorwnIdCW83GZFBDuYi8/8ba+xal
t4bWvOR4t4OyLgpWk7axGWxGNItk+H6IT14fRm+yrv5odrY3hHIaTYkS+9nlQjR6ViGugYnSDe80
D+ogCqqNrYmHRqgvppUSbl8+RPBHRI5RLYcWj+9TtM5DkULy76oP1HkIxBOUj5VB3nSXybfY9OJt
PZufYWqT4OxO2Eqt6hEh9EMx1z8xA4U+Nz+10vhq2N3lKmOOo51GESIuLT/nZPwMGRQ0rfghruYM
1gZIvkPvtn6Xs8cesw2EWRIqW1H77zVoCYPGsJIhewVRrL+1kCN23jw/QoF7yBsf/BK0b+WpUoe7
3HXfyc9DzJH0eH4l+k2Hqpk7jjtveoI75W6iqTqUy1I1rMufTum2qi5ReYbGU8sUICPtxvSQJaqy
WmkTnLzZ2UwJW8F0js5MfYDOgdcDMVSsPzpTWB1KnzP4zdAguLMImsoLlLt9N0Z3AKrvbZNF2bxI
3yl7WE1gD9mtWWHcSxLlZuyKg7DAZ3nmOdHgpyeG89CkNkoKoFaw+aj4ulSntbdB9e7xR64iN9HX
DmtDNQLEiMezBfHDx63QW/hqBtBJn1hB52uoyK4/V+Pd8hXLon70cg/GByMCCsaN3sV/gPGRVYDn
bF3yEeK3dMadAVGE5EegiThYn/RROw82N0ptXrdzy+hZzNbeyotbN/nTo7I4m0mM5tdSXvMkfzMS
d9laeQEstec2QnkxPA1lRS5lkdxcL6Qu59Svf1h8PBWJU62jER4n8ZXrxr1tAImBYfCotiu6Dp2L
1EGJim9SxxfH5kPpIWt2iIgrKlJMk9l81jX2RXZ2oj3GseCiGpwxzOgNvI6w3cbofkNMpVoW3yaD
9pk7+N2l19xGWsd1L4b1VNVclTpfILDmtbtst2GUrwjtJIilVikIZt6F/z7O8nLJM6UcohDGQPwD
ZaOMDxi51m5i7vBtx26D0HqyGvt9tEABOtpTCPmSOMkf1rjPMn+wZF9t0LEGRO9UAecWIksDCzBt
J+aVxFUCck0i1pH4oluTQSHLfqzBVtFJuZtsnO6jmtfPZS83CEeYUHX9E945zfrhkE5WeAZn/zTk
xA8Llcjvxst3HdRiEPpHPZ8BkdpstBfNRiEni5Ir61JB8Ul18blrNN2ARSdNtYlzndYhqDkqdNrb
rH0UQ/qMNwvXexZSZ1hGyEa8KWP/YcM1W7lDvLaLXju5OetQaKdEiLe8vRFdG+NoF4whc2s/ltTd
dRN9MC5j5h/HbxwN64a5sUHToEvB0kT4q7amwB1RacPbXXextsVXdOsosb1OJmADZpS5UBNdqNwO
Fm0Ur61E+CLadtN23susTlsDypdskN+OJgoX14punNy7E3p/a3bGQ9eML7XhXfqIXkbeKK9UbC0V
pNkYVyWOTUqUpJMwzzKhkRfzmcC2T+YGpVnW/sz2TPR3z56VPp8/AfQCrM5EMCAfob7uQRz5pGzv
cAnNFNM7vzT0N1QUTNl58jW68GQLh39cnGXrGXtIpDn3K1t0/SbWq+fYlOsKDj5NBdVBDU9VeQbK
rxUVcBvLDaTHKa5VS3ezj5qgKYxtY/bWptO8PyxvnhCtYM8F4BRJ+MMoHH7GuPtTtOamSxzWrh76
+FCz2UCGG5WIgYvWyWfNY/8kxc2I+yALjw6WoWCqhhuMvUaA34VkYumt8jZ7csjfWcUBiyVpXhy7
GY+9ikMIwKJ2inHcIKcM42e11qH6AE5f02FbIE4f5kxUTtTLgxP253I00W0AwqaBh3p8FhuGZ3RI
A/t0elAHV0CLUsZHcN5nJ2LM8+DCIb2a9o5Xf5AkttXiaN8VI0Ws/tut0cfa7JtwsKyQQz2NQzZt
kkalCh+nG8uu92WmzmuYeJepEt+l0lgbRRiI9bofrX7WgCSubKDsFP2Sz/o4iqI/uL26VWoyz9Ib
u8gWKp37LTGStj19vZJytaIsI0Bh0oIe1ry1YlOQcLrq+wJqHWaltAYtBZfsxR75xtsIVyN2slXY
ESLaxj66URXlrLoWwrljQ/sYh8OHnsH8njoX7arbbTvVeEPEO23DTi7ksvZd5NS3tEQCORjNbK1J
weSk3Vg0Ci2YRX7sMvIZSnZW6mTTjzFp65yTGd2UtY4u22fJXu+E49HEaW2WoLm7q2eUbRIdY9Er
YmMTNWKq7GAcwGDSEEGoauRi2JoW9CL9amiZkQyRPjo522adSoDfkqu6sikC8so6HYGgp80VQIp+
t8IYH5nBwlgNSU513MTX2vk5UghyL6Su+oM7AAcu3SmQ6vhHOtxlFfqtK+PUd0eiUYcioDDGveN9
Z2E9IbtEruLq2HtiV7eANzF2dEQhAV8qDGVV6zitKbnfQ6cMA8ilmC2aEha/axfBkKiLqIDFpPUS
OsadOUY5fE+qhK5GRIFTvlVR4nvyGSU1YCykdbu8D7Wjgf+wdJqNqUvWto9OrTtBzwBzKOb8wvCw
SWjr25cw50qm82TsUgekqRKBhg6N3thI/IF+baPxQsP/nbD58+ORiRbEW1tVDNkrBa7bPpumUzyA
1C7yOV/npr0fPKa4lEgO1tJ3laTZkw7xWTHoNiT5uE8yjx5dTph9rs2QWliG2Kbp4/vwR0/gpZFZ
AJU+2ZSCJYLZjhu3lwh0E1CiKclBXHTKa9U6hwQx8qausWpWRzUCzq9GFFSM1tWAcab6oSfsYEXs
G2NRtQBvu+lTRzxxztU+oHuWB2pxn0BO9xvFOYcyG2nScmFE6rqq0uwEnechlAMLD7C+lGep2pmW
u6JVi1cUzAHdyVXXynv2sRupknanpXRq+9LJD31JhnpyEHp5a5U0Fmr22SvFze+HPvJeiK+mhlPV
lvJFdW49d/Y2h9yoTUwzpiduQt3tAyXtky2v9xETMoGgVzJSY+UbzbraGH35qaZxUIkUKlnsMMYq
RgeQmq8rSi9WqR+YQu9rx973TlkEVgdmezSrReDNehOIuu3zLIpthLFrarmzZIHuNk7dNT4huj34
NCsdY5y1VHLoR0aO9lkqkTjKWrlpUEzGjvPkTpBNwzDPsK6Ars43NR8JV1IU79mWHBUcO/QPKIcg
jSDGRPeRHM1+qha3k5xPhpPkAc2dlYp8GKserQ4DYjoyd2YH+K/4W8ieydgxtQ7WrSx+MNzSAERc
SlyAtXrnhngNLcV4arzqHmAZUatNzJazN56SEASbOYOzpOm47zXk3chb16Ad8EdCnghgbNzmysVU
unLLeXc2MuWCqADlx9he9Bko/cQeDvFO0hysWflo4vTJfaWgf8yV58Gc9kbFdm+ILNuHVj4W6rcx
gOrrRP6clZjbqAXRcZAfKpsv0KeoQobsru9hCnvwNtkkjaxc3QK/sU1cPd3ol153ab+VBmC1ukHc
Mu8gbd71EzzAOPLKIMMAuDIq26WO5F5iz+zB1bPa08sYaBqYPSVzkHNaiKCMjNKafEtQD22n2h05
zUMKFWdVid+oDrIT6drIt3UopRLGJ2BA3yQMls6HecmhgQ7SZ7qwd05R6H5Bc5mYGLsnUF2nks10
e+xp0vm16D/tylRWltmALu1fGdtr+pPalybcxk8dsOOFobqQQuS52LphHwxtvAsVTIFjxvo3k/3W
y6uG1eEa2SxbKoryjVHiFc7qMmBP5/leZoZrLWPEtiRl9Z7Ct2V7zM9hOF2MMneYs4lqqbV+gzER
rt2S7+CIH/xzlLmyH7Mi2a3mP+L2tkGKO6RRJDHMAxsnNj+nZLjxLAUNMuLfCXEyoTRPXZU+pOai
xx/SA+QiOKisxvvufUo+Oqur1zk6lHWsggu0idcyyzJfV5PKqd4Py78pve+Mwt4W6H80Td6GHsQ7
/mts94uHjNCXVT3HOcQUJ/K7CsdUTJdHtavHMBx3yCbeJO33lcgYiLxGfMxpvGMlrTrEHORo6VdO
Vf3QqHpeFOgquzuTqi2KV/kMlv4sJjfcgBoGBNUXqg8oGTpf/mFPhs7IqR/BT0DmKVnRsvZnfes+
9vY27g17U6XD7TQ1Fw92xgoFEuJqzK8hRVx/qHSxdTPxlQFVZ/PJCjjHDnwnG/OItcnDcJttGkcJ
YV/qD1236+mq0ChUUybt8IXGVLuhWMH/pospOAG7zQRA1ILJ06Si4Sdj8U7YJxCLZVpy45Fx3yOB
zFF9mZMZWPRivaCqrZH9ZG2TPVMV4ptWXMXuA+EV9goSaRzMcF5+iDTjYI90tgeaXVQ0F8gVJxyH
ZmRIhbltyVdpqHSY3oMS58Sp9uILaRebqHzhmNlTt50MuHK0r2KuY2ULYxsPsvY8q8pXG43mQRAY
0aoefpCT+6iNcXkUERyeKrWpd4IjNL7tPBW3VTrfRRKbOzrfEHzBBZwrlwg7LpG16O2wrU/2jJGy
wYlZ9OeqE+3WNSAWJm6kQmruSr8R1YvlquqrLaz71rA+Kyt7JdMo3JrppG4Y1Xrn3qLACrssS49I
oxo6OSw44fFYZ7tggMxM16fM1Aaq04O8snD21y+ZwKdwZcKrVvNZib45FAQOyVDedrXRMTCwxKwk
BZ+6Vdp1C4ABWhRsAySSk8BI1zTmqlTySwiudq/103SjOekpj7r2ECaturdnFX5QTg07nbdthb+R
wVjF4bLrcKSxLxnUdUeFHqwCFKYI0P7y41QlafgVF7TYyKZbp7a3xUCbb0P6S4GqK2vZjENAcWQ7
WuFFUSLmLIPTgMyYyzTZD1oVGvdmDvVuaM3tGGkPCb2o3aiWEUvT8FBZtrZFLn3oaexjAvHOiqPj
XBq1J40KoWXCm85CFXwzuMWDbrgfaU3ZcSJUgWxhQrEsgMSV1rNr6ea1ZuLqzooaNsRSzSYr8Fmb
RRyEbvchctPbxow0pa0saFwqZEB1tpkxCl/LQS6wEQY9UXpijw5EZSh5x95KWNRQQvqGY+fXCW0g
fpuYw9Rb0eBTCwfNn2X+0VuNRl5Xvx6Kz1C1suc8zO+S3Pi0cnvd1dC9vRzHeBuus8YDZjvc55wK
KGq7NlCuu18lCB37q2u7F6WR3jpBHR46MRjRSodDwLys1u2XHRUsTD2H0L6uvhk6LPZ6fxgqEK19
E+0Zp9hNlfHLkCqMvgbSvsILt+Oy4/yCr1ZezCR5qyvm5YJydaLgy8xFdoB9Wu0M1zyoKJP2RsPa
egBeHbRrx2D5NEXzOz7OzejQdq3TDHQPXYykew11CDxe1r2JBeIcUsLzWSF/D22dbzNRxuAOOhF4
CUW7BootsXVTtnacTaFwvs6DFIhuBSNXy5vVS8+PkgR7UpnShnCONYONU5kz1WH1RWV1Hzh9/6hG
bYcjizKxWSVENEEfLRKv23TCnqg5WUZgxXKC0c7z0iw8TBa0MgBrT6VuFYStmGhndaP321khUS5m
5ENL0kArmT5aZPJdNtYIpZzbqlXNre3N1ian7+AjXHnOEpaAw1w+SzI0KbLLOcid6tKroDQ8fR59
tx4e1b6fd02ApxjQBPc0obAygOjhPvaikQ9qxkevGIu/wQjX36inINb8/9+nX51Yv394tQSqi0fr
el/NUsi3m7grj1pagppYjnj9m/qv8Wq5TR3fncBu/PcrhlmNBu96myAgHro+4X/8+nv8v49YDDa6
u/9/vou/b/LvKzLfCSKQrm/77z0RyOHAaUyZH21yOf++x+ur/30j11fTr4a03xfGxcoS4vqKTWbP
7d/v7+/Br/def/x+JpU8Ba4HTtK9179HtikPbiGqPXxpfd9peH+uXrPrb1ev2T/3ufOMX+j3b1JE
VlTVUEkcfp8TLb6S3/tEmJMJmZq76/1/j3B99O+T/9Pzrg//HsZSFlmPFsH4tamjrxOpaawbopvf
N9LoCh2I67H+x6+V4Fxd/x6txDC20UfrKSsGtuZ9pk4bV4JuV5rycP2RLn6gePnxz32/N6+/lZ1z
cjICUv65//r8633Xg/zenFmFsvcpO8otvNjvA78v9nvf9U/yqx3oPx3ret8/h7ne9Do8mZqwYp8K
yPb3eH8/7vX29eVKWS/xMf/np/77R//psNfnZLMH/1rWW5ukp4MoWZZpptKz++KmE0L5s5Yf/9xU
x45Mtn8eHlSge+4m9ZaKi9r+ryddn3n98c99atUvuSGQj39f4Z+X+X3uPy/1n/5O80Le0++x0Bfi
pT7M17uvTzAJUs3/frLfA/yPx/95kevNfx9WvKLeTalc/8ev4Pewv+/jPx7m+of//M31vhgF2Xpw
jG+ZLP77Pl5ArbTQVuVAwCr+eQIIbqNuSDZ/h4vBeFYskYfzOdbrp+u4UC2Oxjitqr1pZA6Q6qX6
UKz1LIN2MLBlsw1lmcSyNRfcR4frYEv3tz0StdMereU3qnWtyRbbrte9lllbPvNFzyidgQp9VMlc
2wG93GZj/0gwEyVHhZKmA7yZpHTUf9KONnXY3witOlszE0coWTOLYrqd6v7LDMMgAxWFKK1j70Ef
lhogyZP5NAWq26BI09VwW2jql5ePj1rtZZu4QRRRjBXiohYUrRYma71glRRl54Isi1VLgBnumTo+
2aigAK9SHqoMQRekuBQaWgCa2Fbg2SWCAJbCdNHrtQlw4a5u5H5UJ2flDLN6Z7q2jjWOd2azXR2d
F5YmbG3I4EPCzkKHkIJok0CMak164H3BVp/vNKjYq7DTu8Hhafv0fAgnUzp6udRjMLUg9J+fDDMn
RK0+o9IFGyLMt2ZoDtBK8g0LqGQNxXbFCuWE7ZmyZ0zZjR17FYhyP8XyRFWCPQZxKytFrUQQpZj1
DLoAYUe+xdDw3VkdZAk3jh/hGvlzrQ++ErrQWdiYC3e6yfrxRzh8MW7vvdFTpz3ae6dowmmc5Byn
TNUDlPURU7h60nusoSAM2be08UvT/6QQQHxVZUUwzpa7DYljVOpu1+m0vxWIJIlp800Dw13VYjDX
rI2fWUuOG9GolZ934stJbouIpj26QJ5rU0reGso03ZNEgKplUFiZ57MPauFd9AQO074vdrVCgaCW
McmcszZsTaBCLhqNtW7ywSN0jbvMvRsTr925gjcNlWrpIYHbV0v+0fXGiB3PpwdpkFnnqrQNuJY6
nZ19rPx0IVEN7XheziA9tTvijedvWtgskwXtgcZ87xQnvFS6/NNgPPQx7sLUH+iDjhNSuTgG/WKq
KUBh3DW0KYagxRtiCjEGOfItw8yU7ZxBkrC7iaZIQW8R5ctLmGSI+e18hWatRz2o8YZ5LRslWVB2
ILmwwE+HVlro6JRNAdjqbtK61dy4nzUE01WkRh9Tr2w6VyHNRGNdphln6gnxMSZABLvnl7IoXytS
N9YY8l89smdQn+w05dvxSsQniUHwrKaSrpGqd3MXur4x5UEY948TDulY9U7SZfVdKVRes57wTiX7
kzWa3MwNC2MKj/VGcZ/jZQVtpUWIS6okI6svqYUo1WnmkvaHbqAormk30Uh1oqD7KtUPqzFZ9kxO
v5btg8iaJ8T0ue9RqbS9+k3r+gs9tMJ3jW6Td/1zpZJCYgpi/EhfKSjS9Ow3tBFGW1SFyKdod6RO
vLNMhQjYRru3U/MZ12ljYlvLc/ZIomjUoEzBVADZWqua3GkGgss8n14ir/8Io4YI2KT6SudXYoTB
kqEOVZOY3r3+5DbxU4/74Eh0nrYZ4KBvVLv3PrqR9G3KVeOEGC/Fo7qyQ/0HviA5ovZbOlgXdJkv
ZFCfTJ0/K7ThbKjo77rZTNc9kpauFqcQfQilqWmbxZBdk7mMd9On3W/7MH/MSvmuyZK+UDfdmqkS
DBLPoE0lEZMEY7dJI6yBq66VkgJrS/wb5wQgXIk6Lv0gPgf9T40QBpvFvibCe4VNq/E79ogxeQmO
g99HVEej3rSk6dyhRunWA25tf2kh22MRGMDksaxRccjz1yGSeaB5+aKMpxwhRPFSEyvnL/CLHFpV
EGUD8ZatSkFmpCOGyn4tlPzZTvW7flyK0y+9Tde3STKslAgiEv2rUjLg5fof0RhUOYD4wsiOVtIp
cMzAcnKLMPMTDSGNm9PViqfoVUOlMBboOoepelDT5tIQmgkO9VRLCp2CgpU+8IZjfeMJrHdqp7dr
Usypa6r1DX2rVVLZZmA4EfvWCPi2xqRQgISza8IlU8qjnR35qbYnIuvGEQ7moby6FBmFLcPZN439
IZJ6XY3mbewSY0US9y7WYGdFYdcFcgjRf7jDoaOzHtmlGRA7oa2lkaJrH3qSfxV6N4j7CJO2Fny7
ofxxGxp8YT9ujcSgMzCgUXLsLV3vR2Lztk5XmKCMdSIqhnMWl0/lqG5MLUeIHiMPmZr8LbE4zZTq
1VOr9ND7UeyurLq5RwP8WFj58zSTqWy24jFu5z/VCHilQldDabiwmw1w4vNMdHVGwVUTSFk1G+Bd
jYyGOArKRjRlbFPssxCFSmJvh0TBXYJS7Y2u/bsX5Y92LU+jba1SdUDgmgOSyd+ykXMi7cRGl6wN
CFYDcefnEz43taWoldX6baK0gdFyfWbIafMdu27Uhzm9vmSwkdhXk8+1+T5143sk6Ak6OZJQt6JM
kNDxLWBXOcmT0YxvfTN/pzRp+8hYCOF7aRaP9FfpyKnVfY2rVCYK3fFM44cRP5DL1W2rOenXmWZI
QDzzFj7wh3AFOUnYcqhurku3QPrROd/CFDOMMxrnskPCUJq0n1TkFgrp9k1J/Gy4eIS68o7YL3ZJ
CCPWmKK2o+3t3xaEKAUyd1+NtOkxqYHHnsyKmGrmZkU/NrlkvxwiaDcdfbfoqBsIRqvayY6g3NQC
45E6vEre1F6tX5I6a1bqlD97rXJk5HtIWjCMUjp89RFxLywTLB1q7rAbK2juO0EJWfC1MEgglUiw
XK0G2oTv8URjkEyQC7EmqBfIp1PFZAejd8qq6iGXBmoGvcSkwtU7uOF3no+HKhssH1LQC6qQk+51
t9Il200Od3UXvVsFYgLpUYZKh/zN8Tz0B5g9fUGYzgoO8rSaOTcyE+I/g9hL02oDK5px7RrqiUty
a4JO2Hs4k6vigjcAtQ1mIDwzXC7yxe4oy805rEFBymAO23GFy4dv00TPaRTRY2Xn3/ViXCk6SC+N
J58SCvG7NqargqDHwbWAxwDdeRn1R6RbMUSQ8B0bDMx/QO520Wwc0Z+N1jt3VZ0FDcw+JU/wfNFa
NxR0BVioiwx1qhsBXTNmiyK/wZfs8DU6Dg6CApVVIHXHW5FpgRQWn2pQPKCnrjnnEDOhoV5Zok3u
ux4Amt09MsGxkrzzvtRRypMGRRTokrVzw+6RwF52c558R/O7miZwHdog31sBs5Z8cFBIwOk9JHM5
RZqWrghoziZANs/FwyKsQRNInmDD+KkiSC2yXQFaZk9o5wsUCK9mBpd9jQ6ctfE0cHlWPZNhcgLk
vO2j4Wb0Uk6XJrnXGH4CIbnWwpCMerwTUVL9OCKhPK7RLs+Mp1C4FwQnn9qIKmVuBUtvTEJh4m5o
955l1BxtFotEY+MLji4sQVZpa53/i73zWJId2bLrv/SYaINwwIFBTyICoUVqNYGlhAYcWnw9F+o9
mrEHNBrnnJSVuFn3ZiTgfsTea5tx+kKt/eI6lgI7ROrpbI7fTKVYtrj9eHU9rhpn2qRutyQ2cps7
91qYMB53KqTbFW/HsHZqZrd2n7Ntgp27Ajwi104mtkkY//VbD+irXRr1ir07tMhxeLZJSTJMYqym
HIZaLOmDne4OGyrLXi29s5iNs3P9YiRW7Fiz3UjoYos5g4pAl2s17LcNIG0oiL7olKu1DaZyExls
/CUPjfYHsP8zLtMlnQJ1WdSelLgCIBZr0n5JpwdDv5/tEMFd6q4J+l0ns32pO+8p17pfVjuWJ87x
CIhLTZsJpzS8OHjqfXiXEP2LiKR6JwH72BXzw2wxcunVRyVIlhg9RGOgvZ6VQDI6quDZHRDQVnpI
3YkpH60sBnAXLYcOQgBxCuuVGRz8BCfR/ky6PFr1w7QWoWNuhTU9mTrmpYQ3MOITJqAxXCRnvzaC
kk0GhJceMTIclCDjxzwe2fs8Z5K3NM8HcKYGn5MYxDUc88uElXlpkkzKsebSpPYrlA70gz1/6fs3
szlpxtbRR9YAtvYoSrHtBe0YhxRMIN3FBzq9uIt3l+QQlaYcbJp1sqLmvY+sLxPS/pZAi0d9Cvyp
NZL1FGbZOq6pCG2Pp7/UoKBRmIS8ISkFlcVlgaSvTK0/i3XFyhm7X5ba/5yboEZtcz2Z+n2Mun4V
VYTUgYFdaR5PibTNT9t1f2P2S1gFy4NlDvt+ItgiNY2HyvaQThkQgjwL61xagiCzTT+OoQgiwNqP
bspi3CTHG1GkNHqXOiBRa8NDwoO44y0xKviy7UlDoFiViP6aTD0nWXGJdOfY19VmLqmfB3gmDPPN
CkT0YvlLNquyma+MAt6U+JmQJKl8TjYsrPCJNd29LIZ32Qzfcd7uZ5bajml8oO+0CcaAcVzM1Yos
S2x988BCgIdHicc+lfcdy9DVlOSXHseSxo4SPKn3ntjoT9A/PQXtQyd0FqG07quidjNWfQG06+KS
2YKIAzafoH58ZyZNodblTdF1kLYAdYutgCeGZ7PXnnWvK+BqTg843PoNaIP7PAD+3CfBgVbrzfUe
XGbtiExywLzskddtm1BgU2BCmyOQxSRti8hSZGOrvu52rQQyqnA9Z88VDtCjngSAu5t1TXynPyYG
nViP4A2/QeFrJrlG7gIlROTe4PML45lwBbynhfSHSn9b6NZu3cEyGqddOQbbss8wvVSyQ1LVfkfA
kCdynqkv8IRTYAwwR6kq6b6Gm54eqKTtg7YoT/rYQyHTE77SOD71vobvw3srKgsNnpv8TDJ6i9rI
nyYMyVrfkR3vmYiuptdSxBmZE7sMDMmq6AtCbXC1OAmrPdG9paRHrwK2nZslXE/3nBotDCRstzaw
cMo9vyxZxFdO+jyO3N52iaBVDZQcvdOuPbdRK5YABSIh7yjKHxXIcAnEvLZhtLVIJsP0Op5Uan4B
giBRN+lo2tAjV+13PEzPKSq2rVZ63qrijSdUSdIberxKw9CQNLr1MtyqUxyi9WxJC0xBgGllEK5B
d4qsV6S5kHafBcxC4vinDLKzLtE00YIRahbYajXHzT4aSwLkqbNXdWn+DBamjuzZYHe9Q/j2IVGz
yHlkfuLlh9RSPyS22ltZZj9JhtV36IdtZUbXOUSoCnw0hePO/l6fb3VE3sjdyG3Kq3jFqfwZm8HW
tPs/kCzXwMPnFXNGGbL2816+eMZ4mmoNJUdFF08Y062vBboytn+S7VXqmZBTGYVHajpn9pItFxfd
NkbA6LBsXik1vPCOogYh/Xg5Dh2/DqcdX7fK5y7cpEl0MDL9GQ+qtonZ/r0IE+0ISYv3bfTjja+k
qbyin3mSeUe1CXXFRmcBNyuIV4g6UCShpZR0CxS8vJtodkviQmtna73rjon/w3oZifHjA60fSj48
hoLWvZalRMYJ662H+2GEQw9EMUYimXnhGQvBUzg7e2PRvYkQhDmnExWAw5PFj8NEc1Z1Vs4cDtdj
b955UXivfjl4gxAxX2Wdx6i/zwSdmlOb6HYIFUTL8hbVDVRfs7za2fA0olPYTlF8l8j+bHnoyFx2
sqRGtRuaQHjUFJ6T9Wh8IqX+lDiXG50HM7VfZOQ8goTa4M+/RMTvpS0WlGw6NjVvC/h8RCP7xloi
T+0vTSIJ4fs6YKra4sZlGJNw/8s5tla62R+q7ppWzqXhAPBEnK/r1ngPlubV1cLzXKPVMMpzajoz
g7vmW1XjohV4yYh4xqaLXGsAqEMcBmKRgKeFKqYrSm8/67ipbDbIZdB+FaK/V1E3wwew6Wm6R5mJ
EyKLhkxNTCwhUnuXjSV/ME3biDz5pQAwWMqY7Uok5XeUR/vETo813mI9tX+WkOYtO8aFKWyE2zHe
mZO6pg7pkTUEWNWP+El05Vel/ZkazbE22cR6duwnKf7bpLW+oqC4r2ObyAIUURGBmcW1mYdzoUG/
SR2kGzH4i8F6CFqyl4Pgby60J3PxrOHYedLSjx6Ngz2bay3U4ScPJtrOXG2s1viWXXswvfgRIk54
KIv0h+xVPuwo+5iM/jUtsKoUFk7jZqHGx8N1SodLmcSPWCg+KSE+SdEksbnst7aaPjoVEsCgc5Fr
uUee+FyK9WxK5M3dP5PKcTdyZG6sidGsHptHVOtME6IPD0vQslM951l4QgX9kLsDIcy69j6Hw1mv
vGPkFReTIxwoyq4tSyQGg4mqpvXJJXqLs1qs/ypbfdtW9hUoBbnPLO9zDU6czDlcHNwxAeYPkgyJ
JiHtmK6AiV6WGupkZfkjYshVIdGQFKhfpgELU2QEr0mCKhZ0c8/TKE/xDIJdV4jptTLcOVUxrPV1
OxOtKGVMEFQoT1lZfDqi+kA6fuvzwPVjnlPekFfcDkQkdxuvKC9xB3rUrJO1HLrQl2C7rWS+akFx
LLJ+3lW25dsdpB+uPGKkMnidvF2oKPu93aMwX/TUo4vFbvmmlOU9jJLhDZgmunIqOp7i4mJlLxBk
NlFW3tVR+xb1aF+XR3CeqiWyy8WR4fCgMMu/YvfbMRF/C2R7ZXJ7C5qA0AcCkzidDN9O1IlA28c2
Mt/zESh32UaUtYPaud4My5nYm76IH1EvcA/rDGUYHqs93dhjO+Vvqk2+6X6fBrdtDxI/iFWQRglB
4M1W51oF75QH3SGKKFECBvVnzRV+jY5qjdg+BcUE5l0jpkNPJouSoYIZPWmkdCjtSq/5OubMdudO
bmsVFxuUFgM9PUIcDDVMxkWW7ov6AqWOBQH/AxhW2jd9L7zE/knEgbsfZ+2q6MoPYZ4yxHTDYx8P
NI1avbUmIsxVguheTfZuanLjqGVomau5CtlESBo1F1BnTkoxyNfqYGsucnwozWscYPmDNjVoaiBz
7P75x3/9uyDfJ7yXrG82MotTtMDK5K5qbdr4vNxlEQEHxfjmivjC4qfbOhJPVeVNh1KCO9dd+eEw
RzYwUK+k1Wl7vp/tbFCodiJg0mfka1qblzmrm11PhV4P3GF9zQAybh/VWH52LQio2OH2mbXhIIze
28ngT8oJ2EvGaqhibjw3VY9cEhVBgzdF66YWCxOlvTMYv7iBeWmosPMg+LIS0OiMiNwNVCXhYZGP
dCRYtcOx5JLCPCwlW6Qh2nT3MpDfkWdifhGrZOIQJrbiYM3xWRdMrFrPfPXSa4cUAY/wpVp+u3jZ
wFiOUSEQ/Rg898UVEDHcYi/w36z7KTnPuvOQq5tKwDCgrHksQhzuGJkOtRKMNOUND+Oqlu4P+RyS
yxCSl53dJ8vqwNNyxoZjfRJ6OOCCsHgjvGIix689dj26xyqsxlU5IVlD6MZrbR2KXvx6uk33Bj8F
nTjBpExCnaBbGVI1PFmWXJkTxjsQUrc66d8IzKIcGhNsjVb+N8Rzc2nTdhcy3tZtOmUr9LhgJyAs
uKp8L9Lf4klevPAPFVRy0uvFi0DDqWK34HhMHvPhJbCwpfQuPVoUIo8tsX6PLRzOsUSZ4SX0zhJZ
HgyZXRLrxmvqcVqnRA7aKSMWaFD2zohPomP64vQEMbnuk6Pnr03uZr5WYzDoDRAUIQn3ZITs4kUK
l6DI5IcY0rTre8HkkCEVOk3Gnhh/54xdCZZmBUl01pzraJOijTKIrzJPFruwre46nzOGxHxgVBn0
LFdIAsEotzDe2pEeTrMgLBUEZaeOY4BC7Z+MrKRQtSqcxZB+VuQpQL74SZPqrvaKYZ9Ni7sowzNi
ikObE6w2hSymmpnhk5TpZ8eQj9umhGJeMTHLyugQJv1SQJvvtoP/lWlluONX13d6jmZpMJG3Laun
4KNiwoJxSaN2bc8YBzANYqgMM2h6FCP3AZgXIHMMOztd83b9tdcWBA0R0L5X2DU1P2sPpx/cQ0di
FuP+bmBfxgPjWSGRNBEhJpR3q7FOu/sqZwnU2A0/mqE8MZe/hDZchY65DWRV5kOMNamlYJ73WGjo
pnZRJcAOdLF+aVm74yjlEJOmxGNDPLXQb54S1k7oXbXtp/IwVwkGjbTwI1OA5Au5HMJQNKeBeXvq
YmlI0vHFgRPNFP2ZrRk//wL87MxEFo55csxKxur0rTnGV+dUW/220K16PVRFfG4l+9OqZmivrFE7
1TzFMMCABbbIPWkg3jyv8At7qT/L1j7NJAKknKRZXL4Uzmzt8ZwlHGHldBTNshOCu7vqDHIsBpkS
PSEye1V2jNUEhFRooMI8sW/MW1402izHfskzbGPSKIK1S2ipCSXCHhS+WV7RRrnLK3kDTssAeuIV
trLaXgshLFR01Rl/7Wvr8NkGRutA2UvR0PDab/LxpXb4jiub39JMMZiNocOxxkrGcftX27MNpOD5
2WUoeQrLe50RCk8Ui25+Kn6UNlAeQSL4xE/eDDVtrYoj1FiqLMmux3dclOAJYYyCxn2la7nmm50o
diyLrcguth4yzCjq+f2qT0Iv2ofcDIi7nl7BMZxVL3uoCcQ75pgvQe2wIpoBCBDTxC/S/oiz5BOw
wy9lOd1Gut0xZIfK4NAzvRqABWNzR/2YbcZHNCV3/eLUdQP3BWqqu8en1PshiQirFg3qxqyqfVec
6oIn2Q5wTfEiQWZRFzG1HDdjYR6kibOTssLmmRPK+BlD+1M3//px/umK6t5TiW/b1d3cOPqRdBXm
0MEn2j2+WpgOhu6nALLUhlS4xs+oeBxt6K8DO2YH/1QS9X4Tae9eLVykCrW+5rxDUiA06Wez+x2l
gp0Oa681ylhqjZlaZKJipa/dmSVnZT5O6YZr+5BYwXR0sOKsYlofUXQUs2E5bjWlEVMRP7Zapm9r
984UGoWhPr30I4CqRmcqPNbPbc9GxBnw3YVFAwbIA69Dugd/+vASNe07UaxNY/2ZfXxHtN5EE8yt
2PfjqzBpBzr8aqvI06jZ93VpR7ewxJVQWqwNqFWGBj1v2b8Dj0DTTcZul/Yr0f0MLgN98iozTkjt
qWUoUJqZtwpNQvnGxHruA9rDBIC+jxbkU6N1ryM5QQ6LxSFPkntNKCA0NnQbOSsSgD3m10ZPzwc1
juG/Kn51a/hqe52KxRn2BmfPLi1KWJ/ZF47ygK/FXEIGMQpCWT/wHSU8VfiKamVnu8gC4zlXm1RL
9rkOW6gOrLuq8ZJjiS55bVXwkfACkjB24jkq1kaF1yZqh+GqsGaJGiHLCDor6j6JbLtxwyZUwdYK
U0kME5XkGVdtp6RszjjLmPp7ibrTZ/WTNGhB2ih5NEl6XUcVo9eIHET+jsEJBrruRrhpnGvfzNqH
Dy3cs31Fxq6Ja9+wZpvH4ltK+KCS9JW0bkhhw5mTGPq8C6Ha3eLlLzbTt1zz5PGff4VP5bu3mTyo
1OG7bdwnwAXjPkcgvkqRQDAgSreu5kEWrPtpoyrO4UAZT0kXJzwH+mujomFjmKZch9bedfCMidl7
DeMIqEzNTLts8sGvAxqZfIBqDPN6LKtDNTZPvVTzzsSA5PfAlEYS0tgds52DBVLteHlwEbtYlFoX
76/BJo4SjjPWQWVP55WWvlU33bVX7gPR5MQizPhVlVFfyWlUqzQGScnXI4DXiIlaV0Nyq4OJIT9j
RhyFX0NnwCSVrOWTznixnEqi7vhQVRHsohGDdQm6rJa3nI3YBgs7cmKU84HStj0rVgOK+KYEWpZg
2gqId97pJVD6btzmeQU8LLgCJbuEDr0KbRk6WAUvVkuZxxjooT2lKHLGX45cYGzSvTOs+r7qUsYw
DiSOif2n4F4Ks5ZOAG9m0N8lAa7x2Lb6TVvk4VbLwL9Vhvsn7R7vYfsyEgiEg4tyQ04obJuJ89ma
f8To7msLOmvyJwk79Oc8+65GSBq6JMem01D9F1N4Giz1XKeIKVoeLrN5GlPy0WsUPvg0fXTmz0YK
10B64lv0NT55ywAtR57bOjDl2SQrLWP/4kPsPnhIfo4qGZ+NGQtfqDS27cSXplL8wA3YdZG2ximS
bceAFOYhyZ4gRLA3lTj5kZGjwZtuvcX2gHSk9+gOBQqnyjog/bAjcUnr6wvgsWyHLIOAqeCmGhbE
kllEahBoxkwv4fifXvPC/q3n8SLAG1ClbqIgOmFIJojMcTQEQc02Ffi00qU6Y49yc5IIS3faYNjs
rX1ltwcDYlKXj4/aNBuXDi2QqWyugXgPl8KmeLd+zdQCZwwrQivbmTlXymXA50YaU14heqrd6NSy
S2Pm9mmKtiVfeDnt3Wmrta23aeAoeyLiaYnvsxIuX8hZX9a7RhgHp8+4ygEk+5mhPgiwwFo3Ylcy
td/Q7j5TkX61EJV5+s3dUPFzIXdsjQ8q3TpzA66WIWRCQpimJWzQLPx8ZgkSROBiY8LAxtbmY+7R
LCN84oQ9Jm3yzM//QX7V+CU3IfMCxrQM/RuPNL2BtsoOf8dmfGhM+UtyxSsZR49sIaCQJlrIh96y
d8ZdVgW0A8JY1DvsUTU8144Ab6RHpDh1+VzR8utsnWVgnVRlfBnBAGapQCe2bLOKNkT4krnAwgp1
6EeH6MHjZE07yRtEKDbMkZL3THuzuvivNnFiw7IedyWg5iHAPV//FrJ59VTINLoob5XYGgE3J2c6
0U7ePhf9ZQQogXd2YHnid26MpE4XahtSqFZKZr692Fw4fH6k+ctC0/Wj2SOdvUC5ZIhvgiDuMQtH
RxhCx9Ge/zGUXxSAMAr3/OwACkyLKt+1k637yOZsqguIjYWzM4YxPDetqrZhUz3gA/N1u+T1T8UR
4jw0qWpJOgM9QOxdywmPkSz5jSCuYVpoD1ZBel8ATlE4THEob2nCyA7UpgELROSdmGysx4ZcANeO
DX+UxVOk6juL5LQRqAN/jHgz4KPduEzL1zUzPwdg7qpiXb6OJxh60krPiVPdh7BuV+ao2FiNLDHG
nFS0KdtVrQagRN3aWTegNvdbXBPg1VKKMtXsywLUB7ltm7iAvNOOBWlT8yWGX01EaVX4umqPoZuQ
9KSn2LtRsANg9OHXvMY0i6T4+IBxKQHaEA4cRT8AiJ+QhV6VAFbwQi3eaJP56bTVTejtPvcykrcM
6t2MuEXmQZa2LrIS1vZw14bWlxKn0OLUHONBsg7789A4lMKGWNl7v3JqPxl+icp9YYOyG4uQXUl6
smhKo5AyYgzNm0zGWzQgqR461B7GQYVZvjUYDzi5czeamOEYT9U7VelE4VigzWrztRnh3VQMTO0c
zEpLZJ5XONdith4DK3kQnClbV3Y74kp2njKOATe5cJN1R9b50QGZlCRMI7HAJVgkzGq0Nsgo+Sc3
pNhR6GIaeMZ6mx/iElR1b2xl21KVMGz0yLxYKS07i7H+IYDrJ23YVZByaFQPWdV1vDQTVpjyDd39
zxKu3PUl6VPmxtIztdO1kX3ZBMiwomt3oi9GsizsMZAxPNNuVjk/RbZ8SeS4103rgCmz2miteY4H
bcHLotHpuBDtBq/t+Q8ttV/pigujqde9J7Y26WitPnwhWb/L0i9hLYCD9MBQ9x5LmMnPr3ydA29T
gz7A6mQ8e2WNGsl7jzqk7Ww6zxqYhBVCuw7h7Hi2c/cRrxUD7tx91uv+3AXl7R+U//+PU/6/xCkb
pq6TLPx/Tj3Y/ZZ1+N+TlP/9Nf/OPSAumYQCcvakbhqEFViEG/yvJGX7Px3dE6aOfsRypOH+b7kH
pCP8O+fA0v/TsqWg+rBdadiu+f8Sc8AMnf/pf0snZ/9HRrNnE8QghGk7S/r39+cDsYnNf/2H8T88
s2RiV7rIt3L1WyaICWZQ5FCGPNs5jhqrCp6y5zivzrrFaRtF0FqYFJMMbFwm2lpWADSI6KCRYwNl
yYJlw2Lq4X7Q2H3ngfSD2jNZji40ucG4dzvmskNjrcISyJxyrb96gv5uCfkLzmIxX3mnxOrjLe1n
tC4TgZ8O9VyDjABZh7EYsDAt1VF1tdKEFjHPOHJtup6ZEEff6txrbr6xkWM/S0PbJAlVcWnfKU0r
cW0vyahWc9Hyyd2y9MMc0OY9kpiEwURAXkCfa6soNX8Ksqg2yWwh39hHOgVDnZrXohQfRs0xAJ3S
4L86dCT6p8iiOxKMezo+IqNYVk4zjWGacHWp0r31y92xoIgZSKBkHlCXShv4ihBLgRM99nl/XwUA
01yPhVMdu99erm/QrWB8Jixr08IuRdUKQ8ZO7IckZW5gq2fGH8N5Tk9lMc8HlqEs8RoUUzkT7EyJ
HKTLgBIl7Aaai+hec6ZfkWnnJASRals76Ilbs5ihzqFoTZCuo+QdDtaygERCOWX3qaMf7JmuIzfm
DZ/VnV7OL25ENxdM1REEWM3wAr5R3TKoHfRWrasMWHIdLfsGlKw58G4UfERlmu5PTtJWnaKYIU+1
1Y4lnBPLjFA12t8eDDmakdcCMU5YkqnY2d+pZOBKtPZt4tsK5vqO1dNrkIuz8op13AbhgjWj03U5
PqvR2ZRxd0+jA+4odx+GVjCQ1teixsEgkOh1P0pSbLTdKwmn52nJiSmYNjuN1fiWB1ivQc3ADMmv
oLUEU73Tpvi3zZCfYsTmUSCKlN1zwBhcCEr2ivvWmuY9+XzHljTu1ThmIQIek6bAm3yo6t6mzRaR
OnmxuBHDk5M1j3ZgoA+fvi37d+oCExkFYy1m2+xmhe4TAYsDMW3jrTRa9pVCHSbBKxMM2UW5ZcLt
GhhbinRz29joyt1yekiiBMEkEcGXTk8OYslnyJqN26YVwhMC3obq1JojCcDx+DT2YbbXEnSVDc3B
FNrBwfaCN7ShzHkm28Sisc0qJrhuookTG+ALqAIb0xB8hqSB4yCTDM64oMcDrbVyIzwTWhegyNSO
VRDJXdPh1YTqhZ4kaGCHddGyrZk2RTd8wP0LwsIni85dJ4zb2PCW6IP0Dyoj7zBNxnMykjUEKWZb
Wwlo6Hk+J1p8Lkue3dFw5p3Rz+9Rz/gw6utz0Ypp2wCuYCyEhU+IW5m6NTuygZJp7PaszTFbcEpt
O2Lal0H43vjRmDoc2jS0abtH5Ihx1a9KgKlgv51T0S7ftBrhGibD1ph6ZPdxtQ/zKthrUL0gBXuo
cAxtoyOZwT4+0ByklVoXhjU/WREfjRchEWvIdh6rxxG88c3R9YkBT3aspa3uUQKBiRsBpSQJMXgt
sqkEdiyrm7dU84yrrQA/OsnW8mL7TIoYs4qUlUBpvgx17OzLZRH9rwy+sFvGWb23tgSlidtAr8pB
0E15Sc/QVwNWWrfcjKZ6zzppb4UmulNGRj36ivU8fos5j5/sMd3MRp34Dlb81Wi0TO1HB/Kja8h1
Ax1g0GqLchEdtQqRXGrpSZOkGitgPPNPIOvarwyn91XvXZK2l3y1iYozyer9wIAtxSzCYem8ID+Q
G3IXtj0o3VVjptuxjdAohMYhTL2RajdDdzA42Ya78NRURbbWVFTdnNrYN2HxbGGK206e3FnOWJ7K
qTmIKP7gAs19MQcP8ZCvTINkCBQrm2i2PD91xvo8COQkWBedlUb+1EtbFJ9SHy/JKAY8hFworhd8
54nG71+n7BXq6GJEX4hEQJg3s/Idm2mwaxjPJMu95MAEt00RnzoefqDKTbzz9CHzc9TkLo+BiYUf
nKtCDmYbe/CshI71Batq2/W25tSdXIA4244A7K1GxYdK8F1zTfNuSlychzpz/77qVp6H8C1sxnfA
J5CjZPjST3BYvFhC0y2ZICVAhG0MkJvW1B7sGTR1Heo3w6seoiEGy46e/k2YDKlELR/60i6OIz5Q
JIDLaEjCdjbceoZfGM/PpabfgaIYURK76QYze0509rzBDB9BMu3Ht0gZFy60Zm8yBjlO6o51RuZP
jFX3Gi7ek9PxiZgRPMs5AL4AwuAWwc4ErMBJmnq7IiivWWJ/dmYXH5atUWe19bsNNZ38cCK+LdQ8
ABGGcxc2ESzF6co4hAAQG/hpY5df3DXO6yzF82Q+Yf0YT1mNmAvk02Nf4Hky3fo1nbPv3grY9ceB
xHeAJsNlCj9ssB8zg/Nye4cg7QdDKP5kx3lLInPJ5kyug0cy2nBEW9wzrmRANwktXaDZMD2n+aQ6
3xq0/oFEBtLFM+/mRqrfWN6Y7Dyjyo8ul3GWd+nVTcQlyhEbcFQTgRZNV73wgIhptfbE3ocTb2rf
E1ZNW3jXBV6mtGV8OVl8sGHIfWzjR8okrO+Z6Y5MLQbCanJ8W0H7zp06OhKSBKG+PUyJbV7GesCI
qe2wULO3nLkDe4TKVydDOt/TB8B1VCXXielKh/gL9krOe15G3Tot1bvuZd2VgMHuylLs001ATQfb
UZVqA+JWIRuo9ypX5tqBs7I2a43FYwCHfWKNAUop55OB5Y5/LGeGZCQfqQYNaCaAlXsp0xZ9gYMp
XKa+lUb1MXEcwolmTkudGTLfQ/Qa1i9d9NfAKPHacqOjn9vVsnoKpek9JO0JqSwGjRrHB4JmzBER
7pyajns9TMzylBOmN5HvJkcSs1qEFHIj+6iAUkTXm2vXJz2RRSOYlLy8GATcr2sAMqe0lJ9RSHav
ES0/4zRTpypBNp+dgjDVV8xJx4MZ8mhKXRm+o7JfyiHv2IZYIHSYpxgd+TDmxODSnM3X2mQB0lpI
PC1N67Zty6sizE1dg7FrlX1gQI3FjOEQRrSNIffIBaM3kY8gz/NYrFQ/U2OVDvvsoEcBRgCTT10Z
7GNBnQ0hlTgodgKbtGi+E9cK95ay1d7smDzl8PFQHVadPVyy4eoaznTSg9y9Xx4ZOA32/dg/DJWW
+9XMXkxzWtN30HuiW5mOHg8bYRixAyq35mIm3qBjCuXDEuWZDcPLKCn1zTHYDQoVY2dIbTctCuKI
8Bk1FcVdXQBEcZt7Rp/NHZa18tbCJJyNzkZfbj25VvdE/nyIoAHPyGwgkRYRDbCRMdeyPVrrkmQ+
H5mdtW75s+0cp7TWTedIHgH11YZlesIvUQKI45fZlok+DZ+aIiPo5jkfeYQWPVBmBu2nKtZRM74B
JD9POUtai5OgHRbnAS4nXhScYnrIJnDiku67Gd1lUAifBZJEEJhjdB9vZQ4BoZ/kRz+h1lQ58vY5
uYXsnHujN1c2rENGEYeR0mUh3hex95AWYBjLZgmxZwIxBQDgWJHkIParl8rwvmTNNA3mU2eah3Rw
v4Kh/I1gIdnxO9mmtyme9jNAQ+cFiRZhP599jGA0bHcjUoHY9i7UpjdNF4cgcNbsbm7jOCz+hU0o
2c60qYZdDBcCy0sXNR75Nwjqhl0LCLTSGiSJcNsxtDCqf1nwEVqZmBvdYs+tw/Ux5nkvLPvBagJG
XVJ+QXrbuGELKVY98gvZ3/fRVpnqHtTTEzctXvX4t6fwRmzXvAZAVuouatdRF5zSatiZLQw9ohJQ
AnfGRW2UXZFhaW1NlT67trcfAb9iQXlg13l2c5sZoDAeEeOfmmW5HBuIGOOKm9byTtnk3JeTi/ZD
/hEF5YdhbK9TtVUKjFmP+Jj141ZliBBnsUWM9NiW4etQ34ee2vHEPjH8Im54S4KrP5NjwsLn1xF3
jYUCdvkNK6vZGwCvRm8+jfx3u5/qFWrEl0qk++X3paFeoZ27DJI7XpvCTSke60kDGWngftEi0yf0
iynlgA5JEvBHSpufD4hvi0pfXpCL4+XrQQ4bZ4pPklDWsvRoiENoLMQrTa2J36o8hNYIoAPHEAoj
b4etjD1pfMlF036XbJpc18Z15rFTJNyzMN7Hpnkb6uY8dtvRqD6bun8ms6VJHyQjqKvSWH3Z4zc7
pcNMTIOUrwG8/5XKn4ouBsTdfDRivGpU13E+n1l/7sQY7VVTflmTfteb5sWpKVhYcRLjkbA9mB4L
oqxYw1k7LTTfJK5plkT7xOjQZT/my6qDEoeC3ndLG3SsRUyfIX27yJ7sHtPbTdVcrnOA/TO3po1W
sw/XigMdWbaGRfg/2TuT5caVbMv+Sv2Ap8HROTBl31O9FJrApJACfd/j698CIytvvPvKMqvmNaFR
FEWxAR3Hz9l77Yj6tgApjFoTX2iz8ao7oad3ZMHuhkKnPNQKNg+K0Jx6cK/pwaKmVHnL16ltjqYv
3aW9zK1eLIh0KeYvpH5H3/5gS23hs0S0eXwGVLAuJKL00n9gXsabgZgMchNA7PSEY+VgMx2KQAla
rXVB/3cwJ6Kly/Fa6SrFPyOIM8A+iPhJsg2zwxB7nnWiNfDaoQQSNsaA3so4cgyAdeEP8nTuMYOp
kZmpgoIQWeaDLdq3mmgmFiFGuzXTU/Noiuzs2oCxp+HCKz3RndzN1ktNpu+jMi5idC6WWX7Hw1Ml
07sSN2tNUKA/PTdava16Cj36zchuvgo4pIYhyd/zn4Wq98xdVm7qHvKWIw1rJ7UboD/a9Rrn1CRN
7ypGV75BIEWG4cQzR5wT0W3JzPDI1En9A8Lyg+0EH3Bj7VllZrU/wTOuNdt4TPP6OPb5p4aSdkR/
SJ+ZrJxtECdX1/E3KP8xM7PdStM9wrN75J/zhvGZ5/pL4h21kcZoODuc4V015YvPAjfFNsRV+6lK
wPkEms/x7zx3qfmsyfrLbcSn34yHjJTY3NNWyMxPkcwhOP8ErrYl5YsNAweLT7xMHhUfjUPxFmCv
aVCQpcGb5T1l9ZybqVXbqjP3Q+mfzbw4Fl0v5mE8ySoWX/sxre9zw2FIOv7Se75yCoZONtCfiq25
As5XhZJvTeM8p/GcSeJeBoqJrLDe0KIjUIZKVeBEjgkiSn4w+/vI+Ew8N35s82AdudoJVx/IVzIu
W1x2AqpyarWPLBhIaYRciWLAfJUdBLnbNmStNA3Ifyh32Hm3ERsLI5IL3fUeIxTikSm3vj6eW4tD
m4GL1SJgJ7lg4inikI/YEuliXhZ3qiuRkwDbAQcKyfBdXWg0Xh2daoTmGOimEI3lGL6EJZ3/Imln
nF3wVek+8yvzGsbMQdnwrqxkAJtAtcTAe4fPyUZhED+UrK7wZoELu1hkxPCVJtFLEVTR1gd2vYij
jB5Jfz9mqAbKWDxVnDYXXlqcx0o/lBpoLqlepoKjemQ0koUoKMYAm63NjPm+iMr72ML0g9TgB+lu
GxVVbNqmO7IdF0yaMPVqDz0yydJAUm5Xr+6Q35dGhfUKQ2Wd4ihEq0OO2BjOgE+irsWOjhxpYP2s
boTXGM2G/KJvtqKp32Vu3wM3nzJ5ycLkmjIVIGBnK5v+mnXimlopZIYahh9bI8IXrPiZrMrnzC6O
I6J19GvQTjED19mbO05PUSofzWJwFuV4Lia6+j3Yp4VRRsjDI7ZEubUescSnc6FXetM2Zxto2ruG
xcSOvJVu51vaOcDKlgYj4DJFbWtsB6amgNseLKO/q1T2FqRXEWbHyOSMy+5Pc4fD2Me7ijCI1niT
SUuZbB5rjhFDszel5R2igIy9Lnoi2w5rgc8a0Q3qTOvxgmWBr31evzSU51VYvzu2f6YAptLCFVRb
q6yz7y3cSOv5sTINVCpdimy0MeGE4l5HkadyuHLtOjJuB77q/R2FE59KUq16y/zW2NHC1fjFnPOQ
1cZqDrPU3RFkcH+Pa2uLHTOQ2XHQu7Wjld8+SZ8YBPBvWtNrVWbnwZjQ7JBWYXR3tq1430SBaGJA
YAC1Ww3Daf68yjb/0dndi6s372mdXJrS2hZJsm3ztRkWD3oRERQNDJfzMTLe8QuG2a+QEXmjJR8e
4WwzMTteuUb74MVshc0pgnpXM2ykRoSFzbA7494juygQSVT0hkcAgXokIfdeztTkCJlcNJSYBLDJ
NoQyeLPnHZ67gJ+gwNrqQ72LzSzZEQRX08nGsQoJ0Gr7aZMVtCfRZnAI0N2cyg0NlXBZWu3Zk3Dm
ECviGlA9VMf32oL4mFoUTPAAHTXek/IOo+ExrwnLivFK4T5F0Zszi/L9tWVnV03YPxodJSRShtVo
pEy0xgM+N7/EQ1Z1L0k3W90ToXPIJtvecPluSPqmTN8SGK7lsfLmcCKHoWTFrn6lfCIZbB3yQr+Q
TZffQd8jycqbDgmBtyDBSvJHOudgoh8VKSpDus5Udfm47kuQnAStAKelxoqojwzH+ZU0GT2wRt/V
7gTnQXjaaWL9tCWVkZXVuA8D965hDE8DhKWunkJsjGzhN3HBbNu1PDjwIxbjQY57dgALZ9U1rmLn
jMxC1vXjkKMj7x0/WFu1v2ttwkPqwH9iR/A5BSbgx5qchbajZe7DIFMVNBLDCcKzHqD1kKX5BMXv
Du49ogDTuLN781pDHVm4hngpXRSGte8/TWK4M73sxbOwBllNXK+MoRWroCnNXVTEJOQmmGUTXVI3
Z+C1CU+TCmCJLSv0qn39gvjCXUGTwXjvGZswG/YV563KJMxHEAlWs9ULqeUIWvPF2iwfLKGRvVtE
+AlbeBs+6UwpDvNlVbOfcnSCS9IC50rnuNuyrHmHwnFDm725IDFS7soNZoNhZzznyU+GDB9Vf0HL
u2xN9VwVLejs0Nllio8QVoemAw1B78IOGfyAZYP6x+tizzMc32UznpGqTtMAKGvg93s/jz6CAqfQ
mLZ7S6KGblRh7uNEWkviePZGUiJMJ8CMhMTxFMHE4NMg58GtURB4kfdu9ZSnfkgogKgriI2wVdqB
Q8mITaiQiI2poUAaWYO/0Ds7xcsb40pPcPhPu4LwhI1r8/QqbIdFYt8F1fArdRxOd69pnrMDQOKc
GM8C8AcUd1T1mEzr+UiuKsYizSxfIBIOGWoOzLZ1mlm9SXMjI8eqUpsg5mCrMPHD7URI2sIvxlcB
t71PqrsoMp4GCUOejDZySKfiqIrsisd2HUsOWauzCMnx+h8QU76Yz9qgavBtlgiXybGazP2UJ98k
FZPjFiFiJehjtAjejIfspegxUQkLIopuHoum/OQUd9b6cVhKvKWok0DL+HV1zhFe9cZPsjt1825y
is9UJ4PZEeWKxjKHhQ93yasf2F9DOmjwdKi5dVjgsnYDBCrS+EoK5mHEliHIFcaahKLQ2iUk3GSp
gisktibxMg0fQcoXOHX1PeJYmscEKg/qqTO7Hx5SnyBEVVrEe9O29rZPBEOIxUAXEqh2SdZNGV56
p4WQoCP+aaAT9cMX2ypGV4AhEWKsYsiniz5BWos68Id0OwzqkIo1+dBH4ZfW47cby0c/wu5bjefI
i6m1suGnNliAffoXI2RTotSa7tCz1nP2cStyNl6Nzgz2hCev6gbXFSreO1rSYtHQsNtwNAYEM/Ni
FxL2GxVLdLBmw7hn2ItIF5/KR4EaFQ9WlS1pguAexYoeQJenWwi9YPgOguo+pOvXOw/MUFalBnFV
VLisp+qRgI0nPW2v0vOoPAJw4snRarzi1Dcaekuw6YAqcJCRVLvGmrOEX3QYEchS8lR7mtNfSIJ2
8eAf2CWtMGrh5ELtm9v6ueySD5/6Hvu0dd/H/XboUMNoPQ8m94Pdfyd2/MPymjfcaddGVO06SJNH
SOuxjd00+/ZB9lvZjNxGCmIrsp9SeRauvdYNjO1km0Mtai+VRCE6TiDZq+FDmij46lFBqA/bVUFO
MTp15xHnP06q4sMY2Gq52kQdg7Kwm4b54DzjK4S+UiF90+SwTYviW4SokJgpVpN+MfPgPmzUD7dz
nz0bB62FaZ/wWATlPcVIVUNmIe1EkGeRVs2LXzJSxAlRPiNhuOIbxDVfBTtCpSBCDfl3kpWozLK7
Dg9GCMpgF6B+VA3mArqKBlMK0DCmPVNO4ckebhduFfe/r91+FPOPf7vtbz/+7c9uf/H78cJ6G6Ov
giTkUIraj2GUwwGaZpFt2amlJ4G3ujk0noxZASPm6YGEO6DpiZMd9Pnidu2vi/+L2zAuQcPyaIvA
nIj3sAHywxhMCGUVn4aErXZwJi//fXH70VUKA9X0XGlt1xwjX88PsFB4AGdQPkhQ8kM0r4CsFTpk
o4n56ZpDSoTU7WqRAtyizOHWqZFXz3SGjefgT6KlDjTzdiFC739fI2csJ2t2ZyQuas6i3DtWy/O9
Pc3fV4lHyiAX8LQLHEI07LyFKqp4SQlXHQY/rw6t7P95cbvt9uPtF8rxOz73f/26nq8Rx5MsOV/0
y9x0cuxf841F9mIOXcNEMwTvNF80ps6JTetRGMRBeWCcWh5u1/66uN2G7U/s3fbTKbo7JOdfSaIV
exsmMNiq+OT4tOOUEX5OjG8uBrmNFADB7CP0safuYndkK0rzLdFY4pyaXpXef8eN07NL5cJh35PU
eXksJBA71xXrcWKZNIDu4yWoKpL4pLf3SYQkZhTGlznuULOzuI7dBXZSsVaWGpawJ38MpLqSGb0r
2C0jsLdetW6E488mAKJEflHpSJxj3Y3rKXfJQ7f3mH9/aao8GAMsWxfa7MUZpgcn6uODbkIfCHL/
oI3lJ/SEctdlXszeGr92jyerLNpLY5akraAoZMowe1HUOre6vSohOQy15N/oODzJDeHjT9No4zO5
pCZVnKocUV/yMV3ZaU3SaqJre9Fr9wYmr0tnVWc88u1hyu19oU/4T9g5PcNQTs4aLgI/a4xLpxvG
BRsB335jOHjCvk5kuGFrC9f8SXtJrXiVZua5ChHfc2Dfhc3g7JU0PGy8HhWQsfIIxZQubRSn0L9r
vUlx9lG/TwxfELDiSzHOkTN4dAvGObzIpf0bEMDbE6bSw9vgNJtnVwHC5jqFv8ihsxYdLquVQ3cx
6rR4TezegI7Lo8QliHMNIzq7BEqlF008MV0agBuC/AiKhJEK7bYMStmmk1W/YH+uzgkd6TM90r0f
Zg+6XypaWeV4snfQ8X4ZtAgmRmwLuwSlk+no12cjw2rkxESpijEgLtlK0AdI17Jguxmk40UODIRh
353C+ZkwexJM5yhv5BzRSzBcC5LI51MhMWPpFmnFmchNLgh53zjfaTvadE8UIGRe8CEyUUJpwkAl
ZSbHvYKMIwsHtbG+3fb717ffIN5DHNuCkXGOU7jLCiCbaZ++Gq7z1drTKU9LatcofzTRuUZmdfEC
+xAJD1ABxq7hgziqb62NnsbUh3+IRN0oj/0gn8LGh49mypfcAHok3OJd6T3tm4mubDk99FPXHtPE
WMF5O1kNlaK0+1POAGYnyDwqE3yu4anOqPOictMGCa1n3NT4OgB/aZ21JNjmFWzGrosBMifaLGz3
EFgGgbG0PepUJdwHQDoDZHTE+JnTMUGR3RNCvTVJrvd96DNP6se7UtYQDPQD29uFMZBH7jTWS+/1
Z2eMf/REIVY2G0/Nru9kinRGVodkx2ibsmRw154FnrKH+L7A4ndN1blhjNoZq85FsVfF4WMReqsE
8++iUyX2nwygCc3vn31JEaZSDfN0AcQ/ddd9jrxdyKPjoHP1JuMX4VgTKncz3Vj+8OCFrPzjkNPp
8+ulTe0g7Tuv89USy/hG6Plw7OMJL2ravbW28WBODyR2oAWq/LtW6MkpctFsJAPCZZ1wmy6HWxKC
RBMX3LADCyGJlFOZL8tOvHoFk1fwj8x245wM2gn16Kzx7aoHR5rrPnoAVMaK/wRCgu6wyp7HKkWu
apzKUqbr1rLvidzez05gU971XQCvxmFmkTvNe4biI87tcTMqtn7t8J0VubuvmJDciSFQq6JlpKbp
+lGSP2L7xW7yPdxH7PPQgETXadJM3IW8DckInl0/aREVZa3vWwZhQyYJdoLy1KOjBtvizHQpsr1v
Nul8QpqhTSRMY2X3j4oqbhXWeL2TlJBFGhT60kjLb+WbnwqoxQIA2VZrkbxWkfs41uGwCyw9JeXS
ksfS/+gCqb+2Fg0Xqz6kSvn7sEXBOsbiVYpLSX1WEHawMavyC081y3R3yIvgl5Ss+2pO1KiSO5fi
rANg0Y4+WjER4i3Ah13lbKBFEC+TijNwUE+HuZSEk3AcLUZ2uiJ82K5auawGOhHALz4ip6FTX8wg
VgBJPkawhf/l1HZGTmiGVI3ND+waI78OtBMW+og9157KHbvd7KGqi2cUU58wDL+j9stAM7zpdKJo
7cnfse6asD0pOS2aepmOXI8dP/OA4dkpQliBUB/pnSHL/dAsOBol7eWG9JX1SFgK+JfhKonyWZc2
w8eS+KVVHBvWyfoIhDFtcAfRs22vhS+tH54lv8tgutphqu8zmwxjKGEonLHtVoGrQVbX+G439Apt
nbKZpkcwFvA40B/OXkFzFRiYR/PAJJfeA9SZThxdtl/eJ2w910KvOP16zGcqNYI/qX/qHVwSkUxP
Yor2rEgBkQ7ErOZNuPU1+RhY1Mx6mg2wIL1uqUgUCHAqLrwk+x5ETMB5hGDeZWWjpWufIwuJTu6d
NAeXrV+gfJuJKvDCTGZnaL+swFkrvXpvR83d2kV1T1vW3RmOvIYMpSoreEhi5PAGk4q1q/kPzKx3
dIacC7QyGI1Noe2jACAJwjCo4QWFi2OBj8qTPF3WQ38wjPaXXU4vcP07Hts+WLaOTniMAGBcA7P+
8meSL9oDCrVq1fUacE9P27aRd0eXxdngfqb73IA6MoEUdtTGZH3Iz0oM/QIyGruF0v7O6QAvKEoJ
1NabzaCBPptNhl0rYE3F2k+vhHRmqGJnZiam8waNY5rQnvDYUod2qW3KbB/zykB3uNV6dKR3FP53
VivkdbNPhcGYfgw5724A1gO4CIRzDhzNOY+JWMneJIFvIsEyT4FOYsgcGRUbYqepul35M1a4ybT+
QDCug7uI5ml91hEmHbBhXui+JFurRaej9cQVlGX8mbStwI/q4eyDXAVpAQTrJoUuvFINzz4WYYT0
wE8JIngdhBUef98y3zzBbDvowZNh8AozrQV2hjjsaFclpyq/qIdNW5Wvv39Ec7KtTNnvRq83N2yy
GS7OxR+uoyGOA+BeXLNpIu86KyK2O/AOYeIi4bxdnSoazsAxZnqnfMkm1TA55C63C5ym+SbK2jd+
anZaH6DR0JJjDX3vGMzXQoetS5MaZAwRQG5n2R6ORXYs6jpfQW108XtMbO0bm2REXUGC1tsR/IbF
XFgN0/uYEjmCFSODp5OCoFXRmg/oVPDqj9V8UZLEvgks8Xq7KQ7wRKIswfXYWGa87xHv70thre1a
d3eOD0NSwQ27XYAq0JZDYQHRcNudbtdipaAILG6g4h4aDa5+8DDJoNOq6gBGw2Pw+cTRAwpkWDO/
EY9Pv2omH1IFoV1HtCXlomUJ5LhOP8FKCE5d8a4NnUtbDQwXU/iyZomjKtZwdyF31FZthVQgBTuw
sjSUeKE/hEfDz0OeY/STbSvHAyrSY8/2ZMYmkjVU4b6QAw0TWzGeMsfiSG+hODZai6KjIHLPMIhe
mty4PHaEYq7oLsAT9NvyqA+9s80b/9REVEdt6lfHzKpnUqc/ry4+g5DbjSrKIAG2NMFDoASFBtXI
yYCqqREPl2PS27n9w5COW2kd8sEg6m1+E4hhIHe4Ds+l77Z7cNmr23OPaD8db9fwFagVsTC0Vcfq
mnk4r6qOb5qsfuq+BrqRmW+ih9U279S+ycE7a2V/DEzTXZQF9YyY2muT8gRCbXjTGcGvSqc6FVnt
LICU2PNp+7206YDVpRWjSKGcG3X7gzd6QyhGcmasXawcZ5OjE/KFhVLKoZtkD/5KEruCo7sfkEr0
MJW0cGPemw9eT60HZoNcS/vd6OqXKEUILbR6k8J+W3QTth+9pmGuoujX/7dDZE3YjP/BDmFZrvvv
3BDLj4RtUpX9d0PE77/6px9CSvMfkvOWsghZMyzLVP/yQ0jd/IepWdrsUJCmbqm//BCm/g9NOrpL
BpyuHEPXjL/8Efo/LIOYFsVC7xiKueT/k0GC1/OnPULjaUld2o6tDAb4uvk3e0QDfRHDUjtc4Gqh
Zsq1DUoD89Sx2dv6RdA95+aQwZ4NwYSHgE7gOVTMT8JiG3ot9KM8fUq1hNUhP3WDGxBgSFa7HazK
YIW6L7ummisOjOvfQ+EQjVkl3X5wTYYmxXPvIFzKonG4uo1jb/74IO7yZPTz7H9BKbvLw6zByWFh
W/n7CzM1V1fYmzXT0W3J7//wfZjZWMRu0HYXXzfSLQaipd6YPyezsihc/AyADps8mbbRNqsEgAvE
z6eKXdqcmv7dBPTB3aG75jabXl0m2Q7YDF4revfnCmUhp832Ts3bKFiA8U4ObPIr3IVnz/G+urgP
d9qQPeSqlU8qzWn90cJYe1HRcRLK0IppBEjnQX+sbPQ6o9lAnyjnpZ1YHKPtOdM2OOEGVSvIOjHQ
vIHawAh6GjkCKsM8AmkHjJSuImmGCRFi8302OuLRngpjx44CVrJfhf/hPbU5Vv/He2orG0u/aykN
l8vf3tNQBY7tjiCSprEhYzmAsteRPes3ismUT+pmMY0HMZk82VCEuAKjd3zpX47p19vQLfUjldsG
bJ527SAF7hoiANaZzVmnjLYVoJlHYhLjB85W85BEf0Y6zDbAs96wPneHLoFt1BVdxuKOupQsWHB9
zI2owvqnGN/SIrCjx4HAehu7gU/iOmrfhUI9eTEHGWwZKFcrvnQ08fEDXTuLBCoaiRTiiJJZnHv5
ZMwiIHe6mwHULzgJVh2YkVVjFcE5lvl1nLNoC6hFIeTpXaBbD8QFERgYNOmL3lyYfJYnw0geQwAD
h78uOjdk0j1G4fLfH+Pyf355lWloiqOcGp+iaP4O/HGMq1H4vUBnfsmsz9if8iNRwwZvXSRQ2rXe
IvL08NiZln0eOhOyGGGDtpet4QoemxL8qp5Zl5YZ5SlssrXBoMRtVm5Zai///nnafztslFSYMhR2
E9YYLubD6o+naWmDbxZo3i/M5OpDFFvnzCbVy0LevWpH2/0P/+7vli9t/n+uhs/MdGxJSOzfvvoF
x/9UVkF+WdVCBlfBRqqJwZIL3VrLSpo04QDDhMbkPpZ8oRaaWa9sl6LJ1ehFgAV9UA8Iuf2XxtDS
PZ1WljP1GaFlJ6pOMIEjQsyrvGKLuAcyEVu+cz4xyix0hhK15tnn//D+zU/49xK3/2Jp4wXxXdMt
HWskECDOJv/9DVT0aVHgpSHaKuNdJUFwVMGNfwbdoAh8MtzsWAP+Y0EP6QpxMliJjtUMgo7s8iEM
dX+FbQG3LH9kjKyGdUEXYr6ITfdb0obdEwEWbcm/jRlZoSscJlInanw+eluxsktencqmftNTF0aw
vQ8UOyngCWhgkzDkQQvxWNeVSi6IqSCyTpF6dZFpL4PgQHpJcJFRiwW8SRxEJORZzNyJrivqjV/0
Dpv0eDgL0OayYWeb4WI5gJRi6lG3v5paCy6imhNPOaGu2jCEzOwg/S9g8u587EdHDy7rojCBMv/7
9936m3dwft/VfHo0bEaPnEjm798fB65mt1ZmWZ44j86yYbO8kMLq7x2reusDwcLbzba6itAymjGk
NDrRt0EmmB7l/UcZK/oRsWlfAxFp+xjl/ZYeqfcQoTtCMsp9O8gqhhi/WjT3ZmzsB92O3qPcGRcI
/YIr+dC04ujFsB0GLd9ltvlhSk8t3OIB47JFhmvtrsduIpC+HO+iIp0dcxPFu+mKvZ/Jx16PTTgB
DPODyYHeh1p/Jyyt3GTmYO5CuCpCAJQaIGEj5smSi4/Xv/OqHx37zWtiFNWLqe4rvR5endpqzppc
//s3WHfV/zi0DdNgRbARQUiTswqFzp9vMX2NUKuCxjg3qYd2RCbyiLpYHrV6QHLnh3KbTLazu/3i
djE47HmWYFrksRJiLDd//Y30xM9iKqo/bvrjLhYys1nExx/+9WhdnbJhV3TLfz/u7ddeEvEv/rjn
ZKMlQFyA4MSmeX37c9FX6Z424uaPP7z94ve/vD3BIGWi6prmy+/bjNsz+Oufj27Mh+GpVtsjUV79
H1/TX/f+5+PKr9R3xsPv5/CvF/PHk53fwt/P6Xaf3/+0LdJrJFeSbFzkuo52zOe73e7gmZVD0Oz8
8+03t4vx9vbfrpp8ZePygl7dx6smp7VXkypveMdQso8l/CSv23MnWfo6dzDWkSi8TdPRBOipY186
a/o14dDfjM3zKPpfXQ7SAs3hKTKnX9pAwFM3hk9NHHwkQzOtgnj4LFLNWkXYH5gwO/FyGI4tPZBn
r1WXCJ8VYYY2/LIqe9VDytXcms5ZS5RaJf1tm6X0MVP2jjLp6AWItaF7xiIgOG1RNGh6GcOCCfb0
i673WDiH+15wOvfp5YYJmo8egFTvheGSsBixiBUZNA6oV92rUC1pw2OfsYyiXPFp36p8qUXfVGdz
jPXEFCE8mPQW6163X2tHv9jhVxnBSItVdA7JKOFjazYMx+8Q5F9bHzdlHGF/0Bo6s6lNzohqxRYZ
n7fCbQMa1cgfAgN9o2+TOOt072by7qSM76yxwGrF/BitoTmnnRTLyASKN8OMQwcOWGrT8BFsFuO4
gJpe2mvm3C6QWPk2DRMGR+MQG+ri41A6igYxY4LICZl7u6vsal1nlX6y6H9xc/xGKicNVxTAMhm+
4Po96mbVrpjiIzuqziAqnNXkpg+Tb/IG18W2dOuATO2DyLwnzwVASg9hmWv9Omu7n7SUkYsRhtTI
pFlD/TGuhvke46718sLYNiN4mADa/Ox8HYSdbR3flsdcY2WU0HXGEK4hNi37WAU2vAS3PcaYklZM
QsJN5FRoHBEfdYpPLxp+hmXykKpMnHWHVTI3jV2hho0vhbYfFfBrMXCAZU7Vkyp1Stscektn7Qfw
DwvCssPKb3Yysji9B+WptMYtk0sPrl0ED4q0PLp5E6EFA1IEnYYhAM6I6gbogx6rZyD6aElAZwEv
oFs1gBzS63atJmZ1IDuh3Xb6vlJI19JeIKLRh1+K6WUyvJhW9GXn7SYfqm4Nq+0B1kl1ciyFq5gJ
bd6XtCZ7NIt692mo4JQIyKgifGg4z89RIKesjB87DadrUa9Ck/xl2Y8QYRLin+WxSayXganotS+g
KgYM8Iq6u6tKG+gcO71Jyx9pGuvgKHA60YG5CEtv11BuEcIxoT4jocPtaPoH14PyG2VPRodezwn9
VZ3P2C/NzHHZMcQbhwziCUBghOIJqiFI8XrR0CZt8FpphHNmyqLqRnxMhDFQae3k4wMh8jbZaqN9
sXSt2tjQciReXIK7YZL2ctxkkfrshM/kvgJtXscvYytidnbFuAOCdxi9MVtbsXZIfR3i3YyDDW3/
3sw99CdttA68j9QWzcqg2NgAOt2wW2+YFBcbpKPjpXvCBnw1emzpLIjMwcDrTRPjBfy+/doaoktb
m2A/WwQdkVU/MRZqNnKSJ6EgxA2Kr/KQMZyhvlxg+3mm2NpEkfvc2360AUxyklqd7hu9/MExVDL3
cpydEadEmaW4BfAF46UoLQyUvH+D1eEUAl6+If+UeNc20cBOnhw7x0iQpBLMivmoU6EiCcmyHcDl
cKkz7l9FrvPd1wyteIbZSoTqyHaIeNp0mc/vNDK4aW064kWEs4Hd9l87RXe7A6NbTI27NKetFUbn
oXR6IGzAL0dIWxFWYjR+o3m0MtbJhF3RFJnRfeKEEDDH+q7WolVUmfu2AvpkYd7CCkXkSOG18cJr
XHczdbA3G/h9bRO/x13XY1Jb1uBrCEt7Dep4Tyy5g1ANrXM14PRy2+YyWnd5KZBqeQjcosImIXAa
JHm99w1S+7UxsmlsUveIO2u2mIJ40ZJxMSQaDEhmXgqA/rG79p2jHwmgU25jPYZaAnk9LgHokVlj
kom20Kv0MfMgwnoNJFf2RTtIB9lWWu+t253wpdN1z4wnS3dOyuMTnppgj8vWwfTtwmwIp0e9ZHw1
NKiZ9HwehhsffMFwLLThc8zCSXIeMkYwUNuAqnqKQ5RYvSlXQ+xvEZ/j4yFsZ6zaYlFF/Fip4qWM
tYdFkU8/Mhf53WxZy9xILoVhv1XlcAlYOglI2OKzbzdKFZsyh1XYpmRQMRCNNwiqcDOEYjtEDFQR
DIy0UACoaqG77w1JBW1AJhdEL4Rezgqgi2A1ErDbkqNFZYPqDuGI2riNe0TtZW1pTNyBwnmchYp5
HpyBNny3WfwtW0IHsCLtrGlKl1IOb1rGvJhgDr53JmKusAjoSg/tGdV9tTJ71JI+Ys3GyhgFoJOc
OMgXHbkJBJ8gprTKfZCearfasMCEhWH+7EN3N46efNMt0TEFMvtj57viktWIY273uF3cfoxJ5blq
djAcPQs57u3P5r+XvDE/HZ//3U2TeGiGdtgVXaK2fuxHDOS1X7fHqPvxjDKofS05n27MVNMxKCtx
HQXt+2l+jMy579Kk+QRPFkJZlsEF7mx9SlrDw0NbiR8d6oPbYykoFRjnXOdeF0O+ZyuWblsGtMco
yLTFBABMCVKe9VQe7bBu3gSZP2tHJ1COtkt/FlowrFw63u+CUMnbXXnrEQvh73+EDzmye+vjfTBN
1X2F4Grx+9G6czTWyU9dMXtCs6NdtcxB3h0QES1ptTx7hYsml/+rtfG5I3T6bWwZIA6aH5x6cPNn
P+aUUZju+A4sdd3DJ/vCQpkDii7bR0qe48CueT1Cith1nZT3WovV4nY3zXw1zML8HHHgwKvMquvo
D/JgkZyw6bUqfAHaQoYAD2hN5iVKA8bEvsOEXQ3mMRW1fwkADc7uUrcT71mKaQYF1ZfjA0HCvRM9
ulUlQMWP+n+xd2bLjSNpln6Vsb5HGRyO9WJuxB0kJVFrSDcwRUQW9tWxP/18QOR0VWZ1V1rP9ViY
IUiKokAScLj//znfOTqtrd3M2hB363sxcXs1eqG+j6VHNBz26IfOKT3fhvi473Vkd610X9YPSGT1
I5er+j2zlNxxHgznOq2be8sZkm0Js/urBCG8PrWy4yV4urSeqjTIjnZp9keMaICUJMad9Skes103
coMvGmHY4wS8RU/akAS0DPgRprK3wIue16eGXbgoQCkb1Lq7gyVZnnOOu/tG5hpTtc78aqFc/vog
XQ3W6Fz0TyKYFS2iqDoK5JZPQYnzY301mAaQel2P1g6vYSHV23Ziqi5Kr817kgKnTaTn5Y/BfAf+
Ynz1AYZLbNT6hc5oe29QHfz1hAJsLWwpwJdtt9W0Jrj0mhbdT+zjJphk8cMrWV8O4ntuwyIzsY5c
J3OQ174U0Xb9E/lm7DngwO7Ql3Lb+RrYdBiHjlwhgF3Od/Qmv3al6aiuwr67um0TX0XVkchQLppQ
JbNL0B/XZzHlg6PH3yJVUJOX9Qm6l7hfk/a07o8dABMvpli/TzOzvXiKEHBYGuqr76n7Le85j0iU
xK0Y3E/IgaHlIxgvWsv9dPiy1mdQh2jILMnrBwZP6xxNRrJrQVx/Kjrr61+xvEWnu8Q5Ziynzwjy
q13EiPcRcVSur6HAI234gKLH0LXyc74MTcvi/sNGhLA+gz67txif1GMaStefEeLsJpgDH8XUkfXM
ZxtIzFpGaR9jSCCsDeoZ5nrh7TiYpm+gHA7r67SQ+e5qx05vmL2Q+HHNBfmmJd9A1p7W14lGSglR
0ow3VFOhP8En3VvgAN6ZHgCy4S8RYdPBHim921wjZzdy2lhJSQKZ4ZRvJf4fa5zHr9gle8vSMXzW
QKKfrFr/AZxy/OLkQfy3IH0xgDZXPaKkQSN0/NJRz1CXtF4zA6e3brOwCSIDGIo6r79oWMm4a6lr
+FzPAYjokQIjXLyuPwQaFFFArez7wXLbe7qewIyXV01SNFCD3r0kjbJPVp3R2k7j6csGZ8hY+NWO
DaF35MSevEyvXw0KfOvu63Y7bChryWsRBggsMgTR6wsCpP3EoZQ+d/hn/bh0E1Qt/KGC7KRMtcNH
NZXMToqkPQ4oZ97gMkB14o2XEuPsEE7ikrSxfLTCCIrs8pt2CuGepAH3Fie2ce4nxupfP4BfZmRd
9M0dW0LZNABvRNqk3/TY3K4v2Y8kBrhzLM6a3pCNMhFu69ks0jRXeY9VIXCcqVo8ViqWl7nF6Le+
9xF/KGWe+a0sLNZnYnT2Cd7fjwpfieim+ZE2RwdZMUh3IwA6P06IKUA7//FrrwwOtCAuhwc9tkwi
GOgLrD9Q0XyfhsiU+tmuTq2XssYdu/Sr1e/Wve2WxL9a4egmPAFysYG7JTbKp1+fjsKj2dDXZywP
nHsLEMKvV21E9zpQGH12xJD5o8yGX19gpp0NLvSfblh3eykLDpmxtF/dBgzO8gVrAjDDeoh14RA8
rIfd5LI0NJBeGtGPsefSHUJ8xfWPKUYyJSDL1bkr8f/dtV1WnZrE/tREUh1zadWgpEOmJoXsDxgn
nCsgWwvc0TQzEvZcVbsnKPblCRVmC9uJxarAnQjbBQSk12Hb8Hr3IWnnJ+yD5rX01E53K8gfrGC5
xHy3ETQ9GtANdnKwLagqA1DSEXQ07ZdPeri0ZwS6pXxwy9fS9U5xMoxErNTSH8FNN4teM3Za5+pI
VtXh4snyYhpvs9E/a5n5SRnjmCWu9dYZuMQMo+/x/uDzjRzOUfw044IJQmfa0lIParru6ybMDaQD
1JOWL63wCURE1rzeHC0r97veODdjHR3cRd/8j8f//Lz1yetGLoLvX3c7MzqExXxef219gfXxuW/4
G+vNfzzIMO4hQ0Qb1ZHoytrJTOHg4i0AdOxsek1RLnDVdOW1SoITtGzXp8Vb4QCaimNWQJHW4i10
27c4+pbT4WJCnGeEDfeVj92l8utlk3Y6c12o4Bviu8HnBmrwB8ABRzjqW8slytDlI9pn9pfT6tMJ
1Wjrlw0JMrNZku7dZR0XgTHZuf2DY3YIipcn9FPa+mnZtn6+bNZb6RktcnyUo/Gckp1lqUj5rf5b
qS0xzlFclSBa2NCTx5DrRXd0Y0hmHYBQdDkq/rr/FhPviIueBQBOZuWoYWdaNaJIeXFCEirWj4ez
TJFUPiTkuTXBna2xYEjq/nV9c1RHKx+KJUgeRo6hnJF/f0+BS5w1Vir7gqxQ0Ve8tmpfcGmgP035
hXZo+KyEjrgvacUlFiUY1uWx9aeFYopuy2obdcDCAUduIgeEBsI4ks4uYdWCsVi+t0gm3rasWMWV
2SLVn+G78qUdmI69KKjdEN+1xygP+l1p9PcmxkOCmt40x5M7UeTKd91OIY2Xyi9DLry4kXpSELvA
D9IIAaNUmNCWv/Pr1a2mLf31fg5QYZOM0B5JVjmJIDmSFpIeIXMUu5ChihYLlrGZrvXWtig5JDGs
Fmt2SHLpEzhHbXODLd8d9IhGatKRBWEoB7Mlqh0g2Hi96ULTEKk8kkOa4S0mU9wpa/dYhp7ns1g0
Wyv2Iz1pIDPrjd/0I0XIHqWS5Y6AXpfeXlWhsxCJMe1EJG1fG4Mfg1I/EwfltNtBEm1reU9QdAUd
x37IyEvBRzm8kXRZ+PpyRiqt/v1WQw+CEr9GrmkbmaBYsAwT2SLf5tizrySL2W7nPGplHZ3J7WB+
mFTkK/AiVzXA8soUhM2m1linY9rfJc5C4cbkcoBkdYRGgr44MEjERcJ2sEQPlq0X3b0WI/IL5/6t
hZxxRoKTnQtlVk/wY0k0m0L7SlKE3CcSksbURdaGJqSzDzD5+X0npB9gciRfjbkF4OaLw6Vh400a
ObWLvtwF7kI8XHAOSYrHOYFUeHoJzSF4TEsv2cE3LXeWns1PGoZzWIOy8puOmm0aJbEvJjociYXv
KwNKBr0nQ4dseteprRyAxvhBUsdC+NvVZXZQMj0nLJHhFbDJR/noKV2wnDUu7jKARXhU/mmTaqIg
9gq7se5oP/Cqvuqe226YgAW4Rbo3O9J2Kh1pNiy5QnqtfF3jlHf6T2SmYj+NxmMkjdp3lMUS3E2O
kWShs6uZ+XNe99i/opQPyBDNAaH9Bc6E4f9jU9pLnABIbuyl5fcgytGblZDiI9v9tf+D4gwY+0zC
S+qjbRUnnb9uKDl1fuy8YcAZT4oT1CdH8CEuMmufGWPrrw8V/3kLtjw6DMd6mzVOwGwcJ5LiBadh
vGyMSWo73QE3k9ITp1rzmAtkjAqVJrLsALtxpqKMxPHlOHc2smE0hMzR+zg6N20466fBTaezBYg1
TUrvTjcCJkcOl9E687pfm/Uu0k8HneTyE53yuV0O5WlY3sm6yaVmYYBDswQ/IvDnZVNhitnlRYf7
R0ezXszlfdnr6NMZ5aOAXVg37mKAWm+t1qX1Fi+Gp6Cml58mLRHVNlj19ZY5Bv98d/2BXgFuS+zq
GNZ26a+b1ViT1vlraBrJPhJeg/idTV4zjgXM2H7dXR8jcYjOehSaG61W8NwlTh5ohST9uA4+dWm/
diGhawjWJ6LY+NXUYCiJJIhvK6/HjWY642nuWUkuyjXhuVlFMg2SRrpulEZdxnZDHyhD0wI10IqV
b2Y/U6gx9VvQEhmQB1V5HojJJoqU8SJcerBAxJE7NEujlM9q3djM1u9KHXvf+kF0eQoYKPOoUi5H
xfpOUgzBh4DlOkm7hXSBs8Tpl95ZCVgZsM4TKs1uGafWYavj7NyW1AwXO/oj5bUOBB2xKWE0jL5l
mqOP0CWgGzAUd+Xs6T6CxPCUgg1kicSgnTucakah57/f9zpM40GXnYwBiZ++sOvMXG7gjlV+1xS7
TAZciyM86m1nYMDInLDYR0H3ki2+r2k5V9bhYL31p8dCmwPRa2s6rhwXXVvCEENtgKMI9hH0ygh4
WFpc6BXiVxVuibjcXWR74XjAgdDS3WUxZpQmGfVpvdfHxH0YCZTFWDt/0YMhCHmhSXsppHdioIbT
UGuXmp70tRvjjhJwyOOgrmxnTi8SFY8f1Gofj1H96eXGNabFSnx5M57dXmbbFG21Nz4VavbuCzQG
pdR6P/FoCMqI3pJJSxzdtlAH4iinh6GuiEBtNSK6XRv1PfqueqeMgTYNCXTUYg3rIiwA6akdPeZD
mrvM3nMQgjlsBED8LFcc6x7Fy3AzqPDuRrcGHJUNw82xLJZRQg+OEWYEY9aKxxzj6GTb8jFwYVQZ
Hq2bBquxQ/HlGwjg9g6IJKN1glPASvv0ItCJQSOBfWEbWXpxqnCmO+Ma2x4C2UvWJz8bDHrX9R61
eKaAxB9tsoSMPOVZ5vtYmGA5HPHZmZq9k6ZAfWHk8fto1rv1cQcECmLrCCo+fqK3JkeeWSbWkzeU
H80UGlsvhVKT12TbwCcM7ozZeql0q3k36fOfqlhk245Ek/dSzESwhAVNoeWnLqZwkm8Iy4HBigcy
RPabiUg76SXXZqefmnfHDnym89732gTTgwFyl+ImPuh6G1HK2cf5MD61ZBkm6mHdSFXFiCdG75TU
KUqJqiRcTGsQD+TWS9gFHQsDJh7KyqbHjnY7a4+3utXcN0LXsBwN6ZVGSodzMTIeyb7udlO8hBXH
+F0aE48JrfqU6Zw53aKsIezQsqcNbtdyi/aLLO5eAYLPkoncbvKqie4MfGdmBMq6qTnp+DaOpL7+
ljfYhruiqt68PqW3ESuKbeasbQ2J6Mx1zX7PvKG907lWfu/DZy/tj2El9bfRjX01ptEmwVHw4hhj
dirGHiG79Uw9Wb9XSrPYCYfLiIC44ZlqRvY3tteI3PWdnWbBXZakXAq9Vt2aOu/OWNCD3ySss51S
SIl2QnWgJ+vqraHB0YVl9gDaAtHXKO9tr3iiM2W8xJFsXwCSZIiEsX20yakZO/VQ8C5sZ8qPrWwL
4t8502Pblee42DsTra6J3+Fb41JXPGVF1l2l0VzXe/A2eWm9pnPjYNAi5Wwjgzl6OGpjZr47Y3Zo
5jL/PnjU2YI+Ce/7bPyoR5JTaYtS+7akc3Jcy7hZy2bu5wt4KO+c6yb4F1Z9G6PmIPMIsXlE+7Tp
kFbciaZB5Es6+A31PFkHEd22ABdFUCIWKSYa2saikg/6Qn4zKFbekUaycSoRfXcVU4mguaOv3X2g
uyJ0VCnLD7ywfCGu/tGya/czXEoJlCqrCw2iboOvyt5XqaXT+pimH25m79w5mj88r0cRlUU5zgG5
OKRLtdfIPHpu85oRtJ7jH2MYb128Hb8B1xgJyumH8MD0zMXF0+4YyKIPBJDhPncjPAKd7t26CZe5
Nb4LL5SvtaXHNBC5EBiRbrxaQf373fWndDhpklpMFUuQbs/2yOA8TuY3nAhEQQYhkpXlbt2M3wgc
QXFnDH9Xlj7f9xEwot7LHibEAGc38ZjgmlSALZs0Q6qW+cZuQnqlcCSSpbyr2+Cnad8j8YhezIBG
AF2S6RgSLPg0C+gmTQKN1pTz8FIcLCs0/663/feSZvJ7UUyASLQxf8hCZknI0THaNDF9nClNvg1x
s0ebmLya8fgB3iCB/ZW6X4Zyb7Vr1L8NdklrJoDiMZdHij+YW1QKSLAi4hEtGCVSi9jcdAqVPzm2
/RLMQ0ju6RgeNGc2UIJrYifHfniIM/GRxSFUbDKwrubsbAUh3G8VI3uemK+9bQ/POed8Ic32IdYA
twHlEiBMgTXOllvuGj3Nt53qWn+CdXCu+va5rLMXUcsWFs78mRllJIFxsK5RbfykNCW2Tddrx3Cu
+nd+51vaQCNqa06MhlbxpnaAxkxrIiY8KM5R032fS8gbZAKkStrfJB3+HPhgrYsHWatDFkZ4X8wA
Y78eHSWlpCNlpnhjQSk5EhSNVt8zy51GYu4uWgh7MsjUA11hFoxLRouZgvWBQORAtkOOr8rC9rNU
0tOzSsdv0y48UT2aDzKzrkmqRx/gMiE7Ztr3SGj06JKRtWs4aduJEfmHGonFGejBknpylZpZboqm
F/cq6d7AwxMLVebWJenUZ9OI5jkLq4rcBuqbtttYX+7HWFbhQbWWeBmEkZ29NhdPBRfPxUiRMfMt
5Os8O19JBTErIovFtrE0zYERnoRhw31KkuSgZgpzblm3p96S7l3SeKzOWjc70BbhIqaH0wWpDHWF
uIRGXerl1ew8QiZM7Zog0t7RL66eqkbiG2pBIf/+DbYG7OHQeMGvPG5dL1VfKk72qJG1gzVE2ckt
l09Fl891GsuTvoBEq4A+rhBwYHprfIrmUbuHlXNY71k2kUJcU9RVFS0SkLmA6R5kW8uJ5U/gSD8b
S5j7nG9/F2IOZBnhfA1IYjFpMRXbOEVU37ctjYy6nl/ViPAC5q8JP+G1IJn0Yg/uhKBSLVxIMz9P
k1qkRPpZ5fP/3cA8d7TuNzoZj0MSICzUJFOLeB7PGlCWLBLJa6xNRI0hn7uDe+Q9TGnnPXBWToi/
Ranu0Gz9NloZqY6ROR9pUyXPWX4CouL6DRhWP9ThqoACPxYK3nBqG/M9MLhrYbEUU2MBNpWInH3a
EYVmRERXrItplYP1CzLjNAzKe84EAWt9HD92ObIHCKDqniHKKd37bGBZVS3vEP0TGZ8BE6x62CXD
a65P3ZXihXuvWvB9Wt1bb00UHXLQXHdjIKoTTeNqO9eq3MUFv9tatefzcq+pPrzHLKreDLCbQEmK
3RjU1cfSefyKCV3Zmslg7yY1MUPLaSDwbrKrWYE2aqkv+EDG2wNg3h9UeB/aLDbgceB+SymPbSuV
YIhzcbBYA7bK1lZ+YdbqzdappZPLAhqD0wQcLJiUuB5v6WR91yusdizhhxsS+/xsMrXHCybibViq
Q9s3yzsPXsMl3TRDx/oDrvKh0cajjQB2V8Yga9yblERvNX3fQy5od3YHb4h6UYY8SMSPc7/07wNg
5cbcvWpBApa5jLnULZZYci03kvFvHxVpcrGUfDYduix2rM0PhhZn2wER9jH0xmBP/vSGFr76Ij85
2XVN/ndqNHTVhJNfBrATvmHHTzWWzm1GkvXRcvthU0gG7Nm2srOZlwu6NHROmp6VRwVQm8++Qy5G
qOx8FxujPJqRiROyzN4tKDw4olJCjaBjUcz1vutcLPQozJ8rDLyNo/St2dveQ2zI9lA5UX+eyjg8
5yIkL6ikn2p09LLs/iMvIQESmpCReicOymu5hsVLYKkzsMMBqm9tW4pKXeOEnAQsgfDcZF88GsAQ
N+wC/SfBUoi3zU7J17CdwecV4a1KUuIdEeDuKGCJp7xO9CdO4AYMdktn1DRZ+JnNZZWK50XU7LRY
pfhhe8G4EhGQVumQTSQ+47gzmrOs2+ZcxVzly2Y6hQjwD8w4gjvhGdlOLzLoEPzk3LjEz7JWvtds
NFlBO7yOTXat006emJtg+zINynxJJM9Ms7i6qQ/AVMnj2Fn1WU+1axYZwKqJBucKZ0ZXKl85ya96
dEnhp5l5q84iDk5Cz7XHIJzF3Qhi+5pRDXsHjV5jFHxrw32cxfl968oMvugsTq0VPa4P5alATpsb
G6PKJliX6UsY685Lr7cCean33seNTQTUe0+WN6WTp4RIHria4Lb6sVS7yiS5uaRO4ohjG5WcMNW8
7WWzeGyZ6sDwNmhXfEow/5iHrU/L7uqnpGK0V7hVv+u12MgyDJ9TIk43ssVGE8afCbGBYPHs4tiG
7fjeokuCWOhBXjSzk6aZ6jmFTUvga3h0vVDZd6UVUvpbEPpQvp75NChKNW10RglzF07f225Z7spP
ktZClBpBcBxmDKJxnF6mnnkOyWxYTHFWfLXIiuFDFEjsHOPcReOM8YNPAhDW+I7xZL5L0FPQYHLG
d+YsCCmD5qkjKNwACXdjDVFsh6KBQVfazdGigLHUDsLruolHyesWot96YIQas3Ve1k1KaXcyGvjJ
+fg+5Iih6gQUVCwjvC22hwVH0/0gwkpHNui4MwsUMMDX0mMGkNNPg8EAz6+qTypVj2DvvuGxO7IW
75laMRQkHctXt3Oz++LTmBjuki5cCDtuuVe0cxCkZBqyLWyyE2GMfLNT+tJC0RMeK4Ee1gFXKXFP
/h8xtZrJWj3OXzQvLc861dqEsKXHlgWNl2qTH3cKHF/VVGdDg2QQgzq6kesuTy2ivaIVS84My8wy
c4iuTcjgQ2RrcUyybhuH7NbZZntNeu8S2mPEkpLs2jmn4awhanEctNktGYy+TuHbWxIt0176JrSg
q+PSo6KISX4XxEsvCz+VdLy3juRwP2M6gka0DN7mkfjVNxb5Be6WrHhAYLLrwVJcooPQy/AhjOr0
1YqWZGR9uNbG0g3MlXhoQtM51W7xTTQRpm3VEjQRw0nr7OLVKYRfjDXhn3od7uJprChWJPH3cYKi
fBhcI3iph2l4MWbM+036kxZWe9WgONxYAef097xgOwYa5QXgZ5h9kvrqDDRedTVItFkdLQi9dTYY
peNjWi4k1KDNji0maiYYbGyVUhyT4xlnUH6x0iY5MgdCFT2SGZmXUE+cQbdeorZ9CAsz//IMVyL+
QpDShM+VJJ6579Lyo6hCGjiO9ZukzW4XuMzvpMUs3vIOdeEmfm6V4kqZSr/mtFquyPGINWi0S1vU
u4Ky1IfTI6yt2yg+l2Hw3lITPtLBo9zH8p2a8yPWTqJnZf4StEZ3k5p7Z8F/ORnMQ3O90b86zUVv
BwXh3AkdcRtd0xOhSZSM6ly+6a6M9/GkUf5PLePNsJELjJOTPQ+5oFTvqp/xnL06FTKdvotnlq+q
2tPUJgtvoJNsBBclYGDlTnWN0nxH0cryx5Ii2dQAZrcY6e4oejB700NI2FR1HsZeD1kTqHdblebD
+lAUKXdXlH11tKqSmiFXzSzGTM9lFRBSNVDVRGZJLo31w6SktSk77T2vZ/A3XT08xmY4PgqrCvce
FkA6Nx0iIrrJieWi+x91sNbNCBKzqbdN3KVH+jFwuhFeHum+SyofoX1JjPrBQQLRukYI9Tofnlrq
GTgatVena/ezIn8aaxrxI5p0rnYXnxE4V082AUT7JU3P0EyL0lZGU2SiOFlQVD3C6vAOeBsXknj5
Sso3J98Mzhhnyg4DMGOsK16BKhOjEhKKPIgSLcNUHemKIUZsCP0tA/I+M9P7fRN7jeenBenSjFPV
V07G4XndaAokeIwvkJILtB7k2JQRyvoZsb+4OR28Oj2GEEb2nA1pg3UoAggS0GfYRzfwNZHdtLdk
2QC7rzUTBZJT29uWrupWwNgY9PRDFEgbCaLpd/Y0C79ltuKnNfxX+nmkSNldeCfzpDjSixa7zK1J
yINi/RA3pDXi9muPvUbZcBq04aCm0dkBZxgw8BSuXwyRuxdx/dyRYEDM9eSevTBKtsAc651mg+ub
U1VeYpK1n1XyYi7jbihi99DnQ/OCNISFvALsC872Z24jMzHhf22rYazg2CHWsMm7O6JS971qUcEU
X4CJwuvUr2LQqXsYYk7MQH+VfddegxTpFeBg7aSJ8GmaNed+LDv7ZWo532OMYr/W1aBXZkJcGMVm
NHBt8+nV/fwBRYgjmIy+/XoXgciFDCw04pQI7mCTRL4xCvOhkhNBtGIGnmNV36Rq5eMw/BwG0T3O
YFG3fYkaqKMEe2UtiZWcVFrmnBmrU68Ga2YeLTMK3hOAXvt00PWTEXePnGh08g2dLKgOvajdBM5B
LIdqhHOens7sD32tdkG/NLDjwFwyMNiM91R9ah96PGnYEXKeI3pbqOCGfp+TOLBthuItN4Z6g9BY
foDCWEIN7FsN9g6RFFR3af80wxBdcZeMT4NTX5gdeMch1pHblmnySjvQu48XObkrGxDmzK1d0zOf
isBDqU1NL5WRn1OOaohOdoIELaSsOtK5R3r8RvEzrqF1ZLEiLmUwiW+M+pOgoOI7XX8nTfIx0E0n
G5FG5nG9i9ir3zpYc0FAistYFWjWerIVUpdzRWr6FTVzuaNSSprAlOnXUu91IAMGIzqYp6OQoXoe
u49cM+Inw1HquWSKDP39o7B1/TW2+ShCrfj91vqY1ruQtHN5cFoN+SSmq2dgb1fKKP3HPFHiqqYe
YZOAjT82ng3iliFDoEHCjNrRQgynTwqjz3Joxue4VgNl9BQDgI1guRvy5gGcQUxg9Sw3s+qtV9NF
rDmVdvuNt0RjDMTeVwecm7CKW8ypfoismfqi3j52M/YT2iws29uArGIrGt3vi0vWSBwU2lGYnTId
zZMOzflENS54MRXaaQMKFWl1473UMZtFsVqcA2V2wmTb+IYuAh+suTSHS5L1BVlaXfDVkhfndJX9
rU8sZ1+29k8i6MOd6DKULwYCrDrTtSdKyBWokSL9QLj4DjQ8OhczLzGwGj8B1MgJ29bCG+MncvsU
G1+G3IgaJa2CrB6j53VDnir2m9lzfGPIa0K3yOUZKie+rJu4o8FRR/JrreBG6CyFRphM1XW/GQyR
pzp8bBm9jqlGCFZC/ZV+eu8SN0+bmdySXUmnDXm1wAWJkRE1u8gPKLFqYNVkzasehnCNcIcFnklh
u3VA+iUa9SdTsw42va+jRdl3kza08erIYwlEZ/LofseD5t1aClwblZFiRDtA7RjS5Ka0KCgLebaW
8nBtDsbd6oz7/wGUf0FckJZrYhH87wMo379URHZjWxb/8b9+WxkOi0X291/7T+aC/TdPSItscZdo
KutPzAVH2tJwhQHqoChZ7vzv/zC9v+m6YboOZQZbsMUIqspu/ZH1N8u0SO6QwnBMEynY/wS3IP5o
hTZd2nGuwOmoE+ZgGwRk/tHuOEPJ7nC12rdUX2JEmnQ6qTY8tawJNmEHShUB28ZkKkNMsUgPNrLx
QtfLfTkIRCOVW++ZSYD66hgP4SD+0yf5+K/MBGMxW/7DZ7zuHTZMz9GJ6cT3ahl/3LvQGs2MIdi8
2aIkoKQ0r5mn1fCFNetE3flWmsGTBXge4ULSIbNAHUJfTdCfIWTKyTGEpDQqaX03NMOt5BLMHQKB
yWHiLAa02UFMwvXSHrZ7lrfB97/Y/T/adX/ffYm43XWhFPD9/3H3sWylQ1MK88YqtvqgVZPc1zOp
16mzBKzPpBqFTOweI3peEqBxyFDbCvwhNk4qGZkx0eWZX7ducU/dZuNq8BDdVrx6VUPgLtyFIg8I
JTTq5tT3iosM9B6gUHdlsMQjg6a55Fp2+4v3tHzkf/xKHMM0hO56NBel+PN7MmQcYv/I5I0Dnawt
pSOjaxwyK4YQrnKB0yUSFk2uQdDWwVIU4JrxLRFNF+YuwyF261d3nGqAZXLvJbW4N90XIyZWzUhS
Mj4ylBlYhfGhhO1fmHuXk+Zfd51zx+SM4qySfzqaiqoIABB5xk1U7kZHufw0obNc2IlZHgcbJ1yv
I9AC4wlLAjqtT4KWgIvuLRQDxwQV2I7TNyZQaB73smM6ibclPgxRz2Itjs9aYly1fpFjOwrFdVNE
Dy74Z4AT+jkyPbVldTxtkjj1fJpp2Z5jY5HKRjOgdKYNUihEyrnh7WrUUODMCVVEEBIftKEqQaM+
wLEm79Usw+PMKH+rggBkW4u3FMHgqZ7Ce0A83nXdpFxGoXofLJtgsiZlMTjW8cmKF4sYlxQz0PFK
hOX06XH9v3OH+L1HcHQlj5KCGAC5A9QAei6JgEtNw+lhvTWk/SPajXSnS009ScMo7/U6IG7CO7gE
ZHjDYN8Ndvpizyad15ESniYoakxJU59GpZNioFU/CTzwTrQivhlFOPxaN0SCuW6umuP/w6FqS2QC
tmEJXZp/ooO4A53D0YmMm2Z0l97pYEO5TUOwW0ZGR2aeXMe4H6Tpngg7fI1iS9JCp3JUhkwtZwP1
BDPeQ+dpTAqbGWeNuA0a+XdUIQmzm7dz41096Bzvf7Hby279+QwjH9hjjcKQzP9/HDVsTcfeZDXi
NgNhYuCOnohyeICIm4ODzvFbFsbC6qM67DpucTVRhMVa+qy8Lx0IxdnW47+j2SEd0qWko1B1aWZE
EaMm3GSKuvjw73dX/BcDghSudB1bhw5EH/mPu9t7qDDqdBS3HFHGoz4pMk7Tz3jILtADF2VrQe4u
izO3MC/wHhBlhLRFUrc9/fsdkX8E7CyjrSOXBbfp6uyNtZ7+/wRHCCYHvpzOt9QVPS0kYV6a9yxK
7EsZ47jWte4t7z/SsjCf4zm9hgaFynYwjIf1o6Q8Qu1iyFjFtOZ2nrpNuNH0xDhVdUETVgl85Ym2
JGRgI1ksjmPusFzqn3rKgshkJn+glL0PA6E2jVPrF0gGkGeS7FsCJu8vOCvGf3GIyKWeR8ylQw//
zyOZYWqlBxxdv5Hv/sNc+DyDqxuI+YgAJQ3yiZzov9u0LjStTnZVMGafiS2vZK3CJAczsifwoDtQ
JW1OEeVTo811lIDaeCDtUNvWyCDv/v13Y//rhRziirlcM/jnWH8Gw4gq0WNN9satUTi0kdD0Bwbp
w+x0P2BVOw8uIJG7OmOC3jk0WTtHx5XUJOZJ0VEjRfpRRLPYmeX4g86HexHkBG/pHX+auug3XIDJ
NXAlJjQjeRhmfIOG3Uuik95tAlqPaPcQvZWYLAr+wrFT0v8/hJ3XkqNMl7WviAi8OZVDXirf3SdE
WyBxiSe5+nlQfzH1zhv/P3OikKpURhIkO/de61kJcKxNIdtk1+jkQkALKM5opIszE3cLvcIJCclz
pmOzJBo22PoCFbw2IR/Jhl2J+f1a+8OBqwLC/GkmbbI072UbO380YhDLVBpPWu8dLVq4x0oYLw9J
QTFpgKoQcR2dtsJuW0w4lCwNSVmztZcXZTbWsPvf33d7WSv+tZZ4C3dGN2zHClhQ/ufJKXIUbb4K
jKcgWDjk3jw809KoTrMHv9IlKelZC5gksZPNz0rNKJxHdXArFWwHrWj2CEWiXd/aR7bAoV1q1763
CCuycZcKMNJIiRL0GZU6yfitBx+CkSjYybqXG9ci/iLqqA1LZb/EpYtTW4hbppXuqw/eIS/N02z1
5sWvoMzVTOiAQdqoC7M9Ecz5y1CzTQ065rdJX+4mroOrUWB+gkkdHMyq6f+PI9RYuGL/fqcsZsHA
uXi/HP1f75Q2mf3gRrbxxE7/w67pvROr/IXxTXXCBmNvfPTazNSADEZpQVwGKiRU9eMqsycSjNAD
oNVSl9Ly1OZ//wzdf5ctLnMx22fjoBuO7tO5/Z+fYdHFpsBs3z6NEpigGLP2TlZ9idzvLao1IGGe
dp6wK640mTaIL/IyjOrFdOCCL3gcvtJCJ4VpCw+8qVmXxgeDmfYDgVpRcIEvrq3jJTHANqW2sxkK
7rIW7k7XE8GBIi3ubf15tD5QjLAm4gsnlsKFyO5137UyHxHEr0ptTrEPO/W2spcImVyGiqDUVVJj
BbAxyjntcvBb6Av0ActfkcI3YVQCjwBEG20pWhp25qwTwMs7C1MYgUfWxjIMdc0yfFiqP6f9VuYs
zdQeFbW6+Z6BPd0tvSAQXGQlB/HYrJPAjtdtbKLxJKhqa6W0gD3SqP6v9Td4kHb+ebiwXdI5oSxW
NROtnv8v0hU+/MCrEaY/gZqtroU2DwR45N7aKRNvXWlnx6l/pajSd96s/EOHkDzAo8fERmsOowNX
P8GRODXZ1VG9DbkXMdzGljVlo6EfPK/BkjZ2MM1Q/LSI2n7kbczeRgzRVgWjfq3adId5PQN2/bXr
auM5i6a3bnD1S1/dkS/edMAEG94wPcSP9zNlREH2NJkTvgPKdhxMl9RBDexGTCYq8IYt+Z1YCqad
zym9soh4J9uJlzTYBrWqiDEhwePkiiNOvRDxZsqfPfrAmzmhSmJUvHd9srt8HB0yAVHg+qoM9UYi
nJkWa33pjWdE6ROw8OUew4WpsI9eBJ4lTqPobKSYmrIpuznoD5AxgiPQGi/0cgibcb/k9sC1IrfD
2MeZ+RzMhEWRru7259IdybivxYcxYi8QCHHpjFXbeYlda6DQw7ed2xBONo0fL2V45EPLpLsdegKU
Hb+W0IJWtBvmg2zGerteZZAVNnql0IFT9F7r/ItqDAgxQP9om+kL+s48Mm9T50BC0gZV3gbUAw35
K0+RL2NCNUBvKLQsCCVgTFtT8XPuM5AQTcLrdOzrZPdnDZHKLV8XcEVvsLRqppqomgaLEIXJg7OK
6LfaTobPYHb4jbgsP+ljey2GXA9dH35E0yO6RU7/ZI8cPXy8OdI375cB9D1sEqVdZtqLTqQPVwZ1
1h2oHMO2+Xvpl8lOZLlLpBwdLfZKh8F373YTfSGdYL7jzIPwUKSbhib9VtjaTpNtta8zN985VfuL
kAEICB7JOs3g6684ZA5Vi5qAj42cIb86Uhgbe8tB+pS32ZV2+LwVcl4iaBDzEEV6l5wqhFIGHamm
7H+iMCiTs1/1v32j8ukltOKSG4hMTNdqUVe37TVSS8+2CTZz0TcH3/ARIMKqoZ1Rr/OI621QEzs8
t2NxiVAa9KmnA1DzpyevBZ4DTmA9lLwsJJbq5udmDcwqkbs0TUpQPbS0PVqjROH1dMsjdmEI2Tzd
IKMh/1PlnGBT7uHa1+srE6FLRMlVxe10UVYUb3rHdjepSU9nVVOBsyA38Cgt99S5UI3GJkBamTXN
DdJCe7NztA0zyLztAwLc5DIm6AERTQKpZvJ1WCv81FnT4Z0TeOfDNOb1L2FMyCpI/7b1e951+h1N
7XgXB6ek1Z12vEmtkOWqLyzgLajd1lmSxlc5RHTibedcJAvhlUAHx5v3aTe5uFGHOsyrdiGRa846
9me5hsUJW7gJfir4kflgfcNEo4V4l6JxM+FnXHkc+duJ+ciRNBvW2qT77XViugbLjSeZEdU+TSH2
dt4pSqIsHKb8F2kD9M67sYNKFd0r4MMoGuzXqmwvTRPFl9S1jFUfNOQhJs17UWfmixubp0RT8zXV
Q4/ew2qw4CtpHLY/0nn+pSLNCyHbYXXqwGHM0BQpxhJgD2jXpfOWSPZC2QyYvbCNlR3M3v1Ry8Qi
vbWTll7xIF3jJEoQDRcRyAXo+7QyqO+G2l6zELhbEBnVcfSIN3Aj795XE8zc7vhoGNuZTZgAs57B
mr84CaSvAkv3yuixKJFJU70SaSYFLtCsNm6sU8mml1jFTARLXtJGOy8j3dwtCkZcLj82TM0+GbTf
SWdYh76J7hY0i1Ub9PabYZhvGmI3xPARwIPUafAXsaU7/uMuu3cehxMIdAyIeY1jm/EL26LFj8hD
s52qxz63PqJCvbEqzzsmhUyySn+G1j6xVv99rCcuntyW/B+J/aQ2p//c4Oa+MLjwdtNiOupBIPzj
hvGhnpLG7THMy1Hhze3W881fETFRR9uiLnK9qNtkjofcYLnxIHQeyUxDuGAOGJpAq3G5OyZYxkLT
LA4i1tS2UMP3v19O0nPimlkou7I/NstNsdgv+rQw6ZgwJMgXI0xhRxuPLf0+fXiKSFJFrPrXTYKx
SNO56RB1uUz3dsRpAIcPWrU1K13txjJ/i+34jSi+hjwIZBBBWeRbEsHLY65A3lgJWV7I6dKTV3Ky
zA0UI2CiL2bCQl2YBZijkfAhWNPDYv1IF8PX4+ZfD+fFTTJrZNF4QSu2oy2nFRq1d3Mx2CFUrdDB
czN7WEo/H5KQbO8HkuGxTtVsI7nhWiyPj4ePe/FoAYR+PBZTtWsMrV1bXnlrJuNFEMp40DouyV5O
zPjIYr8QAeH0m8GmdzMsrW71atj0QYcY/AF6mLueQlbX/O7U1JW29YzfunQv40jCnqU7LnvawWD0
BfAUnS3ynbhGEmG75M/Vo05gF4KSUVTXPHjtoCrsYqKNtpqZfyfpJZxHDPCsldOqHzJ3ExHBziBf
WyUSlXHikD0LDmvV5mRyjXXBG0W/AuGC/kcLNLQQGAA1j9MTmTbyrxxv9bhtyBmbcBtsYvwXHiXO
GQ9YeXAqcDg11/7cNmqAgt9LLd2NPgGN3Qx8pnXifg1W5Yw/4LFXB/CYw6h10owQoo52ZiydTWF4
YHKs9kRraF8uWVJ5MQbAitTMqbbccPk6BDF+2ceXxGJJejzvce/xtc/n/v3Z/++3P38DtnUSfwct
Wf/7bxYtS+rq88/IWk9D3I6nf/zu7PEckyiz0CBxUAKc+c9//Pg5uVRFUVL/JkzCnJHA8Coqlqdl
9Nzxiczs9R6/4fO///x7f19MLE1qfmjgi1DZaQTw0RJ4g+AMqXxcTQr4Idrk7pcQUahNFkkE80iC
WRBhlnKjlGHwcjObJumqQrdIme1Y8JWxMxlrrkvDxyESGObad5BUMv7TTzp4g00WkL5Mr5xmmDR/
JiJ1DymGkWM5wFfPRrJqV6UT6DutS14gOC+CpuXbjxt8As7R97DzmDWIsaC0kHQ+vsNV0DkqIU6N
ELCLluc9vvS4eTwsnNLea46zaf/7m4gA/vM0CfBhNej4kT9/gEqeSAl2y+tCEuDhRJhNfK07FNiy
mFdz8cS4B1E+nzFAFLOzF1+gC7zgv/ERxLKGRHho5vXjbgmGhhmf9FMiZZbvPW5GV5f69pEzVskl
3rC2gs0jCu1x88hD+3z4MJtifefQ/fziw4b6+fDz5x7P/nz4uDfFbb4lUZLVBwgrpCbPpInwiFLL
bIscM2r2VwwdGIse5vvgv3PLHvfK2nX/GWamFqPx53P+9fDxjW4xJH8+JVaJr9afj/9fP0I5AIvG
IL4w6el1/H02Qq3gP3dna+K/+PzJNs2QGHPJcUgisRIz2v8jdO3zaZ9/9DOD7fNr/3reYxr2+bV/
vPDHdx4/9/ltAhy17WxdAkveG9qnHXKE5Z2behqccv14ogS40708rNlRkRV4h5Z3RmZDWexnREdt
4cENX+zEn5/o42HQmWzAiirn9u/9x5c/n/q49/h402rAz/f3SSCUIP+VHiAvS6QLwY26f5wDuW3J
gKnZiPfLMteokXDaxxEwzaZov0zLSgJjkdXGbdgdGTWOIGw/BCKWBW5LiqeHEfhxg6zdzInawiL8
uImcGHJqmzgraZBu4c0OOwzW28cvTZYrqmMC0bTN6JQTgQtjqdmlOiy4x7v6+FwaCt+dWVevkl3d
IVoqGHP5gOfuLU+77eMN/Nfb//jaPz4i+ThM/77rn3ejDI0PO6v+m9/HPz0tZYrlYOlRFWmMc+9L
Ele88qmfohPSwJG4UQwKVZaRzSHZcen+jng2f4eUygvdKAKevswwUSNkcJH7ZCu7rg2HAHJJRSm5
EubcXBhBwLoz6w/nrrmRdfbLp8hwMK0GqJbJfFsjKI9XfWL8mI3WvtaV/uqMQ3oA9d1nenMKCvsJ
DrK5p9HyAy1e66ir7QG8sVmCueYxJWrrBjpC7V7SPnmdG3K8vJxo3hHYMu6sHxWL1arPhb5KCYVC
Vs21fkqDb3VDrHfVj956sq3ooCvtlC+239bVvwUw2HeDKeZ95xtfHfijW0X0aG/Ck6riTt4yMEBN
XwK21KNpV45s6LFyfccn8a3UiLlCeKLRxGXzxITJpDbAEta04CXRt5srEjSmQ2BMP2cGwLux0IKQ
PIr4DiyMwAzSx5on5K3v8AG8gyq9XyRnqJ3e9sE+IrNi5enBc13G6bPXznW4GKKGArw9w2GSNRUB
RZaqiDIqRue7OdAws4wZ+0ycHkZOhltc0a0CYzfs6rS6BEL/cJTtcImNAmDTZGPwtl/RG/cAOsuf
yHnKyyAnRJKl2NMHvbMg1Sd7dgknTPOrEO5wIEz0yQ704rUfcEhgVP4xmUp/b/K9jprzVGkesDtN
rza+qcIeeRS1yyAOkR9vR5VxKRRYLVqLngGfx8/ZI8cvkM4pjbgORoiEmA79wVPDlFkv3LXelsYa
emq+OhbMgQCL+uW7n7EXs16ntvG/53GqrWKzN/dGFeehV6/JW+jPmcv64RhtfTdb1ROUhP6xNYJz
Xfkrv9PAx2vRvK2r4Taovt57xqSe0wQtNQZOzXP6JxMEIZ8dMVV14WenuEtbDjXBRo8LneZ7V6D8
ZAQIhpiijCGtEDHePXW9yDb9YPvnfJDv8eAZB4iTB8IQ812v6CHqDkCbJsLB6g/KOU2j9q3f5xni
wykLsNyQRqUXGBZS44emgZ7D6k10X0uQnD0DlIzc2jlYrhMG9yEAieprLBfyGtDE3j4kqkUQp1cR
GO/Mb6hg2aHvDGMkN53ox6nmwFIAuSx8yCej8V4SaZnn4vvMyPkdG4Up1bNKS5LMU/ubVdvTPZ4i
QmCUgmbnFlfHI4SRWmU4NBWmSUVa/CNkwKzxAZiNgJo2/SQeiXCwPnEvSoP134/MkZAXLxq2/hWh
1nbUUZeXRdZgCqreR8uXB/anB0QROmL06TzYamG8DAdslex/y+aEfjvYmqbgv+MNJsDA1va5mt+E
zJvXjLSwyJzumbWLXSTPfpGugYQctdTJaRUzFTVyVF49EYsCFRqGa1sPGdpMa4pNUGdarJ+JJ6jC
Kmd+UC9xSQH+0NIBnGsuJJGsI3Ud6ckJufrHNIDqwn07rweTvDkd/OpG6YSFWZFtnSi8SAGDHbTH
/bdGiAVjvexxCokvauQ/Z7cPWaWBUVgBvzSHPLpoXvlbdeWXBBwHTyl3AJY5uvVenuqp75+RHryY
jUk/gYebCOAc0xaoq573I8hn41pKAoiSrAXCq33V2RVfOwklVyXmWlpueszyuTgzdv1p6rhYp/a1
i5UPJd7bL6BnUcgvlYbC22mmUEeJqAW4LbsMPDBSmq0ImmizjB8NAhjFYQTh8B18ZFTOFw22R9Mc
5JLIkZJG4lnWoRrsb6PZu/teDM9I4f44mWj2WNxu+FPo5hYJxnWUqkB80MjiHT4U6tlPa307TK67
hr06v4wDHUar5AOw3Db02LWSNam9Gaa+97yzmQvzNbH8zcQ4AKqy2a+YPHjrAoTQSvkDCXaxfqjg
7A+O+pixV21l3HZXZygFcfN1sA28Fx1gxjkuOxr94MYmMfghQVPj4pSPsa8KuaQGkYIxnks91y5O
v7G7HlJz69PSIoMxQY248VOjPxfzj2pUmNBp1/Xm+EIp525HpgdTPir0rNmF9Ipza4nkJYhdHACJ
qI9ALmS7Quv7BvR7ePJ0GmEzQX1qdvunQf1M8T7/0Fq33khswiuSFsiNbzMCeAWyOM/DK90M8UgP
KJNPquOa5uetXPfLoI8Totn389PQ2f3x8ZXIIgnKmsrfmQhgLyJdLtBMhqSpnH0bBwc6W0riOU1I
QeGEIVIwTCV/xxaDvMTgRtHnj5wX8C5oDaNjVZ27amKSCJRfiFsX9UtsacHEI2i4mcrbVDj5sUlz
0LoW5CMXf0vLhcFzFx5mp365DjTaCodXrNLv8Dw82PrLsk0y9FaVkKsaikpKryZAGArBo1eIHvpu
j9+0uHtuFx4tvYIsjTlmqw91x6XX1l7yzF35tv0HKOD4TvDXMdNxsiM3Tp/bnAD1FmOxXon5ngTZ
dytR1aXFGEvooaUfuye0s+rkErkgWOhDxi5s5W0vrFUZ0+8uuIbRFTXdw1C54xutFQ5fyFoECaBc
xN549F13qZWIKRBSD8Hd2yu/HoOLLbBOwyJbBVOGwnh8iuVX/uR8AHVG1Joxf0FxTiTrIgjNtKFl
cm9hhbdpmUa8MwvY+a2rMsoLzWk2BVrmlZFlH8S3REz0TLImR7PdNbC0N5bObFdGSYmtA18lleoX
287fhtGmWKXFGkQ14bDp6FIPTK+ZU5qIy2z4tmN8mxq6nwJa5FqglCbuOd+PlvJD2sI0Vwhk1t3v
DO8Mwij6kDfSKorxq1W2xpZArt9xw2SuYs70NE0aZWWXnL3gToKPuzHL/KWKOZSHFDVya7D8U8Jw
VKj5ZsyWOJJkxqDIa2+zAbXLjaf3lF0zHeQ5fYVtdYnjyAEloeZwVoBBI8TNIkALDTpAHzhdOwRE
QJraq5Z1zWZS8PJb2/vQ7T9Udfk+MEdvUxI6cZh6+ZthzrPTm/ovS0tpJAfux9Q4cosnbGMQovgk
c+8tmYv5exK70aoXpHu0mCeBVWX+yc7che5bE+riGVjTnDGAHXTkEqq/63X5w5NyG6Sg06LUmIkg
gvpQmFF/nuMkOEu3uBkuKtkZ9QhcgD7F28BOo6GWPrMV74PMe9LapfKCkArNIguJv3ia67LZd0u7
RJ+xm5uGrHZ5XmM7mdwNxJyetrCLNbcYEUCIjI1yJtyvQQzZPkFF7ORujZli2IzjFJ/0Dhdvhk5+
D+suWI+xdfdL8madcgRuRQcjH9MTI8E9rWz6Kvb8tSZx5FSzGLSMYzZGTxuuAmiC+LyLjnVvPcMr
JPHVcbt9rbVUy4AoDgyr+GmwZsQKcnnNrWlNrNQZUQL9YnvSV+JNehB/OrIdt51HSPwc+Hc5BQqw
j/51KnK4SQYXFGx9JRCMM6UC4aRc+PYA53/VjnGb1E6CAQ8FCeRQZ4M7KlDsMzRbjCUBcvawyhTw
2gvHu9ei+iqN7JT2Ugt1A0CENoMsE0zfwnbk36Gsgic+d8MhMYpn0kSGA+EP2WbS/D8UPNZJa4gu
bwIb4oYxHlyubTfTJVAWxHjYD35JCxeQZcsAxtagVDt6divs9jhNEWWT2867tKmzbdbBqq8sh5Pe
7tZd7l7LxCKFL/vmSOURUhl9t6uvKTT7Z1foNzjIXyukpTcvkB9lkOEzMUmnM2WrqDchUtfCcfaa
0Z+qbISpmiL1S0qjuOBMCHHmRMgth+KKFgtSEr+zcAhwJWS6DozXIZd7S4sKJm2zf+ygkWm+7hMJ
2m5z1Tsn/ODNWii0c4gLEWnLgeBBe/JJDJ//0Bt/TpKSN6vy+Pha4lKlq8jQNb5WY3ShPAJUZ7lk
2sbzVU9RGzTTHZSNFxdf0XUbdzMJQDHVtdw4VTXfJj6JlbQIzcSXAKgDXo/RWWGkurvq/P6QOXBi
7BcXeunF6DpnjbmyupjJ8JQLd0XOb3oJolytJaopXMjyGAcG+EzfT8KHPDNOczxGWpLvWF/X9Eta
hhxOwzTIkaS5DnLTLMV4pk3XHwPufubDMVBpLqNFUq19Xfeuo2p/AjWCHDS458Ef97oPfqV3yTXn
XVCMgOeS35zit+QYRya7yeJCHsYUpoaOmdeAH8/whWk/w5rVBINym07UlLp9qvv8d41teIMMB2wQ
o+Oji3rUXVzDySp+T3ztzJSmusbTN430OAxEUXpHEC02cc31/nGTIXa91IX6GDOv31P5FRhtnX3h
Qxphnl+sbYESCabwOrGhuLC9eW1hNHXZlxbwRNgGuFUjl5QRG93IdhzZgzzGTlAIj2KMiECP6vf/
tAZyzTrEmXaq+CIEfZ437EhUu8yODM4l+5GVYOO8ybjYkHnv/2Liv2cx6KFdZk81IfanWLjklAp1
UqTYcJVztIsdjPM6qgGuGJP2bI/qN/vrdq9hgDenEm+pVib7MakIGtPYuDvOFwZ8/sHPcJWlvv6r
muWINqjUdrrttKe+X/CygQRMTjJv0motzd0e5r4JMEYQr2aVNn0hwjL3JB9A6R9rQlCCosbzq8xD
3fEwkSSlW5XSj/AXoajAVSTJoxrWgsFHyI64WRWcXGvaNqD+Kp1o1WK+u3mhbRahTd8wuylTcN9G
QIY3+gTUV9gmQM56g/XhVL/0mfpIVeO5Yzd2oA7/4JhpT6313NHVeMqy4KpJujSdrgPpTfTprkxM
mF2CXcdC3RPHtv3kBNqJ/gKwOVFe8s7alXFh7V09EqzRfrKbZUCJEPXF2qTzejSxaKyHvKWeR9a1
gyjQbVo7/WjpKV6choAGJ+66pcGVQvXygjBRerZGhzkCTaHOlKh+T/wyZUecYqpWe7d1Ubs1UD20
pUGSYzyT4Lguk4zvZjzckjQK3vGNIFEudQNnSdqt4C22q5Tdoo4wEASCQUma26QOIxTcWl6OTs7p
t0x962uRVzDHMkvgSJdkc1oY5yAFuFpnPttK/K5GZqxxW05hFjn9OYDJtncYlOE6NP5orW5dvLbY
zqTl3kZgEhsshseZo3Q9NX6/L13G59ky3E6i3LhqBTHfVQLFbBQIIclxYT40HSsvGO/JLI4u/Rkt
GW9j675JqV1cSxEk6hndhjidA+IOdelEYJOiEPeQefKbVjf62l02JHHtiGsx9x9zn+y8ITN/jQO5
uwXBzZHdm28jS2LQuenr0HQMfgfvWrfmAjcbdiDpf5pmELMfN19qR8OhG6GiMAOLKBSrL7AzLzFz
Q7yLCAraVgSBUZnLgGZFeUd+aR2ihrMhh2pCMYYXrXOhNtN7WKPWwbO4e2wZxh42PLxxEwGdN1zM
qUYUVZngC9xo32B5pZfF4HxsypkjUrFbX4oSYRjiGEv2CCARmbTLZl8niC/nFLGjtMZXyyEsJWLM
z8AgMreTwIsBZiua4Febkb+xSYQIRW/0TDCwMLSdnTK/078HVFBO3fAeZ/LLkGXasXdM8WxYDEPk
1rcbQl4WS4Lvs3nR7dzlfI3LzRDHP2zAaYwZn7HxGddEK/8UC6rDYkvuZ2DV2iQoyPhCcAl0mXUf
mviaPNJxzRxF2w15Che8zYCrjOLsq5umkpJ9owIjmxhz6LdvmgAsDrVaOzCCt1AzzThoI6h6fsXM
vi1s75h1ijItIy2uq1IyomJ7xxldIpTkRCXthyikm0nwdzY09jYWen/SwVlhSlv5+R0QAbn2yzI7
Ktted15CLN5QA8z1fETgF4sR/h6dd8HA19797a/p7bMIqKgbGaibmtkukPwiAHFHH0o2chubPskm
uWxv1njnapSetdb78mjB5N5o44czcYJ9tarcYIaLIIhkdU632Z4YIg76po2zPtSa3ynBabRTR/te
DsMvp3BPQR6NW7gmKPXzEYva5LwQlEL6VeUgm6gBVrmw0ofAUIdMNuxZrSmiSyr/8LKfrDp9K0og
cy0t07XlAO8upUNxNNBFGRcJRxLp3zpDiI0fZzqy2w5SoDVx7CSlC8RDP6a4r6e5SUOJiBuARjnv
tCSq9/g3af+BHF1ZlsyfCRx984f0OSA48RDHKXSDgQLE1YdipweVvQNJdJ1arz8BAyz1Kxk36uhI
63ePxOJsFLDtDEGUY4B6gng1DrcAiLoosMvGGVe4lEplM5O/wD7ZyNZ4dSgwBjSOrXQwgw/FSWTR
jbArsNmV832UF3NO/LNV0EcqBO4TR8y/Mq2J14Xeczw1c30gmC+i5q5+P8TwEY7FktSWD2ISgMck
jh+FOi9ymyzJf+6oNg54kGka/4CMXSt2TIjjyFkYjB8UXOmtm036fs2UXyy/ug9uSrOxyiHSVshT
M87mNd3mdTH2zaUa/bNDVv0zfVvyo1PX21BNvXWiTkPGzagHUsc/Izj6akvZnOoYj0Tv2em2gQWy
Ei15KqpuUTz4E6OPxj27kUuaTIEmSVSnaOh1JtsBs308rK+KkQRSXfQhZWWsBQHPG1TF/b7VjfOc
S/sCuu0w4VSx1Ysif/TgJE28o620uKqh44kYsq3W3c1sokuvqWxnd+JLzWb4LFztfYiYv/hoPmHn
ylubLuLFYMHxMT0tR4McpOAZZox3etzkGvHTSVs8515kody0fyfsUREOo55bjVr5XYkrVXJ1LjMX
LkfqoTtNtqWRYG8os+CVtI+XnBPhFBMk6LYELZE3QzNuymlxZUl3QwnX3kzph0Gk56zxW92n7aph
svGC/E8dDNgt5cyFrJUXsoz0E0OW7qDmhoKkSrqjg+bfyGBj5n3+lk4ie2p+mG0dlmmVvXF1Jq9K
JemqwVStmeJFR1m/LQzFyMaw1SXAeavhIA8nzJeIOGDqP3oLRvPMFoWg+1GmIRQjHJvMP3Rw8nv9
15QQzFgPrPaZpb2UHY/M3oH0ZcAQLrKDVqUeknsCFTDAfUvr3t8SbskZ5ddiBdl2EbeYq5Gi1rPL
aY/HgR5WYuJDNmsM0Ha6V6KA5JoY0R6FCHIhYuHXqvDBF5DFBH2FSDsNhp3eWlM4GglUZ8t7Lj0V
Wh1avco3rkWZfSM+jFHzINvnEqpQOZJGJ9irnSTO0oMoaRQaadURKZ+E1WTqt6Ss3nkL5NaeKcGV
ZdythJdfMqHE4l0Uu9oX5DqAUt9YVMQhGt3m6NNhSSbYzLVrnhX8M20c3LD05Qzxuil3Mn3v4mLa
J9GoVh1BvDRW0wtQJhAr+dCdCZ2Xq2jqi2uT/QiqcpP6ZvFdsJquLOQrOH5i6PoEe5G/JXaOAWer
JAdj40yYOLTRsL44A83hrPvIQNwd81Z7tWQnrwCL1dojzDKsGzKdCDR4aqDz3KPpT8lQfjsk7C5o
+ai7m0TiNmVipXvll0aXsMTLuUaapyOjSecBjWzZXUBYmtvBYf9gwoAZB+eC6ci5uEH2s4hrHNC+
0m4M+1+goJDKGcAImcaFY7uaaQa9cM0JVqouvFNrkm4IXRpUorYf8KhXY/aiaX9y1VUhM8NhiY0y
nkeZnSc6I5dchwtPUA1Hm0iTs5tZN0FyzC0wvOKat29/H5h4pYmdYfaaIthzSQk8aRaCVcI37W1q
gw/islO9pubIQWLEw9nqHII4eyUBls3e/mG4MEcqKLzQzppRURX64Dlm4fpnMg1weMTEB41KfPR4
7X3d0O8VA6s26d1tPtVky0ujoRNl7h87RV4Cql9Cgr224/MVrPe+0yGwdb3QTGcokbqK2KPTvJvE
RPwFO844egL0Mt34D6jQfbXDep9vs6iatmh+w4oPa01NY2xQh4LZmOvvsHaH3QRA7FjHhruzm+xr
vKwnnheV67rTnuKWBD4I++C/Jk8DgeV5+0HVWzbVT3lpjeCEOi2sxylhzMHYUbZc9kd4f4ENQqVc
KtaSshhJjFjJnosDzS6fPA0FWHuJlRtaaDyaS/OJ63AN1M5MvHIropaYkz7YthLZ3DDgN+M1oUmE
c+f3NORAer8PFduyevxJAzPbK7AUu2gs/LUhG49sLeT8ltlZZzkaJ6nP4sY+WbIVwPTuJw6ziFJW
mEWhADcdXEAa+gOdbnqse9KG1KtNkstTzJIFJQhRi6dexpbkXqmnProyYz3IpTxLjW00m2eaCxiN
hMaIpFL+Jmp6dDlYaJSRmK8e0OsOCW9hk4xbgAtmBZO/QePaB426mEx3uaYRR7pS6n6D+OF5wFi9
HsoYyAr/ZCyLZ+Hp/R5oeq3V5rqRyqX4M7JNI9Jmb1Ye/bviNKDmw0WbOGikF/skcZJnhlhw/eFx
DfQz1u5Eq7ftRHeUyC2YabpX6XfpZmbDdW5c8yNyv02x273zYb39F3vnsdw2u2bdW/mr5/gKOfxV
PQFIglE52ROUbFnIOePqewE6fSjLarl63gOhSFASScT3fZ691w57E459WPW2prSoC/SBeacYqJtA
le87Jf+hymV/4ZmunFo182cmQIVnMf7QSZoMMCQPlUscCpg7Q1j3aXibyoDvhFZvrqY83akAAHIY
8c7SmYsTTvVC6s1tI43sPTn0ueHI0oWsRgdjvGtVBOhjDuJlTJLxMg8GBFp6/w2DP18SEpGcK1uB
mdIxUX8IyHFdv/VXNCVKbpstJHHL9x0YH8GhycFqCVLsPaRBszYD3CPEutAmLqeeeNKQaggxmSgX
VAITR6Vws5QSbNMf2rHrr+58xEoHACHwLB4YOpWwjInbg14krlsiAUxPoVUi6MpOztJ7pNLDwYJb
eRjpFA21puzbPi5PFYIV1zKnH4biZwdRVshDnR/lQP4OfSw9+GVVbDyFIAlfZbE8GiYFZ6gwUktK
6pMhUNjWMdo2GjqBSvKAJ8rIxszQRzndEgKDfYhOMrs564gGHCIA1bkBtVOMJ+lurPwKJCg29so3
VTIRg+FU0b5f7GUZ7dXbKfo5x7wAANW/1cxX4C18KwajvVGSsDgYfYn5vS/sQheMgxLPpoKQYmCd
Tye5a/prJfqOLFG7bdTYVUerQ2DWik56yIu6XUm5LDtx85qH6VPAyN+l/UBVF/U6N+XJ2DC23dMy
Y/xFXGvoD0+qmHKZC8ijskyFSWQaPS/6iMEfKU/3YXmaVDIUUEqjLicTEuW1Wbhm0N0FViQfhYAr
JWWoZ1JjnAitno2a4lVqNHIdNU7jStRnvUpDCrv6kErDDfI8a+VH+c8InrNLYjGMM42wtEk7qZ6Z
r+oG966ltqRaALy3zO5Q0S46WF56LFoCFQCVEp+YM+pWmha7hpXv6Rnf+/je9wyTYP/Q5aZ6yt2h
IffqTSJbyRchQRybcFYqZ4JZ0A4Em5e0ae0QzE4qemOZmzqlehL2ikCuSkAvubhrwQGtfZOrRCZ6
GM/pTjlRNjZO3Ka+XQ8UzCtLoqzYNx629Dha1ykpOcCztOsw1BP0qdouOqGB9O6VGrqvxtXesXQU
KaGRUBvNxmek4eVW1Pa+IOgnSlkM+2VhHdZAgs3E+JWW6KK4bwI0L/Fv1CWqdxMAE2F6u0kjYDAb
8y3Cqn7bI0HIAgrPZbdVoOtshfQHRpfc7fLwMqAga+Msqbd1TR6u3rtxGxk/+21NpGY/9e1NLlfE
XPXVqtII0+hb6p+AJXQSQzqFWGJLYqQtS5dlB4xNxbac5k8QnEAJqKrB9YVMXrkwmk3vMcszEE2M
FhiwrZU0+F50kmcHuJMo+tLkNGTtzyGSqEt68U4ZjftSokVSGuBJBjXCLd6k/boBWG/Tt8AiCIZK
Ny3pxATlugJHsy+06puviBdyXqdXjSZvlLD3T3CdrsjqmCjUJnD483TcBz6GejET6YfRf2L+N2se
+wsSCMRdNdU3i5+gUaU7FJz5bmGnqWp0G1V5t50y/aEhwYGptTHiUhFetJ47RRrEsJ1Gy8JuQ/KR
SdfJ0RNJOWZN8+xXZXMIu3EWkGpvxuf/I6L8jYiiW7LxzsK4em6e/0U+uXhOf/3nfzyOOIQy/zcc
ytvf/DcORVT/ETVFoj9O58owZid3/6tu/vM/BEmSeMng0qZY2NONd0gU7R9RUlSuVpYuwjST8Zn/
NxJF/Ie0dgNHnqnQT4Ck8r9Bovxut8RhKWqipCqWJskq76PMRtF3NnKazXVcWdzvlfIJQBxaJruE
vDgg1bqipvluy1y9GQb/X9amRJoy8IEL87tB9893+2D2LzltiqGfRxen8XXobP0hp0SLUwG8mA3C
XXvMEU+dFJfhOEHQT8U6/OW74Q5jbAt/zTEd4jIf4FOtjB3srNzpAXoLMCfW+eHrjyrpovWbR5YP
C4iG/SYrimoBofnoRB2lWmJ6rkpUhUlsQl1BjX5eWL0y4PMUjHrf+fgfCzSoOJzvkNwNOwFXxxyP
g32kkfp/eUginw69P1TqKuBusypV6qJyG8bMjVmgV4o2nip+L4ts2JNiNeyR5VFeiYrcWdZlXq/b
kj4WcFMtaxWHNZ2yspyDyQnuaWap6rIwF2UqcKhorUJaspVZXhqKOVOq5U60PO/+beAAG3uVITzY
xHOmB3PPyQFfG1L4Ecr9efHmxTEifeMTCbPYbZYF+gLJLTR/e15VSSEW2IkRrM1GsmjQ4LsRE7HY
t0aBI6VtC6gug0FG7fyWjMflbVYSEDybQtQlqERflssKMcuK/aR2IXI5aaSzUHmu0nWbfPbSLLaQ
D1aR5SncrRyuzE6rxxIfTQD/og6Mcr8syvkRbSPseCKQbJSHRMjMLp43Z8/5ea4mFpM377FMyrmn
DlhWiklEqcjjmTTxJIaNt1lWYXJl4AnSRF8jrf5mimW9B4XzanZRudbnZ8uqZXF+KpXRk9ZH81y3
ASQ6f39tXkSNP1Cknr/5slfMyj/SlQjd5fueDTFeNxtilpWiGRebdIpuz99QjgVuuMtzg+QxIHpK
+1IEDC2JQqEwMRDC++7LL19bUpNky+lA1AfGosVOtDyiLdW5Hf1scyghRRraw/JaEiJorAvF7uSa
yO25oU/6Ch6nLOGtLRm4r9nmD29PwRVk2Lfk+UjQZtPW8mg5OmRNlLc9tt9l/bKKPW46jcUxT94Y
m6hcTFpeQnyxFDQCAfWEzw2QfPeNhdNIJYtjJQRlmNoQUAij6w0e+hlzWVqtPnCdEKoupjmijwyi
Z7JpezaOLT6y5QDupvY61bxm8+54xeDGUbt8qDrHsVl7FRBWLGP5v31jy1NtDqI7G8o8slXtMMf0
0I0cNIQl1m+5dsvTZTHML5yffviVRC2QEtZYT9Sc/SWOHKE+woaEDi1OYd3K3SUcbXl1sjiIPzzN
PFopllWHEMg7TB2JktmK4skzVYJ/qEuTwZy4fTr/++XRLLvftkn39lvV7NHpB0CXlco+62uGr6Qc
Y4+YF8u6sZh9dxkqSfoTAcKH+ReJioNaXlrJ+u3ld79Jfp9AAXcXzdesxV20PGLgVVRPy8ORKgY2
2vn1ZVGa2nPALWNd+wIi3fMLy1+X55Xn/7b8jmAS1J4AiiXulnN2SRRctreOrIDTTr5pg7Lfldxn
ScXuuU752nyJkohAwgoAMGj5aobPMb1832UhExvpWr54eHtV1Seud8E4X/XeXg9IR4fd+ZiPQ7bW
I+UIqGWNEYsL1vK7y28tz3OJLLPz0+XRsu7t3737m0xoUxdaCyJc2XDBC26GaD7JPvs353VUrEy0
elXzYtR5sVIsKkfzYWqi0JtFrs/Ls2heJc7HaxJMqITmp73EEb48Oi8+rksHbiq6psBrYmvMgkq2
wPx32RS8jvOX//Rvlz87v/Ixy3F55eNb/f6RsK0HosVmGGUCQUX5lTBjYiXnG64SSGtjKJItyvQn
1Qu19Tmdrp/velQC6G0K8lC4nSxyiPqz1zjHCjKFVWeLzVivzhlppibeKFFabZT5anxeiLN58fx0
eUTz/lcdoulanEsiukj4yESeLO6lrAc5s4a+gwPHb6vV4i1ZFou15Pz03br5rlfF5JVRup0Pe8MT
oRawkbMeR2Y7Ui2qNQCuWAg3sgXdKWnzTVw139kcHQxWkYZGkLi0YwZas3tNTDuu6d2teqni2tgv
77QEixnLGVSqsFKHmMm4OeCdCzU2T1UROK6VxjYL8ZbIDYWBJYutS+ueIdt86wz+HdUG6E+zA53E
KZN25tCPHnqKn8u20RQhY5KYFdOuli8+ZIXFRn0ZWVPk+oTnwC3WXttIKQ/t7AQbzOeyDvxNb/hb
wgLGrZWtWnT7e5ysSGP7XT2PsAZkNHvLaFOR0p13g82nZLbHuvlwwIGebKsh4gPXwmTtehmFG7eQ
ujRqTJAxqD3roWGsO45+vA/7Q15J8b4j2NsldnhXar68BwcrvS0mJHSWpsfbrhm3aDxMqmwZ+Nfp
riSHExx7uu/64iaUGODkklGtNKFHf54Z15FaFQ4mAWm1+HGWxdn9dV4nUnZw4iSjK/jv8MS3I2B5
Huoxg+C4p+qCaIXZhnBhBCDqxXpi5hyox97r6eXLeMSwgEI7QK3ZDJCptT5mvIwpxtZb41KfSOUk
eqvjhppKr/UgohWbh2rLQlru0rN5enlKkC/oIt10s1x9KQbpKkuUbg9EtcMGyqMySgdKOEG1CnJO
wpRvgBN7Ys+8ew6qq9xHb6tjC4P18prJpaPTKoJW/r1q+cO3/0EtA7M1nipqzn6ukYrKvaWcF0li
KhOWah4SdNuiGcDWaagtIyKxt2gPLr9axIw2ll9aHtHGKrGUse78wvJ7b38yDeELcnEAF/O/NcoS
zBuNKb3AjW3OCwisKptvfsjBLtnQvVJCL/BpL+sMAf0saN4j829tt6xaXgz8vp2HdoTgCrHvdCUf
L2nJQAJftK7oW++yVrsaPGROHCnYyWXcM/A1XCSL5KK9rWuqX77pVwj6GJkvq7RUIoVDgY3fzH91
fuH8tL/EfI3CRCLmFxd2j2QOkoktEX3oSkCdEtePNg0cVWuNJ7N/zKBSpKee6Cvuji7yl7vkgmnH
jbD2LMRE6M1uxtQOBreZ5Us2NrVSZ3i+Gqubuj9W4cU8S4Lk7+/H7qGVn7sONHLsJuY6ltdB/KBG
l1LkUvNKEYRFl0ZEPiDnDOgDkvgQWnqc38cMaORwbIcjhk9CvVPv0Ag703J07Rpack/xLtzFWO3G
3KmGjcf32uh7xOkOBF7K7c3PCQz6On0tA6dq3BbhkfAdyKLG979tjJ0W0fNA9YAeK34k3UCBBb8K
7olVLH9IAjJ2jBp3+NUC5DyS09pIbBXZaYQN7jgVVLG40dNdi0YCahCR4eolyorovoquavFHchI3
hX3U9sUzIUIXg11wijqhA0ZirznR9/FYr6LXcaM8Q8QitXclXGlciTJ7+G65g2Pu5BfpOlv3O3LL
V8UDyOrVsCVnKLhUtt0WoZUdXhlrXbD1KyadmIN25io9EdL6gx5D0Fygy0PdHGMHD1H37GqoBEel
WxXtRmKETWaQYHurH5CbLrGObybAhY66jq+FC//X+BI8FK/5sTwOzPydap0+ZZqtM82+b0iHuJDv
6id19QtV/WHXfvd2fCp6v27o8IEZh+zzq71CtxajDFLmNcbIPOeWtQLLpFBmX+vlUxNtQ1A8/loG
Jg+foNx6G0uCUZi66VCRU+rot/hiELuKL2p+HdDU/ebnG0Fc6woy9xVNfYJj+3aL1wKB10DuIcWB
Yd8QnQGqBgEREe5i9b06HI1rJDfX2Q5TyK0+0IVdW+twJ/WUoB+ViZxhxOFrrpATB8d9u5m8Y7C1
ruVVdvI3JNZbTv0iH/3IRhOMQIzYNcK9RhwDK6hezbClWdV7OwqFuX5DKyp7VoqDOG2+0eWK5OsM
ohc4+o34sxDWxbQmQYtsSH6w+48/jBcYHBDIcu1A29kQDx5DYWIfLyXLjh/K0Tlod51gCwdwoqv8
UXsJuA/CRag5ko7eDVAi4xsd59Fzku9WA31lflE9qNATvo93Filz6lY8Mva6Tr7DNEDAaNriDytz
kn33LHJUlkfqxYx+6FyvCsfydwljFN0huXokIg9FEpXnx8yF10xX1HjQf3TX6ZX5BNHylEKEoJWT
HTn9UT2bKHNuO50ETrt98Z3ql8XpI62x4ng5+pdNkiMQdfmE/HuS6DFQSSdlr1zTqByGtZVu0bOH
v8RT/yz8TK7UNWmU+/BOfvJf4jtK1Wgh29bR7cbxLuLH8pFe4jXpdf4mWLcHtLj6Rb5NQnt6Snbq
xcN4o90KW+Uq+kWirUEMEfX/lfgaZit9P2zydYmOcHSr+8btruWtehB3MbqHB6Al3TOz43hXrwZb
XQtPYu4QtLxCorJq78Le5looOcwKIlqFCV3MFXkBMZdsJhDX3fc5u8qWLb4ibUmb8O4V19RHIFKx
7d+SxspXz9cpXU5bZvbb2yDEN0AWrq1v8Qqh41pfTdv4O2qotVBgo7hUatwYa8vhorny91nt9Ctd
dTw7P3K6oa++AE+GUOmR4/CIUASB65qSRG9z5suRO11EgWMOG80drn96W//IzHObbfFCuEnsmFfN
lvBgrjwVZBQbRjBxryIErlV5yzbdNQfihmLabU7GkepviTnwu1UiriJO6yvrCc3POEALdUpl4+mI
XRF+2uWFge/UMTkOXVD9reuvY6d0o2/9Ka/umXtFwNb4j9ZGewRdiAS6oMFwNFf+rjx6m3SvP6h8
ZlewpS0x35dG6hgHqvEozrmnoP5bIZqhHAk5I1r/Gi/jo/WsXsX3/sl3gx+z1/NiAAvhnG9/8Dcp
+Cy3SIXLBgypZkvxaC+qRuUGinchmQxsmnmm4oEF2avz3KjtIVGFtd6uQ9l80iOTsfVW1bEyKEXR
rhQqYPtu/pPlkT9PSJZHYNuabPv20BJDYAVJd4jVGlPU/DvJMiv6n/9aiUtGMaTH2gb2txVxCfTO
aH2bxmuQZwYTqsDCl/XvRVSJ7V5QSHReHi0v1ETsCLmoU0cyS1pklbr3p2kDMVLe1VSuzF6QnAlt
3v7t4SBSeyQGpVwZOtj6dR0w4OxLL3d8sxvwpxikpBEyRfyDQg0CPzfPPYOXDMJyxxi0l15ZDKfF
OWMe60O9Xx41wTwpOD+vKDq6YSAe9E5NMPNVI34U4D3ivDBCnPzLo/M6CTKjSyLqFRivVShx8Osj
O5jpCTNdoj+K1RhJAmboS59EAZSdCWMQ1O+7KABN0s68gGXRxOTrjoK06Wev/nnhzwb781O5D9hK
nXi5VNmGeXa4PKoWCMV5parXoW2E1ayHZRaoy0QPqJOK3ZlKcDOXBJdHNEvh0uJIoUOD6EqXbhNR
8TamRWmqwBDkjAW3Ca8tShqKkPxUhesxCYflSHxx2G8EtFruuYAkAnFxxlifT8awJe2yBKqRTlRi
lKbiqm4R4DZnM+ttF2JubJW3p2Ifzpp/7drqvDvDr8V9kA49YzYaw0UFvZwewLCnDzDssZgrrhKa
W3+a93Clao/pWJhrsr7yyVnAQGqsgJqA8rYy8w7swbznzovzuq4TRwIujyjk0r20oDHUNh9Xo1re
iSDNDGY9CtJgFD3csJcSHRAxwJpdx1Vv7omqC73prXh8LibjfPiuQY6zRQFgjpAPyp7mJ+16MJyR
Xv4Ym9jiHIEjv8lr5bGjA8fMjYUILCwT+3ZdV7q0Xsqqyw5eFuenhDWGZDUxMRQZky+7FxZOsSfD
UGJiVFqInsee0AgE0hyCc9H5bTHXkDVUS9yOfPSN1uzvK2nBCpNEhW6psEZyVO3fngM7S9/Y3v/X
jPtLM06SxBn++z/HEzCqqMKX5/fNuH/9zb+acab4j0grjpBETdL0OYPgX6040/iHWAJdA8APcxLz
wLkXp9Ckg7Fs4ZAUdRFyE42if/XiZPUfjcK+ZcKuNnQZjvX/phcn/850hk0DNV9VVIJYFB5iL/u9
GedjMJvMIm+3IDMbSAJVeClEeXSoi5JpPHF/ehIEbpgKMXExIvMTUCBODpAtKq7UYpq1lu0Fua21
Td4ZHhdMGkeNhJ+SyFcb+Ea9a6TuVGulua3ErHStAPHau+39SYvvQ9OMYj3xCKakyET2soHlud/4
rp9Ylv5kIcgm4INd5dQt8yQBiplA1DwDBkp2E7mdrcVAmPiCv7y39DsoWnt7c4u6HExbuNgLW/bd
m1dK1EnIrxu3KoON2eVumSiowMZgnchSb7fcPAowsXZMnLqnQOH/+rt/+v7sNkvRDY4xdWl/vnv/
SRriAhl+46ZmfaWofbySeqkHCMowmRsZBb1dGfYrMUzrtall4V/aq9KH42f5/grfXuXwlpU/mOAD
CV5xorHxNY1xalR1Nz5YflsZqQCJakCXUmlAxJrhz6ozE4c8TtVOVcSMABYYeyoFUeZfb5LPP5GC
UoOTS6I29vvhgDvB8xTgLy6XcGoJ0TALoNXy+PW7fMAZzzuegiQJIWSi6zI49A9vU5OaXXel17rD
JBFbCI50XQ169FB4vRPrjb8X/cy7mGqKZ3JHYAZpWldGRYwSoX/ysVDUgLwzXT9EoWr+hRj/ocG+
fDQayWi9JJlDUp230LtjQis7mUIkAPK6fDE8GCi6EPykIc9txbsDLoHnx4Mh8PUG+XOzE8AuW7Km
msA4uGr9/qZeEEfEAeStG1FadMC3JE6Bc+HtNvRz+P/+r/yTc51LYnGmAr9tdVmVLRjnJJZoH7UD
+BrlCIEXX82fU6dMvgYojdpOFKn8y3H02VZ8/1YfdrCuin7pa0nrmiNyKDpU4GujF4JTAZgbKo49
JViFwXj6ejMqKD3++IbECtDHIGqNA/jDBXkMAMP0PSe0jEzTDgRG+9assw+NFLecTLQfrElSOE9F
0d81hkphDPkTlwZCugQjXnUJQJE+Egi10OHJYRTgc8ubTue6a7ZdT407PpYavuIOBdvaE8LXylcm
ABPyyRuHjixs/7WW0B+O8VVl5qPjx1pECU8Oj9RO/OZaaoXvaqmF279883mDfti3CnMiUSLEx5D/
OGxN8tRk+maNm8hNvJGG8JqpDsECPt9KwE7biGBg+w52Ymfd1Qmlz0gdr/qsM1Z4ZQm7y26TuikZ
u1lgTw3JLsy8Xykj9GEfQkjWcbDIjBxtfAWQbeHNmDBbi1lsXIoraZKVo4ZE9DTUP8MUi5Bv4kT3
nkYdC7EcQY6Vo8evv7Ik/Xnv0hRUHxhJFVnj58OpCvECWKSWNG5eGum6bacDoKhfQz5imezvJ3LZ
HFBYgtNr2gDonc0haK8jCdNiE24g1AlHP38h+1g4iuI3OdTzVVVI3wKP6lQIZNpBhLPRWw2gd4OW
QkmMO6ul6Cn+iAQcM+nQdHZvcJ9E/k7wLVezpktHJO8iiN8mPaDGpS4h8JoapddDZ15beXHftEcJ
gb5Ku9s2FeMkN6K0y3DODYdo8jFK0R8Ab0Wrse3gSfQ4mw7xQC0tT9twhVdaFLV7U0tuq9kibulU
IvSsXTcdBNscGGRM7HaF2GUzGYWyyuWe+6gaPtCdMqUCONKACMW/h6J21RrdZaUXlB+7yDbH/udY
yIUjFBn4Yr9M2XZ2YsR72bwyVqOeovAv2jtVxMLVC0SBghOIazXdDMV9GaKdHFXsz3mX7FVxLt9M
aMpHrZLtpBNucJNbpJ79DCrtZ25UV5p6p+e1Zqel9l2WdLIO1ScjZVwOoGaXSjrOYQPjOHlCtNW7
lnovfAl83aGbp0gYuF6FNLGbyyQY/3JU/XnhMrlQKjKXYoZ3hvHhCjIg72y1nvOoVZtNkQ4zfZWI
lXC483CVrsB8Ol5CxeXrY/nTd531kRrysvlGwNn97qYDW6UzrQkwnCA+1Ep/3ebJa1vpF8Mk3Fdq
/Bhb+tPX7/jJ2MeclWwGbnKMbeoS4vHuLWvf6jIhaRl7qR216jjl2hbdVoRLrqtnzeimtQXishHo
kWjT1ddv/ueJa2pEhzE8tyxRUfQPJ67fal3Udzlf18ifimruKhBEqWJt3CDO2ovN1hBekOT/Tc8m
KX9cJXljVTcZ5yqKwqb+fTunoiekTc92VlvjwuIMW8M66ZzEx/MaZ+FzypyBeS5yYLrr+G4ARCHb
eda7h0hrpb/s9E+Gf3waws5NWTMk44/8sJigdUkvQNAOA6MgbCu2CPVnTRY15l8TO0tC7/iiNqB/
oD6/jIGR0UnD8xX0d7kuZ7gyxdXXe0b+bNcwHpY0U0JLJ31MJSpLkgnCzqhdWcFHkBASWuhoe7uw
eyj88bWrUfnUZU46uS773PeSx1TJb0ba3cc6kb6RtOPb21pt9rANRjtuJZVY3ALHSSOvGtG/kyL5
1IRgFxiKdC5eA6/x0lOJCCFQvWFN0cf7y2ZehjW/3xrn8B1jnhEqFnO1D2MRXwUr4AUKuCl1stxs
1fjthURy+zrr5tAliRZtF4UlxnuV5lAyxFCTQO0n2nziQ0tZ1fBxCF+miN1R5orRHBRFQ3cBG+CU
KiujT5KNSEQ8YAgPWDaRYSJWkDVIqAkKMcL4yjpag9FstZwvPHtUFW6rA/ItsNJ2HsJw+HovzhmA
H0YDfGVLkhRM9Sghlfn1dyc3qmcrHc2+drsYSXMQbAOqkwbs8u1USseuIdxTC9Rd0BNJ14JhAZXx
GkEDwqUcrLsWABvD85FZICAaJoAYfxT6dVOH2RqX51M6lC1MSCazAAs2TfJDMPv7KkjMfZJJ9brt
5/EPfaC0qPCYaR01cBlSod7Fe9Onp1R4NW2ycHwGe6zZ8PEqWPk18edifdvn+svXW2MZ9f1xALzb
Gh/O+r5JepU0sRorCvbdMRkrkFhAC3Lij1dFbKZrrgsFnmQooRImK0uGg2sY2n0XNZdffxbtsys9
A3Bu0lyFJGq2v+8Zc+wAYGht7Vqp0bm9ao4HVY4fWw9LKRzTI0nSNAvDFmnWHDcrJtJlOuTxDIrB
55BsJz740ctFNimcZ6aq48GwUoU4CQGR/TzGiTKgmGr8Q8N9TyEyf26kFuiNjwvMK3UTGrZ6x7+9
g5EAIMDAjRR0ZI1KsInXZBK+JmQ6O54hX+Ia8TbYwJ9SFPQ2pdHRViYPGANKolERiTPiEkX0Fl11
ECWbwZoLn+KjonrPZKbcY8/k3l5Ya6MpH1vyKZQSbnoIOU+t/BdTipL9X7btnwc9lWSJ1Eld01Fj
f9jN+J6M2Iu4nJpq/Ox7DQ3bSQyIT2RM//U7fXKR1JnCIr9WDf6rOO/kd6dXDY0sq3IiWLHwvUYF
Tguj2HLpvDJ7GtFw/jHG0CdRM/Xu6zf+ZMhLLUw2LSRCqm6IHyfOhIG1heFpXJ4zyBxkINitOai7
uKl/ygrSoYk2nyG3DZV2iGmaL4Zg65nJe4zr0amA6TPMFwAcdIOLAd92UAHOo/2sw7z6+qN+cqCj
hJcJZyCPmCrch23U+GEpe5FYuxmxOZDTD3kdPXdicjWQ65CG4Wtt5H8rZi2Dlg9nOhU/2UJkPwda
fkx7szogW6Q11q7UtReiIsJsErDxYazTjaNvepTidWLdBQuMSuPfAKnYyXUGQcuKPVpk6tWgVM0q
CBrIHB4DzSkc70KpR9PwtyHQn/M1dqTGrdNgv6jix+FX2DadFnRck3qg5CuxMHSugxDvdTEOsUtH
r1/vjU+PWKZIGF8ot1Hp+/2I1a0IwEc71K6SnfpGPqkq7ypnOujEmGYEx69jTQOJ6n87YP+ckZu6
RJWUw5UdQoDV728c1ZJPxGhRu+nUPMK8uJYMZodeAMQrGKpLpiuO5DP/jHGiOzoOHjvSUHp1mOZ7
zwfhkda6o4jdBtX0fpr04i+3yk9KUXxAUDTU4FTD1D5eNYhW0aagxjZPsv0zV5WOiUwTbeKiPjFv
/BUgVbIhvm50sllMzKcFdkRPneBBV/JEhSx5VUY24de760OA01yqMbk/6OwpZrc4UT5cyxp/TnvJ
xModW0Q/YjoGOwHMXVJPERg8Bq94cC0nCn1x43eiv2LguMMHG9B3NdOrMXUzWQtvlWH41UZBf9tK
/vUSV4O30RKU6VCawcXEleZYWmW70j3CUkMGmhcZ9wUrkk6wkpGvWAEBXAW3iaxjCBeKIwkkutU9
1uUpK5ghhAMVnl2NlSkZtKepTfIdEB/jQS79l6kk3raTArefLY2JxG1NqabiSPu2LhkDfL3BPjm+
TUsHw8g1kbG09OH4DgQzHLVML93O1xxlCqN1q07dus9QFOWtdhcG7bUuVK8IC1dfv7P0yVjL4q5j
WCIeH6J0P1zowkii3F8ZpasTxrONxFbdhoLnuTJsC8fMdWnXV9W+A426Tzzqm8pMpwhG5X8/p2Iu
pZG4OXcj/rgzFMg1m8JUSzcOx8tKTTu7jEVxHfYZEolAeh5MGNmEih8jVa7/crh+NpnkzanmMokx
qOV/OMvlycOj2fLmjTFqdusHrmzmP6LC948QBeR1KKBpoc+9iyAZFQFir693widXGUuk5KfqtGrV
P0JJGSlljRVoRAe1U+oU1g5CXmTWgKiiVF6hOv7bN2Yq9MlckjGliLWL5EKF6/jvVzaTZM3WnyTe
s0utH7lsRCCBGx0yZtFvwqa6TTIkKNJQWneCZoocht6LYgTBwRi80gW9bF1FwnMWiag50hEvOqFP
xOoq/lUrN8daKlXbz7GvwwjCwGkowr3p4T+dc/IYJ8dHIR6Mh5oSExQ68LVB8liPHZyIuoqem8Ha
KEj/r2vUFnQRco07oMi0NxvC+6wpMFgXKShIeVAeYxjfnY5ZvYfGxpnemidfmv8RwInnmICWqHPg
84o3VHOEO9VjGGn02kOI1WNH+cs7eSGg5TxXkceJXXVNNi3Kkl65prFR3jevMDxaOxw6/dFUHtpJ
in5BGnAqxBpVG94ZzCCuAX0Jp77yOuQmGXNuM/Csm8ggOMv3xwOpsFfTNEoPdSYRwTkq1pNXR5mr
GERrN7TILzMreWAk0xK+ApZwkEUURy3W1sb6ziQoPhWAGY4zDApxIIBxHBJ3YuW3q7SfLFRtzfgt
YNyWQo1+VnMt4dpBrAs+odCOZ2LFOLb5bRQaP+WgmH6KMSI6M0E/FqJ0kdXwNBpteGqH5qUYEcHA
D04m20zzdp0W4cR8DwFIuOhDmgTZbxijrYikdNDXYQdfIFHq/ZQjRKXl9tgQ0elK87NllQHC0Zk8
NcWlaoQX3NnDiybPm/1ImWRZJZmFhlREdpOZaBzNi1xUu7dHyzovHlZ1hxUrHEzS1RQNikypH5dH
50Wf+jAVICuQwUde4Rga3PbkHLxJP4YnX8X81/s4dHwvzg/BQIsfP1IDP9Sovg9QoNb6LJkNZ/Hs
8mhKyStKEoR0MTEOl0JeTZdtbMu5V14ua+j8jZdhEqlbc4q3OSChJvO0q/OiRFIRMla5MMh+WWl1
PLgZ5fdtPWboHOVCvR9iJdg2Rur2TQu4rPdUz46ZUu2trnyAX5xvAsPw14mkebeqmW8kBCqPQpAT
DEDckCIwTBZBvd00hSTcDHl53SVGc8qjTLiSKmrHVti43iAoK83XvDsfK+8+qGsfjB5PU4b4pxEJ
ZFsPuwqPDHZkI+6vGCZUPfAYm1TF9qqOVwaphDJGv+sSezfihSHZdUXpIVjQofKKenSt5l10TYGp
Ww9jCDB11Cm/68R9K2LYHYCCR06jGNZDMkYE6eUFZM5M9h70CA9Xhv2ZsZWJa3qYHkb1v7g6s+ZG
lWDd/iIimIdXzYMlW57bL0S72w0UFEMBxfDrz0L73jg37ovCdu/tdlsSVGZ+uZZFCyPR86Vkf/+d
tf2T4VrRTZoKtP1XsXzRhdgCLxc6soP8AaJx85bE0fTiw15QgdW8NZNqNm2eALyBj7T1KxQbEyXx
I9Ea5/H+EUdX7NghmWhMj9bQcUYSk6MeggZoQNDkX2wueqcg7HwEsgWpYwIhbhdXV8TEyZrxmtpD
PmfTpw7elh7lys7DAOxVQii/dKwXE+bPytAYzmrydTP/bBIy0ZsGDLYxx5Btkpy/mF0wuHTWUF8A
O87nsUY3Z7N0M8AwoFN/67Tuv5LR/dT9AL2jLCFp2Q52Sl4nlQ3DwFCyu7Rk7Fy/Tv+mviT05CYe
PQiz2VWJJ7e6Rcwkyk6+4Pe7TeHo/5IiLLctHoWjMRrtpze+E3qR77h7tk5t0Dguhd7Hsgl/9emp
sSf/i/kvC+1q7g6tkeSfns+gffm6D8l1W9RYdfTIZdUJq/bNd9lugQg/HXpQT7WaoVtM2RcXkuKr
dGL+8/wFkaR6Cq3cf0/FDlqkfB/7ob85YXZJp/fabazXEKMSWefxjf2V+I1N0fwqOuPP/bPCzbJL
2WIDkjHL8kNp8GzQe71xkyGM6ccLzTx+mSBG0Bea3XPBCHRTCxsmTtmD+qe5dKhta3qLSMFviM45
zNuq6a2AzrctAvN7HEYJJE60L/2IgjNys2fV6valWx6sZRNprEJ7nSR5t660R9u5jNgDLAl4N8un
ou/ES1aCcBsQeEil9004BofBjz6BxyOqG3zeizZEZHbzD1aSZ9/tD0/0cNDG0HPzCd2n2A+ox72N
KlrvylhOrsoxD1HBd4wpBkXmPIH36kF32HodfPQxS6bHJGymx/tHOuUgU2FC9WZD7KbRYZ6H0utp
lHX66BfvUZMkO6m9iNYYWFlTO8BtbDo2QRPMQEJ9++Rb3HujJpoP0QQsyaG/ltfpNZiC6pxYeX12
a9aM2lZEe1hEYCC8cseItr3ZmZlvnNElWmmH9Vn6Lq/SYE4f7ze7yuVPU8itG5qu8/X+4DE3sPLI
3Jst+6du1GzDhJVaN45/z1l39tNObkXzUxn6jx8T0ivos/EPOEe6PfYFPH0q6mhTBSN8pS45W2aS
bLwSUFBZyZM9zQdFGbHyoMAZOtoD3fub5flznscOs92JPePsx5jUXrHAwAqNuy1bl5+Cc58e220V
hIfZZkNPxzgk0vYDI+oqttVfoR8gm+4pYNZj5/7Smf9sGqAmaX/dOM5vypFISoCqEPKXx5oAZ0hD
ug9h333YAITnYZkq149FkCx3XSZLsUuSJIAMmH+EmJPc2ftj2+nebTNMhKdYR1zWjH+lzq6THf6d
O8LzJTw9Awo5M0/MPaqw1qPZ1QS4mTDZSaW3QT/DVWM1mWJInKxqfu8RhcKznDdWUR9zNQOlKG66
XLHPssqKejiOAt2xIFPtlPO+zYztpO19nvgbr2DkGEw/VJw3gOvDZgrU4uMC/UyJ5/Br48jq8c+q
S87KJqvmnR4e/Potzxu99lGnC5ftx751zZWlY04FHv3aWMJwzMI/oYUYMMskK/ZFdyuj+Nmf5mZj
jJO1bwUnE3JzS5MxAMne8vYMHwsBz22eB+jgkTx2bcn+ta+ZTRqPOAtR4Ph4VWd2oNTEP8ixvsra
vNIqIbTIepFpb4KZ2jNq578g5QyGf/axg8lHDpihSmPMBHuVCneT0Vzs3BQbEiHLhrzzZKolCu8V
rG9YYl3Yn3YfXqeW4I/2eKnmUMK3di7abZM21yEwyp05WmrHqEqzyKbzTVLZV8+gjihVne1abUfn
yeeS4AY/Rgf1uQqdf0bpmOjaKoc1puia6/lmthEVsuVBLfX9rWvjas4RRcBcJZ1N499E49ckK50Z
/XYKGFr48yVIdX8a05S9ECfZN0P1YFvZWzfjSwU8f6IT+K+klQxtd9X28icU4p/TgqccZqLtPSeL
VUCCO5c8xyC23jG/fzVWTcCAKLr37D5mBsPoJNJc6wZ0Fey2rzKssGBz2EMwPPBVojuDm6nytt4Q
kiwuOk52s+3/JsXBBknj5RgCsHg2vea2a0FZFoQgm6l7cARRXmGOn55lGPtgGECIQmcBoYbgswGk
VHFfqnVwlHam9jEheScxWfpr+j8lN0BRT9mtm9QjYOt01Wf4jNj9H8/5gNzv/lGbmRuVRD2SSW49
o3L3w5zU53qE5ZQFlLn0GT1YL+ciBL0YTukZyku1asxAAdNnO7Ay6RmHKCi1xGOBykqRMmgTkuce
Lfj7F+/rhXWXPDjjEO6Z3TRny1B0FGuz2ZgIBs429U29kkNt73uzvwTLX9i4E2wkP+DqaSHBzFW4
qkasQ2Plhuv7z07SFhtLIP4wGsjOIhmzs0/tDmgLLpJW2uZyxf5Ggfr47DXCJd63xD4UzmDW3a8A
sw92ooxtG8tvndTlNkhy7L26r8798kvIkTZtgLh6TFGM/px6wXSoJm+fMmyXoz0cZZjQy+GeuTIo
Ak+hQqzs+K2xCSMw3zWxkWGIzbUT2GBalwfmgrugtaODMiCLwRg4KjYhiajJgoWRlPl/o8LynHnG
h8J4smuXz+5fogR/yMpAbGclz1nVlOdZpuU5HOevECMWa/gEy2hE1aCz/GZVxTOMA7H8lpu2rTZW
PZdnfjwQQniog046RxFy40/N4twlqjjny0fWkO5nLwUMXvafoY6rHZ/FwBd4qGZYP25pvZdFIrmc
eMHq/nVRRFwq7x8OHuBixw4Od0cPwXW4lHdbTzof4LFRBQ3urnWt4ZAtgmzFBizPRvOR1u24++9T
I42KMy+pfu063kySgipv8WMamcDQxsNkeNl5rD6KKpH/fTns3HBV+tAZBzbDy13nOi21BgsTsu+N
E2j/b3ZW4y3DjJAotGb1MdFXJ4+I3gftBWZqiBGJGZo5MPHkvmYFvHxgdRsHi2d8VcssP1hUcFt7
gRnMhQEU0gwvBR2rSzEuif3IhGZk1DZv8pzARhuoXZL+zKEVn2nyqW2BpBmI8ZEItbnzsLiseidE
cAX7e8jDcOUyezAaatUiN/8MPVYpUs0CJGv0d7K73RimI+DBjFdTVwJzhEi3bpdt/VAu2tD7h0Dv
WGO4rxf7969G9yVjvSTy71+9rx97jSW2Tkyrwpis7WyaKYA1vpGDmYA3xZLoN/0+dAicLF++P9y/
/f0jc3DctVigqfdP//t7/nu8/6+VYZUQqwy1/u+L9/+qvv+49w//+1wFWEcWDMf//mzj/Ye///F/
P4k3FR+eDTDh/n3/9z/ErOwjBnA/IN+DTrn/aW54h9YbuU0n9f/R/t0/Kuzx//307gO8f+3/+++I
cqD+6su3+9fvD0Oi/q9G8P45uX5v14zp4/2bzFkxb5WsvtuOxVRs6dVKRlBI75/+78MsKKTxXvBs
3z/kmt6f3AivQFg4J7AD2Daa1ltHrIJsVNU8aNNwL2Qo/U09ey3LjkLuR2nFbDME7JQts8BRTO6a
cNw/aFodPA7LW2fS/8ONqAYHO6X7XKVHR5bzBoiC89QB1NkVcTle/EUgB2thJ+VizMIosHdrkvMD
ASs7H34KczT3c4r42of0JbyN0S9eOvM7pHR5TGl1UGe/yOAXJ7Z0o7iQrxo5B+tWss5pulx7MIv8
tGN3VZ59I7BC7HPMig2u7o+Kjj1W5hn4/xx8RQHQc3NXjc13PCbFKZ6afhvY8MQxxbwV8OONHk6i
0H62l5jZUjX7ezPyINsSLgKFeqC0esLCs8sijdk3iWMYkDYYUeitCsZb2JuIOUn7OX6sV7k7rpyB
IXBWRRtYgWqtA6ng2TffGSqr5pa5MJFrPEgQj58wAT7ZovrXuSzGS4xV3D9/tAbbmnYUHqHTbXTr
nsTcUFUIpgjjQmrEHL4K6bHQEVOckFgSVIbeWtBLHqRT/xr7x94sn8HlD/h/w3BDMzJ6CnT1jfMq
BVXe/K2T/tXommnbm2zUZuWIhCH9LcXOkPA3TfgC67J3N7ZK2RNt+n1QldE5UWQTMs5GVjkYh97+
8cvYwvj9lhLfeoYPLVd1Fj8Y5FPO4L0nXZFGcswHPPPsrEYiYxOkyjZmI9nxzzKL2/NV1H8rNxlx
cpZiZ3ng7hCDFbAaLFTppg4AcaiWRV6kXxNbZlbbcLNXOW0tjPYGfOxDG88/ZBzzawAr+OSq8Cz1
CMvT04AMCZ5liBQMSOfnwO1HZh09px23qS6QEA+eds3jlGcHWk/v+AoEdEjWNOsYxDmswHE7uwXg
4kDEh9auf1Pd6g0znGqfBLZ+zPyV2XPkKw3G8nWPPawcAQJoxpsE0hsmijKgIKyo3WmBya2iO8Af
ZK8UNBOLUxmGHuayALBv5JgiTiacDYganH3lv2kbJ0LOrq1REHFhRa+XxhGORbHOxtI9Sr+sH8qs
5k4k8b1NOS3b2GnxeA5sS87pL1hO3OFnJ9vAEVYPHf2hFtfeCnWVWkN0Ip0+hJ+jVRen8DuvevXY
AN6PlVjPnn3tMZCsF8H8ITerq2mR/tAexKc2ZY1UTEDSfa+N9mRfI8h9ON4KE1i/66cLf8S89gxw
KSvY2c0+nJFwacYC/EZUFE5pxSFVJWWxBm+yM4yCxS7+HZugGgbaWOW0r+r+ybORhS1SrYg+17Hv
QfaZLerAjE3zqWRvtAjBTNiMhXPT5Wjv+x47qVyYC/P3kgGrESsKg98OdR0d/WL+VzJKhkz9y6jq
f/0wuqfemg3YrglaIp+4lpzrXeKhAiB3yB7y2Nlbw0r/oKvYjaUHkK+DupxmUXBJhzQl/5w1rKwR
5/QUM2n6fg/knEJokbbHrdNFnaLG6aAQ2uxFh407toe/WVZNN66ABGF0D+wMfx8LZQLg4sD6mJql
fzSo5iwS32dJ7Z74TXVm20rS1bPfXUOyTsley7GyelhqsxEdJs2Gfi+GTRKJ9KUbnb+xd6nAPwvm
OIZGRsY5QsBshc2dVnA+sT5uLCV5ay/vosFZ8Dij9RgkiiIu0uBSA9hDzkQsk4PypVke4NqnLq25
soPGFERs/DbqoY3q/PLfg821sXOif3GTcsBiCLE1o4HRH8QIvlnQpA9VSUzFywSKEH8bMAKkOdiA
ghvy/twSnD9TUI4bO2R+IZOYXX6nBO8kuVItp0l776nkGCk6K3YmySMAJV51CUxscMZsEBo7lTXH
u3duLH+7lrDg90LuHsLU3rwjdfN3BSEsWluLnR0JCuSQhJgrV2tjEjSGouHgmv3vCa7NMYg130uu
jThqt9xX7C1f3YZ1Vm/r3k7WYRtlazPoinPm5CzIptnOz5L2zyD1H9sc11nOYac02elWI4jz0p9+
Kts5Tr6zn/LJpxcaAtc16gdSznvNCfbJstlvp5ZZ9UQ3YcY5pGvU/JnZWCJEVn7MnbikMUONZJBi
zyzH4OXGoofsq0NC12tH8kpNr+3iPSvSztsybv5FsxGJUxqR3bHLlTHONtOcSJ1L0EbK3pedzTWq
550Z8T2dRQTR9ApH5CPH1GFX93Ae2IYSa5lbwa5F0GU8s3wU7frSeYzmMCJZGxS01LMC8vVwHZKK
vWZCFttBLjVWWEynqICKbfTjU9qeO1Rtld2FjzknwKQw1E059Z8sj3jRuTq/jHn7mTci2080X3ZV
r3ceXbMt5+Rkk1UE4xSLi7smty6pSxVSJdl6ABx+Dhimbwsu2hvsN/NuUPqk0xG+GZ36tUf6+bGN
uLk4+hkJLvk50aTcYjk96Br68/Rrwfc+awZIG5GXLpKPEnsxLS/4cwTYwm73gHFzPuok/4sboF47
lu+ueE8w4Cmc76KI7L07KK6x9LoOlprjbRcMcD9adaQvMx29XuXnFm2f7uoYcODMTnY4fhte5Jyb
hXg8RlGCpIrmjJpthm2QeVYBub8rrQDzIS+atdXH4qlxqWHhfQERqEYI3H0lnm7Q7eZVznj1kHhC
Y/izTCQp/mgf2NxST078rJUjX+qCnXUgRU9kFMoXsvH5LgQlurH6X6qP61d4Gf1lTLNfvN2a1451
X4AtSAOj+J+thfzMet2czdrA2rZ8SjJObjrfzk+OxmOcYprcNAgrhnHAsJMV57DutgoSq2684FNi
ql1CgHRJwCJgJh4fQzZDWW+A6mDQSvJiIQ42NOpNYA0zOhLCoJ5w5RGuF/uxfKN9ZBQ7FkK/PKhH
hQj1rfZTJIwJYtOxlq+489BDa2gtYfGv8zqcXj1GCFea/3IEC4T4H5rhm4ZEe8kFa1odIOooLaOT
kD2mk96xtyIbj6bV9ry7TNY3jF6fBcOsgQTMXhLqYbbFsXNqTNaf9cCQhOKlTOLs4KDU3sQcU9Da
EEK2/2Rhv/Um7ZDCSwCxZTEFbtx92U519W1ZXT2LdmEsuxF2Ic5H7K5jxrISYLMdNi//SQsP5LLj
HxnaHmAxP3vuIsdkGZw7iIVsoAL6loAGzmJvsUM7KbAwE3J2wxl2KD+VjTTGpnlJqjI6yNr+DjrT
OUbCuYwObQRndLb+0Ku9OfX6VDBvWjltShEfug/Yn39YraMhGgTDNhczaHtMgIVZ+ccuzcodksme
iL8Pvj5xueHGU0E/YcTAWOEwitMVcxTxqLnqWpm18Ik9b2XGAKdkLdydXdIRMRiBETSZtn7mwiYY
2v4wYwk5EuU5zmlhb4qwIFbFlWJQ/s6hVYUUzqyPKvcAP8fTe9pYHsxqVt4kgEHMBjLalaHCQgOb
68Uq5Lb1aSlXpFv2tc+WMIMqOPDkHR8j2uMru8GXFzB4s8wWzXg4Ev3wNY0PnT6HoMFNYtWtF/1Y
bqyP2qEz3DreqsNKsk8GUW9squx17WacFkJuo6Z0ja3t9hckHBME0wYXIuXyeaacJe4aMyTwsi+b
FuvRDaMvqNz6oqBBpyJFpcyySNGHnJN8U3K4COio1FR3VLTqYBLWdsamRDpwIjhN4YeGiECup9jp
zvaEMEmc++MxzhXbny0E4QErICqdJyGa4Koaf034ZHwz23UslPFhjUxlAtTiUxPvDGf8M3FWfEDp
xN6zGTyEAvs1i9nVnicGw5P7EVdejC89Nr784W8clP6HJf7Uk4y3kTdOD26ow+Nif7KJMHNTz9ML
Bg1wMW6Jw2dsLzHS4Gc9vNaszHM4641LKsL8KnFtr2nl73MCJzeZ9rSHisy/6OLqhdRyCahLRuEJ
QlzZdreYE8y/qVDB1cgmOtge4VUfTWK2wKmKmvaC9mK1CuTMNtHy0LpJt1PBHKw4NkbXyLwx9nqQ
k3mA4J0f1Dy/1mknHhhRTM/KnVnpRjOoe8H4yXM/m3YOb/cH2nYHkds/deUwvDOLgBBqAKe0nVgG
SqbXORbjhfuBfnY1W/h2+jXQJqZrjbOlTUmlBUbUXuY+ltQFhtqQBuLX6pS3ysmttRH0A61hbFeM
6XDGFmSfw3qAOwIDlq5crJ7sedN7u4js4tYtnWkb+GaJ+E2KBydtt10ezueSRjFACxOJoAlSzTQ0
4xyPcXPj4Rae4uGWkxsZGFI2Ygwf2B0FC5AQ3sbo+5M1ODydcXa3dwKtR8FaZRnWj7RhrVay996n
drKzQtqK1jkvkvql9DJ+S2uHpSVg/ux/OGW6w5gar+zM4/weQ0bojDh5yMLyKU+d7JAyYKADOq1h
TXwyfOcq4pYZdEMhN37WTY8o9TqMvr7Y2UXcb8teqHU6MQyyvG+yqAZ+H/Q4o5WdyBuo8/3BUCDQ
6pFfTA2G/oYqYOsTvHnVvONPQrc9WwSmPk1Z+KuMkx+D5c2nwnGISpb1kTAVTpnYGTgylvV2zqXc
TIPTI7gGDYbIJTlKCK1rJZtkH8y44L0alQSidY4n00jvNV1m/BmzZ2/XIbvYdwOnwyYLP+d2vgDp
I/buDOo8BlnNUKTE7e12vCSibJsa1vfkmpx/p2I4ddTEKNPCZiN8ebPnXl2lzsbHOK7O02TZm0mi
By25Cu3LAd2VxvNEeij9mFrD4iJZtFukw+k6DgVHIYFAHAhH8eglvyP7XxNo5yOqBnJ9fvGrMtgP
HREx/KKvXq9jXmKD6x8prH2u3iz8DanTEBlw1A537Ku0BNonjhQeWNre7zApcx09sgJDd2Cfdzo7
sGP/WqZpvYEchtk8GDh7dKG/y/KuP4ocokcXmc0VlZkMfsLeJrzZxN7G9qZX15fuse8wdZstYQWb
ELIsS57RrqPuCMkJ9ATeiNp03ioz/IRx7fwXlEm9qxiOUz0iBbJB/+4ro0OooQm+swzSJRXeBVEo
FhYCIutURXkH7qYjhEdfC+Uy/Qr0Xwqof55Zv5t421o4sNj0OLhdHe2L2h4BklWHGt88QYO0x7fi
6X0Rzwdd1vVmrAm953CFQyC5Yb333cr9N5hH9kdWOZ1+L86cJ4jg+hQjT8JVsb2rMUDsraUf9xcl
DWy245/Ephci+6Rfl/jnV/XsWkcIlY+zDqJLbeQKglMXbkhTSQaaDFEbcCKlY2db7vfLW7dc5+MC
rRw/RYVKSQSnppNc713AW37TcKuHTuhGAsYOx6lsGrbVgGqpc9iQ92ObyCUtGc4S5OvwZHaLHV1W
IlzlIv3Ey0Onlh4/RSp5HvAYJLHCa6Hm6VSbWIihnZ4Tb2dZLdlxo8V2W9L8sr2oOxhRZq+6qsTW
qmKgSNyjTnjf/tIPN/eh07QrFqWH7cCQrcir34zJ/P2UOLS1DFZrOAUhpkvB9PjgRr0caprTx88N
zaVpZF7bs71wNnSXrsaye27yFMpAnhCH6A33pSt/B4AggYUx7+vkBII7rb1Dv9T1MHpWusucw8R6
L4ogthY8WuHs3Ara6A0nRxl8pEYEE0jW5b4xkcA39ZwTdhiDHVfDM08W0CWpqE3MxnnUpXVi/W6B
EJqgmSZC4soOF+X17K7TtHUeXFI5RznIpyjosIOVgs5Pq9Q1CDhz+t2IbZ7D+xjn0WOR0QfJ6K1l
AtIxAJNXTlC4F0uHsEzaHp3QFhuXXX6Gn8k26VS0n01JnAI7YFMFG0M26toH86vFpGzpSAUnyy7k
5g5osUN+cUM9Uf77i2I5tl5xOUOUYmHencBc0jn63Q82pjWBi6R1aO+lWzeOgOE0HN+SyvpOi65g
ylH+xUBZ7scaVJNR/ZR5mz4QsQt3gSf+Dt7S6rKT4iBYuffCodrYbBHu3DD+tu3yMRb3vi2NbJiu
6KPxfT30vKrBUvtHq8Q4PEbMX2RVtOukq41z6wkOsqwWrucErSG96R/mvBRZkuNLPONEMDTNotAQ
NBbq8eJ0X/Qw1oKDyEcwHKdOoV20OmtteYJnJ0TRVKey2bLAf4pm57cKhLnLzDQ/jbXfEeS3tnam
+2NTApscFZcSzpG3Mv5nBaq6ma43kYYI1bashdj7Ce/MIBoxmHHdiKg26oi1kcRZbqwyOubF8Ksr
VHZOuulWlwCuVFNjtzEMSGwVE8K7urwlhgVeit8x54GsoBk05e6f2KJF4+Ydz/LgHapgAKHvwXTM
dQRjMDS+CxaJTXZad7QcuR/oKcT4yj8PH7PP/ghOdxm7apMwcnyMpvTgBES66NAmG7eJ4RsybMlT
H9Y0xt9hsqojmuViL2j77bT7y5yM8NyMIPKsbMiOgXutaLJgLMlHA6GUhe9xsCNeAXbLG7lQH2B/
BphJSbWvZxMYGuOn0fUZ6DtNTYqk5rrvdtH5/oAR8m9Nb43eX9bsaF5kqOyQkoW1+5Aq55szpfmn
UO7Ni830mk5NuLPS7BJorHVNpnFq5QjXypj6h40znuA2Lqg1/QP9luxDRNV1HvpxVdAEE/UyHuuS
1444KwemQpzsUh6bvC1OiZmoYzl6N6cMxr3dcNGa84bxHjC2PE30qiDn8afjuNar8CMuFIfzwcn3
Y+7maxkZI+cA500E5UH27W8cIflrTUtoz7iMhId2mqvs1SuHqukIdpUoQVngG4ppr3TOUUfYV1kE
3yK+okyr05YrEspNndMwnUIW7Jt4WqWdnZ6UyV20H2Nqw8ZjwbzNKQVmtjAQo50agAbo47zdEmTf
lmMS3toUHbEx1iYC5ugrILi2Nn0oh+7I7gGrW/0ad96hQbd0HqfEW0XUYgil+nMOFoFGw2DtlENN
M1fmJZqhTjIn3Ev0daspNwScKI13LMr3bRVR6rBfznMcP18R1Ps7EfVYtRve5W1t06FJyxic4Hgw
Rzc6FZylj7pgy9yvW/JOdnFNdWEcxmTHz0FdbojnCcEReZspvUasDKaC/Qk7sYq9ZE7JCGpsj3Pt
UiobFwEKau2ZrtjgUKiPXdkNO7yB1mbRzbEOomlp+p8F75UnVIeKo0J6LElQPcrauMpJ6WPv5+0V
qxTogzotLgPvy9QZrZMnwdc1YwwIgSxcml/Tzu3XbeFlD3mMNWHSnb1X5d2rY4r1/cIfaqrJwIAU
VXW2feTecc0mjopmUz9ViXh0bJq+swtnzxAaUxFDLMnrcpvUtXmo8x4HG10e1Sj/JfYZTqTKfqnw
S27igfCRzpkM6cz6LkVdPmVBu9VV4/4KabSsWQXiR2K/Y1s20nk3AYjqn67u3NfGMbunUHSvSOQF
YSA0t7mTFO9ekf5Uvq9/qor+njctjEDysJ5BKZzN04Ne5FetPeaX0Hb3d6Eut8GSDKIttqDK0lPv
KLrj/RRc05xMSZxUcj3qfpNYSAANRulxBkg0i55TOfMiMqnOp8qp1yxIT0QWpXPtFqt0LDrvUdfY
/lJABBWtvMdmeZjAdLEtiyAe8RbM48F032ZS40iI39mTi5YaF6zGUDwBWxsP7Vj/kzXaolAEjU/R
T6DIncanAYH5VeHJZtzwXMZUvrRugrNHn3MTssxA+z4Va9ss062RYBijtPaOTasylgDYbZtrzv2K
LK3gUEsOroKh0FHU2YOx2KHyL8uzHtlONvasbaY7WxFy43L/BVPM40RedcesGpJNl0HXnu3cZ4Mq
bQ8uu04vuZz/1by+s1CXr27UO4eGOnqV816eTVB1w8jlRwQ5mdV5YP8xy6uLVEuwxQ17RqtzfJZg
ptNszh5YaMyvtvWQKIbbVedIAiTRrSuS6nHwK3XKNa86NoagDfqxedFu2V7ttjiaTfXieAbtZzZz
jqFSHGiQHtoBJy4rSpy3cYqeafYjLwjTjcuKAGa8JH4hI/zuLmI5M29ywMBxcbNb3vCVE2WbwMno
kNHNu0QC4Yu2WdAdF/E8M1pqrFofJM7fXS86+1aN96Vgb9P0hf8w+kl77U3zYnHN2LQ9kuliuYsY
Ba1bH/PjdSLbNDDA8oq5oi/Yd88JPMRblJ5af8+yVfEnpz219kezfWr1U9UVBS5b16DwzK1Pgoks
cFsKqQdjhg/qRT1c4toNfzkC5yQnc2dv0f7hdBgwXVpcc23S/y5HQXTRr92TtNovKgLzDGjfPESZ
szVZBw+GqTp35Ml5Vrg45YVOn4bRea1CznquldIhWR5CBlQgN/qb4P79xBrEzcIy6cMIOWGiIkUk
rOysJ+C4XcO+Uevh7YuTgVctD0lHvW3Mw3Ao+n6vdW4dQdaJ55hgHJ6RbcB1cS0dPYNg7MVh8pOB
low8DQZrgXXkJO8qo+2ayDZ+4Fkv2WBsaEC7eflVxBxEgHVkN1n2oKCZjr4z2yamd6Oz57v5oy0J
3Engh2FQv8t+qZ6hCyh9MFgburiJ+YbqSv6rnIZbYOA9+T2dPt2afNc4dK5MhW75wGEo7OJpO0GJ
2lRoTqtZZ5yfKNGrvDYvJr1+jMn9S0dAmd9rmX2kDe2dJmRfbJjgmFqTQ0ULBpRDqJa6RodaqI0k
lckcKuIiLLz4SUn/d5j41T719YttJI8qJXDb53jgYx/8ch7z1yi3uHlTGJ6Z01dMggdBn6SAn1oA
/sFkqG9Iz18H9g4+fUXjM8+zm8W2IYMS21/xnmTLI0bC3e/81vb/9uwp+PE2r+hN3R8EcvWrm7jm
BRrTJtkYzIM+C7dRZ7/gBW/lKAs6pXtCaml4dgbifT3+ln1haHmpM0F22/P6t5QXN83e/J0wldjT
PqSkmpPgWLeJtYqGqP6eGBFNGfz/VIA+qMPIO9kOUtGu8sl3tozqHen8wZmQv7W0cDgNeM06CEJ4
0vUwPk+TX52NLv4ZaQc9Z7FA+V4SVIju/aqSjGlZpw6zG9pXvmol2vN/QWCM48ZxSHYClbH+h73z
2G1dDdfzvWTOA/YyyIRN3ZIty7I9IWwvLfbeefV56H2CfRIgCDIPsLeWLckSy1++8hYHhbt+U3cr
6yBOlJu2jJETy4Oyb3GtudV4Tf7zq16x36EWN/tNNvRbsQQWnhVTvpvHGbJAHn7OvRLfsurFwmjv
bZCD8GVURjAXSfJsjZFwRvhgU0XBK1Ud1LUVKwKeZxnPaRFEb9JvL6Kfqv2A46kF7/M1ypZjZ2kG
5ZR0fk2xkBYgmR2aDBAGaY5yGA0oUaHV1O9LQAsLckG1h5s5bJqGmoMFmg1hgd7yUwxOVA0QdrHC
yxetmTZtPprwS7LiSZvhQRYKndwZqLk3ICzo090FUam1Ja5x+V9KDeamlkUQDLh07IjImRIEG/aU
0+APZmG1tATJK3bT4vcWuSyx9XzSCfidqhzR3NcEaWtJanceFlLeCr3St5neQ9eb/QsH9nduGstd
gId4fRqN2wIYmt10aXAE9t15dDVpsAaNfk5BFJup0w19cBhCAt687f9yOykQYsjAQOoVH+f3dSuW
lAuZrnohreyh/GiYfmiT1024iqv3WcvTV8xYmlfit9AWhSzaaBXx0ViQY49LtzxpE4WybjbuvSL2
NyC2pLhGPj/T2pGesD5ycU9PTlA4NDqQ82ejd9Lp90EYJJo9cCCpX/AcbbJtU1vYxcbLgXuV7UHr
SS+Bto/7Pn2u2kBBVntiTZNIa3RDeV2ka2cJ8l36ydr+CYOL8C0S5PCMosh90q0Kd2CjhN8Wjee+
acdzbi5HGLCBtUfyJlHthbqBX+AnTn9DCmkT48ze1k37q2hwwHaTXVnBmFerYvnSq9lXYoG9nJJK
uYOTigDZXbuBjCTRpdAvlaE5RW1xNtRBOJMwAAKKBmo8S9IcpFDYtxV3HtGUu75I/VYdDCQUjeGD
zELaQRxTDpTswu00SblvTXBmmmwpPAscKIWTVNUnUtXI8OQwqN0S7hxss+Ytoiru0Oz+yrAXuC39
Re+i3IP4P3pL2z+GqnuZK8l0J7UcTyhV7IdS0RCPC2+hVYuHPu9UW5uFxWWfMDejrA7/EC7/v6Lp
/03RFJlKCL7/Z0XTXZbFdEba/0XS9J8/+p+SpsZ/rMKhCjgt8b8qmlrSf2iQd3WehslKlxgO86qr
G/33/6bK60s8j7SFwYep8F/bEqHc1bLvP1aZKnjHlg67n0/8f1E0ReXnf6O1AkeRDewF6TOqK/nc
Wqm2/0XbIqaXl2RSG+1VJn1pWbs5gNswQzx33me1adnwVBw2Y8yBa9gLXiPqwI9q0fTVNP6jE8Qv
dSdstQi0tTDHDYxB0Rlj6zK3mMmaGUijHn2lQbD2M8SHo0ntwc5jiK5ZeKAFpL3BBjGln1AZjetU
a8dFmExn0ozlZaSdY5e5Cl1MEoOL1gPVm+B35HXW+XqdJNANZsKrBfkGBTUiO3sfy6reYYllV4N8
nEDIAkPINtKY3K3Zkt3UDGc0lSpYepoKuVHMvoQVvUmhAnEjdvBjm2Rv5hwuBxqvIApkrGrwZiCD
orUTvo/6XuhhisxsuRc5R+kfbvbRMCgXBh0y4SNrUKIoSLOvPmdZLx87sQVaWZjBE9uyvazBCy1m
SDCI1wOra+4iMHqw6gA/qQ+LG4X6td1rClhG/JEWMNxmG9RPvw807ne0+TFHEBuOgauRyaM/Y7mz
TXNLdwYhUbw8UYDeFw1FnFh4wTkxQfOh2LRNtYDNHw9Vg4/jWlWugSl7lq6VnlHRsFMtTOkBTMAK
FUkGCkoIqTo/4DbuREsZPdzpfcOkxagDA1AnMsJMxqDCSKcL0QF2DyMGc2h8OfUgKE6bkIKmxKBT
olj7xW2DOPQa6BpeVbWvOd2OVJiKg1qMVN1IgfxILyywlyUAcuuMRrTcFMptEVtItWUWe+Rf26Rc
Se7dAiwGumWuJfk9jtglsmhwSxD4k2C8iwHNrrFVn4URlBV1KwrZZaBc9BUwVBjmZ6BFI+V4XM37
rDoACYu9usxFRmTS7xVrnBxdrzJXngUqG5jQd4qO80SvuN1ELGf0XX4sJj3754FT0+Youw5xdkRA
ws7aBoRTWJ1DufgIgtYtJxqImlwvq+96Y49BtYUoGG/NGCagQtvRLuQeqU9SOHAnouliigy3J7En
GECnUJReDACIcrR0ZxP2m0Qb4ZSStbShQsmzp2TZCeNrbczhU17nOyFNkVeCgP0NzcXVi+SYV3r7
MrfV7EZWHnqx4Sq1vBtAdj90MyLWlb5VrH68IID8JRTDcK4b6UJZHfm+YprdRewjuxMry+n1OHDF
6SkkONkXOdF1G2Kt3cMfGDrph6Zv7gqt6IipFpzKCZMvy6JvKvSzS4qJuqB6XMLD1DqlSlw3Btmw
q/KkdOJhIdHuemSCEngzM4bo9HypssFwoF1ZUmQCO4Zk1mgN+3GI4S/JP1qTvrJeCr4lFvw1tTYb
jNE9GcyW2xmsZUtzZybRYqv1ci8TxC3UImzcuSov4pj4VqHU7lTGAJtSvA1KSBnhDN4tzKs9CCRU
30FB5NjXxI6uIo9spAIeyUvr0lG5oZ4kUHupMkdoOUU9blCtxQlCVkBCSuM3eJE3me62nddIgNUS
kuNq2du6gABPNNXtE2HYk4JCZJ2h5y8yttUCaL8OSrokDIjM7wYIKJGC/9Bz/LpH+U8hALbG40K9
dF1xhkeAbG5bv8/mkniZiRVZtqSlH6soPgZYtJPJUXaP8GTQimi5iEX2tw7HK1WWmgjExTQaUs4S
uGaAp4fSQ/GpG5CaSvSdTTi8RKhJNVm9C1HGt+Vu/ItIMdDftPzpsqpzqiZYzccmnA/ikLSCBtpQ
U1xd4mKDcnTq4BJ+CUu8f5JIQtQguOZh9ncg/iGLg+YHPBjKGpRWSG/woupLZr1GJpCiSFvulkp3
tMKheW7kbc14mwkJKTze4qz+RM3g0mY0bEJdCLe6AJ+hWlrLDsz+Mw/meF8lK59dnmlyQ3cddEpu
EAOdGMsRermAAKJFRPJg3y2zg1CF3TfVn+IRjeEli7IJ5qP4pHcaE3lSDklunuhu7qJcRtppVjZJ
pMnA8YfckSuR7rIYiQDgiSGD7DPLghhgzfynisVdNc4flLigeQzKe5hW5IB1fJ9E6SmCtriR3itx
TL26CWW3VefIyWMRr6LYoAmpt/cYQfGgRzhkDPFYqsUqtpV2uS7F8BfCYY0UgqMEGPJKIqL7MMci
LPaWCGm20TK3VZeUZwshQ0/Plj0UHYOe7Luc6cmxNABoM9dR7gJNaltE06L1ZHad6eh0T87CXHhD
1fxZTOoSRZI0Xsd32d1qukGCQUfiK4ZIPEjgcqRgIo2v9JvQtFd5ZGelKPhQNThdTSI8KQYWiBZO
EBrNVAhUVcHKncRacIiEZTvCznVl2Qz8bBAB24DDRUyEJCkfdgAw6Xn+jVvtS0XpCtE49VbLSKSn
ZevlFoTDNh/Idt8TUX2Zw1o99dGqXDCXMGTiK0uPCSPWbXVk/Eb2jS6DumYtNyrIMsHD7LXAOK3R
/NKE4U0XSy9Q1IfJDgSAIfVG0BdqPpL9zh/1qAiIxc0NpQBpl2HJZrcwIgkjyl2f3I044Z417GoF
1uQQO+UPLOYA71LlsEVlBrfPxmFo6dFQxGkXo9uAvClr+NjPN5WJ4Y607MP8D1N12QnRyF6sUpzg
Fs+5TChTk3w2Y7GdIGQRLR00i9IUhcfHqGQ7q56hPceDBrJBfG8D7WWVkaK3rv7U03NQK8j46fD7
ehBhdkwUBSclOiDz29irMlYFYw3sM26t53kBvtiFFN8zhaUrkR59zlZaURzoEaeVIq9Ct9kGPAAE
IP+WrezcacpJbIpvudM+w/ZtAsYsx9KmMGRPUxmyvfkapNsuQk8vAzLcU+cpdFAQXQpHpMMEEfhz
mp+MBgfRsflaZlqK9XSxMvWFjPCEkswfudahJc57uZP25sqV1qq7NJvA3xhiYo2KIj16RqNfiUu0
GURl2CzE6Ye4ML+L/i9mJ/2mbAHP5iMl7zArf6aABt2P0i+bKDWBUYfGe0uXow21PzoKre4UGI84
e6qQTD51y4DASTLlaEJaH3htBMhxcMWilLWPvjTqJRQAAMnM2NcDNjY+4a4fCkXvXQKEU1hpsmem
dKS5SojxWPI5wg6vJfRjwDry8L1Ymb/oy7PRhN/h0N30RNiba1wp1sq++KOiCUM5qsPyJvcR0TtP
Jpl51EIUM9hIE1mFSyGQkVKVE4C0CJEf5+9ClSKb0h/zAuSXuS2H2ZVqrwgQF53G5aC12dVINDDe
FP86CeiChVwJFQ3xtZ+bXW3qu3TEEbOb7gs2L2twGmzNiT6jYchbqsEqh6zR66S5KVmUnWQLKEOd
WtxVMgG7KnXiW3RvpKIYEfyS7lkjWJuAxl9tqT9TOmw6Vf600u6UhMK3EZkvmrTUdiHhSDXSYQ8X
zc0UFbGMrLHbEg55esUnGW6Err1KTYFgY9KB12xPcptImy7j9g96Q+2kAGHIQqfGxezHWWvrCvsg
sMVxRX7F+I/B4yU1sQMYA3Yk4vzRC5CHsZfFW+r3R83sLVedsBlJ1pfNX1Ob31d+f49rLE3MHiGB
3+f+fUHm2ovOv0/++8q/zxmAogNpjpGK+p/f/Pvif/n6f35fX/7f3pOmyUGR+2KT9kUneb/vY4dt
//NH1n3MlP79KhqNW/h42Cm0wV4r+yvgoMr/PePfh18T4n9//f0JXWacINfv/n3o6Snt8ZLSAIh6
Vm9+wWXgO37fBWnwv771n+dUtPtRtM5WK/MWz819vz6gniHZRIwIuQSikNq/T/6+5/dBa/DzmfSG
oof+iuZEiPLs//L3//5K3Xx2ekSRnDojjrD/fUUq9XRTc4XKlYo4aVrOLZ2IkovYdH+fMwZMq0bY
mTTA4YK0c/uMsAOmThBdcND91+y2F8ILoh9uTl10jI7CqVWf2K0W7UQ+kSQ308MqjKA08Nip9yb+
dh8QlK4wUs/0HEdnOBC5hHZ7A7AVONV9uRORynRXfgCSgjZ2iKRxT8NUHA7P1TzqqCzpe/BYTB5c
1pKz9RQAB7iD5a6M5+zVvADts38w0pNLv5mPeOflDuJSEJIrF7mp/sH8JVf5Vdhx8k/ceuID6kiC
sY2/qHNC/BfzDewYRJFKmx+7HyTHYSShVw6Qtxw+oVMgIIooP/ZZ3+A9S6d1UAu8s5RgYQuy1W4d
AFVv1SuqBAMJsrsix9FIQDPwWttoL8XSKduAspdeVXUfgdKSJlf1dIwrkXy5ZGfzsrBa1Ha66Xpf
lGo7JJmNzvm+pDXily8oCjXZkUcEiqLSXuBvyPL7QmFOjJEntyfhxKOE4y0mjA/6bIve+5BKwmHa
kffoeyh/4JthtG6xnyRlheqCsHWDTawtdrTlMJyDKFES1q3VfnZ1R32lR6K+Ti+JeBO+Lm3pdwEW
bxq9ukN2zT9ZoLMLvm3b0smuxbV+jhzB1nz0rUjNwi0AZIJcG0j0l+W/G9YZq7wqdKgHw/neQ5fs
XUvfd6ITY+eSyj44/EF1SDHdCu/BL7jm28ab39Vz5f2QmIZH69ShCfFemI7wCUjkGMq29nyfHPmM
Pfmxa+xpT++f3EVxSQ9pzTiXGsPareleUgfdBsVG5JXHMnGBkFyCP+ZusE2326ofwau5QyRgo1/i
k77T/xTf/Asa7NHc9V32Hd8QMgv+CL3f3enFM1SDS+iBfbQJv7gAytbCB/QzQuZ+j8SQ7j7ES3HP
HeTOcrsEiLYTPIDaJKNu/Bl8/Fg382JexAFBZycHQ7ILwr1Vuqlsy9qFIpIBotYHb5jZG7VHdMbG
gvJWP9LPTnD8Vf3E/SyfzuHLOyAqCQ0XB3aIDbWptLOydrWtPjllDFHdpv9rAlF3sAaxl430MqNT
eAuO2tNDeXmJh53g0EX3mu+qs43STc60Afl2rHhurwmIXFc6LDZ6rWss8kwVPftokC1mLsFFLhw0
M7CmxBa1Fh7hc3Geve5YncvaxgbwhrD+cIhZcTbLIQY9x9nTgTgIsb8rbx3FpE8JLaf/fJaChh/u
c9MDhjcXL3g/i5IPwMKF0GaHNDPd+sbnJud6Uz9yZDw2udNtY7xARndyqrcWdBY2Ym/qhjoLtR5n
+WGw/ZyS4+TDUvRlwJVPgBLP3bWjJYkEoHlCD8dB+H877Won8h/qrtnWaH1aboxNn/fPSHmkzsZy
MnJU25jd5v6TbpotHdpXaj7s3wXqcljAOuhwdviDuelJeApcmrGTzeDJ1+nMzWSUHYTECffrxWwf
O4mXx1sKdc6yi3NVnIJwZ1DjAKZ0EPfaj5Db+GTvlucKq7ptrzOTt1O9i5+A0dtUJJ3yNNnhJ0US
CIz32AvtzE8/kZPc11SH9uQ55TMBE1cOnJJpD/mzP2Ij+Q3YK/XE07JDZM8vdb+R3fzps6wu8nP/
d1UTm8+N4MN6qLeQG3VInBZXrbSc+qt9il/mBeVCB5vM5lP+AwdTlN6IdCll1YMXb6hPggeqJIeJ
XOkY1xwx6rPUr+EPeqVFd6oROJhcy/5c6PY75t9YPCeK/S3Zoe7IcCWetNpPb4E73RHcNHGAFQbA
oEgq0Gddr3N0hgYGpbJy80e5wdiH2Er5Hh+ofi4yktoeS1jsYbRJQ8UF2O+BOtlrjKZb9N4/j5vB
OHN1lkPtIGqi2s03mNOFprkjF45i+nCb+XxG+trLHj7Kk8Qtap3kHRZsoW0Wm2w83zMLQ6cEdLUc
mSOxB/NY2ULqvEkuW6oK6Bwm5QucPNBFECenbjWYzDdL6U3c+vGRuIRX645xVb7ZLNkCkdw4YI7J
4jCGu/ITHY5U41euAVj255iN3p++ZyJVEUSuS/mHBdpZ7z2lmvIr39N02gIWEP8oLsnSop8if9jC
50LlEaxV/5ZvhmC97TEhXiK/ULjMXj+BppZf4XN2hY1+fuEQxUdz5YTXkz6x9EzBLo62zDd0LOxg
1/oAPJanbgvY9Pd/Ou/Ld2hLh9Dz29skujF6FS511ifoDU7wXFzKW3kDXBCp22C0uRI4QowlDoDe
pG+yHyQobPOxqGeAXrhrIiXmpMvG6uBTemgfijNbEiRRfGbkltuQP9gZWEbufW1LQBtHjsepzoxz
trdgDw7UE71wy7BK/ph/9dZHwKZu2KN8hlDLXAE8zXVkJ+UEgV8/gzDyW5WrIn3Lj3xvsJxn1o8B
ukd2AupzGRR5WmwIdJzj/U5lI/J9zFq1ds/jHhVVN0fQzQkWeINPSeh1MAiD52UXPzQ8L5O2QtPp
CadJWN1v0auFrgRj4Cl9JfH+7u7ijYn6iFyAuuEeatxn4tYOiydrRo21rqN9GwewOOiO+OGh/9L3
1Y5p8B5+BZ/CQdnVh9AXgBfYpjP4bLH7sr3ULfm4nV3kr/CAkgWsfIgwhve7MLksTi7Q3iZysrdL
Z0Om5PKgLmkNT9yc9mZKGy6hA+eCm6iwZah24r6uwxS5WKpGdnUwwSmDSkSTyJ9WgtAu+yoI0Vjr
4H/6KIonLjPfvFQHgbWQpAG/ygwporel/CyI4dQ9j2K+nfOLOmQHlf1LSNHbRlkXtX1HVnwp3xr9
1TA31XiNKP3GEQ18cRdya/Vkp6lYWfnSS+oYzmMD9FPYHlxxo9nEnlfLssFOlLnXWbbkL9xyxV8Z
pp/NOQKqd6m2hrcJfKpZbuCj/O0wyl+Q+UGVyBufYSCM57D+hvKS/9TCa5OFzoQQaWfLinUSDlUB
3wVhLbgiRniR+mq/1LknvCULLDeHsZxvza8wae0pmzYCcotfmcng6HcVOJzWDpZXtco8cQcPg+2K
MtVkwNyiW33EkRq/apAdxY/82swOxIOcNBElK5z7qH2f8NIZPlUsY5lA4Z5lR9pmfnFGlR4W2jdr
G/sJgbQEh5uljenfc+dyxDe5tz7hSo0u1qaeKIztCFSZeGdWnsgeQbY9aqe+QWKA3lWxcLiEoATU
1cDi8dKqrvaCAib1eAScYEejfPmzHGAeLAF4GhvNRknbDDg9rIivm8LUZrtCB5GIuyue4Q23TnNd
qm3lqw/1IVRbvE8f4waId5d+VGfmuXFPvW4ntvawo2KCzMPM8Sw21RU7f5E0hrBDW58iMUAmSiUp
AmzEuZSgaYDPrBVO2foxqxgzfrTRxb6iaUO8I4/A3lyZSlDpJcVOZrbK035Sz5RUluzUxL7wEiRP
4eTQrPg03gPVNdWnaUB+xB7+CJL7z/Vg7cvYUsABcMzgMcjVd1ztDPPCs3Vokx3cO0RAcB+AUK7a
tP8qeJjrvUQfiBzjLd0nqyaePUOM5lxq+xXpPS08aiYRsX6a9yImErhpH0sE8w4llPP1jnX1Ps8O
kfgQ1CNwLIQjPmPRgaAgEhbJHjIZ6K3a7NPLO/yt/qm5zLdy9EbZF8uXofbqdNNj6t274q2NtwLe
ShyBTpC2U/ST0l5n4S2YPmDgAd1gccnQWfrsRJuI8N5RYSYEj+yydeSX5Qzhx/INy89qjwBjxhji
TIC6HPJNyZjXzhQajX3PLiASYiTQR5z6FKxXj6FU3rKrAEj4HO5nJMHHnfaNJmg0XiC24u6IrgIy
p0hIVa60Haptkz/rEbj0rRK8ZolfsBrgEutONN0A27GaIRiK8mZbfjfWyjQ9GGRbyqWXzoQz7I9d
tWexGx/mA1Z9S0m2cZPZt1DuVIG1UJIqX6OQ1hbWOZqDrKhYeSqX5kyTNhw2icHaBr0apoxfpPu0
2Rr5AZhFjvRU/5c8AblE80otBElMSo3ItdKjUzQssyh+u0WCMj1m1D7uFLNwLFoiea9FBizc4Ekv
p1sLURu3AMyQOyk2ED9V9JLsCiQZfV3aV8lxhuBDEMY+orl0eubnsPazCA08r7DIW48p1PqgXfVA
XvI0xNcZilDt6OhPECPyX5I9dzQzb9yA5ZtoMEYKZp+m7Mt1eslT1NFdpMkGLL7SQ8Q6qH6ZxqUR
/Vrcs2WDg67U7/ETFRfruxKwTyffYVeSNeeBPKBSejMopovm6TS/jmrIXk4QCwCJyvf8YLERe5dK
8Kj4bNO0jsVso8Zb2O+ZcIMtlvuRtdUru7g3gNmjP4FgE7s7OaIa5Q7DKA6aNSfDxbHah9RC2IoI
mFjrlux5Etzhle2B/cnuzswb1KVoYftnfBiIX2vq4T5xR3fNt9SvHKQTnsKv9Ks7fla70v6s/ijb
6f6zkIkBNHFQHlZZwW2Y8+T7MQvTfOIm3A1iGoYo2Dm+prmQy27jU/6MlZtAjZ3KLOndl3BFi2a6
6lykL8UdzugSJz8r1sdR2MaM4yvkBMHFkby+wRH9Hu6spYWL9g1jT2IQT82mHUiN6CbRRSZK5bE4
56d0zwnZ3RUdD4oHm2b0142Xqvt3IvgsN2R66b44F9V2fJn+9A08yRVmZofiFjEWjWIEoxqZzvYT
NpZQeQiKWTJ1D9ObFtoLLqsrF5SqBL+NdqfuYvOY0s+9RG49ntaNZLoyt/gmMvdNfWMZK5/7DRMu
5fhq1B9Ys47FlcnLjMx8euXUC1jTJ9YgWyZ8GreA3GmC7yTAeesomx+xV/2BsBC5RB+YA+b7Ghqv
Ty3qr3iTnpnufAsEzeHSAY/6g6ZE/gCU+Wwcyo3hEd7pp9/jCYdz8iN6y9FCy4gUkSC/qrbZOejP
RfKxGPtW9jkptCT4uByY81NJCYGweG2Y9jeFgMq6J+/k5IYvIVuylR8UmITvFDHIHwOD9GcZpa51
gURSlDWTsup0YWihZMQueye81J3uY/XHoFzgn8Udd9zYNGdqJahvU3mK/aL2RCJaLg70NpjAPxSO
YgRNRI9iNR39LCBxiRCtRV6BjrAdf+ofkPqYNVjey3i2ngiaNOv1YQx+6Mk3lChI2gfFKwvX/Cg3
IPxRItqRZoipp6Q40Z3j/C+gyDtfDgnAYkSzHeM1GB6SzsNkPAo98VXwS3GtHizasbuE8IJfxqcM
2PYuaCKbaFZVLmWwFT90ah86fizkowygXbDhHGQHjD1LVo/9z25w06/miD8dognRRviBRZmgqQJw
YfBgBF4QmUQuK6DyUrvhUS/8e/2jbcbj+BodgntzG9kwSToh6oNANO3oGaqTc22MO5QgBKy+pn3S
2Bm7Tu67mGsPhBAuIj6py2YPbjf9Cv4O19I6IrsgVVvKXCmSUqld6y4zsdRfY8vFMaocjtXwPn6x
n/E1n/kG1aG6+7gDle9oflBvImdThb9VS1PVST+z6yt2heGxfSYa6T/BP/alI8uHjsIrCrjlFsQF
ZUaodw7VgfYxt3bkMGdHBOIHW3woh431Qmx+yD0yTPqibk8NU/6QPxJUAajMPIVPWKDjiTnL2BJi
83cEKiL7JBNsz8WVWCD/lOfNq0E3jJFaO1RAKGBQ6WGdhlBFHWQtdjySZpP5mdue5nTDs6J8EBhD
aCrT0GhPIu5zvYdaLII/2jY3blXgjeoFMm51p+ZbGaBh7Ik41GwP+ZvZnafmhbt+whapggEzcKpn
qyESyL5LNoKaGlwSVjbCUblxFOd3KnSFvocpHxS+tnzzHxUZCwjO+s+TAi4fnYCxuoFNndqDvsah
enwZbGVbldvXlaMQ/YGVNwgHvqOn4r8J/hZnRv0PtRFEdWAzDDsTpZPAZUE7kuOv9RH8w7aBH+Nn
4qLLVm7bFyM4mDCwya4UO/igTkcIX1DzIOIlW6Jgibt54Oy40KBG61vQUT53unt355+14rbV7tZL
XbzgYHYINEf/6IUtidcT4x62XLoZJIfs7T6w/MAaIgxj1TiTaZjFlzgOMJccE42UHhnKEysqX0P5
mqyNyRyxqhP+xn6zTVACdWPgtOMbH/ZNcgkAFQhPf0bEay3oygdtFZfxSD7vwhPbEKoLrDAgTmj8
EESh5YrXAFWbjZw+IZ/UDP60XS/IJ0cE88wIaITZ7JVk0eyIoMNiahim97sC5ieW2yu5OgpyZDV6
8jR9c7WG++qkvYb7LFdo2dDf7Z+JS4MPQNc/pC7ExdRyWSBjn2XJ2MrJgcTi8MggOX/E6pUQM6Ho
R08ISPnyzeo2vefSZuA9ek8dZaTpdKpQ6r9S1GBqPRG1Z7s2PM0IrY1oOu6iO3zc6Vuiie0oFaWZ
QPLTzY7U3p6wVJo2ouoOd3Fkpj0DqcABE9sB2pQpQgzn1vSEJy5yXDsJtUIVpQmvP4031Zv3dW0T
V/tMMuW7u4IlO1LwqKnWEICaH0T3GXVhyJCiTSpESIHK30iMoHMP3kJyRVAdWNOCDtpKybkHNWWj
Tfs3sxCEA+XuUHJX9+OIWgs1GMISkBHJYKNnXD5G7Y7LNUircJ/s3oUrNVGWDBy/9pSUOCxukIrQ
EVrb9vhXZVOs5w0diRICJwYWyYYrCjAlJUVK9yRJwcc8npR7cUYW/MydGbdicg+Is8i/TSo06FhX
roBeuG1+xJ9puGNpWGXJb9M3n8SyopGwizY7/NifM9BTrzpJrYOUv1keYRjKB5kF7jO6jk8x3Akq
jm9BQpLgBacEyzQN4RQwWFdWLRD4bEuUpbbDNX+jk6zNx9oZ3yIGIe+vwiPcxu47DR3rOh2YyBSr
QYI9mScGOJUmk80HGmkje1wQ1i4YmxR7SNTXdATsxuhZJlKetJQ2YvqmNfd83tBqoxlK/pq+8l4K
OzXBRerJsPxY/Cx/0GgueRMlIdLqGizWJSLiqz3+buxdAvQtUG0yiZHL1Gz4KKvYhRRHNdQ8qLkW
FkIAfzvQMTNy9gBa9tTaJ/2zsHxY9pW6I3JuFbjXd4Gln2MGkF1gKBRus2YzifM6eOI182DJJrUG
/AJEglFZ0Pv1uA8rnB0WO2mbFwlYqbls7dmVwEQNoTL5gAw5eo6VT+YHRWI8U0/n7tYUSBEgZ0RW
SInd+EJWMq5HxZIyvfIq6P0WdW/Zo5rIz6Rc5Q21LVV6TWCkqsOWxnrJ9I7+VNMfLmo/fvDnfM+a
rrhc6I70HAGiA5eVM+K8KsKdgTviCsqWQ5Lo19MC4+UFeM3azzGGC3shV5zrhbsh1ygRXXNZw6AK
IWo81oE0UOwhL664i5QoPxmdfKY+PbPvBasCwDtnDZuA2fVG2Z9fOHwq690ajmi8JFO3ZqVk5yOl
lio23PU0SVHKdZRwzzhXssEgXSNHbir7PFcVpxGBggYSEMx4Ot5AWyqfu95hhiJ7jC0UYazA5eg5
Rm4RqwJDKdBY4Z6F9or/xKZGI9/hjH6ArlsfQ7kVhb8qZfuTGW6RGeL4qZNQqkShaR20pqdL74wV
fqXkKmvrZ//zzXyD1e04BJW0GqQbLFH64y7pSYXCGAN19DhQznUGEdSRDEMg33H5+Xo2/uI6LzSs
11OgM77e0BAqpMe5J7HLbeR0GPQK0vRbJhGv8BZux7iZYCPF62lztjKE89TJWpdLxyXgGGO4razk
lcvHceb8EcfLIFhvUgVs0y1AtuFEYavkoOh5rO0bcW6PwZ5kI8zYe4iSKLSg7enOp/GTLx6udAkE
Mibk3hxOh/+W9soH6pR5NCT1XerC6eoLoV4N7cys0NQdUz5XDp226+kKaKKt0gQWXfBv3EQ+bJ0Y
CMowGTS3r2nWvRoHlfzH9LmxTBC+gzdy2zlDThOWQuUO+qZ+DuUtlNV6wUv0uQYmufYPgIES/brD
OpWdX+0nlHN8uNZEhdKrnh0onggpxYQrY54vD0A9C0A5vdm4wJBHS6k0LpzPyFAiHtway5HbwHst
vAkYiwBTKD9jcklyCvSVijvhDmMVWOdtfKBKBG6Uq8xR8D5ug2TuuQ3ozhFxN6gmgphUbvxBJB5H
60i/jvHBrURpNMg3tYQ6HjLHboTMQbxPBKY6TUDrMK6zzyDt46g47OVIY4NpkVYOtGUGWXfpX2iQ
hnCRmYuYnrzinEPVAw2yqCZsAaWzocWGZ6vlQwNUoi+x2HB0zGMt8ogcpx55OwQLsRHC5KDYvSyW
y3Ji9c/D/2DvTJbjVrIt+ytlOUeaO3oM3oTRt+wpkhOYROqibx2AA/j6Woi8dW9WDurZm9ckLIKS
qIgAvDtn77W7D1A0garuqvxQ2BckbcLc+mTZEkfLr5+3U7mrxIHWeGAB91xncgMXQzg/uMa8zSF8
Yex56pmXfNxFwVXjcdmzLweb6uFHMzCLc9/S5lq+WKIVkOiYeDuQhHPzHm5f/x1AqxLuB8kCK795
tcfDv75h5lKj26Op5PvJ4Km2qwyDU7nx38YDWjc+2WRsuCSMRb4fZwkPXZVL12nVPthv1PD4NnAO
Q0SCM8NdiKbAM9emseELK9U+LuDFL6OJrrUVb9Dq5Ag++WKZgXgNwmo5SJWbmvedIhMHin/kO5U2
G43l5mBAqru6vttSk/vm83FduS1D+nYQnTkA5afgV/MY8pk4OHEzJke+WI55vCU+/yII8hAXraAv
QwJXIBKWsyn6yMQ+tsXrjCsI4QM3wUApczVwPccV1XMn3NlUOTmVAYSii7UZA7DflNTuetC9OmhW
O2bPFRySgthy/ZS47wxG4ARfqFSLp+V+JYaeQ6oPsJFYmU9OD9xkHHA5A9uc2ir9kgWQFs5iDDeN
8UOg8bwNO9/eusPyTUOsZiajylc8smaytbAUUjiiUGiMHRJnpxoUFYDhmC/XNh2pYOW8YWmjgpYg
76LDiHpqPTEoptNgPSLpb8jPYjtzF/gnaZB8WFIhevTycMcwWMaPvWp89IVr+AL5QwsBuj/zAy51
g+ut4VCxDmico2G5hm98o8K8oOwiS5irzQiomEPMu0DtXQf/w771fy33tfXItaTQKmiI0vZsklVH
oR7RCyQ+RlavtgguqeQyA5WUSZFzFcHyvU0Tcb6KQhQMXYsjfnP10Peb6yBYhfTIhz1wuaIj83jD
9FzZR25DPsUQ7ThAk5nkMkDbTcqh5JPjbpMegvjaRQjAt5Fg8Gw67JDRnpGGItNPD5X+aXyhWGEa
s383R3Coo/9UVBvFd8r2Jnj3WqxiazSIy53UH1CWY2J12KRcAmOt+HrmkwVIMDxEzYnopKlcO8P7
0L0sXS9KCfEmTtgjrPL2yFxlUnLC/4U0mXAIsbJ/UkYIaNPs6mbPjcml4JZF8U9JqgQUdWUEOtT6
2GR5dwyRMnplMfIrXJZLE0/jQo0oQS6LzBQf1KPxi9d+fOBXRfGLy0eoD1w1VnJCog3/aGRPIPuL
afkU/M2qXi0vQXfDkUUYGZ9ixNbe3RgQMbBaxj3m9PaDigj/vafWjDx+Mx0n1u2c5RQaJ3cjTf9p
mUCWNRuwsEmgOfaB9Zysy3LLbdM7jwxLxOmhemuY6BXRD0e8sKDiumSjui9ueHogofXI0O0wgWNX
mDdx+jTygRA7MCoMRRo0ZuWd7I54S+CVcMHQwPQny9lHeg81T1A6j6C6PnJ1dL6ph5MNv5+bnnWy
fAzZcTGx3CYjBmv9kH9wzzCkeGfMRPOwXGz+EjczkxEzB5coItUmP3DRmHkKRCvuaiFj8iGTtfqJ
IIQJivXOcA789X6nOTezX85XBZq1YlXJe6Yx4tlaH50xe/N1RMgH7M942fuw9lEs4yXfIZszRosA
IZI90MFxAsr2S5OBy8q/KiKMOWjGL4FkscOSk454u+03Ay2Z82vZ7/Gr2IJkO6aQfFb4OxAIp9Dv
yoG7H26P6A+MGeppufXzCU0ALRl2Ynx674tJ/oHaKId1zqvL8o3yhPInyiJA4YvMoFOo/g4oLSgm
szjDj+TIZ8wteDaQPRgkC+SkNkkKgWDycIKEqhDpYkerwZDKnctroy3pFg0OGFhgnOOqaWZ17NvG
RCWcskNy9XX28xSnUOcdHZtik5UO6wLbNPVckexq134EzWMdJZbGY9BIZGQpIqoSuieGtc+0w0ZR
dJN5zCDwhaLJDkLHNLoNTC0JFuyN0Wb6GApvOEY9ya532jQZSQs+ahBM4sBSBYZRqY9Tm93XiWts
5cwVUdp+1a7OwW4rD2PFyMxFSsNmiF8a2+cgFZkVq1VYHb3Z+W6L6KcOWWRqi9U5notd721S9jVR
5JeHDNH0ne4CWF6efB59UJeE1f35z4mEmbZh5t/fftRmFn5NSzzffnVRZNN+pHJTLragG8gff3J3
1E3CV9YP58REMJn99WBGMyLJ2+su9ppjb9b+SjYM3Naum2OUxf/nwVI7x6lYSvTUsN0QT3//hdRN
v/zJ7TdWWdIEWh7aYcpJafnr9e3ZoLj9iKM7TAoVZeI5GJNvT4F98hRIdrory/lkAMVg6mknbKNj
i/vJY4wk6P3XXWj/+W59Q7RL6gV0/9vT20f41z9c/jXKTv7k7x/WWXgYWs5gnaLW03ooIW//8+0B
TG11zG5v5/b09kOnbn4Egk7iaOFWihbAcG+z0uE8//NBLy//42e3P739zOyBIKXg/S1Pnwsvh6U2
RA1Sl6beaKIHPBz3zADNWytMdQci2Ft39DfMCOK4GBzIGC4q8+BMnoe7cXKv2imjftVUZmbEYo6/
lLdTKgPl+IfKRcvJL/wVOVnOjqA5VmGAGRtYz9qa0bSllNBSb0BAMJTRfWkglLFsMoHrxUgXg9LN
az9lS65wNkFuuCFns6kH+Tvph7pjQR6EQ3ZITvabO3Ekyq/tuLgJgToQ2egTHDb6vwr13DoUBJ1W
li8AGYyE47pICg20tEl3jlnTCKFIYrfu42TKh0ZM1c6yEb42GkjYyPYEIgVBPK1LZiMGLY4E1Oeq
abuAlAj8Ykmrhv4Jojyw/BF7eR5e6qI/OMNBJJJA+Zw8wHDs6Rr6nLUCZ9grmFjRWNubAHPfphj5
pqNpqxYSMUQ+BHveOYsIbJqy5nvsyeBWEdsgl2pbVNNMTw04KjmLEN5Db0VXISa0iFOhQVdmhuuy
bXyw7wMkOj1QHyV6dltrFCGF5IRBrsNbJboDevrE1TRoU87PFSHfB0mUgq6oMvsUCF2dhbSJ+s+h
4ktrG9JjEvfNCjg7EARXr0SwYCCAmxQ42sZP/IE90swBxT/QNAt03hQaHCzjaOX1lb3Lq/RXQAUI
cL6zHyE1ruqczWNc0oDpKVYBZQHYT21HJLNG05ZCSq768lI05rO5nLqwQhx8SohIvXDQeiiPgvsx
0IyawfB2ItYfVc87NowMUaDhn/tudK6CtcsjRhAi1MzGHrFnHWcfHnyanXB+BWngnKOeBa4ABkSU
RPRDupwM0TH3B8OcTn08AL8TJaHPuNhPQrTI2SCS5XLZ3ssq3ES6zC/YwQBwD2e4udalNOtHwFso
pGj0YkGZT9Jz3hsToikGeKIRkooB5K8hIuRmFD3q8l5ZbvCDAIQBYk6gLf9EtNIhTUDn9LUDrqOu
To7RLj51vc+a7tONYOVq3Swp9UO0agzvsZcJ614ykXQb+clyE3HOSbyBao73TbSxvps13rbUtr8b
g+1cVICpd9mPAI4rV37iIWYoVHnoE3GKPekcNEradJ4KlEpkEci0/8ggEiwp5Nk2lay/k/3tRZ7e
6xZjH7aPqzVk5tHK5mNU5ez+p/CnY7nYOTJ9UUMU7aaXovGgqsng3NbNGT9Nd8K3cspD+QdZuxho
agpnLAH0GhAkdc7JcWS6AxRlMlw3XSGbo5ifOhfzrFKteSwRR2DzOwCdQsVmThyS6jQng85VRxxS
/UqEzrcoKvI9K3cXypyVoFWvui0/tZtjaevlbrby63Kn49QNxMYxcvPsxdMvP6uTNVyBjU9K0Qb0
nG6k2o3sv+1gb1hyr5MaS7OL1aYM0Hq0s4ZewzoSQAOF/IrZW3MqXkSLyEC8BgcsAPCD0bPfcsxK
QPPyjkU9sLB44bTO+rgBr6kOUhiAsK1yerTjeJ/WzolbpPiVh+bFLxGvd9X4KgvOcT02NxdibaQV
ZcO4/bDVuLf9zjjNwIeJdWS01+McbS1fvU4iHw+WsM4Nl4aSI+rvCDYtsJHfjuZ8g+NKUxNgV0Sm
LPG/GLeilINQ4sz3jm39IPRIUfmYCcxKLPaEQImCduo4E2LCcoFxbI12GElicNENxnSRyfUNJVlM
IFJWonGfJ/yvxymy9S4BpriazLI8zmxk3Lw690ltPfZN+hLKoNkyGWcHM311o0pcu7A+B9FsnUz6
WW4GTKubBpo6SLFUa0joJZ/Qmb7Jc0/2hU7+mOKCgGIrfq3WEZbTQ+V/Gsk8nIO6uoTNBNcP0zHu
AfEzXyQSxD5DgyIqWNQ1TDMZv5UuUYqCTsaUy4s0ZqZNAKxbI/PijSzqN+7SVU3W1MUtOo7ng2bf
HJB3nCiDLmDkPNsGeVOzAyt8rH+nY3hOFXkHcQzIa67ZdlY6ISiH026e0XZpbNpAfibdUx8OL11q
qkOEQ4fGw1IiwTsMzCq5JFmztb3iD+UBgMPYH2JSxwSq9UFBxNo4rvmjKyK9IZZi3Gmov9vCg/rm
TCy1tkkCoeZ45LU2cRn5G0A+NBpqejS8iKYYtKRN4RfroKpKjI9BdybRmr0tU0tvD+ZWC7M/m3Xx
oPX8MVbdfQuGmnPFaO0hdJ0hf0c7wj/Jm3P1s03V8D71QLnIameYRQIwKfLWnuuAaM0mJC6GhTPa
DA/mOOQcLYz22BF3eadcigpNZ+Yv2H/uScc7E1F4NVI32HhzgQuCDX1TNw0rKtp5CS82To3yu0yr
TZ46G/bv9k8oUBTqfPVUAkna1Z5/SNih74sIWYcb92cDjJfEhhyVgGIMQQStXa+NSqX7elCvgSuZ
2g2qinIhg86R/5XM7DaJ3kYq41Knas3o4ApKmlnpOYdObyaoOCOHQzkgNenILoM6Rm3ObxgzQvY7
26tQmafDBdfjmJV/YNy/6/kuftbze9MO/ipKwpLTDZ/fxfEyk5pymeJ73ynQNvQfkz0iZp04DZin
aU5PsKrGc2uMAt3wd+S4bMyjtoPr8qQd9OhZoBp4v8N3Mtnkz9JZElVCjhvgi0sUDV+R8sKdcbCc
eg+K0cUIOFIGgCDWFGzpM1mc4rYANZmpL9mB/zHZbjQ+RfDWn98TMqu5Ppz7polh/OkptbGjuds4
cqDdLAnOMwjIleNlspL43Ne0UP3U2moZ0CD0OORwDO9IosKnGFtkCAJTJg7lo02Cgzb7DxacJ9c3
SctdiBL1TjNON3UYOueaQLpRzh1u86XGJKrnMUiqQ4oObspHPqSJwdehQG8FNu1BZeF/dptN28BB
Ned7L+lJzuxzyvoTGxYqBH48kGQy1veW7NxzFtB6HTHiZHGKkzSdoceY2S+/AhTYhj3qoDTbEadD
yXV0IDxoUe21t4bpzxnJOUnyi7feJH9YbnY/99q9yLx9w7bOOumj3kwxpJsmU844UdybyuAhg7J7
AhSBqsm0IMwQmBISOrV25SMVsy4vFAeKpgATUF5KW6VUwDtqdW7tbPJIQfMemjeFbHFb01+H7vDk
ui3lC3shNuVs6AZBl76RJaXh1i4x71XPXdpzHHYw3OHoOiQ9WEY7CB5UI5J9n6pln0g0y+ip4YWj
ab1T2LCRA/Oy8POO9DzncyIXZR3b7UljMqZoKT9bu7kvQN2hgJq71TJ4XHjFHB75ciH7LZpctqRG
sS3dcdraXevgx2YbYTAz5T1hgUSzsbm0Pyv2vhurEL+LlsSsUegCSQi0waTZewGDtDYjpjGSv7KQ
dm2ue3kIh8JfWeTqji7TZKlxWlg+XtlQvVgi9y/NQGW3Mqt9lSw2BASfpXTkApu8CjHIvQkcYs95
2tJkm4US6XoWie1oz8gZEYRxoD7KrM0e+wTiWNzTXM8WWyTBKwn6+ck6izAjzWpwqZol4Qr+/8HV
2I98r+fQBw3hmIO/Y73KqEmFGfi72WJ7AvI5n7B+T9Gb7wzoTbMS71gl36P33MOCn7Kph940Z6QJ
UU5pAEltXFOE18nLFr8A7ROyC1+FoC7i2lI+1GSHUKmm5mdHxUygpY9THnQvgz7aIgOEFBbO5T5e
QuYd+buZvATYbwWzflSfvVsfZqNUlBxyvZ0reQxblNuBR4ZtSxmtjPiwwo/uO4uLq8A/N2LmYOiA
eNa+QEY2oc0wUuFsq1K9G0segWUOAXuWtD20E3J0ThGUnBJU/x2M5Rn/i+quhjlEF1+k96atjReO
uxZr59fcqmZlq9PgQvJ0fHqNvfFUld4hLDkoeD1dTRGyfOcdXfTSu3IYWpeZ9aVh96JrJl0ptYuS
tsOMfqt7H8LxjbKDw/HJZ5ZzFOTgtsFAEdTnsLdA85v5gSyv+OjVLXNLAzuRTr9B3skOmiPIW2j+
PpbmnTEX5V23RGtOnoChryyEkxE9w56tc0lUgZYW7hOpi4NXdNaDrQeYtvlmIA+FLHE4sWRJN1fu
T6bT1JpJChLMnX7Hdts1vk2cBSdfJu9jwrIqYkYjdwsDmi0s9iECVltZbRWyVyWZRkEaund1ZPv8
hfajsrS16ab2U2iHKNwkYYjWwEXj+V0m4jVOaRXOA215P9Ah8n9a/eE0zTSom884aeTGGiOalGjN
FRmH27ih+xHHA8euIruOifVseJoEhWDy6HuQsfdLR8ivp7hGqmG4BZuHFt5w/Ai/+W2GfQ20mgJw
XxVXYphf57jcG3kUPefODzUMXyNAYkqUHCVryhxr3i5JtdRuTSWOCiD9ekJBIoFlWsI/Dn52iduz
JcVnO4NkKKzgBGF6ugsc10d7OzypoBgeM6F/WxobiQ9oDqBC4NwpL8uenSR/d/VbXVXO92w/l0n2
WIxtc+jLmTZQOi5NZzpBKqDcmtmXkQWJoJTujwHK2r4L6OXBrSG9sJyDHQSljMoiikb4LT+Nmc6C
dPVmmPCeGWj4NjL7wYQ1bPs0RClZMr/XQ/KVVPl37UUNVd3moZVhfy7RUg6sqt7sfwdKyI27oEGS
bn772ftyvIre2AQFXxLcChIniB1pzE2bQ1iTYCY9sNV1qbttyQy+6uV4HobIOpiRxYY/vswFSdvB
4NG6qOf9CF1jNU4TtoMecERCtIG51FwWY6ImUCyYupqCeN9Acp7ZTJn1PR5fWhcNYzdu7PcyCH5b
hVFt0179Kl2uuJmE9W6a3XsSkqlIp+RgLXl4Hme72sdKYxu4AfuywaKPYHy0IYEE+La46gwfO16r
0UPrkTmUCgC6M2FjFTCyKbwOAVnotCm7rvjDCXWEQh4PaouAmZkmDMRPo0BOROYB2Ezy7pyEZpxh
u3Rp2l+lxAUVko+tmurQ2hXTq81RLhziH71S7+Mwz/e58xAUOI2z3sh3MD9KtItAlaDgc4qklh7w
O8jde+wI79zGGhTnjV72/0Fv/w3ozYQgJf9foLf79ndUlf+Oefvzn/yJeZPS/aftAm2zXN91TMu2
//G/9G/V/dc/DGna/3Rcx3E9IV1XsKP4m/Tm/tN0+bPAskwT/lrAe/iT9GbLfwYBUDbP8l0b3I8I
/iekNxm4vIG6WpI1y8P3f/3DERx9eQuO6QjTorBpiv+b9Japfs50HyQPZfjpU4I/lktPAE4M9hE9
7accJHTVv5ElskC4/G5lt9krwazfETM9NRcoRQF15+PfD341gP1OLTDAjqSxZz0kDub/20NrZRwC
KlbBW0XYWeruY1dTPsPYnUe9ebw9AKtEflyktIhgyAYkPB9cKlWbLgZ1n+auu3MXiGIRxQzhbNCb
WhXZvrfQP1r2V5ob4QMg4g7hUfBW+immYHqdbug9uCS4Rnp66JsmeWRdPYSdzZbf98+mKi5On0GR
H6xfCWYN9h3GidM+eCRDl9tG+sTezgtPoF2CjW/P+oUx4JrjG4SQCMwiM8tQ1jsnd0iaF9nJiGld
D0p9h2P4JWLLPY65P6EhwyCSFK7GTDmifRnoKbBT37IEO9DveAgGmixW/lMvATnNEkHe2m25ivg0
RnokHoG2zvJATar618vbMygbLyMRKVwyrkEJEAmrFq6fJopO2ay69dxPSzNKsuOU2CqXTxO4rrsH
+IJtyY/m1e3DCf63OwOY1WbQtAUpuLxoKz2nS8L3NKG2mSofE3ebeRBKYqQuwrxPSCiQBnYU2Y5H
aVBUEhFcgELF7EMGMZCCObhqrQ0YMsQ1HpPOPUShr3alA43vTnYVYqneNeGSeO0pnC1AOexjuMhg
4wu2MTSN5MEK/v2r/48r8ffVqZLMptfU/2HZ9PvQxu1l0EIogqC7aZfM5dvDSLl841fOb8ExF2SG
VsfIRWHWN057dJfBcHv298NoxOpo5hWihInuOv/98fZw+0D/8TKxzOZIfqBNxxdwWmzUTNTEcYEY
uT2dR/NB51DMEml+2Et3bh5bwLXLs79fyuVnM4WPvU/55XbhK3P885rfXv59M9yeET/T4FxTxDAu
w/I2GL2ZHLG72Lf+HKa3u4M+ybtVgL5Wy018++r+fvj7Z1bsiUOWHvUSA04PpDqyVeJAYC1oDrk8
3P4knzXksFpjvL81fP56IP2Ed7uM8yJpMfoowN53jkcf3hxselkWx2B4DkN9/LfXmI3cqXu0ldLz
xk9CGB42WZrsJJCLiv7YDRXJ84aPzZV9OaIDOR+d5eH28vZgBrgV7ahemIAfKcZLSQQzp8RsH9Ud
ZWy2S3eBufRnxynrjjDTeUrWfLkrx+7U6vCHX42bvjLFmgM4JB7LeoGsVmzhPvrYI5Y3ZdMzT/Kj
WAbb7Qdy+cpvD9Zfz24v0RxJNiv0zD0uwrT8AzMkBrWgNMYCsc6bUh4y8o5ObkFT1RBGhHyimvnc
PAjDmOi2agRq9vieFG1ARzUGzjmDaQ45WEU2m4/Q4mGIg/44MeC3Yey816qLTq1nc0ahkXl7i81y
tWNyHO5G1yyW4zQ8zuXDDElaNO+eCBpIzo0rr/AxX6apmxnRQq2z+VEFzYJ5sMkWHNQ1ncdfXUsZ
3lp0AdTRkqjlBM1Kh9Ug/E4CmR/oxwE4QB9ihu1z7nNYBwz+JuxmH/jaQs4T/CxqiTRKF48oPBcs
cFKgJisI0ClhbaFT6fbRXCE71WzC1JRfat8rd/44foAvWssx+4jsKjhYFKbWCgTw3VijWiXN8ViM
473VcnyVvfgIJ0kMgCxM1GH9NTErkL5E1xEgAnggGRK1i/h0IK/oZrWcUBCrDfdZXJ7zei6YIobk
bHO0R8JfOFFx6SsH2Q3F88Qx1mSIEHrSmRfZjM9+rDjnOgscpEDrrVMyNKae9c3xx33j6NMtyL32
KzClY6xOQTa9jS3W2yklUM6Py+/Mgt0x+v2XISL7ONfS21g+Lf9RqRmM5mPoI2Mxg+E1mTFb1OmE
YdPvDhGJw1twdgsnD+iJSw3SslLr5CmnOJQZLglKd1E+x4D4CpqeHP+VU6d4sezuOAG+h00OM6Rs
UF+MSJpUnxUriwhadqsE+kX6nuiLheVFCc2C6ze2lA38kR7B4CSo1aweNkLq4y5FGrBqbcvaWhb8
Rr/Ifk9yFrsomF76fLrPW1e/5DYZnbNlbLvK8lBTd9ZWLOcyKtrrQJr93kzDetvU/NJJ5Q/dDLeT
C48ou8yM6zihErGi73jK3aufG/QlwroHsoNmvKbqBpJaIk2mMJPWERxr41haQKVit4ugc9UnwijF
dqbmRNw4jQeXLPJI+3iqCthpg5ONzzptMdjbYCojdFCe38uLXztQGeBbsooInNRuTXNP8r5gJeZb
MybcgnT3H3B24v5UBaK+m0vzUIEhFSL5ziLkqbrATB97xqUfgMdPDfkZrOf7bmQADWX8ocDEofuk
ODfUjTwY4PKZZ4ONmbnGhTfz7dn4WAdToumDpmrP37K0HrwCFkHtXbKc7xR63WcXqA+fLmE4BhdN
icn2GLeZ2YBpSiMSomN/b+bens2lXMUZozOOY1IxOd6pQjqvs0fPc4KqYjqRcXDL+jWb4EA6BkqR
EU+nbeC3FLDx0rQhZE5jHbHjt8oNvnIT+5wSxAz6wjGu1FZ7Qsh23uQyJiXylFiToOYQOC76qX8I
OBVvBk7D7Az0F5lQiAryMN3POYKf7hC78odWAh2cYX+MLgsN0LQ7d3ztSP9ej4b9R9Z6zmPZvrRT
TJE1Gjde1GVgv9xpzb6U3lqFdNteot4tcCihkxWb2t+3hjk+mFnwzBt9SBIy2xS8yUtqxbBBooMq
3N/pZL3PdYSNuRFnS4T+xhZANCJYnklsX3vJ3nJw0cR1RW/ctYUwLkWo1Z2fJydhNX/UFUtEOwjC
xXLQAikyvzsLLdRcmNR1W+/X6IT3qUGraBTNJaHTtqmG2F2NmSTRcbzSSUyQBGSPppc9tQLbpULE
hh6WZNf7nBSSU0ztovUwqkUO3jGdDWhG5SK1zJD1tT6qXKZ+ZKk+JZKmBnc3jOqHzuZ+TYBhlRHe
6OKamexJ7l2V7+DeA1ZyrJ+O84lmJjy14ZLmHeM7F4z6rsEQggzoQXtsZQR5nKslRLpUv4aeOq43
Gz9nynBxX77HUcJOfLbp4VIll17wg64CAagJ8LHZRqQf637f1+JkjNnSWg48HOXNN1UKMlbCGXxq
el9jjwwIfH+YUQCQOR17qXPJUWm7c81yZCyyvAzplCZ2ZG3lUXAcRhydFhgYkxX7NEkk6knYX1lL
6XX1D4SF9SsZJsbaRGvbl9O80ku9txBJtQfayDEHSlE2VnQfEOUQDQUm0Vn2J7fXt2c3uc7tpQa2
qSaDLdlfsiH2pvW/9Ee3n7EkllutyrfRrtl+FyWZpgW1dOqqJdUzNlG3B73sjf7jZdWPziEakRex
37NYTdbNPD1bVgvli8Cgu1YTMeL1VJ9qErfQ9bCVqAcU7sFAroVyCQKO7eh1LPNXqxLTlsgHXLmL
xbqRdbvt8/grkpYCOMDDbPR/PqQj7UK0aMTUllwluMHq6NkOtRaVmHdFbHbMoWF3zJcH6Qz49eLk
fJMpldPwM4uMaWOZxSHRA1V8G3lTK9E9eiYpMQJZX4XbxqX+AUWPh0Q4mNisYrm9Ash6vvk9oZeD
amVTfpZJ7RwGcewJGfy3h27ZlZtR4S3Huou7HH9uD/WyHyblz18FLsWz6KZ5W3bRHRFvIFOW10Ee
Ttus8OhM+TW7RE40IGF5auWiPqbLrvz2UqbshMKtvezsddYhmDWXp8xdEP0EG8Ne7/KxmgHQilMI
WvfZgesb5hkIkUxIRpmILtEAnscu7Bc7ChEu+w9GcQsQkgaNxeS7jy2AFbryTlBsMTHVorwLu3SE
uspDGHe/59zFFul409HQhdjIlvPRHPeBXueDNHZxKGBLsn2S7lcSTVj9p6FGFek5K2e5ReKkanaT
Ltx7OUx7qs/xpozdnwhYnHMzwCSD0Hstg5qjaWGZINEwSLmuVkQmmz/HxcusVfV0Zmmon40Gx4rR
/pDop15c38A1WuMC5DRukKVRQvMM3YwjMH4/eyDVN6wunezMO5XX0SZbzovCMm1oxgNDGtLofUzH
jzAjh/0nSTG7NnVILst95lWmTDeRJaOymt114jroFIx4vJjB9DgS9V271ZULEeyr3EkfbPnbUm12
tZtDWs4WvI/aXVsldlvNEo+O2S22hSIhggIpxvka7FM6Q/mWbkgwG/UyVY3jIyE4Au1ocxl0wfmf
G+bO0YuspzExrnrjhk5FcUJo0h7G1seWabeEmSXq2lcj0lkw1XfxmKQX5cb+Vuj2N3kLpyiIwt2S
/jN3l05ZlDIn+0ElfnWySDe5Sw1OMqTdXG3HgiwbMAVHAfcy+3twRmI+MSscEH6Jl8kDnOrkNLvc
Sn035ow/3cywCVAKBxxlbyo4oOspGRjlkpi5wHv3fPsh7pfQiRljkXacx3SM462fjT/bIPo0ysl6
6KZmuJZkxpZeaVwcYYW7oLe/qeLmu8oGODRxxnoEUMt66Izrgl3Lju3DlQJyfiqdgf2cj4a5g5zg
uXBRKOHfSfCTzGx+veotSVttFblect8hFHCm3r6mpnESpIHu7bH46izLpfMMmiP20/Rq+sBoyj4f
STaOyv3AIq154NQ8nb2RDHZ2FJuhXHIjWykPbQ7hOuV4UnFdc2ekqddjsel1aK5jhQy+4xPhB1VY
2VNainHsB0C3eTcJO/iSaWanZkrLIgv5pC0QlQyFoknRYY+A4wcaAHxGWXemSWFk4aMdiaeGKs2e
X1tumgiLnJ+X3JmLRrvKMPNj65HZSLpSopCXh+EZgLa1mQr76ElFeX/UZwRuYC6WZxxR8HbRclrT
9CzRrVKYL9mmcu5BFKynACDFfDFi2jNT/jSkqBZlKNLTEFADMipEuixG8lhNw9amN34JEDdSywcX
kk6bEC3iRjQIl01w7HaBaCVDlfMkUUn8aDIH+FT1RRw7eb/LGccgy65Hf9ZpPNNyeI3HUDyJ8qPv
GF+0tyFVF+I6uCjEmF2Rybe/pECcbLstJfxAQN80C5Q+qgjuzKFnT6Zlfq/yqLj3Uahdc/VLi4iQ
Yposh7jzopd6jo5k4/mHpuVX5Gn1reU5H3AJRmUMmqglsyEn1BvJG0EmwyTv4rbpTlXX/UTkaZ2D
npTQoG/tdSodrmoe1rRqSZx3KuO7r71pS4YkbbbSfcvaajEnpM99F7RXGTsAmvEW3iZaNaunyKGu
YUSOvsq04HiPA330wvnYlS3imWI62gLe+NzH87rz5YOd6OjSE6hpVap4iC1xZTX6UKFsjwipH4n5
kJeEzj8p4TCYa1oETlegryARjH0achg6/RiQveCViSY/yMlEuqi/aqfNL1MUjOvO9UaYkp23O8yk
vv5v9s6kuW0my9p/paL2eANDAonsiNpwnkRqtqQNQpYlzPOMX/89oCvKLkd93dH7XphBiZYokkDi
5r3nPGcdyQJeaW8eTDcgJs6tgdfqLiQs1kiOmJdYsNmtuuYmrE3jEsbKwHfb4bgQEsVHCppKc6Cx
APSuMEZWlwE53/3cTR0gcUTyo3EwYtUOmHyjBrVRJlRT4XwM5/iIvote1zkdup2fBwTjGt8pMZDt
ZehTdTJk0ygA1uWg0ctaJBsZXvhBC4dtVuY7lcjPiLL9SVDdtyW7yEDTEBXYYO3Tcjdm43skyVv0
nJmE0WEiFIyguayY3lN8kyob0aCTnLs4t+8or7tlX8UIVPsGNqk+4Hk11Rc5JCC5nGaOgQ1ArDu2
XPqaB8Ytp8BukciW2OmJg0fKEvQYCAbTBdXCTH8IQ5CmzOOXE/HlCDKpASD+IvOozPO1FNMbiHmZ
jf+8zevnJnHnAMfcOCibFCzWadGQ5AhGF2dG4ePIbv14xaXs1Pkh7KMej3c40oyhWG8a+ta2B1ja
mewbZKEEWHgaSdUI0v02+RiqUa3SsbuXjfmcOGZztDRxVFHbHIKEQVs6VWCWk2Lv2hHOM70dGHW9
i34Kjn0CaKUYMZuB+E7JkyqwxSlxo8COjMJ0qTmDaqUbCBmlOmZ6Xt0Y9bnocknh63UbxtPjg2/J
bVxH/Y5WlFiYSnbrnEgOOLhJcCZsExWDmGLSFMIfJdPpysDi3hbpV6VHRJAykH23q+I+jIt0bc8D
59BheOgO3uM0xhZtTQbHMVDzGyUlDQelo5JDE61LLdhPlD/LkKCNm9h8YCf11U36cJI1LFl2jLiy
cvNLNZhcmanse6KSCLENV34MPyBwCfa1GhodLfPAdSHC4cgke6Oqyl9Yhps9ERM5XFrLuzjivYmi
9ptoI65sEwTpxq0/kDYHxoJV8kzSOp2ozLaPWY0QWhfdXVnp41KzM5cVRnhbO8bSJ4qKJmdt3ONT
oLxM1clnODcmihqxnDFeGjfSy8tjqoMy6ARqLa4z5DO2SIzbIcnXhHoAD28T7eTbOnpxBn+71Oh3
hSHodM0HrAUiKRYD7iuij4WqtW2cFS86AcWnvI+Co+SvJ8uElDviH9ArF2DSJu+drLPiaeREDDuX
RdZWw71W9nAeNP8h8rJdX9scYxnzDyOaqUK1m29tZF6havCUp73A4s3WJ9V9e9lwoVkHSCgYWQjo
WX1n7XqVdaiq8NRymddWXmOZN+H8LDWdWzQDExdS8sBXrjUuYmbadNdt49GCdYuvEHKqy7CG7UPZ
HsLoPifOZZ3xpEu3q02sjlSocZmfXSxbSWUfq7hCq14myb6JkzuDEN2N6vkApGpwsfqwQbqWlG+m
bbA3Rg3asEk4t0/eK42JbS+UtutKE5tMn8HhrDusLsEQMQqSxr5x8g/TpigyOrfZeprtnZ3ZMZOU
hr+jKtowg+cdmWrwmpM740y6Ym/nLvu1vKpW9CC7leyxtAWZlm2vb7SBQ92axaZa6SF08PSjhJ1O
+KPsuBJNWbgRBEzvGic9eSHONUMntqMoWG57m1bXm4asYpm5+aOeRPCGfUs7RL5ivm42N3nav3bJ
ZLDKImIh75SOYtpOEFdoo576On4RZCgAgpmsk5cipi3H9HuTxvAE0fmD1NMT+pEZkxMrO4XOTL6j
vQrNvIKM3ee4xwuN1jcTy30sCwLvdYZOeXThmuwfyXdMUIci7Nfi/NyA57d4ZdtiCNkY2j5hlam8
yZAzh/1LmIU9kZgY6EndLGdViHNIpGKTlmv3dgR67HrjVl3Er6uipW6J9GIXRbwRPXAsMh7BXqZ4
eBDZyRszdLIbXrbbhtpFRM4r+Ylq781fNTJ6RStfHdnUk4I6sBb0lvMtlVp2Lls9P0eWeV/4QwVF
EZvryJ51jbYf9dXY32fzzaDqNWGj9yRG0BMdoupSiudCqvYobIDCbB7Mk4auHjZsjmQdCwi6BANb
oopJUEyMWzPQhgfCBTjWkTOuwgFRlCEM0mf54JaYPWZ1dIQlQReA2BhYdlMVbkOX2lWxdi3L1osO
BMZehprzN8+H76Irw53Jh3rOfKKy0jGEl9q6eAoM4h6i9qMfbHEXcRgqLskPnVfg69PPmp8bZ/a8
sOkkmzoHTkY3UZwne5Hb9UUZbrKpClTbWd1eaBCWx95H3NT4Ij46GWWjTeM2GVV741arUrO4GLA1
XcwZWFlsV3MID6TnRGtu1MCOhY7TrYs+F7l5BVcjOrVVVt4gFoII05s4XKzH3jZJkcIPoEV+uPdd
L4Vph0BFliq+xGN3maTfHTBQbOtY9SiK8nCfznKncPbxijzARAOgzBhBbjUxsEsWz+WQMuIhZytc
G3lmrW0HgUiWKs7rzvkKo+pTj+CUKvIdglEeerLFznkDkKmP6hYMXtmu7Wo6VxZSzYm4KlRUbb5A
Xq9tx2FotiLhUo8PSG76FLMuyo8CzVmxdUtpoI/02+fUrk6Q9K29heJlMY2kZ4+pAUo86QMojM29
7rbFkoAr/taBMr1w28fCU+6JBu6jb3AtSbyMWW9oKBAIci+JM65LjOCjbe3Zc3NwtOzeRrvdpja9
XbIPYHqaKTS30r1D6I1U056l8JomkJ7B7s5aOkro+D8tf8iPiN7JK7PzXRihBdS5yNRt/S1zclLf
EYh4Y//etlS27hCtr6+jdUt7a03yWx/A9aP7mex6A1iOC6qRuBiNsdtl8p6R9fibTisnlkAQPoFi
cisZPB3yRjwW8ZHguuFF2Fx3+kqgZbHbnzO+67SPXEum+v+a+/36nu+1j0GJEZVuLs3edO4lFfM0
tq1zglhpwuSBWE5uh7J27pRpqk1YCdCfIaWmL5Tp8O7lrEG4fh3VCE2j1N/TPNQPI8kTOKhgtxNw
Q/kuBPCt2eUXClwpru7f+S3svyYAIXCd2zfzGJ8aCoxPFaz0NkSaoKfvqUUs8wCiR1WXqEKq4DM6
PvRzp0xPlFx4Pg7verYokueVrtA4GVD0mh4aJjeYqc5e00CKplVzqEfRrcXAwZ0yxTp6ccVO2Tbv
OFlQajvlMymrJnuWMCjguOOQIXQPD/GcmqUrlzaGYxTFceQMkUEMj9ZqgTRYEyzN2WQoZ5uemrjy
mpNCjeurJyPSCrzJab3A6wNVcbbrEYcmIDigCL++kuuNmn80mZt8v76nWWZE1Fb+9Mcc2rOokmJ2
I/bg9eQz88qv9/IiG3778vqALMZoVVlMktgeUgXPbs/rPfdf965fBvN7lZvm44SjPCDrfJkWA5HX
fpesRzvwDv18o7KMLb6l2atutgNeb2yuXvsJ/ZcrGXcSSwSA2Jnv4sTCOzjfXL8kRJORV5QrshXQ
mbnxeKz9SacO4M2Y/7Zp7mnSz59lGPFVpBCzOtNVZ2jMtGKWY1qAFUI32NaF/kJosbYO5qappnMT
X/ul1CD1QUn7mTibYEPSTnNIzaE5XO/F872AaPlN3USX67cYJBIdJZ+b+eXks9nxetMUHUkKHZSB
bj5rrkoZ33EPaT6ivtUKQt2d8nvn0jTLHB9l5+yw/XXTWRhQTKPadkGMasTuMAtcO8IMB421sqJ4
p3UObUQ6meEgbgVujc3/CcQyulPj/ygQMy0UU///JNALzdZ/l4ddf+Cf8jBX/8s2hNKRXUnbYAeJ
0Ouf8jBX/OUa0uRR9qCmbhnmL3kYGjBp08KxDOKi6GmT3vlPeZjl/mUpBGUu81PHkIbr/m/kYeLP
GFCpqBRM25YGEgpTuLN47LcYUK/X2OmwP9pnQbKitThePDXAM7bBbaS+/d1qUX+7393OuCfrWV8m
Cs9qV7svJbJ35qeiI4DM99aVwMvjk79Z8TgHJEMc9NFJnrIt6Qlhwrg57TKXTAdV3RUGFtWiI+EC
RTJcAQ9MjJWCRwsDtZ+AYDZmPNtzgALqr3GsB2uZuZCAHrN8m4xTwMYKp8ZUmwejZvr+26d3+1MY
97esTW/zkI7iP/5u/oe3xNR5z3lXTMtx5o/l97eE8JsKub0SCM+l2vlmaIEX0s4JDeZtrmlbJzPN
BZWgB6DUOut+sCO2+k0zHHsVEfhR0dPdNcVMKQDkRRsDXxcurhp1A51dZ+N2lOW+cl5orRb7//5v
Z7im/l3tJ1CpoIMRiAt1iYDQIsX297/eC4ggdNqwJInDe0lLz1oWZA6mmBCwOakccaxxyXrwbxKI
RVEq0l3Lfi8ql7hErd8alY82wU+cZU8HYinx0DmIBFuU4M4QcR2U9jwwgm/NclUUcmWZWon/CDG4
HwyL2k5ogdOFTSNSOszpLjTw/Gda9Zni2cF33BzLJIQXkQ9c9Pxvwpxu4l509NiJq+v8J1k0AgS2
sdcnaAudszfiKDw67q1PhB0K8LbdhCp+mugpegAnCIZLNYLbQ3cCpl6vGejRIqDZFofBUp8EkYpX
WUD3MWZIvVwstPzcssfApBnVuva1it5qpxZO88MMMAEns/In8sa9j5GFTX26wwb3rewx0ht1ibo6
BsehPRdlA2bM1D6als5fIBv7EiTtTpoSA0+nUJ17AUkvrX4q4R8wuugg1OpyPwrnMTMbRHhDCgmH
X6Ll7ArCVtzhDPjwPRxRJnJ2GWXJkrnBO3noQweULx5gHgd7w2XG7JUNgkv3KPQCvFTVeuzL62Oc
uhs/gSo7OZBawHDmFbAJggZHhIggTgQ2QQSKGMwnc0vE7TtZ60QA2sABJlwubVe90Kvks8QzyjZm
GEjUNFvwV6sGo0uKr3KJm5DGWIQpNUxc62J6bbkE8kF9dPLHEi6j9uBabgx4DudlhHpzmjdO3XBI
ZfPdw8KA6H9aNBMZlWH2jjgfmF+DFsLTuwxzx3QHvCEm0XN8TbsnGAhAYcvsuRjFW9XU3yUU70i0
DEBAQ3VN9qOOwjszgNxrhOGliucAnrb75pTFK80QTXjshuTIVk+b1j5QMFt4xwLHEmMp8SJD7E65
eYNdBDJdZG7DEZsbvSB/UUBTkoUBdmdig5LnLqlzYtzrQQmUn6ZJ013YumwpLk5BDhIBwqU74HKM
qw9p3lnElbYqfaoNL6FwR4tv2MRgtIfYimjF8rG4PTcTQUcgHgYfuKU7yjd2NyQs4ee2U/J4Z+cZ
Y5pvbiwfkzg8CG06RUWgr2l2pCs0HjozXKgw6Xjpwvw+cur33Kxfg6TbCh8bGWcSyMz2rXF3Vobd
N5fwNjN3VxsGIRqKelZHCC+Vx8LqPE4kpy5k8r123S+Pv6VKxgPJ9O9aHQBea1jQ5TwPH9QtyYMv
EZ+nEQWX2AvJD422tECfhrE8lJ1/K237w7N5AZl4F2NfbSUYFS/z7t2ouImURiaGHyF+s+8TdJmN
mCMlTQXx2INYNKXdNvWNz4wzb+EGA30SkTwxUto4OqkQkTPz93QsmCjjq4U1eIuwxgTLBJD2arIx
4pjf0TBz6pwRu1hiXfLMIWCC0FZMGKN0b8Mhvouc8awsbUdTYGUULggNG+8k5SXLtVrnfX0ewxis
gJ+jewO4U3vtPqqCOYXpu2mnJy0LHjAmVEtnHJ4KerrYqPG1eL1++/N5kStC7iFiqvMRtkXvCSKI
+fwe61kRxqlUpeHeS7y1FTH4heI5Cf+1K/MRzM7wSdYZs0ziogG0A08ybr3CuJsfiBj9xcRpOIP6
bjYeaBmourS1F6FHjJXrvrmDdfJddiB7WSvEgWX3Mu1HHWgkrmbglt42R/K9DpW+pFlHHgm6j4Ve
ONuc5vBCzqFsYUB4TesEj15PolwUtiRzsWQGDWij2vA3hujJDkVA3eAltNciqpJVLOXZkfk3X1X0
xe2XJmEJcycBP+hdl1m4KsPhREQsrURVrTOSd4IoILMmY9xRtMQwtI18hEhQgDoNlihNoz2BplAQ
ubwt7RwJWmE9W3OUQYLmY8hIvkY+d0mK6tkLhluHThyjJflswMaI4vpHEMpyoVrrhwXvNW9QeWTc
qbwQgQwRoteHRlXeF0KdMqyI5AfjEgusN3NA7VUw+IuAVQVq1qkIjZiLFNLEiLHMiSeMZVP3NVjt
nROq5YDj3dEH/UDHrWfA4pxUH3JpDwdSPKwO+N1oX/xGMAlN032etI+DlmOJ1kfWF649o8Frjo2P
FJvtwvJyxNCknUnLfo2H2lpFnvleaCCog/bGorUHrjVnXw0myRIODUP9JpUhWCTT1hZdxRykHQED
qVHcFGa87Uf3IWK0q7nyJXVHHJCpClZvURG+j7jwWmdWAlGIRA27Gs0k4k4MLWiJJlujuToL10QL
yfimLBoHkQ4vULegKSimRKCSaOw2887JAVWHpVCGIHzdwmougamDaUgV1vMMRENT++TK6o8lHpcF
r4HeLAe8BhaBbC5avXq+0m2VgLXNP0O9AKRt5CQ5WPU6HaN5W75vfDzeWNa8tWs/NvMApvP2ciCU
pUrlrS7gUSrR/5hCCxC1CaV2NJ+Cqs62QvPx41xn/PKxh3EZ+y524u4MZV4ExcGZfb4ecDaXdcub
Grz2Dt1WDombjZ1EN73Xfpv3nqzFKQF75qlvxEMyQJ5p4uZ1fusajxHV/Hkwg3/xy/bHpHESp4H+
gpd4YaPtwwApv/lG+pBKiGstSY6IhCGcmcwJBQMxkfzosg64JNV2E5LROajyqBLttm8JTOGCSHo2
ugcve3Iypmhdwqa4LPNnFDYr4mDPgYNZbHTuNbO/REVFUlaMUk4etHZ49MiRh5vWsjRNao+mq+an
cIzbT9dXx+VxKUa49cmY7OentRwBrVE9uJHzWUfYysZB0jkN7zpeoSOgS8TIoWipj+VFUxV/uOhn
/pb0ErVoKjck+Vclt233fWJ0ARy+JQsAgqHuWGun6CU4w37fpKPcN4NjLVFj3Fk5uh2Wekal6xIR
Yt+Mr1MpaRb1BpAY2I1WgsnAtMnbyPoQvUUVHpDm4MEMtWinOVQ+qso3MKuqjTuRFl+kjJIVER3S
JMAqj4j+yUzSu014VhWC9CpNUK92xSkWyaPRuB1qC3YwsbA+kOZAaoApOpYT05UwfTI1kjIYeiYY
Ft3HaPZwZhC/2qal7RbrD0a7zLIwW3s2LOLc5/Q3+j11ScvASX2ilfbW2aTj+ot44+O+D0+jCZ8x
riscLkU4u24rhK6tfp/RqcY7Ft6VKTk6sdIg9GQoHmDW1MuChPak3mOCBBmYMNr0KmtVuI6xGhBB
r3UUvmnSE8wjtWMiGNSMHQmPmS9WTuIRt5uWD4g/gdZNSbPqiExrE1NDGczpoZVpx5I2J954QbJr
oFtBnRrDlBhNdDJNjzOhm290dxZb/evL6z1jdI4IfcPt9cEefgpB8lm5uj748wes26SaBiojFFi/
fsX13giHaSM7jdENGry819UKbhLXdmsb+JNDk10aE17JWatX5NFSM32mdvMBc70x5z/o+ouuXxY4
LbIoIgBn1r4PHfP4xfVurHvsL7wCdL/7elXCZ4HlLTNgE2uJZGVfmMY+rTQCDqQst6irxV5WCqsM
alNaodmDZE7WRqP3KBAH/0ocvd67PoV/tQ1df3cy9xtdQSBm7bEw+UgYyYpyakZGqc7nVfansPbl
vpOY9PH90Kg2sj2mAZRmqoVKHLjTOVLzjsmyi62l1WBGxXTkkAmItCO2eXADxv6jhHVfghhNEBEv
faOOzoGHQHDoTaQAPuRGdA4P/cBFYfAa854E8ISEk5b8BDulmktIuvN7gKXCwZKDpce+s00jPJhp
TLSIABY3onZcytSw1iFcN7pU2k2O0pS6ncTEOo50pPPa2unyN+qRfC98FZ6IunpuUm2gSkRGkzDI
MtLyRm+sCXkcxYPLLCCY4FFoRmFjOeD5a3vwT31nv9JfwF09xQwMqFLryjsw702QmO3D1CbrUivE
fWBEBzW27cK2p/Dk1KwPWcGlokkLqsDATt4mLkj4IADHFmCQynmdFS724tKv7lIBGIAWGk7Yvnpg
ojPc9BObKT0dIWMCszo6tDoCOAUXYwjZq5PVwR5foNOC3dkoUq18ThlKjex715ymWFMHpFQgtrQ0
O2YGlVhU+vWTP4aEv2iK6lIiM/OCLnmR0r/LPQtpB67eTR52/iMT7y+rZP3u62KJBajZ43628HX0
rwgqhq3s5XTDIeKuXJPctR778M4xO2pM6R57R5PHjgG3Hd3jkaV5kmQvdGHY7hVqvAinuyVBWJEe
7H+382bcF7n4ngwyOMZeN2fX1SWw3TCCXNOEZ83qBT3voVq1pnMYp3J81BxCpOKsY7VMzHtbKffR
18AuaV0LV8dEIF/Wzu0wVqj/42ICCRVRsWaRa56K+abTxe3Y290yUAbol6kxn0Lp3MZFn+7CdrhB
W1vcKuWd+8hIiC4GfOgP/VMiE/B+auVNk7yFh5q10X1lWOoUJs4uABkRsDW5H8eMgJkKrUVfiBeY
gw4fYtxtetty98Hgw3J0fJPkIa6qevniUY2suIhZ+9qO1D7p8rVIq+JclIBaReqLvZOgg7OtW7+P
9Z1WwwmLVdLskhpqZv9o1DQeJuHcOHngX3BzQrZNzHw7dP4BDTqktNT70XRxcW8M+irKOrkdA4GR
EOfAXjOm164a4l3YbIGioFDK4qPV6fnR5sitamdDr/kpDbtDEDAvkj2aQxlk37zJiO9l1iINq+pj
X7AF1dNwVUgOiA5XBeWcf/TpygCTQpq2aDKvP9sD/RLXGe7C0SBwxkbIVQowZvrEPt6wC0jbYH4W
phZoR08cmw6jYluRZOu37WeUNMGlHdxXL7WeO0UlM0wVKXZjdVdx5Aalnx4MP0cvNVmEnc1U0aCF
bTpRHAnPpA8Rvllh3t3jRFxrTXyo0sy/i8bi7FkpwZpZA3g5mWEuCSJO8uhciOmGlUZrMT1PzF02
KkqzbRgl+LxMWi/YGmkowKwbm6Po4/a4oKFX3dlheouKXBlLzxXD1sFUDfHbKrbBkMEE08YL9TRR
jFXm7j1tO8Xo33S96LhWJxoA5PHsxZN5qBKRctiYahs2yjnbTs8qU2Vg/XXvIFone4L489J0hn5T
fSsrLXxsh3YV0+W4Rb+LoJSCMdXte9234MH5iVgD9FmXJvl1kuq8qdBhtRC7VqlVEyZgeynecveH
n0K4R6dVHgccDtImJ69A+UCvdFP4Lq01RzyBMSGe0u7YHtGBG5JI7QodlRSGxhPO3MqMbmTnEQva
9ITbKyJbi2Oao8eekvpo5rUOapwk5ZqDEwERQveFKpU6MKZVh+u9MDwVJZdkrdTAFVbz3aE6sQX2
DlkQaAe/i3b92KW7SBVIDnV6SVo1KJs8LDJ1xnlExchCQ2VcfmWaMWII0cxDRL94YejkuYQY5uEf
zQDRn3evQFEKmuSQlnsXFIp3MZPEWk3uCBuOuoT+IvlbA1omMYtGmzRK11d1dECIXzBbhdlhuCS2
IZi+3oy1eh5aWh1xkyO4FVB0Dh1S9H/ejfMy3OtEb+qpzdxwvrneM+0BdEqHHPLn182YhCs9IuIl
nn2OomI2c72XXTPHaX2g2h18i/0ObKj5v7ShD9ZiiCB8zoVL6cy2RghQKz2vMITM3/Oupcuvhx2u
/Wu/jt9Y5h1It0wYfz14/QXXmz++9+tLXZ8NlH0FcRZyCOFj83P+vJHUs34GJ/fX/74+gH+JH/nt
rlHQsrUDpo6/fvq3/3T9pqs5aCrqkuTTP17B9eE/nkK5RsEWOCDrYH7RwQw9bUzSxH49wR8/8Z9+
y6//YgycuWGjb4q5WmQh9BfMdxPIuSF0Ns1Bb1nnQbS+PgwRlre9V7zIqLoPfYSeDlNsNnXcSC9s
DzRPmc1dv3bnbw61R+vOQ6gFHIrNm5Om3crpWq6io/YAKhd8M1oVcz4COK8+FC2ftZ2Pub7mEM8P
jDV4wJ/9rcin0PSbyYPCmJp6Q7nVrDQYj0ld0RS4GhRm50Ik9Lchm/ZV1/8I0rzHQLZ0fO+mNYtD
BtEUGRmp5MFIyGssMS9xFC1CcqMqu3sSMVSyKi4ewlB+BTlZkzYMPUvd5ob/7uRgrgzIY3Rivypk
7l14Ww4taNA2lKvCCfdsu1+6kNRlRgVLI7W+O7WGl0aDh6NX2jvmJs466S8jwi21cviIU1jmUzGg
PtRahqegGRdVM95YBI94DgWwMh4y+LyAgJnuY0doTff2OkHIPLwjSdJ/WPiR/JydkWMW3yrx6Q50
ctEgXlK926HF6fQ5ObXq0XJjfxAZlh9rODLzPqaavzUN/82cXzOBY0U9+x7co0QSSYEY8Gz9qqH+
i9phM8y+TN/PSGbMjv2glk2K8a2UyDnFxbTbZ7SfVkAzPSmfu9G+t3NSGnMhtk2o/ahdoa9UjQZ2
tnEa01PMsHZnCGxSiMSJcqh3WJIOCbVbHHsxwgVSTlI1IjlyunPnfeEhpyzCaoPNjQ2yV0Nkdayb
0rcS3AzEa7GozWEaFSNm8lt7g92ASp4Gy/UXZT9t3GNFsbUsYletFH0IVSKuk6xJSxFR/vtaed+U
T2M89l8mW1MGabFrvY1avykBnhuthyS5R/lFfnxWskxac3l+1t3oEVol/MZcPchhFY03pS0I7uhu
SpcI9XBcqeat62vcBL32AVH/hJks3uY+0qjouTCjb4MXVDRhW2vrFtGRkTcxDn1PMnAQ3rt4feF2
F99z+FfwTNS6YyHZ4jwFodcSeoGV2N5w9EBcMktysD01koISEZURgR8vGEKkyHMWorCHnUWUUuy6
BtJ2Cnl/3sg4eU5AUfqj0iDGTmaXL2vQiWDSAi1j5BDXoLwi3sCiz+g/jewF2akf3A4w5L3S8O8U
kGpgWl2EBFRjDl5M9nHKwejdmRViqjQj7YeW4qNrOWQD295TmCPs1+tnNmV79hKoFzs+O6EDtfGF
fYutHxPbYEec6dMRtPJnHm7iIH7IE/Xl9jq5InlxUDH57NaEaMVT5lutW/Ct6gFfQUG0Ah3VpQkN
cJIOYe86geGS/r35DR4STclU0ghKQiYSmLkIUCkLnMJ5jAJj5jnFIH5hBxcTii7J+6b8+GVU+r4d
MI/YdE0n3oIiQzIxZG+Y2uKNOZ9rhZOyaTmgSTvP/7xoDImp4GwZCwu0FddXza4eOeBZaZyAQ6si
DiBu3VWV07IrE7oM1cTFMccHKDAuLwd9tktGhPYEk0+LgaCkHuJWMxHvB2XwnDIq4GomJRWCf4La
MToqW6HiNWHAjchk+oxG8WtNu+dY5zF5cLOCVB+qYZXH4P6nOWXGjV8q2iOg1Sry0arywUtkhrc4
ucT1RLtJe0kHyYCq57xyJA07583MFSC/+Y00oo75l52e2a0w1fIeOjG+oYb9qOiH8GkYbyRmVAPI
tdQjwW74bJhDVnF8H2IJkT12Ms/xn+aBNNOuclE3QbN1nWRbgfteOymeRomsbdljDll6HiU9Yuth
Ie0U+nUf7S2E6Sus1mR6NfPLb2S4cksq9Qro3aDkNkGftgkE+8EBO4xkf7Ksbf220TTATE75YZZB
vY0grUEM3NcM0qok5RA0BTM/8YWgZY8W82h32mWYG/bNfEZm7T5LckDX7Uwp94i7VdqHGUSnOMk/
qrmfbmIpYfpR5ccbV81mEjIBCksLt9KBM90Ue88cP0rOoIq2s2YYz11I66YZw1dv+Bq0sSAWBKd9
Xp17g/EuxERCO4Cs0TrVna+YlsGmKBgd0JFZNgngNht6GzunaolKDPk+QAqAkkGK+pMeLLZQ+zUE
LbyK4g8rMTEHJxMdwaiQ5LT2d1PlfsSsoYVmPwGQO6YTZ4NpmBct7YAzGOi76xbtdZtAwa/5m5Kc
N11Dy+dlziWKwec6Wa0W7gCS2pv3SXgWCMc9ROX1oxBYrJJi6akKrkM5ckB40L5Tpd27nJaLtCA/
r+k6DnsPiJal4lWjkbHzWSVlQt+AyQ626IGLKFbbdCif4+SS5HCeR2RdC/zlllWYN22LVXUo8Lm2
sPuwdhTtSPwLIkx9ZOGLKJLKieLATPzddeD/f9im/0mVY+lKXt+qj+G//M989d68/+3zquc5v6ef
//j7+bP/2w60RB2E1ee/yXN+/uQ/5TlS/wsjo2s4QndM+1/SHGn+ZduuYyECcYA/zyKbv2V51QT/
+Luw/7J0B++RkpYhMPD9Rm4y/6K6wwhkWRLaA5Ke/400Z9b4/M5tEi5eIXxyrnB13XV15w8lh9DY
eZQuYhLl19s4dG6oMkGlrLWn8pTspMPFclPKg2diEly1j827+PAfm2dBIyYj4mmLH5bKQmrf2B+2
3hbqsZFt5+yaCnXrThF3TWIT0JgnsGNlti+8+2SbrsxN9o7un9KCK0LqrYIn4wdDiZXcK0b/P6lj
Pz+T/6C1MWb21G9sqp+vkXGesm0LuYr6Q2tTsRYZJo45ehTyuTWM+6CdtqVr3Ua9+Gih+yCLBYYe
h692aNz/dkD8hycXan4H/3x2wSclbaFL3bb+ePZ8Lt4j1JY790n1R/0rv68uAt3IW7NJvwJvkZGm
8iUfxD0VijiCoo4ftI17w5BELqcLSQTizsB2cyoP5nt6nvbxXUw5fg5xqN4hGq7X4Xl8Z0lm5mU/
yGiLoDzfDR/5c3CybvVt4X76tuOsNTU9x59xv3ZuxSv8pHzBYAZnkH3DbA0gyWJeRt/Kp/SJsHrN
QiKwSIl3VaQTLNiEGYyQSxKdFvUpPfUb/Qd+dGvXSEJ1V9n/Y+88lhuHtiz7RaiAN1NYeooSKYma
IKRMCd57fH0v6nVVv1fVURU97wlDqZShSODee87Ze22D/DCbTf6lOUmZI+27wNyR6vNR3eCUxn/S
K3+OP7+VP2sgPBMDmhzDDYeSTLbHz4gslcNwJgXJ9NPvZVO4gwvfLkFvUts/8r7pHCiEuF23Iqrk
L+DtWKYEt/jqcE6prrBtP0D7F+ABbyYuf7YmgrIY9l8fYJ5b2AV5elmeVua3R0aLrXmtLtk3EZkz
8W7H6qoF6zMSsfKtmK5A9ggx5+WIDst7+an7WL5CKEM/ZDgYZMVskeKSUAR7nD7paPrTxAviUkPS
ukI9oy/vtAYUBd9BzozRK8WLKvoLcXKX9mPa61/VU3juq5P8MmEsRaSJ3JpBNQjpZ3S+p2I3naLd
uG6iJ33PAXVhtOJQptSf+a4hrY9d+FK5yk9KorA8+AUWDdw0X33q0ZaMM6QLLm64d7padfWUXPv4
iHhncR/EYd1Jvd4r92uAKMYjj8XCCQeX4S79JZ0BGMZxfQdIgsPnHDr5R3yUjwq+TlrTLrPLVYJW
w4DPBsFxgDNWpsGyN99AJZeIyQkA+G4vOVvTiYaQehbv8uhpzxETDiRLj/CqCruK5FjXkVcCKxcM
U+PAvFXepJ/Dlg39LD8zpDZv0Zd+Grp9L9jJW3gzL2tic2kjiyf+GsDvVj8V52kr9l6hHIwLhYaA
xGtTfk1+Sdzyptnk7/TDU9va0DNMj9aT9YosC3O4QQ/B652Cu8POv0fmzvawl9MrkOzmXG11vKb+
ClWBTAgOAdlueqeVaYCNcqnc0VWFbu71n/oGFgUYatI4nNXrBId034tG/owdw310AGlo0/YR4GXr
f1qHnpO80f3SYxCT2oxSQXdIU5AecdLXGya+tDROReEM2/iYpcSjsQZC9l0IsBk562LPop2MtMeW
/ua32Ms3yh1TTh7INtkxTxQEOg1gB5Pjrf9Y3M2yiW+q6KDaLum0no3epUOtXcPP7kcAP9ba8nEc
t8sbTTiPqse6MNWccXYHS0suhz0Tn4Wd0TbPynCzLuOxv8c7WgXGfXkW30QXORAB9s/Smanif78+
sv396+qIIFRTTTz7ksQ2p0Ev/GcloZyvpjbpMnFkUe+W1hrIhfFmJp373/+a/7IIP36NZsnGL0JR
1v8TnrBtBUagodRsNGm6Pn4FnZvtEs3fGLUKeykAzq4NW/x/KHT/L0s/Ioj/srsikpRFU1OZwZsI
dNnG//mvU6JGZXTVdRvwz28PIIqnzSWU9ZmxXKkrwgeuYzsnAz2sX7H+qK5kfoKyLdH2dM5oCPpW
rZdrFYbjZjVJWsnzaiXYEwxvooiHbJjPM+JC4ORghiRl0XAMJapnPmyq+N5r0rHRgmRNd+pnloyc
rrhVqaAU8vQM7KAhCnghxS81dpmOlqfrXuV6IGTNgAgyisSj5WUlgI0iaAL3PtHHbPTRspHB/C5m
des1Y3iJNFIPrbzcN7jkyXjCmvKQvm+tvjvMSHPIiGUjC8X6bo3VNtLO+LoNqBR/hmhyGvz6fqsj
7pwZFFeFXzU9TdNMChRx3Rowan09S2maP5JZ9XBwprYlGU9IHsJR7o1yfEpK/gTe9p7lwET+Q95L
Kwm7SiwewdrWm1zj/Guth7O1TX6Gts9O8tR2pEKLL5keqsdkbFRm7rQlMRKgigNQlJnLRmvai54n
dHeXAmws9ng4FQpP0vyRr7EUsqaW8exyyWGIyPvK1eCh2LKwqoGKDw3rR+kLMp4bFFgG/AbjmKpr
6RrixMZnqGfGWkugC+rXZM3qiSggNUcNQ1M034xoPm2x17otNATmrekTPbI/FhqcXamtV03+jHi+
aPzoZ1RquNHQJjBIkc8pPu5YIKmsr+iW4IF7pTBamUSxUYQUCbnOIWHsOKPROsIMoL9oa/SCJMZJ
M4kWT0zomvYkzX+bWXtea0FB6Le8zXr9iqvik8mNGBM6OXfPc1xiC42u+Lz/piZl7coFvKooGbXu
7fGxCsxgSoj+RUPha4XiRvMK00skNDpE4gG3aipp4tMXoQ9HDqAqF4NXpCnIL9hSca3daLYfBUEE
22/xTpvyrkorATsMgbuPsUdKq8lRMhFb/DC9ljVCSnN6pL+BeRTm74VLXRTy61zLf0P6+dNStix8
+E/FLBCyYUF7N7RsFPoTEjA83uwM/Qk/Hw03RuS8Ovl6lBbiGSF/DdNLDeaiRysMmN9lYuKqS0x3
B4AV3yHCuZrzbwvEqaEOdAYxmZaGhxTC6c1moz7pwFQKOAMjmYdlRbhJ1rgmNaUmhQRnGnSXtwP5
8qR2OKH0QSnuGGB6Mg5epfadxp/r/LKOmqvM483spoOlxMTBi75aY1nPVoDkC4Y39sk50Ymkb3Wy
CyM1SIrivMQaSsgohAgPdpRNox3weQqDSVvMOK3ovyqiQbT+YQuttdFdSqnZyuiANmkxbDrQFg/F
3DxgEGufEREDrKyiCFQd+aeVhqU/6lZph8oNkrVidq45Es6+jONOGjrEUOBKnbomelQSE2iFiW90
zHB+H0iLwXuStJzZSNqIg6Y3n8IeIjE9p85Npa61ATcTwxXDP50Zze0M/TPNQg6tv59KzLdyLEqM
L8Qf/H5Gi63sHx+N8h/uiHQP7U2jzyyJTtFgoIpaJbfjPmf5nAH57OJB/m4iWfBleUy8JzpZdI7O
6zN2Y46LHAHqjel2x+piFXYSoADkyBje5du6ke9p7XVue8yP81FCfGl3+47YJhquTyv6vc7J7ssL
935zePS4ftpA8h4JngflZN7t6hKbtninWa6e48/uoPrzkcZ6eKq+ij1HdhFWiy2/8x7p7+a+e4k3
QCrp+DL1MM84B5kNs9IXkls8+BWO2LvYr8nzM07iE3xOieMpDX59x3EWHR2hbaaxlS7oeiIbKEt7
lzqUFwfCQ/g2gwOio0OH+TKfzL8ANb6T8Q6rgtwo+pzqwDeOPw2WydfpICNFWmzBcsqMU4+T9W5+
In3ntbpykI+eQAu+GgF81TNdIKR3bGIMBS/KD5IJon0c82v9SFfbCJrOq2RO2mQBcmx2Jd3t9/1G
aihV/HEvz7sq2uUjCyhTx/RkVG6rBTqyqcyLkHtMZHn66PBkYsI7DIRbjUYZd1u/p2PHHBVgKaxB
krzQKSBIJQp9tgF6cT4XvEl/IuqeBPjs8ogl3xfe5CWmHwugilgQ2E8c6LiAT1EiR7UXveV9AE2W
w+kJSgadQWWLEKp9l5HNkBUHsm5BmgA9hkhQWzvLEDC3PBB7ZZMaiFNOM30TOoU7vfMaZ9xfS9BD
QFA2Mq+HfiBiWJ6cFO3L6C2CDSsCL/QFbyuTi+pbC2lW7tsvxNu8PbQOwQjRt2UZP1v6DmTMQ61R
PkPZn627cGIJs06attPvQu2NGy6LQgDBaRv0lKIX1JZ/YScRik1J1j/C/0CckxHJmdG8GidwSeh7
TEwQfzVPuKyv4Zn6qbu3BVX7c39Ft8Hvjj44+r6Xh3o7/qUmK2G4fCt+ctKPBVgoLNl2/zbdEoQO
NNFP3DaZR268CUaydKobifcvMaUWcIc7d4DyRVNTTl2SKpGAWggwucBvTeSpLtjjm8ZRlUheFDMY
vmsvdNu3EUwdrAOe/47nKw5HOX2UcRyhSADsbUO0r21GYI+NyKq5gSkAw8efyY8eR4Za7xUKPxM4
GfAEl7AggtZ4EQ0KyRMJydpBajxjH+5IAKJhTewdY0J+RpO5vEH0nMPXIXuN1qB4sNuDfNgLX2rp
Jc+RBKeOXMyAfNfmZJ2JCWNWWszHeTsesKPACOXKRfzCUDVo90Pmz7t+lx1B8nCyyf8yXE/fReuQ
H+AsUNsClkJ6Ipbb6gujBMycyo45m0S28c51BXKO5vo4OKg0hY3MmjF8oW7YlEyJDvGmpHVsutl7
HuD64DBAAYae+ZV8gewMrqBwhMlFeA7Wl5AmPCOC6UzIgakZdG86NBTkpbseLa4aSlT6Al7+0ZLB
hEJZc+ILFXm5y7Ir1hHBtq4mk5c3hgcKOX8OyhdHepd8OdBveUAz584gZ2X72ObHxFduJX0Fzzjs
oW6gGiu8+akR7eYpv1DP3InP2iYkHx8zljESX110AAYqa5vR2Enl547vamB+8DdcqHRN+sG7MUDt
G9X81QzWV8/aVpU7nyPJWQDvGH5Z+eIpZNJl986jtUuos0tZ3j93Z+He7LUXAHH9u3lhHPMRb7t9
SCOFY8IlnD0L8g6r9viSLr4ZMK0It+hGvmSvoDFr909M8qQDCqtTdGr/gAxbkFwdGddZZwaLKset
W/3F2OXICqtelVNyy/bRRpV3kbJTUTostgxcRdzk2aHut7X4pF/Uo/FSveK25YAJBLWM3JCrjmCW
v5QGmJj37RZFL4i9MyXdiR2GVgg1YvLVo4olmyzCc22TsGcMTo75qCDyecfrXrjqe7Nn1PKg0b5L
iqcQUHw2Txq8G8k3hGAMN7GwAcbJ+xQyOwHcml0AqFQqsWNEp+DQY0zvl0faKlPFYeFAVSn97Zov
ThVW41b9Qb3EV4EIA1vyzYscWC9S7AIBIoiFbFxSjAiMRBFLFPGWoCBlsOdDskHOalqn5oRPRVRP
jU4ivG3+jK2LNgkyytv6pzj9LnOqF+2KD7orE8rVj4KEZ2aD3vJUBCgoLlGyU6QvYDKpeYmmY/LB
dJj48JUgLSgAPWlmAydeSL/2sJCSug+n64AtOhJ+IJkHpuFV6RPrj4V3Kbeu2W58Wbz4j/QmWC4V
wXTM73QglHfpTANkxHB9BkTsNxcJPzDnuUv0wb7EYqAonxaJF8fxXD0nmAn/9D5RIsWbKBI24uqi
Y/ECIMZlK2N9jCgFI/zYHhPb+hYBA9CdB1GLvaXy2VQkVrt7+tEbDiQwzqWX+T0MXyDBgIDptwpX
bEooLyo6bx3s8IOBQQb5S/Lqr+ZWfVThgXFr8pw+mfXe0jbaJr0/Dp6Cn3zOlY1ZnkS+FsbnLj2v
xJaxUbxJGwSMAZKbwsa532zEAAowEwmy1iAWBQ3G8m9EQ30JI5QoOZupzHA3X8T1FL6UGwZz9+Eb
bEfNKeCKPg+1hNKidLGjk+gVN+Zq4VN1UZ3ouT7ASck+dVSzP4o/fED2i36WXfEpK5eCjHOKOiI3
j+N+mrik7fyFPS+5MIF9GsVAQ3CwS7zlQyXm4saqTvYesY4RvbFTtm9fUKuwiygb81WnTVnY1pmG
0idmtG/+IWnBFG1n+sy0WGey11FRejnirqtM93KvPdcP15gf55fim1waE5DNt8a4P7us1h6TswBR
0leI2sFPijhyG7ItLuIHglFKhS+YQxQnzAKj91XHmgkGuGcK3hEGRAeLwnZSWeng+maEPYFoIf2p
pVD3jJq0t5ShIR5GWz0uFOjv5E+Gx1b56do/wARaAgYeifEE5hBF/s0ZpjxjcEsuyK0I0QJpipKx
hwTrYQSt7+nAGddWv8mBRiL8gN9y6d8mVIKJHV/Hw/jX+DN9IKFhVr1+Nd9UjRa53IR4/6ARnNlo
JmpmtMW29gbqjT2Loa0UGLv1uLjFgehITpfuhF7xBKvx3tbI0TCr+tLo1gj97OaUeCvOCgbvf8Ut
R8QkwO8T7dVjs6Hhx/KC+/aU38nzREjndF8D+mjamtdmXxFHTeziMTmbQXMyzb0YzN/jt3niqhTI
076ux/hY/rGuhDAdMXSpX9Y2eW0PRK7RP29eCdZayh9pfVo0mEnkvgLC3pbkx7T+/Mcwg5oxhUUp
YyOsWgryiuakwB9gwuZV50Xcr8xDaUJApdk9/HgxVDdQJ8S7zL//IYn9cSx6IRC7BUtZzm6LLkza
/z78ft3vR7/fZkw4y8osQ11YDdLemnGn/uOrK2NFuLU85VG/mWCfXTr02pE2k0ZjinYSs870DVo0
U8TaaMi8XjV0jqCokeGnc8FZ3kTIkZ7xwHJjFx3xtbWUuJqRXRIr3mMA57lZ5HIKaiH6o8AOsgJi
t8OyUd0+qxG+j1lB/whm9sCEFSU+JypINX4I4LQzzBZvokgzCiGQLYVx5PVpf5cyPcZb2E0vUkH6
dlHmfiPTYReR1jo9gy2o2elMJdy+dJ0CbC40P+UYHhX5BG60KCjB8TpFbS67sMFab8pbmuZyWPhK
MsevSeJrjUoKa2pIfhLheRuVsPUbcos4erIVVk3VPzecjnClutbD8dnOEcXaTHC62E179aE0qrOV
Roo57eM0vwghsd6jKIXHuFPuuop0eGV9SIcs3pbIZlF6p891Ne3M2tgbbE5h3OxHRXQlVIKcHzkh
Twg78iT8UJWs2/VySbMeroSesv51q+YTLDA9widko9pm0Z76+qmvxdyV1ZWWOAp3D38DlcjCoaLo
1W00Wbe4AHSI3c2PR3PXGdEhrOd3PQPuPU74JItefwox8g1tuwst6Vut0Shqozl745KmgRgm7L9C
kA5qfldNipUwQ52ymjXJBGvfekI4P6/RpShL7b0Y3jsBH/0s9vdyANEjTW4C+63RfgA2YWuM8tcx
ztlXm2ymp2b9ECS2lzr8x4IQ0jkpeQ4F0IdmVj1y7lD4F+ub0JskQs2oyBox/sGQSBuJashE9o9S
Kd6E9PKaYb01hmpuhlRAGEzyoR3pDLH1aHpbHr9MlqlOpcWRLdSb85xrCEJg2sSAtiRLQAoii8js
5Y2IUAwkuoW2Vq0QCyCHbeX9sL5NjfAG5PyEpx7oNyLldqze+p5i7Pd7i1T7Ec1tJmHRrifqd/pp
iTFT8ufmmaTTxm4X8dqL6jvBzaAJwelgweN437DrLKv1yqoc24MZ8QyMP1LYvVUaOJaCgrguOaIq
VX8rGyFn8yFy3JisL6QmUhJ+qZDFs2Qc9kbFgZnIa6h3dmWpdyuX3tuBjmOGxg0y3eRk03IgJNuP
akoGOWaEkjaJ4SV5jjMeDs1zjGPBrhYqOrLdg0pKKGY6ALONcSGB7FVIUbiNRst5GnJBPX2lMzuN
WYbBYtEPKvotKZi7Vibr0EpB0avpDXgxKkaFJSUXqZbjDqVNnKxeXyhgnSGF4QEBBWiVib4bJTYA
KJvDrMaBQVwfdWnaj6IjCeIFK5HfdRahUQnur/RTUyVw0RKRyWbfb+UcJrHS1eyLMgYRZaRvIURK
ue0aOnokDTxWVk9ZIAIQVOOKCvO2aKjPplVekqm9SQ0mQqhnJpnzQDul/tma0L814nQr1B6BrqxT
yQCCt4lKw55IUiBkelcWjWhTL7RgdcGvpeqi8NJydcrlhiSs7KK1KrSJbHhLq5zzCApjmzW8OFjN
K07yjro/JQfbYnyFKf9EQoOTRuZ1nFKCmTs3lNXMN0sxIPUQLx6RXZ5GkgZak0U+A5hAkPIAxFv4
QnJDcTILJZMK/D81G1oKufXZ5FSuVUyqANgofCucKi2FaLAZi76aNaeaNkPfh9+xrroEMb9hRXqQ
wVUgAHmKGHVhsIaOhJSendnJH/HMQbbu76K+j6T6xFxjUxugL8GDfVszg/uic0VwmgDNjtWi0Jsp
oqPzXJkaUp/mBSLQaa6hvEw6k7ZenLAmtX/rHNuL+EnAMttpOQi2mQANFrqcZpOR30kx7jKmv60W
H/NqRI5JzIkaUeIs9099IVFUA0CWdEQ3lyN9UgUvYz/QFWlxczxA8s+JWXLwwEwvImjRcq3YKA1j
37kanBVJYdSmhZ8PCxtrVmPOWbe9DvgnbcV91WLpTsX8eR77+1in+EULJFIRsdH4ZRH+leMFZMbn
DHtqiZVzNJZ7pBNnlJsR78aAdD6llAT0YQrAUfMOQr6q8U8IiO0Gk12Ac01hcAaLAcGd4VY466t5
4lM1bbV2Gvd5HN1EVI9dhY+v06SgmXJIJhOqcHGUg47VzNbNjHbHqJykVX7Nx0UPEjUb7BWrgVau
n6uW7EluE7apKF0KkzNo3uNGnAl+H/T+ZVbo4IaTcRm4Th0IDhF9UUy4XeaaQ07dxKw1UimrRkML
OkItskZxw6TeKIoQJDWNPhIeJAfw9VYhmmI0kxeBv/81oXmeVdl7ZmQxO3HMaZGNjLwHCG2g4Lbq
KO5FPPN44mBFjKnCOtWqiY8fLrYNxMY4ULGVJsJA0mxK3YHL+uGvJ6u1JJQZ1v1uTE3D1SeAQpFs
ufE6Sb7CXMfBYvDQzFMa6sunmlnEgM/A6Ks6AzcnbYrK3KppP3hAMqBbDBlk4EqHcToTKCsvREIs
DiYKvIgi778erj4AKTKJEbE4YSo8LWpfbLWaHL/WJJGQiAi/qQh1SSf5Z2pG2rj4GKfrKIikIuu6
0ywppUM3HDsZSd1AKumqlpvF7F86vMu20LfwAc1NbqDuNVrtMhVsufUKHXK2TtglKycJjUOtg17F
zZKkDK3yPHlpFrSjTae9yXNNmktW3LNQvJGCuASarjGos94MMaLRN86+pkyhk1gdSuVIf4e8S9ch
FVxNUh6J86UB/Nzwebsnv5JkfCGEL5KvQCfm0bPW5Px5FYR9XK8vbcYEgoVdUz2p5jYu1OlKAiqq
ZVP6OxRDewQYDEOGlC5yMBt/DPvnqMMebnzBWBfdrtR3UbH8QGkE6q3jCA95hZAwe8NMf00SOLEl
akxwRbcQkcpdbTR/jKZhZ9O5JOIOp0k/d7qb+VIBtVceS4lgY+kWigPm6YFCQUUdUYU4SvI0eQHp
OfgMaAbbMlEFNYyysaEjByeVF7DKzERjmehrRD3oRoWTAQvb0RDnxR6sSxgSaNkv6xok5XgeFV8w
ZebyMULitS3VXQcJdPf70X/6J8TUZRtXFK5N9kU6t+lJSqPtJjP+54ffz5kwdL1EjD6iB7n/96EZ
uQNYsCSvqDm1hZJ8Fx9uk04v/2iV2PkWicnuKAoiBrCo32nxSIfvAUmLJArZlJgsdx7J2Ex0epo5
lduD6zVGEU5Guk5aPjyauPn/fiBQ7SIUiuGvlqDvunRBeiprlbGTY0X/x0NJ4Nquv1vSbOyE/3hI
kBeoqwa+ntTOXf54+GWHac3Q+4YmPheTSVdM0conMZzkYBy07JA3mRr8Trv/v0jwfxQJStL/KBLc
fbfd9/KvCsHfb/t3haDyb5Yo64alqpCVLMX4J5WghkqQz5uMQTH58h//rhGU/k2BzWUA1mLIbCgq
VK3/g++y+GkiWANZVCVR0v9fNIKSbPyndEfmd3CDID5ZRGgYKkvsv+oYyPwpC2XQ2k03o8uOMequ
PcALgOOUNG07OV3ESa9sld5rChqCrU4eMgNI7k3EO1nYXCOrfx6iBu9in2aHsptq0tA5WGYtJ4zZ
RKqdAvX0u7mWbHPQP6DthSRjiKe2mjVfWlZlF2qAmsQu2zaWzgDmPZ2Kdk8i2oLYXQ15GAig78fC
V0HjgIx6DEQSkKTNZyilXy1ZWYiGZFZaGv5lsU4HzFSvMuWlMxGhg7NmxArSWTUrliAQfyrQFcvr
J7Ps+5M55lezpg+ijRAHsMmDbqJ7LoqvqDsB+mUWdo15+cE8iG6HgQZOCxmZBwFaKgEiTKJgtpIO
NgPZTiwo3KX6R5jSj0aBllWJUMwanBgAn6ptD8geyTRgjIWhJzJpgt2T1Dm2yLYrWUmPKUZBtxNb
xq1dhel/RjexVGQskXJ+TVcSdTBkwtLmiBmqzepagByDNppuy9AWm3IKzHAqA3niJ9c6XZeooOe8
QBsHQyTuRiF6j2q63uz911ZnRhAb16pJgU4AFyhY+ndMWADUJIFOEEwxqIxt4JI6dUVQUzqGV01i
QkkUEu2hQXNSSeZfLfqMeJGc0WKWQ/YDw9OR1nAelSN7svyhPtgtolLCF0k3/UQa6NBw3u/6foD9
DMg7RT1uzIVv1PzwPMz2uaLfe2soA0Vxqqmvnisx4XUrRvTv7dh7Y8QeVIgM+h/fMemG4KWh8LBu
IzazUj5XzNUj5aF76vtlI8q8HK31YHJCY3BGNXLX9lUUZt4UNqee56kolenOlrrBnfpaxjXRPmvu
mSltXYiu7Uv/YHgn4VHCkPFAGR+micBqdZEnd9FQFSgSBXsGyVKGJiygjQmWkZd3BAJhzM9wx3XC
F2omANluwdFjK6PUe+vErVFz0RG0cxg7gFKEIWdrY6KJA3O6vso4FFHc5AHX8PxItg6dEPHIau4w
OPZetDZbhXCtdLaQpUOq9inCGPNzejfoHeHkRD0zABqaFOEMlOi9XM8Vitp9DlLHAXl0UjQyXDXU
ltPMmTmzmpRmZsI1P05fuv4OXWB8GYQ3TUJ4ypuKu3IQeFN1ehVtah4ocnIvW+P3gaPOjpz5lQo8
QthE7ecVWJzjVK5eGyPzjajTgxnv/2aueAv0BnN8JbUvEZcCYRhizajb9CVqgovM9KNopTHQi/5S
tYMchHI4ogftUhuc8HrM88wkqI280xYQb8gMy1IQ2CcZjqSwUgKLqcNUc/EUnjqOsyNAudi0RX0Q
8FXFI422XMH4tRRt4vVo8eqKRA00Jbopf0i9hluZhSRp8xeOLdGBp2I40RONReg2ZtkBKGNcRygI
wVWQSMNhwcvHW0pZNnyTg2G5qUn5ilcDkKw8wSkQdKTUDKlWars8wgubzPgFAKyh1UwslsWO2Yw0
Iq1W68tsoN6dy8kieCf/SkbqGUg2f6sIIaEaNVfcTBiGwAoz3uXtTVuMKrwLA4StjH5LOQucRJ1R
kIaN+hOZ6DLCiffZtNbNMks7YkJxuiRWflj6h/4U/5xPZvsLbCS68kq9emOrKm5ema+CPnGJ4nK7
ZKU3TcJ3JmY3kplMeA/jFks2lIKuw91oBFFTfZtVuanDUtvLIi31OPkSZiLl9QcVJKtJp+nIrJSr
7KvtBJjgkU+ireKKhjByQZNRoNXcQK2cnau+YVgYkzEwzgXKq8H0M/D9eWsUnv74ojlieDmX5SZa
MR2aTQ6mgBBhSlCaBFOqeumGINnyQ1aoL4jUg0a4UFsgTbuaD9HZpCzIbLgUysoTtrg2aAsmyEZb
oxmOmWSdzILafppCZBJVHfpDCfW6SrDO5FWHuDqJviHobobhsaiScRyPRzoS5HgLBBPi9PQ6TMl4
PgvKHD0ZGO1jHhxVDovRwLIllMyAq+iUiWiAdMCZvp6YP4lBUa1X8kh0t34HJqsfADjLPi7iGvNP
KBJU31AyFh0IGgXEnZ5LEOOJahyUMfcLuW+eZAxbHR71TdTWF2Ro9Rk8SnKAhhbEXaHQYyLd11qN
C1bPcTvxnwczanaF1GaXtqvRKrGrCJXQoAwTwsvYPzhn8M01I8mIYzf/zoKyiwQ5PC59PAfNIP+s
cqrBluePKGVamnLSwAns6DCuGUtTz+1ZypjItYQM2cYcsHHNd5GURz9btcdlsCkIqHdmBiXFWAIo
f+xbA/MYK+1OKj0UOp983dKw1nEuFlAWxJUOtQg/tzIjpgnjL3b7ER8qXzYX48vcfo4iE5wxo1Fj
jjNjarHJ/AH4PyjK5NlaAQtEw3FYojbgaMYfnMS3riETveiRbUUixK7fm5FYF3usezxVE5zOCjmg
ZkaYh9V1o44zkmysEfos3XM5sgI9t05GyKDCal/lTiBBw0K9tkSwLlqWGpEfy1X8GNbMpwG79UbS
wz+myuwIhSONx8nEK0BIzqNI3Fi8nggmUnFDj+25F0xXVwZ8mUag6rkMLTVBvWNpn6tsXtmGRrf8
dY+ZE5Xvg7poqigF+mwccZqSw9iUEwqxTvphY1YlogjSYREQZhJ9l0qbpUM4lfRMmqWivStKz4XB
apuF9aGTsgX8CRH16yJ9FWH2VqmWfAg5Fj62MiUu+52MAkeoOSBpU2O4RHCB5Xp0T0Q5KBU93EmE
09pTj15osZDaJAwr03uXYIEsU2bT/RBfLbUjzDCJ/QkqngMPdnZ+pWBrRR8ur9W3WqAMmgQgGokJ
Z3Y2zy1N8WMlaf4SyzsxjkEaTTlnE1odLAxebMkDZJsthjjAToIbMwRiL0ycVKetVNd6dRAWnTd0
wDAq6kigEDFPWzZFVNhVUp3bTg7pgi3WMy2EP7DoXvQ6HJ8kLfXbLjWfi/IFKApiMDSSzBCTCcAG
WpRBO1TszQV74zMSXF6irLeYa+dKEPV+IgJwLRIjeapVsi6ibGVFBe6ktjXUBgbYrQmohNbPX0I5
1pesOixzJ74M8y7tovH6+zDV6W2Zl/Q0Gd14VWfU/2y44yaMMJsBOVz9aA3xhbTI3wGGu5rOT+rV
urwIeNC0CjUm6lGJNTDhhWhKZRvWPUETlcimrYVXtsTqpIah6Edj3Hj0qo0rEd3GNlPJTDJxyznl
2htbJZTxljTrXZ81y5PKRfA6mFvPnJVtqyi0q6gtyBmyzBdLAq7+8SkLrh/ohpJ4cKQjMZT4LOLm
6BpSmKq4pHMxNXKw0H71lHxgNB33800SuH0lIj99DTIQ53D1j7bgPiVL1SUOB85V8wdmDeCLWS4J
nKhR7OJgR6AEokOzU3SZCHV2yYrfQ59Rckxi5g4kmSANZrguorasVkhfq2kfGjM2nyVpJXpAH295
zhClUtrFUUgoZlYIATI7G4SIOQJxsTU8BaeMSAbpNB2/4tRfcYM51kNprc+wxtqMYFRr9KYhBM49
1CGaueQVZ2uLYITBbSE08YYtLvHRO0tolqW3SWTEG09NwMCN3vRQMUMCAkr2Ah2zUd70ctCuWAOi
drbTgekBuT1FE8zsWgDayhsArTnIaC9GdbzRhv/F3pntxs2kW/aJeMAgg0ESaPSFclYOSg2edEPY
ls15jOD49GdRhTpddbrR6AfoG8H2719OScmIb9h7bYWEge+QoFw4VqwMbjQczxXzqlLA7m0JAEEN
VaKiIYlYshjPGlKIkzSQ+wxwwoMZ/LeSkMj9mHbYlQyJgR4Ypi4N58fWEb8KDgp0igYLiatr5Bjy
3PPcGMKuoBwtzb5i+0LiYivwEC9L9j0lmuuhI71yPVhXWLNtPUyKpe3Um202zjnm3uEje9dqge3W
YFwaeDMHeXfx3DflhfrssyKFJkuFMljNpXP8N6Ie2qd2qQ5e4v2iOEdrDemfH3X/SIbEL5037jPH
zblrAYTmDnnRKkDuEIq4u9BNTQKsMaG47nGwHGwkSPlCP/9bJiiQJ8UjoNr8lXjTg+PNp4DahEwj
5nWxG/zxFM+GTTdZ6snZkthwDCz2BeX4PKV2eZwcHl12U2mCaVl+jz2J74YQ6UGpGowOqp94XmCq
kZvtVdkrgtvvQcNPhAhVtRtKxF3BKiwb4mu1TJSLQ/FKJvvF6qL3QNGspJN+Haqo2+rZfMTcu8vo
BxsD/BVzAQrTlgY1bxhPLROmVp0kIIQG/31u0OIMOAZOjCAXsppxJFmm34ZFSRKPyRX6ProIe42Q
cSgk+OpiljRO1l9S4m3i0fJPOiCBLXYB9TTrNYhwbU1GDuP0bxPXe0cvw6FNMc63LKKa5MPHuHww
BQq9InCmY6bkcPR5xahDubqjPBlZa1X2A6Qa2jSJDJ3ZmL8bw7EkyI3Er9VkMOTEKy4IN/Aah+du
yvhPJCI4XBJvwxIcIowP29WKcoyGcjs2IRqZuLkoUZqnsZY/ArhFKk2cm2TTc8zr+GkuClxQ2lyZ
ayLgVbO/ldJBiRP6eJEW9YRQPuWNUv+kPPid+wieMMoRc3H0QQge2fefbV+/xTlbP0q4DqXuqhnJ
QVjEgNwhPllfvcqzDiMPF/IDjgtQaNz4JY4U2eFJyAjeRZzPIalZoFsQXuCRpflBYEreKZGwqvIZ
mi6Oc9VLml+87pfye2BGSX9124C4JJw+FWb8W+X0SGZJ8zuFKedD3y7BqR8JA2O0NMJyo6QOWutY
O1R5ubliyrgm3Ecn3pFAcBNxjSyfZb5Qp14QkVaJlU5hIbCNewIjpNtuKbD+VFnzayGT98QBrDYO
T+w2GajCRrh/mz4jTKIM7Tev/R107Leipa+OLKXWZDOEHg0vzq5AOGnFfqrHdU0jIxfWdUQu/HAq
ET4CgmN2OroOsASu8rinapSRdM+V1PfY6cWm7YofNSlDM8RBq6vrPRGFTvAy91odpe3Xu6JDWt0k
E1hRxIQ9zLSHYdEG0Q519hJ3oP12DTBmdpDnAq7fhipM2IwJ4+QB9F06jAaBGA1eoVlPh8gkqqxi
X6vFlXmueL7peWJp233l5vo7zHwJTIqfW1exgcVjxpy23kZxz4gKtsx2Qs2o69DdGTJaiaaTr2WH
tseXlOSLnQhgE9+KxLYPvZkOQjBBA9FEwbD8kQ4y4VSl7xEFOGlS4YFy5Odg0NJ4Lhf7c1ZHuAkw
3gYVIii3oJnwdMCpscjfA314n/XdzlWN3tjJLylK8eAEk7XtVwBkgN5h5+p0vxhKQ1q/XU2cyH7o
n1bTD+SpM0Cz7CgohbaZ1JjyhHdfcP7Dx5W4GtsMSgq9TE9p8ACPDEFizlag9t+RpHQ/8qdK2ogL
a1ROhWJSvVi/E8NYSsfvwuUTwFutkEHXpLCgEwvB+/kVPs8B9QFeCE5oR9EcxEQABGgXHjLGWbt1
hl9NntzTUSJGXSiaXG2zdbJgchXZL3JbscfbjGIAfJzJ/Qs3Zc+ygfkaY7Qmepu9RW5Qbnz77OKy
Fh2w5d4iLrPDEkMS85C8S77Pn61EoCM+KxVj0n4xnQ02pvbD3UjmcrI8jw5jGwss9EbjSppH8ug0
G9M4axF++wC9Jai/Zq37m2zhXdRGZ9ozbx8ZHt+WqnCdodlL5z6UjGpKv2qOtQ0LJObq3+l2FCwv
1XDSRv7KrIH2HtgUWU8AyJwavEd58otXmODfiTRHl+3TElct9gZA0vE6qpyHbmVvICBfSgViKCdO
cGSrGxNjdoTN+DYHfnzus/IezRAqYHAh6dQlMSdN9FTQOF0HMkXAHMS/x6JPHiNdvBIsX+CqBGOo
MPSyJb90Gg2YofHeMSXBzDIxdAnzZH4hJelb38IjXluNQjdnnU7BuVbIbue6Hfe96B+jqCk2SYkC
WzbTK1lqOxZEv6G9VJcYBnEXCO/8/zcY/0/hI0KE2C7/y9r4v2EOrunvJI1/Vv+2v/jH//TPABLn
P4BZcnP+V8zIf1EOQvs/pM3mwKPdVDZOSLIk/rnBCP5DBOw9QiJIlO16rCn+ucGQYqUc2Nj1pfBD
te49/uf/+DfHv/5vv//XtA2x/iP/ajN1Ale4ELt9JSFuSDg5/77AaCdrIhBQi7MVCU6vtr5GHCOP
tevtazQ8k5i6R7Z764rc2NhT0uWpa+fkHC7i9vm7XtR0bUX4PBedfC6T8ntbL+P583feRG0OOLXc
ozr6zdD5DzzgVZIgLwk7EQzUDQhzKFaPzqh2/ZyU5zhnN0xXwySd7Gj8PKVAD1G1L9M0/GiKXJ19
xQqbJ+jJ6Sr3S5Qh3YHtqJGcBdMJHN0T3+u7Ntb0UsEC3CsVYTkJbTTVXV9GZzLAj17i6CfpGHWj
RC6dOH4WXr+aUFiXpx43XrGMyU9l2mM5DRDPuai3DACr1zbH8jBHgYN5BlatSSIYyJQJzwvxVpQK
6j5EjvWK1uqn64ECnAawp6ln8aLb36qOx1efjTQkAmaO2bq2aJ35PQaQSEHGhMPPvIHZvOr20pnO
xsF/U7C43M2ZPbwyzDpCpAgvQb9qwEkPP0Wwho/8+Gg3gGLcghlHOMosbyOJCLgEcnhqpIdzBwap
MNZwo3vYNzKuCJju/UvPBP01QGbdO0ybhyH3Hz7ZshDpMeZ0VFDpgHKDunu4KKNelZ1EB0fC30F3
WT1VdbHJ/RKzDlsCgLwBqYkTCEPX2/TI8/Y1f/2W+TQbcXdPnb/VQuAkuitJu2m5EJoSyAVBrO40
LNE58eJn6E45WPXhhTbcf/FGc5jpUm+yjVkLuGSYf+ZtIxs7DGQeXhNjvZNHg4PfsKWK5tVw1H6N
S1OfBbf4JrGbl7ENx43n14a8uzw4T7nvUTf4SAuDWB8DR7CmIO1Gzra463AaNyOiDfI5iGSY3ade
NOPjvxwQ/wfvs/hvzmeI/TxnZOj6NvvJNeLm3x+4gFa/gGzVgZFl8zJEKDvKaLi4Bhm66NOrtvvk
5Lnpq0licapS/UNGhG4nkkWPQIS0+7+/HuA967/4LxwOXpG02blKD7u5CjkJ/v0Vgdh2G1QsMTV/
Mp4KJAl7z2usTdGMLz2piivKka1XS4W9LiBLYVvPUeOdu0EAwXU7omu4vyLqcVOUwZ2Z8rJJyyh+
H+V4UaiQS0nYps/P7UG7pNyHvxk5zFtphfN54CrdwAhBeoqc9lBlQbTLtAfmG7PnQHesCeO4qkJt
25rJp+n5H2Mm2VswyzDTHD2e3MYjJ8VnMWi8fnny5+yKzgLVG7DzdqA0qponQYzMOaFG2tmC+Eky
BqabJKsMRcUva1g8TEyWf1BWcu3kkr2Bdr3MIkEDG9EWBjZbszwX7kkKdc0tEV+VsPON00QFhLUE
3XVXvTqz9T6G8fwSdLgCO/tr7mTyUhNlphxL3pcuOiQRGQteNgb7MBy2BiTZG2kQdV4BoJtsetrx
BVtudkzMGsqRFfIkk+kkLL88DuPfMnLNoc36L6JTPNwpbsXWZaGkw+Q2V2h/eh+wbRxnF5Vl4c4t
f9ArxcyJK7IiitBsTSl+hgGqwRqTNHTi/puvsK/NJs9P2QiTmODHk0VniynIrPyNZGtRnO3mpTxL
TUkdoOw9drk7PFd+v9NOdeIl1Ud0mt2O/LddlsHa9tpxukwLwVARJveHho3vEQUzVClU9iFO5BS1
7sYky0aIWO5ADpDZY/mX1ZB7Hjp4xL7W5yRHoTp4+YmxISwI0/3w8cpidbchiMRKHWjjgJ2bxdp4
sM+xHvNJs/UZ6TzruNiAenU0fxsgZj8gEyYOZA0NNnNYn1u5NhcMKaFtojVjs7kjp7tldiTl2Vnm
N74mwjSjV+ZYIZE36XDVQt2KdbVY9JO4FTLlJdXFg79qdsCWMRsNUYY5EVmkwvk6tLhQDU8HDvnI
32NZ3qjOZBvQaeZMw3Ks11mlF/nPicryfTaykggKhhbtGmwZe6TpoPh9MMEXGMnyVITs6wM3+umF
c8qmMt50jUgOuMiRDeKA6S3QJInfXiUWzL4M8xevgqSN8b4K6/AQTkOzrdwOM2EfDIdJtru60W/a
iOklgPvhW9wAkbZmYtIzfAsT2GQJgwbR1qs7Cfm09ChHoQ5r1/lttfT4kIlTiEjRmyvxuHrETVlu
degsme7arGbyCgVdsFPU7XQvJMONOa9uDct5BKN2uFsHeQ46u82gGh6HBON4ls0ThgdYZ3rGUNQw
OakNiZ5sXqAfDCl5Ekwg5qCpcG5E+R6o4Dq25lCYOg+FZNEdW2sFjxTP1CR6VwlbbsMUy+Q8TyHz
+/pLPMy/ZIOzXbrxPevwZZvWJh20m18mInYPrSzeQ4s0gs+TB17Ye2IH5MsmlrPxvO7rUIVfNDAy
FMyki08VcaHj+n2oO+9sZ2zDc1Z4WbE4BybBfv+9C4ds44m7sa2QEmjCT9DjEZtcE2xDBm2Zco79
aKeXGnQ6XmQLJ04jfzdpIW/u73JxamoGDJcU/dITf8e05L2oI/bNyUeqU0Km1oexiqJ7orojOl20
swNxAH0KQWk941i28DBIigztu5cGieh5NumxmFoLi7TXPsqxe6+B2h2tckOriyXFNu9NCc2qC9g7
LC2W0AwNZz4Dkwxn+NikPVpACebH2VHLrhkJ4EAwwWz5xQOvvu9tduHL5N1oV/395xNJPwNjNalv
vt89NpqCqtN+dxy6/lYvdfM8dNEmlkt3aYidemjN3O64OFTHL/+UTqBvJYljwu+tY+SAsu5EcA9Z
gd2DADMj6fDESCMlwITWX+hCW14bk5PSfVSteke3QYhl5OYvarbO4EIYWsSUsHWanAxo5Y1fYtto
CTHbUDa/RegmjuAS9m6xgOGpt22bOls/w4FQxZVzjeYM4/SSWEyTLVDuQXaCnGWfq5w19dz7f0f2
C7jo82Urg9Q+D5X7R3EaH/MpILZZTHKjwtjfeyN/g6ok2mRkNT0WcKc3bh9/5GFePQM3FQ9RTbps
JLPHjqib2s/NueIwuXWF55zTHjGg1RhxoXs4FXLyTsbGb6ANHX5smr01qltdsSBNs5Mmbcsti0cG
ZNFulHN9NlIyBHCLnxYimr1ULgYcULR3Pw6vMxPlk10ofVk3RsyTDZfREygPBlXawfhrtzwmvQTH
7oIGrcq53tXIrEeiua5BQFKRjknDNaxJWsNDiDoePXgs5zP5zBfFmUb4Hn5Fj+8YKW3zuNeR0dsy
SLggJMvG1sU8a1k8jNJqvZPfdYQAZfT8VTQxu83GZ6sGsfv5uzHHRSHX0GyummpruGJfC4e5/bLY
x9Yb0gPAcRQkuLV4j+Vbe+AsF/F0ypiyP2ND9BgckdsUfSub3qXtb8u9mWxY5cABlswJd4sX/Cz8
psBlEvdMUGhLBo0unWiPL3P3Tgix2dXrAZuuR20fAz5gVoepkUcJWOz83S2X5OIE0QCPgqWRRtES
Z6iWVdtzxaMV2yTJizHBn7zg3s4dS7xpdIw9A55LQUlL3dJ9iKzZBIEPVdQVb7yc7Fjl6R9ibwx2
O+/kYoN46CdVHuK4/aIbsWqrzYB1KzKHsdXLFihnfU5HJ70t4/Q1H/tmy1Fkp+MuhrxxM611qsmU
wc7zN7Xd5pggz7V5r0oCbJ+nJLkNGq02jJLfsSrOXh6wSEfnjyLzkYdwywuddnAtMJ9m2R56qAUV
lg3QLHDO23ebY/coF11sy4lYlA5rzckLyx9+0XbnNlXPC3HFLw1UUBCSPd7Akky7ApdE6oXTS2rD
7BIZhwUrrfABLQggprjbO2HsftGgO8IO+05Ym3s5dfBbFOLrpG6r8+cHVsUf+AX46ytx3+/i+ZxA
f8qH8pz1LJtmPsPGWYZTb3CbWJ8J8AlfyXFidn1AxUe2pvLqyz8ayC71lxfWOWnqrX5F7mWY3jAA
lqXfplSDWIMiltadK3dRUk7HZAGQlgVQP5AYPxVdUu0bZH1bv8ErjgAuQ5miDFOm4k8UKUZiwzDy
V3MSYeJEnsiHXB4mgqHCtG9+fL4rYWBi+ByTS257T2HTNvc1FQBVlkfWlTf9SuiQNhkDyH3d2Q4L
YSrvRs7NHg/EN/xt7NXTTDNlBSAQsDDbDJWSP3llvDzTjNuYmn7bq7w8ZMPssE+YV+Pz+OivR78J
yDuJe8wjlZOT1z4i5OKthOMi4t5y6zPx4RD1qwYvfQLEgvnjMbTKX5Ed6hvGhN5XnGABiWh5u3Nz
SnM9qBe4qBkq9+IcW+HvqXcY1XXpH5ni3Z8SeZ506x+FQ98wBAELNnaOU5eRV5WPah8mbv4+fqas
g9mOcbpwyfEo8+fq0Bm8Q2CRYLK54MZbMu5hZJzcYRCIsJ1fYqbKiSVGHGgru55cQuzlaJOrNGSS
n0YtUT3sHSyb2spDj8PiV40P2DugkibBcyTxu0iG1AeNNvLivQecbLexEi8ugwhL4M8lljze2yj5
C6+uv5KkBsS2YkO5dL77NE3vjmGK/FwbFRznEupiPTm3ENgCi1qM0Egr1viWfdpRfnxGk/z2ybe4
FUOcbGXYqm2lONudfjmlNsU1JN0fsJW619w4ryaYDzBRC8aBo39x+WbtaPAxGWYo/+IMQoQfZ+Kg
pfzLTyV9bBtyZ8oaE2HcneQiENn3SEkcreuTl5TPPSPrKK1ZWgwG2aJan4JQ4dARHABh2f6Kcu1e
vB6Ekpa45fJsvpnjUFXBtRhhKtdJ6B4hn+uL8Jxr3aNR5IX9jCbUNF7klId+MTSJjmdfbWpuDBzU
1rG8m5qFeKq7ZAdyCm9emcqvVLmvjGtZ0rHRqsyNGiC/AEpDHKifZuHiVfby+W4zyBE+iQdNypgp
qaDB8N6k/y+uXtk159EDNVuG0xmHpXcVOWSdz2quciKfhLz4WkRwhFhNw23uGB4YavddabsAXMg+
uNi5tRmzAPTK+oHoK7I+86coEfaOnADy3Uy9DrNtKCQ0tYzgP3KHJ2kcKBgdaqvJS6yXserr89jp
4aDXsVvarIOvhTz1z+FNyNaYhkKcSDUbzh3KQxI3chY3LFbP6UQq6+evWlFuoyHFo8TcHDEepsck
qFuyrnhjMUV+StlUvTCfrJ68vqRD4yCAzYg02OHPtv7U/3SjLL/zrOT3yU5ADfQ0j2TYoTp0mqeW
Nc8lcoxAjikmalErKcCoy/xcBVx2XZCxT7CXiEQPlK6jYzRr1CD7vahMNohhyxcGoOIo5l7sEByQ
U4sdsYVzJqvoR9Sb8mKS9cmqQATJPgsee482YvDbiS2fY72NefWNSrc//CPKgjUYdCVC6sM62rVN
Oj+JcunYNqyKt6Utz3jMCHCfcphMIGgw3bkbIhOJ9Q7FOUgcdpPr0Mua3NswkYfXE/d9SPs4fYun
ynusmNCjabKTN07p5YJ2+OMyytR/tVvff03ajiNBVOpEbACUQn9VFCRz9lzPOdtJdzjbpNlLp+Ns
JKWdsW77Xq8hR6nnDczMhvqA9Nu59wGsbDr2PYL37Fgk7EJmhJ2nPMf3s37RmZvv6zisIHbAmww6
cf18rxghYPqUz5iAmnvTFATOrUPIxlH5eWGUsSUI5iNSpJNTJxdHYiyflmg329V4p/tiU4iUQ2TI
dNIxmKmXfZybLJT8UttXVjWoG5dLxzTg2lnqJfKp0lp84bK2wL20oby0V2P+ZEtSX9KRY8mXkHRY
/HPxdmV26Ci9tmjV/HPtRWAew1PvhfEV9zC+xDK/+E6GNinIo82ElWYbB8ahgudLEimG1rDmJ6UD
/YamfDoS2WOOuluIttRmkxTReC2Xnsg8pyUwSZOsU1TueHXtrEE5uoJWlxFmTopBaRmiF/TuARlz
sjsWHOjctvZ0wEP+B7kDG5XVoJaktEnFIKwD1P1tlYXluZhMxNgVGNxYGP/8+UHWjjks4/jqDQ6R
T6PNQrSc+uNnARIQVsBSlGQZjTbUFYZ/fBGn2vEgRlZ4nrGWcl44TGIysV2W8U8TVi+TD1gegjb8
1Pon6TVw3ZmN7whPAKViAuhRaGIYejzIgTwly2P2Y2fkegzLkO6l67XHKAMGmuuvYdF+6Rr72pOW
/aUqr6yyB4z8UOLKSoirZ6V7e7L8I1cGgvyZE7TNdXBfM1qpd4Pn3gekHfpLfglJS/CC1CWzq3nq
Eq8+T63+jnCH5zscrypFvhRNRDV5q4jZq98i8OKfjSSrL/rGvvxuAgY66AGY0ZaAjSShWXHOl69n
Jqnkxv1M9fKnToJuH+pv1vTJ2EMJ5QK8je12j1IMe26BKjDLyIFcakuRQN4nx6V+TGNCD/ghWxs4
b6eGxKZLbQ3PBqH91Yur70lKQkPhhz+9tcXDR0fAnnibqhXRgtPizFRjdV1E3PKP1Vl7IzOFjF6d
oDXmTRFv2jJWKMkYZ/esavbE5+h9wTH+QCkNoyH1iFn0HJRCAciPoCnoAMky6qmUvyBWe8gENkBV
u/Zb7OGt1g30p64hueTz50/pRh6DtYQbJZtvFgGFh8BZaIWKIdvjGaNudr/OKDnBIxW3gSnoJfQD
uvvYuSwF64V5BlzZFNq9zhUi736UCNorSVNBk9/lHjMToZFnAznNuSufkpmsSOQWfB/dE5XgdNcV
D7rVrWpvBftKzX9HR7VXzcmk+6DeCyadhyG2yF21R+8R1RKSvjI7MksiL2TkIOx6n6MSlk3fYeOw
vAqkcTAQwR0xqGxS9EWrJ3FqQJtlForCuPdhjQTomZzkQJswQuUvmdRBxzumMy8OWF1vE9Wso4rv
QswUk0onfdy5wo5P4wDNJQej0kn1UpV5xzwv/opEiQgkBwaRazHdMzXEGKmjjzwDsrEOixq77I4I
faNN6AGEjyrGXA8M261Nnvncu4rxUsBk+K8Py+9iFbH12rPcUTXL8c9hSh+131l7vDRTPuyWoRiO
JcvZrOwI5FNV9lh+VQnT8JjvEiQXSitg/B8uoZjzTF5I79JdVJblP3qtKbciaY7hYtMN+JVNehqC
6LIWdwzeyVaVAeV/Kg/FpKGnKcY2SjLfYf4O65FYgm1P3MbOUu/5qN1HXXPujI5fPQ9jizfee6Ty
kntkfcPOHlAefb76jCSVHdEJ+H1+JmYY30PjvdWcHEvFIiqLru48VM/2EiNbQ7Xq5i1kLSMaxD0j
DL2wGndVgfFhGGKKKefNNOjiYmnS89Tj0okQ9RDllHyHFmKlTEE/J/cu72tftu3NNemLVjTa4VLe
a0ObG9Yk7iRpFH4d8FV3+ULvEKF8HbrROve1JgZ+bU17lzPcz6i2gmwZH5xi7I4j+684/palCFN8
8qEeiBpj4r00y4Pth+lxkG70GA4UfhxfzLhU8oqWEHBaC5yZ1XvzgOY3ecUojoNpJG3CE02D85kP
XupfCzs2h8+iJXGmZ7/W1j4s2Oo7vHWMCIBiBJEp95/Bjh0N75m40N06E4ATFKocay0U+NDBJb9+
qMijJ0TFJ3SMAHuBdfhWtyH6S45qY8QzEqVkq92/gWXcY+UP7y6xgkwzJN1T6y+70UC9KsilPDMm
vUc4fB6nvGkva/ydjbTmccnUu23FCBbrJmN6MEXPeky/cf8DwDPhKxiIgn0JCmJJRYkFRuoNU5vi
bZWiWSZDgZxV6/godNC2QrNuXF5o5w/ut2Qxv3NN801VJB4dFL5b2RF/OOUookL0d2VAFkpphOYe
VzhCurkFuFJDnbFLZIzIKYwFEtdMuFHniBVr3tTeF0qg4+BrGJXDEO2WghRQBDXMZ5z0kc/skvUd
LG8a2XaZhawNQn84jpD97yYr37tm3CeB7by18kNjad76sW/fl6z9zHeGsJKW+7x2a/TuTMHcxXxR
XhXt3a5h2CFG9yyc+osd8HZGG8NGs0eSBWP1e9EqvXO9726dK65UbHY+2ntgrJNDK06BEg5wfFgG
PtrgfDPmmq5jb1VtWEeypb0sobzHKyyiKOwJ2Eb0lyQ72kGmbhe08nubo/R71TgvccbsJq8abNQj
Fws/otWHnur7IAdKFO/C0yGuGcbxbRSZfJ+gQj0tKdIrdLuEaSOjneIQQchgx/slD5p9NkHiyrLk
u2XW8OqhjSG2FYCNtGs9DgVMyc9TMjRUmAQ/g9iN2uYHNNYA9OMykpLCGcqdyV7UBv8jq4uy6nxb
s3zcNAv9hATFFLjzUw8A6JL19aH15nvUJ8MpthIA2dhuCG4f7zyH6YFHfcNazN7IwOu/RMnP1kJ6
7ohInqKAoQk9UbdlhdVcpTczp8Z9temrhJDzSGffvPpjTuKMXVvNEDxCYJeAECZMESt1lpXTeQId
gI0ieKZ9YwjLCnDpZhR95SKvKJP2Bd4S3M8ZGjdJSvl26srLPIuclc3MwbVkFCRtp5/GEhq6Lf46
GMb+EZmaUeGHef9G6mb3GozfyKS4qz5ltckxgs8v+D0Uhuk3kpqHpHPN66Ta8Mww527Ny8fYV1jF
QcUZ4GWebLHdLQ4jRpH9nTiotl3r/qwc+03FCp6SHeb77SRRl82hha8snolrmdwniXCMjHabpMX4
KfP6V+kMp4zmYzf0uGpC3uZKWR9RvCbvWQLVZE8r0Xr05Ja+Gnpbvpcgra2jbSufXDUen8QWZ/ob
fDYWqvr6k8lR6oM/HrtoePbzDKpdlfFKhvJD2CJm97BZVylKLONeIDjeEsX0bixKc5bvAY4SMCOE
YrI+sAp8kU0PWoTc1KJ5t5rU4ZGhdJH5JmsgqKmxvcClhiiUqPD6+as4tlCNj6SHK8wypKO6ZJCN
6vsYB19GFNwPHpacjcIRzmqfD5+/+vxgLRqfpWMdq6mLb3FVovE2yUfrwjN+0EWb3JpoPMGamBGo
rH9GRGNyG/UAJkRyT7BtzRCjAsAZax+7vksFfvv8YDsuuGL0OP/4swhTxr4zbEh8OWU3O4anSum/
nMB83HNI5Lf/9eefvxJ2ragJOmyS/t5OLcYpfRNkjx52CJIv6NBqsGFjyhHb+jh0KHs3xqqsbYaN
Zs/nxwY39MDqGQiDhXIHZiy5/RiG8t2Bc+kIASzAtkFcWznUSpAFW2dpu51YE7/sdEZlHwCItJ1o
fM0ZTV4ImNsKO3xRCDOhYqTZ0eFEiAzzPmbx95Lv7IYMdArn4pZWTMhcwpsQtcKjq9Mvtd38JdP7
qzuudCJMPTajyTaEoRm3jHLM7B46N2X83skz0YA9OZqIJWvS/eqS9fT4UVU/lBp+CpZ/fdyJI7J7
R0DLLvxvBVC5tCOitIsJ5cZksqO3o2pTwPaTKn7R7FFztJKYpNsMThPvM0EX54coThU6DSscHhIv
2dS5/bOCEf+QvPfiF0aDmk5KPtbj5O+q1mZrM8TlLszym+sQJiUHxOjQNSzQqYC+w8wRIGmOUtbT
k+wgV0n1g/yJx9nHAbcIUDBJ4D8XqmDF23Q3j0Bs2tZ+iB46m9majErW0aF1Qm4H9midRCdeDwWT
8jYwEdGBRX8DEVlMyTfXa3x0K9QHGUWjZSRzPFNc/IRPiIbhRwVH254rzbHb4vhkN5cuHhGhfE67
WLtCfcytucBT96sYPIiInltvh6UyW2ulqfs7XgeU6zVp1p/vU/grnyCIxDUi3bmGfBIKJTZjmDO2
2bO1oh4ufZBbvab1Xb+Kzv1YxugLdd4C6Mx7DRt/my7px4RY0l+fi85eAVygYCRopyXF8FcXeXFI
oNMUTX4jqeWZ3TE0CwOEys6ndq86dJmuz1MQ05zJYN4gv5l3beu9BayJQqTXe2SXyKcT70+Yf+S9
z9ZUx+tAD0Yfs+N069XqWMbYM9yowjJdmc086npn9+aRv/06Di15K32LdBL2ka40IvFCviYOmYdC
4Z1sMoSS2PwZp3XfcEceJg9QOHcHiEL7SNm+d/I1CcTkJ054hvHJ3iEifZdXotqRdPXidF67L6GW
BRGLJNfyn0PINds09okshqsVD7CO6TM/xOTe+47po4wq4nNhxdieQXiV/oEJsGa99gipEfb7U7bt
Qx1vTWQTPu13OB+qJ82Ax1WTYksP/t7k9jtLyR98X9PmyZ0s3uCKN1UNRGxnGxb0Paa9ab1jasYo
DbjwIh6p6i1+PhGSiF0PPnpycn1KjD7Sc1Zs2TyWMA1D+xyt6lKN3PY11pM5u2u19qRITTcNCbTb
h7LlwnFqLDSu7l4VZIUHPeyrTGIMx76U24R7VLonabhEmFRwHY5xx4Ieb0czcVXEfnuJOyDBLRSk
HD74g11AEQfEh6YOZrTud1lAKo6VP9dBJjfYZ5bNYoU7P2WtM/cWFJChYldWMd8KxX+yd2bNbSPZ
tv4v/XzQASCRGB76hTNBiqJG23pByGUb85SY8evvB7rPvVVyn3Lc9xMVoZDtKBEigcyde6/1LXFh
HLpwsuYaK3qF9dfTv7Zww2EDUtoDQWAgDGxRq75NSSnWOUj19WwD9MmDl9IzD1lOL0UZYFkYuD91
Ro0CdpeX1h95mDFdmd5RNr2nrGgkx+FMjRDUkBRKgk2gv9UTLR86GKt6FK84sOD6POedgea62AUo
vg+O096VOaPawKYRZ00YuAxctUu9aQ2yPcY2uJWZIh6CS7rvqzeF5GU9tJHL29M8oW7G3F6gpEQi
7ktwOVBP7R3ooiMHu09Jkn41IhzLksW4UNPWi4dor7ve8zSeagFRnZUImgzudXe0HnXa9STUbzsL
BpuFIb2c62gbVjDdy/C146lLSEJAZT5SqJfzW+7l352+qfZVeQp69xhW6ktud9j3Rc+oYYbyIGid
RibNCFBtXd7KXa/1V6PJI47xQXyn81nkQbJou5mbV1Bu6Zd+Qx3wFpb9cLRb2LSz9x38BEC8TNsN
Clrj38vTFqXrB3EaBA/+MzzH8wSYjb+K0+oyF26Sge0Fg7SJJ/dTZVct2DukV9EQir2Jk5K2hAlk
owu2aTaCTtfuSHTuNp1DZ95KbbAIPGH7kOroNxcHzuSXi5NElZk2Il8H/+ZfL84K5siJmCVgMnTF
US3tL2hn0GUia0uLnn5+5t15oouXjlYGVTMCY0Oegc1gVjOoy4Y54IiSGyDBUKKa0+NvLnCJUfmr
tM9xbIfL81Aamrr+QdrXY/jtGi8kU5tjHk4MRTVRRBiIYw1Sl/TWUTMQUBQwcdQzoIAZ1F5TlJe/
v4xfNMaW4zi6bvA5GpjlrQ+foWF1jRYiPfRR0zCkmFOs3/amzOVbiUWPXi4fZhUhJimz7Dfyxg/x
NqaLrNkjYAads75AYj6oLevQcyrUwbYvlpF0w7gwiUnfkIO3sFD5jYEwDihk8IT9/e9sLp/9X996
hPasn9y5um3Jj2QYA6pKSY61ZAQV1/fIvgg21jZe0BiHNiT8ZchZtprxuZjdH/BP1ca1rtOt2stx
VwRa/CMfySOevJ7+WzFixJ+7U5ao/k7K8h2vHQl0s/47eaoAm/PxsoXu6q5jCotb5qM8dcpp+RBO
avmiU/RXtNkfljZNydABPrrVXwVsfKQZBwR6Fkk568CcszMCXGC5dT/tUCUmgwkPO2XmrsGxUV0z
HVJTPVRt1Z46nUBhhX7Pgc7G3BgR+fwNEFO3H5qEgQOjiVWO4OJcmRFaOccmdKAhnLzBRcho+o7C
23j++0/q17vThTfGXaI7DklF+geET1lYtc47bfsdfeNVwwMMb6Xe1n33uRFUgrGiAWw4ySdlp/ru
71/719WN1wa553EmkSaS4L8uIFmAOyfg9Ogbur3FqtjsEGl228oJNs7SNv37V/t1uXKl4xn4vG2P
yL+Pa6ndCrNGLWn7sal9H8rqBY03vj66+6mR/xir4Pvfv565LC8fngEwAEIXBD25WBY+vLVpndd0
Pkrpp0EAxlNL1pTEe6OBakAA8QI8ZUQQl7T9Q+2xqlSBzEuw25YuTcBlPForx8JnVz3eRKN5BSqv
EJyqSB7D0m7tUhasuQ3lfdjUPjW095vlw/x1AXVtyfLFG2YJvvvwARVxH0wD5lw/SgAT0LMAo9eo
qwEH1R8dj/xqQ/ssGITZHpeLoAqQWw6jtFrkiIOLQgSWShMA2s+syWOcYd+5WvVqxlX4PBcvgazn
n7ixv1g8/mzp+A+3s2d6jHZ529nvP77nnjnE+lxJ06fVQINfMu2QOMGI1uqPRlAaG4A9E+ouN8z1
nz6h//Gljf+w5nEnO7agAe1Yv+RJOjRveW3M4+PiHqiLeVoZLsqdXqUnUH4Al1U/3RmtS3BVAsDo
hutRoz6u0Pj1v7nbjeXu+nD3YZCxSBrTpW1LsVztH++PcRE2//qH8V+9HhcCx6nhZ3bNerWoh+ZF
83Pl/ov28wKZd3jgqA81Ryt/82Q7vz7aHi4diaDOYWDz67LCrMvVi0j3K13/Qk+wQjkips/S3ecC
XmHMCFpImKJ5sIxw9ASGKJQVgtntNyc2D7BYja/KcA4zmeuw/Xw690Asce6pGTVDaCf9DjSUdz9a
xnWOKDGqwPJDD7B22tc9aE1sjCZ8+FaCFwU5MnPwb41LGIdbUoWbFYYRuctrAPzNZIP4I14bv2L+
2Iv20NVecWIosSwNcjLJQGAFO1gVqlljCqO1HYGhzBrKdE8Z7GVG8Zbo4aM5u80u8RgUDkZwCNu1
y42yiZ1wPIeJae+Hsa5w12tnQ/TT2ziIA2xrGGN5+qg0CjeK2nPTk9SOHpNhZ8OJKumIDMFe754L
jHttmF67JjI4nRXGb26X/7BhezpGKNNj2+MAcVvM/nS7FDGnxwlkih8OlnuayR5AafA1iRoXmot+
ckNkGOmEZmDhZE2NbMl7LGABB/KIH5HhMk1WOG6r1uyyvWcM9AnQMjIsqdSxg/JLULO2wqFg/ubC
5a9PvKc7rLKUx54r3Nud+KcLD7Me2Qo1INkvyETJl93P2vSjC0P5Nc/Vm6tNfpZJ5y6dZyLRooyZ
dNFdWw+bMacH4xkJTU79xZoV6+cgi9d0nwXqQTWuGXYKON6Am+0E1y5mgJ4p394KFJajillDw1jL
8D6LZEBeb2i5dRIZk3wbmbpvjNX1Vlm1nPvP+RWxAgujN+KaNWN6yMyWT1YuHkaNWUgG1z9A9AwG
JWZSyJJ5qOngqWHydtqbK6qFYQH0CB0Wvx/VveAdvidCNl8p3GCHskXnJc3hy99vYf/BruPp7NGs
IobgITY/bGF63URz77KFZe7Bo9lzaRzoC8jZ8Bd5WO7DFlSRsahG09Iq/ax2yFGKEEWkXhXuVfqb
1d34ZUslFnlZX7EQsbZZH6+njhsGl2qafT7e4egQqOVi9x9LXV0ADSL7f0jbolw7EOjMUa920YxS
vXAYvMVR2Zy7mBiS37xFyzr6l3WWS8LVJHTbJkv4l5XOnU002TQPgXHGApkptGf6FcHAvCGNDNoz
JvI6x9anO/r909EGv5XrvXnCyivWv7mWX+r95VrQGhu6WIpX+WHNz3HnVE2gT/4tdJAaAcJ2W+9j
xoCroeNDC0zysULmnpvW1oyN03Ft2lDdh2lWkCiRX5nrB/w/nbWpOe1ymIzJSxvnt99c6K+7k01B
sRxKMDdxQPh4NMtEFI925Qy+pkxvhXdSP+ahfkYd63FOS90DDdiBJaYJ7oPAO2jevi55tL04j85a
/ChmTCiDI1+iUKmj6mFlKeXm52wa7qLdiND3sarHHJy8eSH6oHpihchPTCwxHA3V1uxYhsuUHNvJ
StUW0PSXoGi/6zPyT9DYwU7TSbZEilsALi4QhMvEorm4CKujmoSC3pUoC+1mL1DqW40jj7IG+64m
opFbs25IFgvLE8lzXIAFwr5znX3XQIbsDac40CwQyINsbzcTBbKBbDLd80wXdCUHaDMyQN5IAFNp
yeI0CsbCty9VO7W7fiqt/e0AUjLQQ/0q2vOMWxJ3CIn04AaLDSElnWO+GBPlfJKGL7lZfYFtzeQ+
BgcDcuWIg/OH0tGD9GJ21/Re7sKI7B+767z72yKa0DQ8AZ98murui17OeCMISUNpdY4N7bExW4w4
RN7njhXCL/vEwD/Bc+B5vq0gJi7nyjhQP8YCBXviAVSr2AmA/4TGxchi9rg8ODSWHH9Tc/x680uD
kz5+Y08KsKRLSfKnjSAGh1Wh5gLYkwpOa4ooSYrSati6eIB3Ws0AAerEb27kX59+Cf3UthworDyw
H+vNNtTNth8j5UP5bndaad1lXe+dEq3Ijklvx5vZFUDcSVVeVFk5Zp6fegXZ2e7576/F/HDAsSjT
ob6yE2IGk/ovz1SB9cOolbQYTWvPteMWZx4itmBJwxbZ7x77hnW0o+BOw5MP5yRZzQ53IsQU7zWB
5B4BbFWFS2RSXHylEKFxbGrrCqHjqOXUTnj0N3P0IBj/wUKPF0C72kkCTcpxNH+30rvGL78Oa7yw
bcHvYgrOqIuV9E+fp5UxqbQQbfvRWMcbV4tAEOZS9/Mmoa99+zOWRcO/fZeS7tJUU3wEQTb7SYsT
enX71g2QPK0yN892k9BexzGd/duXmCoeiftI4ank5vZXUitpHtK6gAzdzr45pgwU2vYgEMIxBIGs
nqYYKO676ahqAO5TYgs/lolGRFI1/t9vdZQpWkjjGee48JPInbbSbn7k3qT5cXmjZjbA7/MmIK4R
PNxKBD2ypUzkB0umBwiBzLUTK/Dh9PWBW/FrQwMBuM63E2YhBhJ+sXy5fec1MQdKvdD5ijuZYlXo
D4VsMcuo5KkNLNzSQR0eOItmh9G29qZLABPw7qea/CuTVQzFXP0Mwg6hMUgVRlbz3oleojyUe6fG
zsYsAb24ZsdgTqLnmzPzp/0KvSCWO2AOcsQP1C1g9yqz6qsWvxstUSEiry+zFVGAq3jcCWxaJLOU
4QEeXAYiKT2aDDceAYUaz0VEeD1alu0YwIfJMgasxmTB8cUTtM9YpWFuuu7ZITKW3nOwqyxjdyvP
pqG6WklI1EuYwhay2ujQYhS7XSUz8LuC2fuxi8lR1Z1CPrWpGW/Ie812HF+YzCMRIk9da8+aKLtz
gviJwwWs4d605rVq6TWBeL0GQa0/J6Hu7UO0w8rygic8/+u05hnStRpuaNxUwOKcm9rPuguLMLuv
EwSzZYoCyx5sGGmLXYdtC5r5wOhKUzBvsrbA3j5hl8etdeAeJEeiAHuJs7XYR6PivNBwnPYkbKSm
+QPv7AFen/E8WAQTpHWo4QGlJT+VMj+jclnUTvIsU5RnIT6KfYvIdY9zC0JYy/kJvhizx8B+RjBm
bgHxhfsyxw+ZEj/Rwtdj/hO+0iO6x2pFG8qwDm4WGUcztw4hh3006rO5bQPlT2CLGH2kRW18LnL5
SjLGZ7dZ8l66CF8prvij2amd1jvyIEIDKx9wc1vH4l9FSxJWb35COEvtXGTkyBArcGii7cCLJp0a
r1zmqrWxx//sUOopskNXPZZQnwaMZI83Y+q0yHLH2ns20XcxhGHPkZR+52Ls7ktjJpJUS4iTG5BX
9Vn8CSVsve9dbqObuzhAYXu1eiZMGqCcP1T0roezvfcaI9sPEfq+SYeWWCQRSCqeuhUuA+7X2XyY
UcY8D2jEV2mcRYiT+GNWd3cYeQxWW52sHvDMK0hviFoiMV5jRdUv+qTZ5bGbHJpaP3tSK8Az4ntO
MsyLI4a/raVNES7sQDyiF+DlZ/U0mURO6FLfJhrph5btggli5yVYlJEnrPjJrp4gM4TrStUdwxMr
W4uZCWsBAO4AXsjZEHeX6VhOERBkByssPURD4bL1TiFiWx0JpIrONEsi8hZYhRqSLOgvdQAeRQoB
OU30Tc8A684Ghjq4DvUTyPg7bgUSjEqBQg9nwWnYT+n3KkUqiravOutxvChTMJxkCCvP5LdwUmnP
tHqzLQ1Ib107idi5JXTojODgo9sTOw12rn6mrl2XbmE9UDFhWfGau6LtDDCiJEWn9SPGnZxEZBDe
K1JAsk3fejRUrHE48ftHvl2YZKe54zWRxXRFQRVxB8yrfnDqnbQi9woiy7iHvL2qOc5C2UoTP8YH
vzRwB7+vtXNCGCwsxJCF/nNZjfTkiuE5JcGDnXKaNm0V3iMgdp/S9A82BiasjVhYypx6OEmSF4xt
EzGvBa3sTvZBjxDq6kFGfqYtb+z0eiIBJioyf8zCUz76Uxo7WEva92wiw5zQMQIIq7TbKGRJp7J0
Hxt9lLyl71EXkpluuyDpEMFNiN93MWNtImCg7koFJTpPX7pGrEfcVqcYNTk54ZXPlDE5aZItTnkE
xkZFha7RsSgrK5aURy0Nd5WG/sMoPbC5BGOOSlf7IE0erIJWX1vx4JcV4SJEbdeIbubhSMQX6W1T
/sKWz0KFRpV3W6fR5zUdhiT0bWtqYg8L0thvMobB+7CzV2NYDrdpalKhIrLc5lThwY1XnbfX6oqn
WZcXLxE/0tDeTAJKK7oAXNJylNsY1VQRMu9GOFueiFufyzrY2IX1FhBNtIKGYO5aV1I3Z+k9qns+
hqQCBQnpgQnwgPNL24cZRgHcYvOFkSSNNn32iGXKvV2EbXmLKybfB3ONV8IziAvU78xOFxeOLWjV
4NPcD0rg5EfWijbJFFuXnv1+bNWmdEx3gdd221KW0Q7plr7nfT30bTbtSgKtjlLUeM6XH81QOF4b
C60F6Y7LwzE+DaxCW4cl1GUNeqrNMFmLsBsRT1wtKeRTzVKZO01xnaey2A99O6xnRWSk6lMsPsSR
rOtAJ9xxrJOtdCReyqlZLCPxmRwpVHnzmLzr3qudXqy4c77Y8DYaWWf4tYg/Tsahf0Kltr5pf0vY
spspku+5AxgNGVF09DRw/YFm3eWFNW1Vr64cKb8B6D24vTfD2t9YlFIcjMZvyDlwH+bNg+MYgKng
qh6szrlkaXgx6XHfm830ZbLgVwKvPpuN7h1MBc5sFkhtwyXOqAsHY0+Jtu3i2QZ4JgNSDXUyzSxO
HREoeHuizdA2fcSp2T4SKmJsytp6uo1lulYAyiRVgOsu3gTobNyf9rkt6pO1iK3HEN0OeaplYqmj
mcLrboMQo3XfWgjzhvEgeBUjr4aTXZT7OIyMs+zt0+xm3+o28S4BsiBBg2ffzupaj2TjZGEwEV8y
d35sEBs5nwrYtBf0ZUiKrUo7MnkG8qIrb0t8lB4DaaAVBEFgSh5Lz43uJPYJYzLcc63sjTsLuVHB
8H5zlrcxGiNSEgiIb8CJtu5KehBkvLZd34YhbUWoGSlAm7o2jM2ItHU7xvSIShrRW+b5aFrJbEqT
Ktq4ufFQ0R1Juj90uasRI1gqIBgRTckqCsj7kzqGe6vAem9XWN+HxcKIQxSfsBIM6qKvSIvHQ9WK
K4pWQgASRQiR3YH49zx08lij10btKijSXbWPTfkeB0LcyRkcPX75o6lnn4NxsHbMQ4nryjEvOHh9
Yr1oT8qxn7ysWqcW2PcAxh+aPU6gxJU9FVDZTh2EfYao07qdrIJmcXMwsP2alOaP9Pae88nUT9mM
XmUI0mMWExSXYVvdTo6ILshJdnDXG7R9+CGNrsV4Aivcp/9obDFlZD5twZwDswRcGYPIT5U/0Dy6
n9mMBfLWo3AjFpA2vXSz9O5pndgxAsqYiSACS8Z+ddO/0f2rHuyHG+AkTJ3xeqtDEU3vMk9EZ+p9
wTKOpFurl/w9nvyNBqsTdWGIprDj5iQM0LLa7ojIo9mEwu0fNBjCOr7mu7bTSJsKCS+vJHHSReTc
J7ql9lqeYZqZEd7BLECo0sRfHXhrx3HocKx6+aMyUja0XHvSQ6vaJ6LxWO4TxCdywAweB0dvrCvQ
woASDOIO2DnDQ1DxWmOffupF81Tn46ttDMEj3SL0UFVq3veYrGkPAZiZkgYxX+rmhybl1IK3CWte
P5/iRp/vzQ7wgMoH7W0S2T1OpM7WnB+kwPHbKv2d87C2UWZ7jhXT0Rq4dtWmxlGlBfWNxb2RLaYq
HGBNhfOot5vhLPCHHuza/QodwMQ5dqpbpmRzMOV+WhIgYZGVgnEDutNPEXADnADxKONUzEUru54G
H47PS02iZeRVxQNq7PIYRy5s66h7cEXuvA88YN6MLajLmgKst6U/VjaaG1aTYxwS6z6OXYJBPVj2
DI5aYx75ifXZJruQtOsGSXLVVMamRbLmN1UdH6N8uob1TLKDNQef7Qi1zUgkapn017C3eOaSRlyc
mV1ZIf0GWm1eA2Hde3LEAzIIqPp4qb2YyGFX4HFE3nfX1Rb9i0k9yKZqHvoeRWRfgSJczg+3+3YY
UCkOCoZL06H87RwxPo6DMuB0C++V3cfbygk9PEaf3VQBJOjRx24UwQ4bb5iOs8Y5jxP2q+UN1knL
dQyWBF7s+WQ+jaqQzOhYbYNEX1ce6tCCEMKHBSkDoJBzYjpaAJrE+ASBlTUk7Q8L+pFawXafMvdL
MEsAKIb3BJgdZWEL0YjHWq3BkbKtL+OCzsT2xN2GebEMGCMSchs1VrVNCnKgaJyhuSrGY6637JPK
AlHTw/fGa7wtO+qBrBYALrJ03nvZAN0gK60zW80EH8JEgFQVP2hleFumKibJH/DZNXOcjrqBKyIY
pdjd+KiiFDvEPOlpiWo4tk57Nkm18keGLK5UV34c4t9kQsKcptW+9ZBqEJ6p7dU0tSRG6E8FMwCg
1HirlvbW3ER/FOSUrj2crysgkskZizVLs2k/M4J/HorpojRcXRYV3FQ0CY5HiVG0iVCoK7yexl7L
9GbdLiyjJpGkoOLBqZus2QaLqwmrfnNf1cR+FKGHz8pwTywk/R5/tbszaX5t4q55N9tOgCTrZ6YJ
KHdWfbisYYC2X3Tky6HkZGBP+gai7oVh2fglk1hQpl2eZTal7bgFKI68PawKzltFcxlauPdGG/g5
IN6TS2ZW2NbaPgtHHB0WU7BSMA+7IZJa9LNbZFsRDHlvHdOCusDE2RWyUQ8C6jQBberrFHnTAonn
Z8X9isgwvJ8mcxc7HrMNgJT21Iet8PNY0jArZedTDsdnmZ+qYA7vxjoadpgASIpkVIIEHMyJzZBV
RryHBSqqNX0L7GbjcOwcZR/iYLyECC6BKps/HDXJu1x3z5OLL6Kx8KQQ/zYcImSZG10TbxaK4y35
NQggRE9YLO/fwVGvg8vSYAq29W4YHm8gKGojnQffI8kR/OgiEkFqblyCKV71daTuNNk916gW102r
8m3l2gEH9rgjf8bI7mghB0M5ngc5+i5nCL8CAdahrNui+E2hatnq5CTmvQEc+ZHzObfnYpDN40vv
5r6betY9vtxT2WXAvDM4zPTvN33i1VsnDPVN6yCrnLSoPqu6Ivtd1fdG1U2fiGyH+VLpobonrxjk
ExQYELcXp5MnoO188uAhdoEs3wa1ZPqGVOJymMkr64r7FKvQxghRX9a4Klap277WnXjusSFjM5qA
nVhrJwnAhMEgWrPyf821CA9aZtZ3A6959Ab5qpXeG7XKqrZcQk1rjzKXpsY+UwUGmiy5q8kxuJ0y
VTH9bJRmlS2OBRnAjcHoFZQwvqCla+n12aU2IwreDrq1+G4A48IeXk+UVfKg16X5yQ3eoSh+DUc8
M5ZDFENkZvgjDY79oyncLTZLYxM0bbjD2XYIcceks2gIfoEdE3nRHc7Bb1ZHIefQGCCbvZYki+II
QjCNW818TgUtMcPo7G/EORRv2izCO2D0nHZc49nL7FUT2l9EL/t7M86OSneyU1Lnj6Hi4GUJC+5L
MD4Mk6WhwNLIiEzhmTdx5R7j1jw1XThtm0HI996I5Vab5JFQYHHPWfTMLV/azXhkTmVutBiP8a2C
K1ldjZjpRYzqmF/JQ9AGhNHpCQ/HL7ifdedHZNCPwpWJ0btDFjBMPKsNitXI4fxaDiw7XiM+N9zr
qyic2qOY+xFnlVZsPX3askzEu7gdTubECLQ3SPZmrMm6iYAM+NO4SWBpY3CgKzEmFlkOks57MHFv
9h0646LEzpLSrMyTJ89e7JUNwkHUvnu3trQN+rdqLbSgpXIObAwzyR2uMYKoAhjtdYdFaJ7H744N
nG8mEIGO4BgtXsFlQW++VUlMaufyU3lyvxLJHdU4frzLYHaDbw/msB5F1G9u+C6oArCTRmT7odlW
/mDSrL2JJhkUE2FO83KVEtiQyXDcW46iC8uxzi2qZm8NlN1exnGKLcju0fMWGMtXbZ9uzbAs/L5N
37vWju8o5ckUtuESE33gEjfYPgytJ46icdhSJv3WNKWTt/ydrqYzmOVwQxpfvwuH/stgqXY3EEZL
MJRN79MhIJsYaw5642JRaQeENlGjH247ftdCkijJmlWctmqBL4x7EhsqULsRNPtnuzGPMQDj3tEv
mGh1OVbHYmRkRgyFBnRlDdx0vCLxdFaOYlKqq+3YmeQ7sMh2rt2cZl1/mN3UuBAJLTad0nBsDwPP
DgdRdznsZG3wVQ1QE1zVcTfXQDZcCddf94bEt0B/rWfX3mfLMFHHm8cxikR5k1AA5ifiWGEPgt5M
LE8wY6wygvqNf8P8QhRHG8fGuRnqizmM9lGbMIDTS796fnm/hthi0y2CUz3gdDkmKTz8xqjcjWk3
T1VmNo9EiltHYgZoJWr5VV3sQVoPMg3PpL79obuZu616q967iBNoVLjdjo6v8VyzVR0Lph6lKq+Z
hOU2xLj5AjYEDOZHJM3TI/mpBzud3EW/Ed8lj1ntypPdZcaG5ePq2BO4gKEOIZ2zRM/RZJ+pRPvp
nh7yRigYHgm00wc0qwzpantaSXtoeBrT6V7gcsM4TIwYPkjxoLkstpbZuIcAyMy6gpW+5qwsGUUs
d269JFGUVUdmWAugSxYhg/DGWpdsufiwh2ibj6azS42OfU0zaVeTR/xlmL65Ee4srQo4YppjdiH4
5j3wirdO0jSZsucmN80Xs59xm7K1gfWoTqbsv3HmjzaYpsCGo/69Z7faWLZZnBtAJTuBa3tFWxum
Qmg9Kim3MwvnU8liNEWuLymadoRwfK3qKX5Fb/DZNaotmF/1XdLvDNMXt3DFuev06A6S/8FAU3Y2
O8YHLu2Wgyzm70NcRlgbiAtCxW29BsEXTkTPOR2jR1KuxCaO0vu2y3QmGfG0m6MIg+kQk14Qgmct
aKdrBDk/qQrcutdOEo93Tcp7MMh1PdOTiuywecDj9bpkqtyJ6qyZsb4noqTofLj1HdOg+jWVXbMh
qbT+4i5WhGCoxvu6LvWHwSg+46errlPZ/Cg6aGTmkGT7lNiDT/OS1cy6pF3KCe9HOszWzuTodWg6
L6GA0ppLOF47KEjl3smCjXASRMG02NYQSFir7AVUINs6PSvU0z7pTTQAJ9Ofscjg50Eme0TJSaPL
I9c3MounIRk/BaU27iIQuufAGE5iaY3YU99TbXOYy0s1XdDRTReTpWyjjQRFeN30knahde0nfvDK
4tLqeqDazVqG0JC5nyIsmwcbcD8YC/44VUH3pHtHwoX0+6yM9qVTGi8hLHLH1PMvZDQ6+wxMxU6V
Rvvi1PmRwn/T27jdV9sArzL3I4QaUJHau1FNXwb4H6+Rhw3c9dwtYQyElaXnfEZGRrLR0WmhT3GK
d+32VEYEGHi8Ng6QdLWMpBP8DuDrOnu7f+S/79+v/apf4X/nP/brLVrLPbyQk7yYV/c5+2R/oxts
VqtmWA1ERxWQXBgbbVoqiHhDjhgWna3HKgwdYDqAN1bnwb2Phyd07BWsYrVBNbu3NtvtZXv5csFZ
tnon05iUvXE7bs2d9OtjfI2v/av7WfwAe0PVW9mABWnnrPGI8sfkkXSqTjL62Kb5zv06Mq466Mfs
NF2Hq/ncfFGI1vGZ4IlyYD+taVwHzQYnmNbuugHM+gH3KkoQHCT6JZpy0rar6Dnqql0DEA23FIPK
rnIr0s7zfh8knYUVn/S5REza0R2KC7a78uJ20ZehzEceVHvL3Fp8TSkEVpSzGmjQ1DmERXnO0n54
LytgAN2olXcTkrtrN+ivc1jsmqHPPvFNgjKpDKkx4+wTneS1VEgQUhnVeMst65PobTpmCeVmUpwE
ho+Ci3j6pLb2Co/NtLu2wwZHpn9NAVcFT1fnAV9lXQ32RjZT7d++1FZV+zW4z59/dKKEPmKF6ycx
E+U7UNv8oG6Uf/vj7bu04dbo8vxsME7zmXydteic07nd1eZY+h6JTszL+e7DHxXTkcMs+01CYK9f
5g4kjyis+WowL9uNmft4+5c5sAkEkooOsZEXJJOLs8OAcHf7R1JXCr/uw9JfrmAYTO1Pf18VDk04
PDjFYOT+7cstYDiIiRr+f393+w6szbLss2dnuJaN5TWbgv06mIN6Xt8uXcYV50pmuuQMV9hwugr8
fljupzZTzUmvzG5fgnebpfz3T2+auPj5Oh/+LiFulIZ1ptbMSV/moo52yjExMjVRTNgOqJhVq9WF
z8mn8BtsnVmRzHt0jCZLjxnhEGJQbWb6n7/c/i50VEZLrzxpy7t++8I8lt5p7KV8He0R3I2GRELo
rPq9jKFsqbb00+WFBsb7P7WD/5tNTOjI93/94/3bktAac8CM/2j/DOkXUiyY6/+Z7P/K6Avs6/t/
+J/+O5lY/tO00GTYJqpw13QXMfTwvWn/9Q/NFf+0HQdFjOfwqdKJQ6jzb7K/8P5pMX1BEKij7DAN
HTHnf2cT2//kpyGgwbHjmqZp/39lEyP5/iAHsrC9YJxy+Jlchq67/MJ/lo8AaCmBYIX4Teb6AcUr
/aO0SLYO2ygNqBYSHNT5AoUDkVmzc2LEklq9sbdzaZGsIYIWecfQ+YMxiaPpXMoe7IA5DofbOsJK
mB76FAaj7vR+XmkvDYmgU6+9zAZGX9nRygMOk4kMjQEInMzuNwGza4fpaNi5fq03T7b5gmKYDkiR
w5wu7zLD7rZOdEl/zLP6VAXj58CpwGR5JH1M4fg2NNf4VUmOomqAukaquGNWb2S7faWWJ4sRtVlY
2Y8xMi23aWhg2WLba0fCh/GOIh4KdmFTpHCbHfYzx6U/k5qOP+hhCT+QoJoABVlZOCbEFUscXKfD
pxwQTgOFG+6v5R5ny7KpRNDVEwQM+44MKq0ofjg5iS05/3OtwNPwTpNr29XvyZgFqz5NHpX+mnnf
oH09C2DSSey9jIYgzs4c/51Lzsf3GAe92oU4NPx4+ZKTYqglRBxL7Hzkr4b0/EI45yQarkm3xeWs
F5O+NlNcoRq0WPJ3fURaEbmuhfU5+T8sncdy48q2RL8IESh4TEmAnqIoL00QUncfeG+rvv4t6L4J
45w2apIAqnbtnblSIyR0RSEMKrK2ecr7N0zTCTtue5AN7UcN6pHo9bN0+/8WPFKXJnVoKPKxIe5q
J0bCGwLv0kdMxJiZYemcJ1uDqZdMbG9+fDBlnN5oTP5t5mlEqJEpmFqwXqQlxZsEg9VIERitTjDQ
TIKDBNqA8zkuA/x44uBld5NMKBKP5h25cdZtkl109FLCacyOzJvcf5Rktp1GcgIodJkWNNUruUXD
yUeEjPxc8Fas+Dyli0Gukc9UYfFoqC8af28qiHYLaO2QwhSLr5EkOHwHpAuXvfFmp9jfHFS9J/IK
/eNCe8zl8nswYSDRxnuZFf8wh73MidjPcf1XedoPKM96x9luDnVCBhC/hBgSa1pfxAXb5r5aZWZi
7k5ArWs6D97JwyWdqt4OSj7WZqrypxp18S6PJ4dUi3IOTN3b6rNVHxeSNPLO6nFIFGJbO+VzQ32w
q4X8WRaEqr+7uD9Ol9iZ8j24C4T9iwXRw8gGcovYFH5fYLaMgdI8DN9V1Zy0WBJn065gZJEPp2F9
wVW8KefMPvxu0kvxmXb+p6WXlwhg+mbwUU7BgvGIQh7yFpkB5nNs3S7Sp4VmNbYOEGXFf2WajScS
KYZT2scXlpeUL7r+W7jlO1PNaEfeXjy2fbi0EMwyRkDHObI3DEP60+9LpBVHYAbz/reW6dcyBiGQ
MsncKaM6cDW29SzBqJlP2G9XnzpHRbHVyvYKh+kVlMUh65Ziq0NsJFLb4SBQZTpTtLgOOd5AgKBl
d671/t5BMiVnw3nwcMphurYf8KZre4esYa3hfNp2uC5sUoTJ32ItjKEzmjUJ1NAHi6FQx6H2d5zN
h6N0xltCY3HbGBad5IbsDbx7eojXJSSOtz5Ap2aS3Fst2djdeMomz9x1k86RCNhx6sSgJwGZ/e99
pvYzQ9Z5N9UjJGGdmtisqUtJYQkTEke8pB93PX9IuCgYujKXhzltt+qvnvsLSjVeIkVs7/yU05Om
wqHXJAYSjFR/Ml0PGqbLV+vQM6mz8kgiHPpYVx5+y5RWE1B4ox7BGoWRP3eQZDQD/Hv1PZdmuRul
eIw55m+w5hOMWfU/0jXSXVO7MuhHjMU0u+42lJdAc7lKDOjdk2tCpPyVsBVI05xRUfqUmtoPxxpN
z6OFK/PBQ6pIGKQ6iyx0uHl33tK5J4X/qUuWag/JkXy+eXZZEUhknqU4USrvHYypJ8PO/xpyjkPH
iavAnjmHD32RAtbTd4kkG2AtaJfOuvYxKicZV/MFBdkzmVrRPurze1533cMCuuOp8xGuia57k13N
utX2n7//Fyd4C10zVYE5vM+VIa4G5rQHZafdFo0y6jCRC8KK43hbRTHfeuQASfV1LTByYV1Ea/wb
puRUdnV3zzlgW4zrJ1B23wbI86SD9IsAT6efuwZSEpXxzlcL+0CCYteb5VKRZYeRf7iOCOd3lTLQ
cPsNNvnCJBnWiQTdBNptoNRw7nv4cPZeNlkb+h7cdUsUB5WFyEMvNCRNZokTrgYJw43fA9nTyYhX
NX1xAswYRJ2RDKD/JDkgTJbxsVPKY8lvU247Bnk2z9S1XuKfJsogaaAeP+TCO2I0dU+GrzknJ0kv
1PQko3QzuQJL/t4PFmL1qLZ3mlNB5IMzBUoc7hfi/BRzngb5rKCH2cdDHxp99oaMISYkuV8C1Ivj
iT29Dcqk8E5+m7w7dkl61agN0OQiwjY48xwW6RknMG/E/03+8LwmhkRFf4uI80jIumO4oZNiMRgT
siLFqVOkDTlEfyuTXWTwuaZt7p3n1GLKXPov6Sz0w0xFxjqBKJpobvtQgETaCJSKV52fFfz+Bl9h
Fbq0k1iUZiYA+WOSGo+ZGiem85Wzr/v4icSFYZNmg3xw/Kq6Nh3/t2JWi1EnMVz3X8h3RC5qvtEr
iL56XCnbdMqbawdzecryZ1TnJ+Fa08nD0xuIRQwnz02H707SK5g1YtL6MjT7ItpnlkfqalmM+0W2
0U7vsvPwm2QxNc7yNJv90XW1x2yu/bsFwYkuLFzt/uyb6GnGCdbX4qIfqCVXVY0dZZzwD7M3vNQe
MNipRG7lSWDwow+K2SlvucOc0p4gPHiuvFTNZYTQAL40MiByLFeXBkqQdL4FnXSVA/TzLs1v42Ki
YrOmGKEMf0jRE96A6fkclRc/CgyTlbFOYQeE9g23bDSZz1yik0qcC9Xp8KTJRu0cbJQTtMaAJFYE
XTEq8gz5FBqWSzQT9sAupM5695yoDoucQSq7FSFUkKWoz0ZvPds6wa0pQyKc1jK5ag5Lq/clqzh+
pIigiZRHy2G0kn1G1sSmwdKEJt8dX6ffLA8Sf08Cisfr6OWcK5fZwFsNf8LiaZPgdF9L8aFGgb9r
5vKgICqTzr2K2kYc4ElaOQaQoKAwM+eQ2er5t2U7ICvaDzpTGKBAnjk6Z39QtFjcxb40UPV+CXK/
BNwsU9eomjQCEkjXmBJf7UaFMMNveQsmI6R9Y6XmZZ4S+xAt/kVfSLcw7cF8bbm/tpgBZEjj7pt+
I+0ZBJlw0Rv7kMX1sOlN0gJnsgjJCig98qi6m5/JO9iG7kWBvwtb1yS43dXiEyIueE/nJgN6bDSZ
+4ry64ulb2M26fCaLgPtTVny0bnjqMJKslFpsZRJCummLf/8SnhMrfHA548MktDFx19GXk23hBIx
lD2CxLKzCKhih7zJ0XzypU/nRwqXBGF8ZMgwnR1neBAoBCTttd5tN1LFmBoXvBn4Noi5iOM8UJgb
tsiq6Ks2/Li86qP7Ug/vQ5/Qb4fdwpB34Y1NVvLXnhoevcZ77ZTLODpnPuZ2r+CgO3TnZLyyczaf
fdZUm0poyBLtVfTqEgYYTfWPW3bTKZYmSPYaiEfVt6/ErHuEr/xkc3ez6xIgBQu9VRsOEd1EmQmG
z+vAwGX3AFa4MCs7Zc74lpS5TlZOVdAZaFZEn753WO1YpjpjE+m9uqbjv75E3wYYm+IpYTuHWsN0
2Ln8fq+kt/u0lSiSo+5dRqK7AEjkKDdq027SmA/apbQQz0kg34lz7nyVBzHiYg54rveRkK+VFo59
lyDAtiaypbzuCffwS5qzoJYfaj/75qdE56plAue6NTM3PzZujItguvhzvOfcF6poER8DZ0MULE/x
gpzyd2RRl0nPh9D7o0CPvMkI9UHGIh+LqmLGVvXIrlVSBnoD9IqcGrGnpfnfYtYJQlKCBkx3fsdz
M4OYojjUI+TtPP5HpcyrJ5IBiypq2B7SmJrT6HEqQBEltn2JRu2/qjEz1G90+OpjnKG4/RVV9EOt
dtxo0zYdNNh+2DkPnmwODSE3V0OTF7wRh57F/sawllROL5FBBZ7jnKRlG/R8o6nuaFeqL0xhCHph
YVubzuuPbBLtCZxMeqxs+yeZFSPZzHEZKDCqGOPe3cNMS0EWlfV1KZx7Og4vs9/kB8pfLySGZx1H
xhe0mOBLIbLzkxWPROwfesVPdlvzP0KBxn1r6DRHrSq7sdxQbzSif+qyBdNpkkzbErxgyCpJCyrK
sEGYwIrcuJy2GhUGzPv4YYHa+BD9LzQg9/vuUNLE2PSLDry/tGD5S/ee9tqA3J6A0BhHzuZ3pGhN
ORLF4qqYHay0CQNNTZ0co8T9QJe6Lzu3eK0i/UZKzjpGLy+JaonDbvM9mVlk+3LVsibjs9nIX9Eh
taGd0y10SSM4VYwitXjiUZ/Z8ucVt4gv4jzmii8ZBoqW5eOdFCgKVxGmFTINsxn+qdFqz5NBW62v
nO8uxqc6W1NLzsCgnzRCVcEWwpkTRO3QOIT80zvjPV+aT4FBGfNaGlP1meCiaqvYa1k8h5OcmJ+g
mcvyzDxIrCKB10zLwdY9MECyfEyTiZlYXRuYkL3h1Cjvz7CmRtlSG1H2GOeICRgylHy+uNF8s6oh
nF3l3/0iG8n+zF+08sle6aOOF6fXFnM27E51aqb6CZK8v/H8GL03BPXrUk6XMqPQSyyXFCDHvyU2
kaLMP2HqY6oeLBRJ7l+9HuTZyMkOcjPm1SCZTnr9PCN4PuUTvxUZcTg6RXwstSI9esbMsRsddB9r
zk72ZvRiMTZOgJOFi2q+hrLnDhKPVecmn3SN6eK0O/yqD+QYIA5GgoNsVUeMyzhs59s5WJJ1x3Uj
4bBikmsxSDRSRTwyVQfhyolSP8QenGcLM17igKJsVlhwZcFWrr3hnGHZFbWgQITtLX054b1ksOIU
zM10olBDQ7fTsMrLZjeg0e+hwGWDnX2xVRsk51by5IxzoCfxeEQZBYeq7I7CcpiwVCPJRKsx2agw
VOiacXJemewvS03lQiTibvGRR+U9CBFsW29OV1DWFDxPBt83wCuxaX7mPF7uiwIXp6YJytf0ktSj
tc9yXBtzC1Mrtf61uv/PLrB3laL8gyKxO0JN3flN5lw5DKMFcSpeOsd4M61jInz/1fCrb4ZW3kH5
kCQX8N47b6SlAnN5QAnGSbuvzqOoGgJlxuY7Ef0z38SH1ZfzsU7PlILJvVLol9h+aCUUH8mA0KOS
71Gs7CPPnBnI1iqfICMd/TqWR83NLugL3gS9j1BYzNPtpL7ZPOJnTZuZSHYAz9TgeXfkOJveN46x
3Q9/eAlUw3CobYDbZwRfFNNOw/2BT4HZvj3NqFjoZi+US+QI9AaTXdQPMW0nR+v3ucU3KmfahpHT
fTpuiQeMhOMwMa1N7GakpWjp8zJRespOi/bjB3FrE8f3EU4U9lt+LQtptMF4q5qdru0KJ513cW7T
HxwaVrchBXqYEy9H7MS2pLkSRKWSqA1wunCZSvwoNPwm8d2qsg4fDXd5Z3jIerPUbIUjHhC8vVsu
uXwYZ+A6LP32Y0E4MIIlNkpnbO5RX3tnR3fHraF5VGT2ErRdk34akE85UBVfoGhCa40WHIGUXkvf
TKnU0Sf1C5Nt8FtErnd0Yvpl7G9Cp//i8bECHIZ/7RyeOJL1kga+pJOqldlxyoZ7heb5sddMc9t6
Gjl0Jm0PMlLGg8r40E6q6cGCYpGyRiSHjluurTv0PhYTuuZfGXPqF3EbCKuf4DX6ySPagnk/F93A
7o9ShOG2fYV50YTMvrDiesZ3oVCKtURaVMXCkLxn3saq7GFFc4yyfjDy6MIsvz5nHqQScyxfQCHy
/BOdOo7WM0CeetMix+lW6ZYPUrpVUVDCKOb7b5OnaX1JEP+07lDebWaUzIPIsGkAtTLMQC/P3ojx
BAWsO576LJ8g+kRyEyf5lmSlq9GDwJAM+AYky5seV81Ww2UJoQE+Ute48Py4w+omJaeRJE+/fRej
9cCQ53tJja8uHvddZPfMBqtbN5sjdClWLMIOk2IyX/mWJ1ywRHMbzecSWWRx0esu07tiH6TOAc/A
wB3ZNnQ4M/+xmTGW1Iq2/9h4yYtjMBXdRGv3Oca9aGGU2pBGGXo6hOmCimdTSeO2OOQBGfZ+nMcz
bWt0H9yJmwokDM/xazzLa1W0rwkataBOtdeq+I2cJtDZyJtVGJHwyI2fpgRdPdlXN6VoqlNisYkj
g8fm44NYsvIdgQ4Y46Z+t+mNaNQbeDr3rZwgsuEYEQt/q6nVp5E+QrhjElt8cE9+kbhL/lUF4rFx
+s8BNwGUzujNj7I/+ZJb+1zTz40c5wN7/HZmAzDAGWo9pDVlSGtjZOLJRklc0qPYOAgKg7xAIbPe
vFZCe0V7ckXb8FZMl4iy4i0mWR4xekXe4GLh5CmNvSURCMZe9mrV/RHxGZ4AmznuWGtrTBpNV6Et
4diDyK3pWdYrxFmvss+R/uAmt5AMqsncDjMfdijVf4VGrkOsAqaVFOxL6DUXxwtFbnNhrGY8uH3R
Ibxsf0Zv+XG1hrYx7YO8YamVUj8gDrfPQoQI6cBKDwSRt3STuwVyaxp9qZXK1uFARIb1MGaeG8aL
daZmMHwGq357QG19Ntb4WwspwhijRrUlIplSuI91Tpdm6izmDcN88GYbn3Ddf0U5GGNBppNOjvkO
ZeVZMg4Rbn6w/FM7I5mqabNwmF5zcWtUuum5a5o/GMwCR6Xprmun6ipcbGfqR4d0GNBN8Xd6Np5h
lfzE1twfc4/M2tLEhySJ0mg9UiTTLEC0t+09cv8cfst0EFaRyoT/qun/RcCEbwqrEHKrP7NhTR9U
KqgQ3OoKHH0/R/ObS81NAFic0PCmsqtNvtquWWxEdmP7lUcgWUbNRWgiaTm0mvJ2Hp8NQUm8GWw6
3hLvxHrhpsCAfbIo8qDABwB4jD3iWCzjAdNAfkGTvdPM8c1rxcmZjm47ll86Xreg1P7TMmM8jYo7
rli7C4joNrPGpFsfSslCtUQgGjsU2K4g8mIaXxN/WfZtgyzKdWnaGBDJTM1jBDtNpDZRmZFT5qG5
NNsX3ErHRWjsHBWnWTICHrFBim3eT+M2TTh9wgN750jWfWZOw7l1mQgftJUZ2FrfbyFr883R8tpQ
NY4HDdo6wKfh6pk2Vr/mTnWH6elRU5EfGBryOuLq4W/qa9Kg75Ezn7RIKzl4LlP1UDXyiYkvkwED
fTVnT8ib1t2Z0TyAWAcqw2nb9+CxFGTpJLOnhYZGh72ttUcYfaJn4TUakhRG8kpnmEI6kKFsziEz
P5Qd4juYgFCkHS9BSZ3ccPY5pG6pL1I4f0ajweq+cEjiHPPDcoO8mXgabKRwQX/iWRS7Kbmm07hu
6mDd3Niut30POaLoidWEYEySh5O4+577L1u9TSSeVMeK+sCDOAge8z2REZevjyFbKzRjs0y3Q0UE
WF0BzezAp6fqP0lKy93WGef42XLPR06Sac6msHatLEfWGzdlDdAVNjy0FC9u+7Wgg9naKv4gMJqu
e7MBj3kXkohFAva+nS62z2WqPVZ5fyRROTsVuhhW+eYGUZ354BvND3dEiVVrihoI5RqELk8X+bXy
qSgYLMWbSg2veGYYOY5quJhFc5wBuuOWgASQtmrVDb1hSnpyWiKxvJahHM7xDZMgKnSn+K6KnAiZ
UX+TNZLpRWHXGsm82E1ECF7cZgjU4L7igkUYgiY1dPS6P3QpNBQ927PXVXtT8398qKMfhf5V4+zZ
mfQDDrKtEGyAtDgoNYH9XPro0B5HZ+aYMwO6dd/Ntnxx6TmHkd8v75hkCGplxBnhuS6Nr7nGtdKo
5FUgziazRMsPnQv+Kk2N+Et0XugsZXlDt3ZgLLnhQuDB7ZJDlX5MlJXXDPKa1OjBKlIA6cGX4Hu6
iyr1YyOo8IjTBGRljiG+7ZUlH/EvGE8aayTnQ/GSRRH7UYPLJCJEAqcwM92l2zULvQSLfwlptrNt
lvpfZVvjrnb+zk1J77yxkqDOtZoWKaV/W97Glm8MlKsZG8zvoM6XzJIOY23EW3sZt/qk8GhHuNCG
enwaDP1L8uZ20eQyw3Xnv6UDpgKTh7w7CEYn8FJeC8v414FgO+M6DJm7hwIXuSeRaRrjXRo1rSok
NRl/rsNqx+j1YFXekZa6CpzZ2MfM3rZzXMqj3RO1l03lSczju9/hprWMN/LhJPEI7suk6ldsCc8O
OOe06Q/k3B/ici6P8aTnjw3Y70ccRuYJUOEzeh54UxZ9ucSZHmyW1dp0tBuzL6cha3qoL8TIkHzk
pkc30eiSGRyl0SNUH8iUN41g8c5J+lnK9pFSuw3mxDx6Gu4MLddzsgjYq8oUGZ9pXEq6Jp0d6Y88
wxTALfsWG80WEwrVBWEHcIvXA72MmBEMLOflGMyQ5wO7eSBi4Qa/FDHzoZPNAtenvZP2RF1otR/j
nxTGz4Gg6S/bt0nj1NFm6QjVpWHzvaXguDmnh6QeesFIG9KraVEIhzG2Cgmso7hF0XfyVEkGBe6b
CArZHdTYLqvSlfSbM6VA0OVpXJ7+4ET+S24t49VnxFB2ow7dFxclLjWcApoIiWahXe8np95l7J+1
QdEwHmkT6zX20Qk1iP/L3DxnLqWXTtKDxkQU1wbTVHcJGEIW+2GNyElIUNsuft5dsYqwrN+HYV3b
00SRmNlelW90gSA50VZMARgfUMNzYybDT9bgV3RJgKwXZGVKsELXop8fZv9nwowcgr95cYDab2Jz
Jq6aQ6WVG/8KSRmbK8aTUFPf7Oy/MTP/kVJ3aVwHvGyBItcDs8CHoann4Xwj52PZtLNw70RmHCVE
iFLRofXbN/pr5Wkwhze3EdNpse3bGjrFrKU0b36pQqyEf3MXxAeOSO3Yaq4ZLDMy7jKvw9Z+EoJ1
tIcg7invaYk6yWBdNy6NtxwNhzyiUkz0Prv6jxrR5pqKCKsJQsu2Ij2rmU2uBuVu7+tJmI4Lan4n
EFNTBo37vWC82PbFty/kgXglGE2JKrck5y3BNAIXReeL0nAU5paoKDuotexhKpOtb0Ai66abp0d3
vsGdQwwyQdIADsgNI0gh6GY1YEYXhBwsHqZVOWB/XydXticpqpvt6ANVkN18FMp8kLJ29643/tPy
97Zhc3YJ3UC5/qDyJQ1HRZSkC0ZmMu/0fj9ES/S0y+Gyxw69pDBdC4I8J/ux8obkY1HdHDpTM25Q
nTGo5lS/9yrsACW4nyFtHrJF/dXqjMdGzn/5QDa00VHbJ/Ad9OrJvysVz68MvEgf9JqrM9gPuAnw
mtkTGVUcaO0oespLIqIqTr3raG+TZC1NnxwpP5loTtvdmNa2QTQkTyKNkeFjhRHmgrHAdk8DCX+U
sFloYOuECtK/R0RrMueYicHjAilqEiatGH7x2YHrZz6fYMDC8LsvHZdGRoFIVroxB3+8fRk8c6C9
hLRiVQQDz6+4jkd3rJsPGnGaBCO1t6lOPhj5OWGafpHoqCGzcW9FZN9bYVw03Xwa25wi04IaECNj
EAa9oLGMX/zlT1nG6baRBroMfGei4ATo6BOWZN+pgkbwvFVsRxqZGIPZfOTE8p1XbRO1a0FZhCoz
BCaQbQg/243cEVCcdMBx7Rpc6uK6XryCc01COJjrzhPOSFyhyVTvaJoAcHKgEUaJ/Og9IODVXJzb
cjwt8bBCS5xTnIpDJjh2WcuCBAVfmHCGfgdnhTgDYT0QnsXcgPkTPhC/Bj/Qf40Jh6cEfENXMFyJ
nOMSoUvKJTuLN7JrLv5Gb6rv9XfTeblanXtrNf/MwSuktbeJxVvGO3fAbDUOHQkyUK01aSCZ78vQ
v+mMNlWivRBYQ35wY7zoOFVJZ8CJJUxGFX3uV8eRuMasd578tFxIvNZCkeRZgPgpQ9md7GKvnDZx
TAR4E8P8cqaYzuwgtKDKeIOubK5qZBCwlsCG+zvLIxkV+9NtchKGYvF3y+F6a8qRQLQ0KEYb3P0y
PS+CIin2gYhbetFiJ3WKfYF/ZEtUKLldK5MBngKRpyWOibEnNAu/gRbSVFGPeTxe3ZmmaEQ+QWAY
zzayD6jnbGt1VF2jpE+YFxnimFJ2lcLDNtli90QgNef1TXdzny1FcvQo1MWIlnPONdna3rzzYjrY
ZjV/z5Kxs23RjOm9pT4C+zvS+w5y/FGm6TdEXrZwHUR1gHfJc9YdNC8nP8FXTRh/RvnyPkZFHpqZ
pVETDRjvuhOZjg673DkmAjWRgGN0siD261NLZjWGWjJBKrI4o9tQ2d96z2WwUw1vD4cG2dLM7kDG
T322kfrkHLswz4lAdsQl6fTymHrd9yLIPuG8XoQ59Lazoce3MaOz60XFP0sq0ln05W+CS3jiqGZm
k78vYs7IZjONd0c7NIikDrUhozATxSFjCAOEYdwOdYVjsYi2uWaiX3d0VEeS1NrJhT1PpgcVF3yb
NONPN1OgeyLFjTbcEDOmRyNKKb7Jgx26G9RVk5qkfTbMtXWTwHoZID+b3r4n4QiCJNkgnD+sAD52
FmY178w1tBwVj3rOoh7Lefs6qgozviRVSyQZjd7+qvfyFQn8a2bQLpTZsEdQEEwuTaNiki0Gsu81
ceww/QzS+ZBMH4jvQ74zp+KpKDMHGzB9EawfP4mHRwUmdx2OdfsfYiL4kwxvq8UMCpuSveU04tbl
a4+KHUPeaqX1BLO6eHUbQX8oUlDNjJeptCplf+ekM4Uam8QpY+IVggawaH9VoCMSjpc8T5FZVB+Y
Z7cNbroK7TGJCu4ZHnlQ+RSBC9vVSqUIORMf8azKN5wzfSenLzuxCUrPdWSWR2oxn//GgLPY9bXV
84tFT54O83Pl13dzNPqLgU6YhD+m1nGN3j82OXz6CzZI1/UO9cjtRNlFjK5s6m/sB+2m7rAssnod
tdTfj+Z/GXkNZ/1Pxfk00EcNpF+DcNMpyXFLkSCwCKDlyg21ixO7uyT4bpQQ/6VLlK6DzxehR7QP
HPdjtIhrLR3xKLRRPNKdAyYV0xg2GQsz2oPByEhuT38dlxUxm9tlsj/0dNox/NB1stZlQsggjKvP
UqTzrTDui/+QDpXxzj7B586cZZOa8UbaaqSn4hlhDMURkWM9h9ZA8rIu93nNdW1yerGiHzkt+Sxk
6M7UpiBtcYBgwMjwrHTE2HIZ79xF5X4a0sDto0uhdRSn7tqsZdDUN4/ppJzQ64Zp03K+2+Rd+u6u
ARdD+dot5W2gT4yAHRE720yYMM7bxs4QpjK7cgnaZ5RRjzKS7dYvcMSXxZN0vOvUVp+D6xVbx0dj
boMXGkgdCh2c/ZrhMI6Cw74ZGlxSvWkGUYPgqiSRNXC7Pz0B2NDStpThJxvSCwtDQidVafdpySkh
G59hd5IHC8ZueyAdEGtKitVsPRlYfbGv8CVzey9hH7Uue2pQYOXhrDf7W+zFV1Ui19QtEr8G0XJj
66x7+IRAWqljmUQUq4ZNc3lkTZ0QHGLUrn8mNvyT8rxNoQFPH3EYcfSp3nPWRXrb0Q01Sr2Z9UQe
6BrgRD8UpL4fHGSVp5z8nRasKIV9dhQ12hd/uOmEtgWmIsNZtjajNczCKK9+ymRq9zmpM6AWJtZl
vm6zo91kcFCHSa/1AXCtBAFx5j74FFCeIrcwR08VSK+hwZLwCEqfFLGsOUL8s4N4wv6a2tq1b8t/
UQZRmZP0on92iWI6pxa0tE/2uMYvu91w1ApxAE5EfV8qsrBNrrGJJSD2PetQIIyRNHCzqQ5qexIB
Xq3t5GT2QzJMiBjpo7GlcoCrkOVx222KhdsSO3nICIjTGFass2JuJpfsqalKzl199Gr036LT/l8P
XBQY8QEHuEGfMgFNVqicbIDFkO6OdmLV/FVpisuxGEM9E/8UkXZhbK5S5Qw3haRP1UpnPmrNYB/L
LnlA3+bsEHBjO+j07oV0wGIHc9rYdjr3y+9AbUJAGIOjO+ntEuRT1LKDDOmuIHTraPvD9teLgjIK
aEJLc25J3qz02RVCMZGPnkzCuXa/Es+qbbZF1ONg85aW46FBT34VW7IT3CyFhMz38JyaxrSn372c
eMKutJ5prgzNS796RyY5iEOCudGmd+k6ot9Hv1DDfpj1U2dL2uhRfPx9OxGJRhztEMfl2fPcYcFg
hmMFpSvJ8/lVf6tVNZhOwxPN7nb3PyOGgTNOnyJwX5Oa1dakp4cYQZFniYv9PkaN3GO8MiW46rb1
6q3ur49myVXF2IdxX/i0xH0EaHFlYPPV2puFIGBX6+mfxqsP88zD4Wh2SgQQkBtf9i34nb9TPxF9
OyEZF85hJoDpuJBfpkg03fVl+TSyD4NZXkWl9aq71dzqu9ZLcExeArhmsvxAeVMWQuT5XJUYjGnc
F6Xjzy5L1JwYWGJr79r1YUzKMuyV9iXoQDBeqe6DiOyARDs35LG9okPPGIsaX5Xy9RPzIl7aGV5I
y4AYanBgxdQwvqFwJVk5hZdNzonxlOuNFwIWYiRWcFZfX9o8OfHALXsIQvI05+mHA3IwFfqDA1AV
ljNjt3g5ZanYLTauNRfNScwvhQgeb52XvCr324S0jaoDyXDhW3vTzhwWLvuYC+M/gmLJWikkkj8/
EluryLjMHmGqRdNaYYvEiTITdAbpa0OIfBAQm41sexDzm2kIk8gT4Fy4wY8ZffdTlEfeCRNHYFSu
tvGwAm7pSa1aWtyqP9C8Vglj1YKW4pYYYmfZYpX+5oj77i1iwXztXtkAQS7pI3l0BVN+D87Srh3a
J6TTc5iW7pPPccDmRFLOw76MvTXshK6mlMWZzjNgNtqMiK624rlf6jfopASW1hp+ZUIpxzRCb1x8
/yqHXaqP/2mdJU3UvZX5dw4OFE/y285Xc8Cg8n1tjTcNPtFJ6btqjB9Qa0NdVQPJitTCcQz6pomq
ZcugGVg4nnifS4bsdKfbPAlwh0LGWyLQfFqZjW13YPCK59+niuCAfjMbSR82enLWrOjR5GeHv7fl
r+r590V1K5UtusULNohBu7vQqjd0xPVT3bTlzvDkGziUaUfR8T67YAHZeuKdtJPopBko8KJRJwak
FKcxQncn9QvLNsLk9d12NeqVdr1T9EjPzhYU+kDP6I0vzrzuDvIzEWZ/0tqYH0Hg/NDgJti46xYz
R+3NVhxXWhgrlaldIydLDyZrkjOVTwX+hJ2IVc+anEAeaqb4n1/N7HNd9n/sndly20i6rV9lx7lH
BZBITBE7TsThPErUYEvWDUKyJcxIzNPTnw90dcvl3d31AvuiUBxACiZBZOb/r/Ut5hgInFGNwju2
KarFJBM2INvQlctDEnDIEFsK1tSB3ImRxb5N86fH9d9Ygb8tJyBso5ntPeZTFOaGpe6308Lzm5W3
i+gPI9UdflAgZ9y3clqMDOjXH2BgcknQRE8nU6NYHQVzZNZ8kRPJQ0s6CBSstAbQZFjtsoYdsKEm
dg8XjUlflwbIPzYOYp+FV9T83KRCe+UkrFF/sUNdfuK9f42Z+D3rQZJuYLlYb0yqcga+l9l99Auc
NvD6loX5UKFQj98nS/qr2HKxYts0k8bQgrLWcf4KFxovwhNBCYWu2Wi/XhMD/vOx8CL+2C8Icg5G
moZrCfj9LEWE9Rv2GwDWaFt6rXa6jnzasWS1SUei7yh4nkVRPrAiWRE9MuH3LgtKQWFFw8PMMcu7
E7pl8rOUekj4aZ2cKMlPsxKaUvN9ESbJjU2lLO9qgGxjSPVp8Nd96OYrR4TarWQ6GTsJZfEoMg9N
mpGiWCXYjaWDiLKh02lEDbZVNx4Pbs7EqYevHRkygaskJMI4Ai396IPO/Zve6e7OEMTGdhlSI4ac
lh88/Vg9y8kl1lr5ZSSwISFIFE2wfkcUJ1f3vrP2KdjPraWY20uL+U+QMmwGEvRqHxsbTkftm0LD
a5Z7NVdR+lK7gQNkMJsbgAoXevQ0eUwt7ZTYb8/EoRIG+9h2u30rm72vFzakleJZVH12CkJNHSOT
hc3o5/daUbkHyhDYCiqCB3IM9asCzu1SWEO97sx5xJxc81af+4v54J+8WAu+UkRJA3rmrLrBYFrx
Te84VGFquhJIbs1tmvoI2lTs7nVLzaEVqbcl89eB4NwQ24ythShU/Tm1puxes9x7WabTGWxmD6BS
ijWQ3+7CdYn8U4TDTDaqt8TPg+OA2hePBHmVhki1E5XDHwwVxiEZOUyYccGmNzJgQr65jZx+ODk5
F0E1NsMZpaC2zKR1q/elehvCmfx4xyiRvyI0iGbszo6upfXqIXpcuaL4CnAnOWl0KVG1Sc57PzmF
cmKgp7SoMiEehYbPKZ3ib9hOdk4BhAFVW4NCUE5PmQecBVDxh1kIsSVPtSalOx3RTyfVV89pXozU
6Kl9Ugrrx1Q/S7vK9oRVXtr5Xmx3PcWO+WbOCXU2wYht3ELpC98t05LzxZmoCNLt14cWQ17ggCy5
vvL6miink9WOpKNcdwQzAxu4G0eoIlQlkJ8lB9kQ0tfiZSOWVzAltaKWro5l7kPLG+7rAUQcCKGF
O9SUfNyvMkY/kNOIJmwTJkNA0G40pg9qVOVZeba+0oGs8qukljoxk0IFAh2F32T+UPdHtEPZRYca
twOBs6QlPxK5Dcg/tRGPhY29t42SmAOtei+JKWZkB32uKaoYuL3yhVCVvGe+iarav01LTv2WiN1l
Fgq5CZSPHYoP9rbp/RSDRuKedSCGzMSlg3mxn+7Rnyvyr71470tS2lsf114HYxUYX3GbWB9l0PVf
XJQ0ltEE6zqhSocy0zpGsU40O8aXxG1g5qQofB07phY4Om9XbpIrOnnyg/aBULTiPHQ2fUxjgGlq
9pumqLAtthOlPFWlKz6zauNLshEtCjkamgqsRNPaHwDgpsyLw9y8iW29P5hKrdNEtcfYrK41poY1
YlbPGaFy2Qx9f3Q8RKU0p4FUzBhm8iveKPFWS8R+6VYf1Q4WCH7/gLLMf744G79TzDGAWraU0Gst
ScTW7xFKSWUI3651tUNRsGTqWy0lHOyDLrL4ZPUzqTlO3ivOYxwzKZIBN1Lo3wcS5C09OolOuzVK
Fko5sLCv9Fo+qCb+zSFeo13+OnxwiJ4tcfGSU0Wwxl/HMreyKfKhgdoNRmyu6wCjRu/SwEPrJY56
WnPGZ1n87nMpl0lWLhvQKofUMrVLF/crQ79Lc0rv0PXUspvcZttVg3O2EatFCn4fuiQ89zr9KmqG
0BaY0FPqVH8LjP8tB4ZB0CVpy5szj+YsGOs3/H+hIaXXx0EhG8vLswysCwa8Bfl2kKENKz/XGbz0
7kSs8oIaFqEYM7nIpvK34erTo28vvgBQBQ4+vNJOQjWnSg29boYn7D+fEnIG1//183aReZBkSTye
6f2PzxsbouYrv0IJH4PpEWWA2bDQ7Z1w+1UelDhk6v77EFR3ZeNWz439fRhpxTt2XW0JN1m4rp8d
bTMHy+V32lZl3lNeOscsH4eTi4h7XSUM9VZVekywhSDfMGPBkhfW4cpysWiALojINbcduI2Vl2Vb
wZriybeH92661UZ3uCuKAA10Cvc78mzcskj9dViWYeIgjKCyH1FN2lU6nbzrR/O/hvy/MeRjiOck
+fd+/P+Xvr69Zn+x4/98yZ9ufFf+ARBF6pSKsGEarsMM8R9ufPcP6RiUhQziFAy2v7jxrT90rk4O
2X+mtG2Cuj7d+PofLPBIVLJsm6kjE93/83//+y9JaPVv9/8yW/4tR45UDts158PQBTmc5u/Re7GB
e7Q2JeuHDAUX2bJIrCfvqEW92jH3AMFLnY3FCzUKdLRD6lBbB0z1Nxc6418dhuOZDtcIPMZC/Hah
m4y5sDyhaCoLhSYuFe6x8ds3p9Z/4CjAMxwLApoLbd0mJJY3OmosTELm7pev7l+tHf7HdJ2rLY7n
OWHSo1n9e7CFK4249qBE7vSK6Cc/lel6NDSx1/yl2Tn7vlfPie1fQM8+p4iHF7DDloWRzdHGuYZI
tetu+gh/wd8cFquW3y9MFtcjohh1xgHiSvX58/tlUTMktVUaTuXvIASgPCC+gqU27EAVQmJ0mPQM
A70CFYbaoZoEiJhxgEQcC/RZZd0miw7mwprR0N76bXDoCuVBXUmrk+Nsk8F3T7VA2G152aVXAljn
Pzdp4VQryv3JqhgJy8h7BWLWC4fbCYzTIdLQfpdZcaT3PixM0ufPwagl2JL0d6107QMaquC+tMih
8IZ+i08+x1Tda3sa4B+e7w5LCVgYYjaCayKjnRL+okHX1tYxXncVBlQ9q3909B+tqS/ATLf5WY+n
B1dBTdXG7z5RbmYNxnJowCse/I5iBuUeRe+yOwb4cCEJRmCVGtSGm1Ir4dv88MbkIuM+PBIk7m09
0kQWZpmOx1z0jz7NRWRicIpq76hr2TIWELRSXdrU82PyCp2da7v9SUVJvK/gCdody3NYYyCjHNp+
6d4NjR3FH4KAs4+xpCtGGY/qZOi9N/MXkodM26OnzLJHYOVttpoCQnjsuVo0lSyBankgSa1ZRY27
7TuDtfoYveeZNvsl7XXmlR9OPl2UF1xIDlgSRMIY0pV38QNS3rceX9iy7nLS7uEMVKptwOKzOi/g
wuJURaNpgSGiUrp0KkbbTG5rLcSnMJfMNSk3ZiUuk1/tnJyVhOFZDwakEHS56MNbel1BR8mowJNk
ZcwvhcG8jxCitTYEKQze8g2Z9MZ3LsbkvDCb1jYFMh7WbP6TN0QpTXHmIBge75qhuXGS9N2QCHmb
zARFnE3OsjbJ2dOxEpIJ9s0oKM1lVPaQ7QFZfgu6Ao0oLFTgvzqeNX4Ag741k/59oKNkFbS+6xpC
a54R8xEXeCwQTdCYyIcz9caalmprXmSWT6u0CjkrRlqzaLiRCdjfx8CwlgRxNAh9+4/UZvWbGMiK
0lZDv2zTg6cQnm2NNMBnGAUOy+3COud+RZoHaZ9RWSNfo+O/I3TtoFiAIGyU1EQtNlJzqIdeb+ox
xJLPTdaE1oraNNXd+QnNKt/GKJ3WV/QGVv5bO6itTRUUDSJnaBxdUAkqcvP966Zp8y/GXBn/3OV6
K5l3vr7i84nrY593r7cqa5i2sQZn7YoaEh1An36QT4Ef2siewQ+148RmviXF5KzlmD4Jwg2ndTMD
hrAvq/r4uaMBT42+nQPHfX76ulGeEVKfnO9zygAU5SOtyH5A/HJ94c8Hf26ve8EawqTZm6wM5hfR
Yvjzna53J7t1MRJcX/rLkYy6DsRgNABi6cFClrj5r7t/Hpsb0Bhf/Pw710dxz3Dw17d3rgd2vVle
D5dLCOkfPsVTwGmog7331sRZWM8xkCjVcOaM5gKxtdwGVjMuq6A8UmZzN13sX8h32/a97q9HqFnV
UPXkI3WPkax/ZO0tea14zW2Bud6G7ZR3VCGnr9JsP1gGHYpUZUviR9KFX4TNOh3bbGdOLO/4Xeh7
jQv7Ao+pe5OyjPVJtJSaTY80AuTdOfF9bKJrtM1bPwHjP5bNnQhcb9vl7UuaevTEaHszRUVy65El
x1LK3hquvAnz0T/l+Qv+kPMA0W7VxHMJWMPz4HsFAAHUiTkxKLlJqIwvSF0kUIl0c9148HI9gllV
3GhEdOOYTvc4cKZHQQaDr9Xfa2dcTxFFjyrvBwRGKuHyXOIdmj3zPk77IpQtvVIk+JkXWwgG4V1G
pN4QrwKaFNEEAVNIv3u9XsN7JeM9zdpFMmviSVpfO1EmuPwyI7aM95Lf77eyvbXDVq0izZw2DZKx
AKBeZGPmsfO5gzC067aZBy0UL60t0Wi5SIbqFuXqQg06Zk60QxQmo3FFh/bLyLp3YeaiwsPqoh8p
jvUQWhdnCnY96oSVkJa1idoflJ7e5TS9dXr1xdIqKk+dU+6E5u08Sl+kCUXFbZ7CmTAxYaIyjEni
/WC+RzwKYlHVlPmiC6nPlkn3Wg92jDSwNTCeRmpt24yjeiWOYQJShsYHHRguABbmlAaPeEfLA4mw
sSBvm/pzJ2jnE9OUXlxdUWEwHGzkRfgRKRBIpXFkyfHDcNHjjgEmwvKWjKnniLzRlXDicFa4HzIH
wlEfmU92+5p3yH6pamaLKC2JvlDag9Ga1baT2ZZ4CBuLg/0mMtwJA+0AtMflmjYe/hgvbZDdIDga
zimasCWZCzeThshxwgljCTq9PT2upR7PfEDOAFGam9ox9wb4F8pdpyQdt0wxdvqEkZwT+9YW4bjR
A+abEufOTqiNIcSxbLthHYwhLccm0S6K2cy+G94nZ/ZU4EXbxD5agKZ/iZSOmyOgJRaEd2iDv/MT
33egSWGEZMAUrBNS9lXikHfcYDsKVfVoW/Ck7l1pIaFr7jO/RaVVideqK3ZmmGdrfORoNt3w2Yyo
0+tustSJx157xW08wRMtIeKbGDCoxtIKKt1lp6H5B2500UOH396EL8m8H7PuufdNHM3uMBxDP95o
KJqWwr4w89snFjkJE8tlLQqJgQiG+8qQ2cYuKdKDpPmgKcm5JY400jtGy8wDPQ+BI9NfhhnSDFb/
u8wxxhCw00A6dwnWiRjFkuih9wSRVV0HKXabUwgwi9shriUjFEXOdsC+G0DjGfZ61hxE5l5cp7zU
Np0klCg0BxOsSv1Zl85XSsk0DCClAwco3Y4GcD9ehijggx7dO7+q15bRAXPoyECKqPRUAfYSV/Pu
Hd/l6hKG5hLn5HpwLAbhCleZpcSucLqnWO+s5VyWpV5U8eOg3Y8PtJllLaUZnWw7O9AwAToU7cJh
PNkNoEhL00+wEZFTde2xmkj7xaKJ3zQAT1y8FCbYoFaiUWsCguek+QjyxY0MvkU/POt6+jjG9rs7
6K/jgMDI/6KF9iGRFXm1OGBj9RB4GflB8XgCM/Ij77MnVdD91KOddxxb1aFDAW5lAnK/cQhHm71X
Q3aTliC+ALvP6TE8c33s59NGajOXssd1oorHkkGGHr14vu7lF1m1LlrcaSPD/43GJGYr8L8sGuHS
JPYNGIVJlt9MuTdCw5d0lzMgoYW1boSWrVMKqQQ2oZudxfBEY6DpV2IKVg6El4Ve+oCVyV70Xf3D
2XWqHE9mUDrrMMrvK+nvs6J2zmYjnHNvMNNTE7U/B2IaNV+xtCeGNGruw9nQHiPH4V84HwlCpmlt
A4rnqurw8SEZX3smEQjV1CGeB0OhRx8BeIlbfPVsBuw9sute+7Dq8JnBPLKgrtIqHfxz64zmueP7
nvi/UiisRJOdvUK8C4/YC00bXrQCKRSFOZZIPm75wd0TjHCpo8gmSAP9hEUEi5jaGzdLorVuFh+a
ZkNHN4cDWey3vTBNBr3GvDGCDoZ1mp7f9Bh3tZjUXlf2XqiuPfRWdZa9MVNf9TusL/oeeH92KsZs
FbrAYI3AqRfh/CUWlN42QRriAxFKLcfaGNdu2fnkg3T7scKmlUVqoQ32Ebe4t6dB15IOAtsTUlOf
+8kN5hfMW2P5FqngYEq/OXq4ZA7eMN37Le5QObgSHkt5CLLkI7Q5Ri/Zmiix1m7GmZVMlrrpreRs
dOM8BbeeypzrvoUczBA0wxvnm2vxraQVgnZWHN2NqPR9h26LcWk80Cu6TRPDBzhdUT60cn8FWwSQ
uqetS4NcLUSP5dEbwz1etf4mnTee6N8B38tNNpsM7Ql8HF4lkB49HCS7YeYiaTrRT/SbG9eM3rwA
LF/kuwnkTbXKAE/uSfX64arhYnlvSDE5LfrDddPNtzSgTrBo5pt1awDPuT5FAJPLIMWKjgCIQhZ8
IPMtgBIYAT7vXx+URYUJ8XozvD7PQv7P/f/lgzVt9sScUM21ql82IZ+2PTNNr7ciAbr039697lLN
r7je+nzt9WWfd6+3Pt/KJaIJ+jeisus7X9+A67elNbg3NDCpmo6v73rrc/NvH3Nz2TJp/BevK7nw
R7ZKVtTpCUqf97huHBGXGBf+eT8rs/rnMz/f6/NPkbP1jz3xcWR+J/clKB/diX/u/8vzgYTIQxwX
fyRxbfITP9//+n5t276gwkRkqVewctX8N5PS4kJ9vZl29T4NxJcUlchC+PFtCO2WiacJC9jCYqkC
47bXCM5pUFxC7i7SfRzUAMYSfHSo4v1V2abgmYLsEsbBXTQ4waKaOKvbFMaAnalVJVV2HsmdgFSY
1cD9/PTsZjVOv7CuF9e71/yHSKOJqIVo4vuih6RV00fV8bYSPzAuUoBDa5n2Fmpnu91FeWXsaS/A
lcXeiWrvwaHHFcp414LNI24IAk0RVuFSNxnDjBAQVl93e7fSb2OH9CimRYSGjhzeAttCuBm9ndNM
6jR2hy8sxKdTR1De6XrLrQSTBOUx0s5PGPMmJ+WuZvKwr8voz92CyZhOKDgrsOKzYwxlScGRTNY3
dI85hEds6NPImqBOkC0Upr8CCmas9SZYVrA4DlBMglMzbwxqF3UcWPuYUCs8ftJegTbSAJWwUkFN
VJpHEYBSobJt1Lwhy3mGl0kNJ66mw8kKssdSWA7XZfaoAq0/JRoekhF1wrpOsSlqTpGxTE+pMAzR
Vweh0xnJT8rcjdYVkJHvoUeIHHpIuAA1+WahPEKbto5a1+z8kpXhlNoEnHhxtrWH6NUvB7Vp4ui5
8mwykF2ln/TURSk837puzB7hBq2baSnSnPWSFW2o/WgmX0E3JUKtrnshxMs3VGbSheHSNCuhZx4t
09hhEHRW9DG+eyznT45VVYc8aNbafI+gAzYUNlaBtOGd/POx0KG0gtK17nrUc8x6AWHL0/XEut5y
O2iYsYUcqDXEyMSxOeHWtncI+cyT1zfmNoljuuBSFCv0+ollnJA7miSusLH7wjy5za4KUyZ9gn9K
1JMgTig0+lhWlKOCsqAPFaoDDXYPP5KT0DPtdL2VBgi/IjMCyZQV5yg7OdgTdlFraSUEJzIl0NI9
oTY/VHYPYbHsYbElXXKyBaFtptN8q8ytJwcDmBKPBihM0f9nVHiUG5+cf+553f26cdwjwKFH6tEJ
RD+4j2ZHCgZyGVoW81cUkgWAro7PsJlP+uvGaCO1RMkEz7IuWAhaBJ6H/Z8bLQqApF3v/7ypaTHy
TtQCeIAnJEvsCJAnPiosAn/Z8frU9d2uz1/vOjqCRDMx8WDPr/l84vOvXh/7vOs1hA4jpkNu99cD
u+5XmDS1xvbJjN1GLaowSn459CKwWQJAor7u+vP4Pv/i5+GV1yNPOypnPr2A5fWZnhOOACZ9+7nf
9dZvh/fb3esuvx3G578UifH3tC3PFYrMbSBTGPLomDWrSB6S1jm5fdgipSByT4I1vkDcBkNSmM8q
ldpNTATxMqDys2aWHi0TJIBnL0w2PRiWG195+EeH73qlFegHAasPlYVg20oNhGlCzGjGS2BN9o5Z
fTg2QHfip9rRtyk1i7WoCPRknrt2bc/jIsVKVyosnCa/TglXaVHoOJBYW4YvICIiBQMAaS2ihX6Y
DjIS+jYjiAECirGVLbFXcGnPBEE80/LHkeVwpvTmEC25O4NHJmyyNdNBy8OaqRmXYIICgY3wBV+m
+9SFr0UTbopqMG6dCDNfh9+i6u7yjussSJB2ObJ4IkyjwxaRJ99CjWEZyWZ/QgeCJ6I1v7ey/p60
qQQ0ijAOGTeqgiG+aWT3rfbdCwHa9obUEgAU9TE2nlinWcd0TNcT3+Wa67m/9pVBSdXtSV3D3ay1
offgW7pYqhhBtEYvUYUDBqsxODLvp39tF5sJlAgOb/lmFbMwlhzCnJ/gvVAJgMQxzNAPVsnW0+Hu
Fn19O1Q8lCu6rib1HkPWmHRbYk5Erb/1Zf3S6ESmypGFxSRNpAHPU2wFD1mdbOmp2htOknMP7AXX
VHzpSjCdTjXckmRyA6Alxn9UyEO6mwaZsAQjM7Gxqzvda+iLYhpsO9J3YTP2RwtBfB/dao1db2Pd
PyhP2qfBhWoM/2hGebbFTfMS+zZoy24sHhsvOjSUL/eKcG7yAvwaEz2xNqFmxOgiFEqhluWSyuYg
7nraEMOKeTCGGFw10MyVfe613jj7OmDDIjMP+CUwXviheyyj/h0C87hlA0NhTLEDEvGypnaGSNSb
pq2fCXJV/BbjthUQBdV1au2HGlDhflzrkIiXMZyWTSi7cnFVwxeotVq3b/c20CvchCikrbYQMwzx
gzjc5Bb6KjoVzigqbSZFvp6U7aDdeHBGyIzQrHWb9m+s+ogLtTGloj7bl5mLDtVufrbl/rfp+zdN
X2Hac4fy33d9b1TVhP+1fK1UGuWvv7LY/3zpJ4sd1Z+NtsS2HMjps/ThH91f+QfSXluSIyNtkOi/
stjtPyyXNaxr0f4VvIxX/YPFbv7Brkw9aFDSDPToUP7W7f1P3V+T6tjvjUWDXifNTstGY6KbzqyI
+KWxiACzJLWlniNAZ4LLUHzBiepv9bhb5wVG89h0wrsgRiuVkcDNRNFYmVx27/MWI3ySEbdqZUSG
9rl9X2jgNCc6iZto0vJTPxascycSPTtW7FjHL6hkNwFhFA+KoEWkHgj34EwVT2Z1JuMXo4wOA6JF
PZF7c6wQVvJjMiHGDmLm3k2Ef7j0IAeMlp89OCBCCSYOuOwSze0Kbdw0whBHS0U4E7sGB05J70aE
pbUhIRIf51gP3xtPQw1jgHHGHHOUmDS5GDHmdcbYP+sVJY46Gr5FLnE0ZWOtmTs3W5pE6gnDKMW9
0AG/lKrDkAXtl4EiDQ5ovIdtMzVfauB2UDsarqMuYSK2boRfILiuQDdC9pkySsjqZpwIUwslXr7y
1XO8nODOZGuUQ0oGueWeYnsKtxUx30zkCtUYN5iLn7yC+DcHvi84qe7kZafOTcZj7cOC5MP6ivoD
pzWkxdibHgF1m2vN6piN2fIdt+gsnJZ7qCGAm6bSWSQpfYySsmFYwFCYerT8HR0C8dA7pHQHlBlz
nYaZJmugG+oU1633VT/GXKSt/BK0w7PfZ/0mG1JyXcmHg6DVqp1Hkk6ANaCvc6I28t0wdMZFDt09
9m7jJmtxf9tZGm49/gkg8DUXzF2RlOsG78+ywTu4G+FBYYKPPCp1VfyV9KqVjKb8orlVOPd00CLI
H/yOSoQ5ZN47o63fRkQ+rnxlPtZU7aq1A9wbTPWtKzKxdCy/2HtFB2DKEsO2QPG6sfhyNo0XbqU+
dhsb2dk+Hcg4ReWlwR/EtKfFZbtrEgLXtcIKj0avfSjGvULTx90YlOadrpHeTY6eIXLvZLVesR94
UywkkbluAL0eTNGSKhaVGADphm8giWFYtl06Sp1nXswidym/4ofEevdSgSQ4FfPGmZqjn8wlzbwt
jnqSct6zaCTu7ZD5yLEd735KHXF2ocqfTRPNT50SFhrJ+IFxcxNxZh1cCPCrflbzSj++RKa2xPls
3w0mFGUjzLnLKnFZASHAK5OnpCNE/jooa1q6chwucQDiNtMc56B1xOPKDDuGihxSYbR21ajxK0Qp
bdXxkS+daCq35OPxnfbtIvYJGBEkh+DfszsKhuRGFUzNHvshb49MJ97IayBij/hVkrRYsbvYxJAE
E7RDUuXk0M8ap/s+ao4ltDfq31m+zIz5nz+KkAWsIitaA27SSORrzXyyFvSGcGiCZKiNIiHZAZpy
1CdPeiirC1bLBzsgb9cn9Zgu2NcQQddxpusRTY8Mwg7Uc6YMcNF1vmQBbZ357TxBsoi4chnOxkin
u2kQpJE6dIUrUtFyGnIbkyYGY76iXtn69rZtkgLkH7bpFrQHhnmCJvGU8UOTXCYqVcBshsx3Y0YR
fHgTuG+Vv0hZUpTDiYFrCU7bF7ol60ZG7VnhKVqMFQQar40xtpkNtTk6UZY3fc0HqNIO7gvi4PVl
3Q/dQZ+8Z9cjOmei9s8yNvtm+P5K2dKnqqGpb1GMyZXY+LY0i3NAAiww6GG4L+ioL1OnCE/OONlU
PMJmidbEIR/RIqWbOMbbxqnEnUz0W1E2+a0L+nyaEm1ZKYKBXWruN6UHE80tnTf69NB+rH1QxF+D
PpgoSGK5yVfMv+L9WGPHbI0k2neOQ+5b5hBDh35vG4UIaSOhxbu40N6sWPXYasWtSq2NDM32bKOi
gtlT0f0aCnWyK/MuZw0FQMq5M96xKovbgrN/HeqRflN7kPxzF4NMMHTtNvAmsQxaEp2jTvqHqhZL
WTqvwZz9YPqjfyMr41AlZr8aYEDv2hhvdR9nAyAqDeCCbnkbG39y5ujDZQpd9RJbvbx1TO3LqJuE
fNrtF+WA8vElZHvHXSGL6DZ6036QmtFuyOalP1mr8GThKSP3Yop2WSJH5unJcxoZDwFJF0fXD1eg
TJPHavxedP5tGwr3S6xpzzTfjkXhxCCE7fCQiB7CR9gCE7b4aLNsjiWcyupGhFReSI+Yp5Yvk56/
4Jtj2pll4aZFU8gaJsfjGVAhU1FDf4IzftX4XnXnaXtTmj8Q3Xpfy6C0dpMeXCKXTEfkVOFDPBLE
CwbpftCBNeQV/+Wxds7wJmRwAFdG4XVHWWNijsr82YcGusQuoA5FAva1g4WyHSYt3gIuajc2gXRA
8gXoWEs9Un4zl3mdDVvbUN6ta3Y73XAcVgVOs7Q6i4JMCV0QvJC7dScbczf2xn2Q6/2Kgg9xKoCy
b3oNb2Si7BdBvr3REc7SG2o4RLFxmaKMypW0rXvJORT0/cZWgEQa3/CXLXaMLSN1sUJXDyepFB9i
HF+zNiEIxDjqXU4qSNrfMzF6nfIwX5YjoaoAar4EnRcW1Dnb+jShNC0S9zWUyMWV1j8XKLkNE/8K
QrVlDUT3jFvv+HMgcQhYD11WZtjxSDUvKwA0NWNi2zaCOQCZ52TTFesQ9MbFS+eSoXglisS6S3ra
fqlemieRmLBkSkbqUJbIGerc3VVNqy8qI1SP2AemOWzSXbeCOMiMWNFdatakAAoz3qssgL6QjAfd
T90dP/dF7vff7fQ+JYvqWA5+DC7GRW9TJsZ9giHHaTqW56Wa5abeobaICnHM22vgdtPcDHURHKUR
HaoRqH2RNCSxKe3YDTRXqWXS0K2L+q72/KPHBeikoCwtwyRLtnVV25Quw4NdzqsfBK0LWl/vJcSp
i9TycNn2d2XGmQ1iZrgP9PahqTXrsTKaGWChL3Oj1DcuqaiaoxpItC8pAdR7txl/VDgv1jlGJdzs
xjKM3Pg8TCRvNXVFnC1c73w76qpddC6Ier5nQm6C7IXaJRHM1P2KPnCXdiL0m2jOM1VFle/CcdA3
fNMgU4JvPxm4JZ70tdlowb6fYoMlvbcCGYuCw26ZPMb9CdO0sfN7H8ZOZUlwgSXhK50IT7al3tsK
CJyiMmaHsyxJynxf9251MTXtqVdhdZTlQ+No6iHeXqcRCZ0nilz3cZYbG53QyFWftPlzV67bgUub
Nl0MK/kOEdrckzW5wvXmAHUzI2y7RbUNYX2yDv2WW/daKMH++vLVkmG7zaad7pb1UkfReGcIezE0
jXN0kUaVLH5OSGUAZudHEAUfZFIR1ovlYpEHE4OCE5lLLwLuhCk4OTYgUXH8of0zipDZWtxcMqZa
gyT+ghrMhTlrdsr4FJd0APH4027fhSb6Y10LsWKbgbFJHftrJiizQ6XTd5myKME6iYUoTW+OiZXO
DR9S/VIV7BAZfpF1G21N4T86WhXha0NqYsX9bcjcbZFXhJ0Xrb+cGn7zDUdkC+0RD6oA+/XslAXv
sCo6pJGFzNdm0N95Iir3SXEwUF/s9AQ7GEwfHOqC8Gpm2GWM1ZqJDITFCto6fpLhPpPF11B6i6S1
ir2LF6+Iiuk+MUDjROF4VlFFJOkwXFSAksmMjH09QK/W6J8jb+1WpsYknDgKrEaU2Vmy5z9yeFO0
ROhgJ/lIaxbUwSJsHHnTuCDobdbxW1ZdEN80EzVHqDmb2p0URBRGlDrpnrI5LfU6GeJ4sR4NRDA2
xQPJAKhU/VbcTkGx9PvJo/ZKlb2FML2tRPEwh3EsIyOCohKmd0km4zPPH1LbNVb2DILVEpEh65kq
yCadCR4ZHsB1UtY7/UAHA6mJbwtaBU2MIrLPXmKFE6eiO3Mq27jcd7mO40z7/4ydSXPbStql/0vv
EYEhkQAWveE8iKJEzdogbMvGPCMx/fp+UtXxVfW9FVW9uAzbV7JFEkxknvec50CkccH7l5yJtgE4
FhQ7MvoB3WAHNaUa2JJt0ybin5py96l1/GYjqxlNj7slAIxwS3ylGm9OMFv3SIkYSPmfCXWO/FiM
PIoaX0gIeCVwKWkO0BLx6p1iCUajirD0kGBSdF+nKKrk29liNDm7yuBoOGx8VcKe2qDLEgc+QYqC
q7IxAI7Gjs24xQew11JAHMActsxh688+8VH1OejeSpdzwAoTNmHi6Q/sJX/TaYA9zZe/SBHwgQRc
svKw5EPtjo11KWBNR52zbKBhJfsgoEuS2/2wboyCzPBwtCPGtknX2/dVbaXQi8iDk9GiTJc7JvSv
KH1PMz/ahh0Ehu9lgLeOcclrKpvl2i0gyvrFbxklZ4jBcPb7ahwPEnsIAJroPhjL8tmqy/eAPBTW
n4BaCIjn9sRaH85TfAYJ9FSYcthXvUm1d0iDgGC70k8cWEysvnRsJc90pZAPydpq53p4V1UAaM17
gtMKjLheWEUzxeCmpZR6kNQheIYx7PN0fgvShpL13qPHuwOwGOjLsmW0YY0OJqQsu9Rz/ZbEgeTy
g6DgYys71+X80RW6zl132aZVKHFlTQBBlpA3NMneFd761cBIZ5PBtdoNvrxoH9HJHSs+KGHlQWdO
o5OYMgy8ogE06n5Zfjtsp5BwImU/FCgkuXGYonDkvkqX/AwLnTdp833gTvw5W4d98TTPGa/4YP2p
2L+gzcbpNo6GXzMS+AYP3cpthH/Xc/hcQ/vmyRWNf1DYwO/MkY9agjN5Ba4nAozqmZuaNjvKcCDI
kXF1drMNjiJu/UPXYaYXVhBvEhqzDllts7Gz5CWzkupiCOcEyKrm4BuaO4vJAkRs91fiTOvQhAmD
n8WGNkXZhNwHVhftyftZKM9hRBCr+SHd+VdHOxTnzsPSTcGlHihoqcoyuDShcaxxkB/aCZa2wg5x
s+xJ8h7O43muCeOidUAlwcpcIhtfyK58cnLlC/IhBJ/Rv/keuJ/advsHapdLBEnu4v015H60F0g5
m6bmdUG02kMAd5Y8uFvGAZe+5LPougT9zDazNibp603SLb/9dMEK3UwpW3EOYens3+W2YT3LSDp3
ib/kBB3rBvApyE+M4jfysUcym/01z0E+Y3+L9xK3YsD49ggWftJmdXv0KPBC+KXDtcRFCd3UX3Xz
AgEMXXpVdUWyL0J65wyBSysjaA6mpbTuTbqAjWDa9CBEXgGe75VZZ7soDeB9Oex2qhJ7b8B0NSAe
m9XZPSeCfq+CHABBHplbP1nqdT/7FG0Rr1hTogJas7XNuzBIX2TbT3e1xX1uzg7L3D7M8DTORT4C
xAu7ZwmasnNwYzPpvHDu2Kd96T/0k3mrc0PrOa8ZDNaVKX15VBFVbz6Q2W1AT/wmSLPmrYKxYYXD
mtvlsm9CV22rDrhm0trDgZzqCdAPWI3Ff7SKznqo/E+QHhxYx+qByMLO6vpgWy2FuzG4HRwJRaxb
Jc5iKY3DXM4jZHM57bIakcoTRsDHODnO1gXkBPjVDAhob3Svjb8gGJQ/ewOkusiT9zAdijMm4s/v
O1bKZDKkDXVrWQ2QwcV4GRBiFkvSl5Oxvjitc4HbQy+y6oc9i5x9ZFlhy/7ogDN7jR1YhbO3GR16
hyto5fUqKvZFMtjX0RQQnLqQJiwucqqA6ZQ/SYilPvmO5wVxnoOIeQgMLmru1fe2frYT/nNOzSI5
4rPp9w7WDWYxe29ivwdZlk6zsHeZLLGdI2+C1mRFf+SiG0NyeTBpgr5NbAHt+VYg2H+k8D/9PkU7
coAF+FOONiWg05fpH9gT5sVlauMWMTMrJN4jSDYsdBPgQXzK8b3cigBTSzMxPpQp3L5mX8QEI7pk
yc7JBGw8yiDFRFPjXcqqIhfjq6cqGPn5WypbhqI9ANEt95TykG/P0opRapxcsCbY+5pkAz68aSZ0
IcRPNWAAFMfaHbt3CwuFoD8WjMKyXEUxxaQVQrb44Fv8ygguZvWF73E/TQ3e5q4HaG8GzLJ0rgJ9
Zs1mD1cdd7cHaAg3c8lgdylOM+xsxofmE88nhYRO22xamnlFGFb0+RruLY7jTdqZb/HQO5+R8R6G
hiKu7VK2JcOjBNkGOzk/8WTGK4V1tEHZGiXh441LWOe5ixsbg/nuuSzIl6duvKoTj6iNNRzTfETN
dfzsqVTNPlhI4XVuPW2HkGu20mKtM3Y3etMQM30GU2kZwxaB1bWuBAgNzyxfKWSb5LwgpchfthOP
pwGgyVXoKYwanxOY0FcxHiM09LuA+7JtjeHB7SZgpERn2XwzVFqkUXAQn1Lqsf0QvZHO6qL0+EfS
HDZfaIzraMymtRFFxiEx2FuXamb8BOhjXQ8jqCCInTu3HqzVt2IxLLA2i9Er9kZCqxMRxn47REax
a9o229VJFRCEhshSoZV7RfxQGfOtcjiN5xLCHwnq1zlgp8z9+X4U/q/BrYKnLLWCp1qgEExoE/QO
jBJAoWUZgZacU8gu8mgogJCGHzZPsduvDDZ3lzHK3rqcYy/LJY1f6AyP6CPriuTFdlwmsEHs9ZD1
NRt6dg4lKDqDAcFptmZGyA586YT4hD/aHzaq+SolXINVJ3mTXn3wiY437i/NttEKh7+hvvyPzCg3
t7T8AUX0i8RMcPRk1mhUx72E0LpHussf06l6khCL9+y+pmM+i3u2OtExMrP4EMT44uElgjvIDWOd
V2CswsaWR8y4AWFr6+RGVYsW3IpVOKQMcgd6dLyS/RH3itRmFtFRMzhQigeE1eCeM1tAa+ki9Ckl
9CknjEGJ7hM4G9xxZrbDLMm2Lr0EqDsfSFav4dHnR8lor4loPkwj794z6fYE+j8puhFpdiIilN+M
xcF1EEwnSz+YX1OCNKjbFW2PnsWewkXQtGrXh+Gn0dDFKChlTBX9mWzuF4B+KK4GX2SUdE36lDnO
hW+u22akY4+iR3YgME41psfraIH0dfyi082Qrmq2khJJRHOIiAHqlcbQsvOnUlJF7Kqn2N+RfZiR
jZLttwePvi2MeoysfV42tFtaKr02fuBYsWl1f6VTiHszClwg8PK+Y2S8Hyn3JaDEgTfHpmfoJszv
nzMbaMcEjc8Zm5w73ihe/6B68VR1SQWllFOD1WjwpwNbahbXynZhVbjYc0xCYb/+aatLQSzvaWg4
0kbWnb4fIrbrmS73BM/FJnLMum3BpL2mydsdsjeS61806CSsRdFdoctCy4Sjo0N/qEfv5ZYeW+qH
dblopmtGY4D9hLtgx03NLyDz3EUNpKrsLm2DjyV8jzW/imwMNBUBhliDgeASdJgTiVFEMbUBJIHr
k6nrT5HA1EboS+T7AckX2hLzl41B9cxJkJAgmDfcQb1qT/NEwWoVjz/7OKB5F7iKxz5ozXYPZh69
rNZIQaugqZXANCDziPJWOL680/S5lrrYVSalu+lAGUslT6iD1Q5WFSA0is6JEGMqytfOREq/xITM
IWtF1SNQIF0ma5TBz6jJvypBV2YNtCnNf4dUoJi6Y7lZGGRwl5RcK8cZ39zJcqJ4Z8fma2h6w8kW
YHbmYf50dcUtpVLsAvN9R/dtN/nWca7H1UJuDOGmME4znAdAuEQ6oH/1p6Z8MXWdrjJNSOs6QOVP
D1y53AIr96J0EkiKtNiJLjxXI9ReK60X8l4ZF08UvQ5isF+qpceplnl0JmU61OCpHcUUEPlrAI05
uLrvGcnSVe3ZKfW/dX9nJbN5b/gq+/Ar+tMNdh+u11F4Z7nPsTEBIDI8B5jO/GqDld2aFHetJnAC
jDEiSipwb7kqEu8zOQVOj6dIt5A6uvkYxYo2mprxCWcZqssE+DguAnwflu5NBuwCDAydXtdDj/oB
h1O746h5+8d1qWNcMzojwTz5IpLh0s7ecxF8uf1rm8Q3nBs0UFDl7OlO51a3O5fUPJMBwCWksj8T
fEQR6DIZg+ygEZiSzBKEe/3zd12POzyD9tNXwjnQdW+fDL45xuKA4Mh7LMve0zfjtZNUbIq+UWwA
fcOdVJzbf7FNCXC3B10HpM7Az5aLG4rjOldUQBki+AFr5BNuIh/e8ky9JLCJp6l7WCjKFrqzBOcf
B5xxeKdf56375cf3hSUJEoZ3Jo7D1aD0odp+ac3uiW7skwEyI5yHW+1jQoIKEnNLgBAVc3Wrjak7
vZsieMnaGPup/xLzpScvpk3TSbODq9FnU1hDP1pgpUz3UdM4R6YbBF5im5dYljrcpZgIKXa8CwpZ
0+zJeewnhsxriSluhcek5zjYYNReuXP16Gcwi2wmScXGtfGwcWA1afDbxUsUod1BO4KMdKM5ATWi
tIghgkQS1Fwv3MLnhDiBRc+jZidh6NBgbQqqNVep0nQzJA3z5AFdolMaMhoYplTzmMoDobCN3wIP
YGTKs9dAG01wahdxiKmFwfCYbfB/jAeHOJHS3CdLrz14aitSh+KkNB3K1ZwoWlIoFc93Mg3KA/5D
aNsNxchca1+F5kzZ38ipwoY+5SF9oQ+sDc2lWoLgkgDRZEMcgTdorr5mWKlvnNUE2CpqIxOCEKyr
HOgVkwmOGJqD5WoilqXZWMxQ4JFoXtagyVmBZmgteDIHoFoT+0k0PDhbkVOdFk3eor8t2k2axkXM
6K3QfC7Hn19r/W1hBLvL1xSvznhkhwAYFbyXyfrzfbv7fqj12i40DQz+0wON3+dJc8JsTQz7NoV3
GiLmQhOLQs0V04SxAdQYa13DWcXmXAiFDGgLrEpxakJe91iTypwS3j8/BflSNn0VODPT5K+AblaD
Oas170xq8lkGAs2nlyJKmKNpNto/7tL6J//+1Zj/GDRJzdNMtQm4GgNMAH5l8To90si4lnDC6hoW
28zGt2Y7gzwLp80uu33eUGcmBvKr3o37FdidvrkFFYw3DqULqH64b6YmwC2g4ALNhBuAw9le8UNF
0OISzY0zNEGuADXACdn5GejdiUt2g+XZ+abO4Ys3NIcu+ybSaTadJnEKG1qdAlvnan4dyznOSs20
izXdrtWcu6KGeAdbNF27BKE3uebhkeuiz0Mz8nJgeY1wj0LT8yaoSt/3bQQsdTS6H45pPAuAe7G+
UnyN4IvkobHErcOHs/c6j2xFn5E4YQ1Ye8N8VR3VUcSnJlMynCTXKJzmdR5wdsm0vc/66eygCJ0F
APHZgbrj0D7CRCJkKZYTkOWixwgwPkPMubKzfeS05m98vL1EraWxFkn5x7VYIDgrbwisuWtvyd98
PkmNolcC2OllFPWhf8tMZR+XbvbW5ejwzkUDyCrzdzfSYzxVUPZY6UJKGBHzKAB4ajkCrjK/a68o
om1ISKTr/ENowz8J8no6jWra479lFdTCnONV0S57blLgW2UcP7JOhMiKyBguk20fZbu2WBmtqDuq
dgyxdoM4g+G6QrwtMGuaJh9gY986Tbh3sy4/RFbirVHsxNo2jJ0qXPNIQ9iujDrkgsL/SHI/O5oW
mxgPgDaYvHOb+KgJOG4U3Ns+wgTAxiRv1Y8wLen/YSos/ZlsuaVAMrbMn8eh+Syl/WlAQHR692zW
sOHM9GdpYWEBXoVbwDfG4+SSZOPA3lE7I3l2OTGf4VbZ1M3lJHqx7aaBOewomcU0zrRmE2QTmPbZ
GzbsnF+DUcwHS32ZlnHogPkcnRovDDn6MrDchzTlxeu9rN1bhZeuQEg8ewxsocaqA8xQ6zS6v4G9
AHEQFPlwlly3EuhvUP1pSfK/B3jE66442l2cfQb7Bq4Rufo2h6NXit3iuL/h2Mlt2nUklSgeCHWX
aYx/VC4Tsb+kPjqdVW15AtHOlAhkEB/p7C3tDQPQbN0H5LrERA1WKOQrFwHlTQhCcVfbnI8wBkQp
rFYm82FQXJMxjw52fzMHrDvkTNdzlrDBE5Q4oDqb0Q+HDasep/ySAVxxk9+MqQeVFeMiuR0W3BAf
fWa2GEyjkQ847D9XjkyIrJCXc4xQmp4ojIuOWLDop8xER9HU8BDRw1JTclkE1hfyvfvgK4+CleZC
aKDfDFFt7McEuQ4eOlHR/ErdAjlrKUENRHsWqPTgV7W75ij9XqhjnZtfYTuiTThTuk8CmhYZftX7
0C33IcIQqxW7FDPdwE2jYZUgkjdscdCfiY3pnhQoBW1L0xEe74MjsI3ZAqhtG9LA7kuC5q7XH2zH
+z1clu2UoP+1RFZWsxDWupIpw/JlM21NBmi7MBWfdvvseE57VCMehWRKhZ5f4fzB/bE1OwmODZGr
gmkP+OsRc4W/g1rQMlDGwlD4h0wY3I7oyaLiZBVAfF4zleEYrxg69jO4XpO8eFaK82Tq0xoOnSrZ
px5lJhTrvHuT3BRS0SkpVx5gdbbsKbUcjHHRLFg0DEhUqy4rftLQPgNp5wfDv1tAyiX4V9IXl3RN
QyuU/eWjBzfm2XChNOMcfgY4ap1nKB1OY3C+GzLCLQabZG5zAE/wz0IYnGEbpfQdaqTRjVMeN2nw
9yQ1Fx3j2OSJmo8ixwfUdtbWNcZVXIwQ2JfisUAo2DjJ8NNr3aelJ8SHzL+pa1hkV8gutGQ7jI3Q
Hdd5oI5mG+98MbWnqrO3cjazA9iCAKeMTcqDqEJK+jMXTrebCF1TIzDeDE2pjrk66sylTVQSjQ5r
ysYNax9a5dGdzHqNz5IOYc8ma9pZvxj9OmtZUwzSpXSyLPb0YFLGuZlunHDakwvXAI9JshP+8tnA
AqExoukRvaZ3Cawk6IhH1OJnPjrNxh89k54EPudFNXxg/iFW0XuENvLgzCDY2OdtsfX5ll3uk8kt
KfapEgqAyKe0q1GaEFZh1zQCl1OPFx0p6Jg6Rv0oi/IhzfvgxPxG0hU//6nMeDpQ2n6BmkUoGCIv
G8du49jgOPysgiYSxddsbFbk6MRBYc8r8gE+lm+tHO0jLrla4UXSP2pUDJqZW2yihfsvQsqqHott
ZEQfrf1Y9uXyUhd7WC1bMbK1Hm3b2iVpVa87j3uRW5hovd5oriYzuMM35pDebqdtscB3LeV7CYZg
TUoeo8v0FBUph3sX5vrUJUx3C301kGon5AR5OsRpN5IFNc30WUnrzWd8RKIDfQWbqA+mhs/cS44P
EZK15JjO9YGJzOkenZgWMMZU0Axpnmro2twB5zr7MnyLgyrcqN7bpdGUnCU836xwYT2g4vcdzudC
RTBQ2P8vRrtZgLTS1zhWrA9xtsWX9dDU+TX0pm5nWVw2voCew4ne2DVFciraMb5v6/kjvZ+U+OVQ
bw+1unypdSbfHILPRAT2Lg50j3hOu8BiaRmyOOcLR4sSKtlKu8Go5uDwdoqclFD9uWcUn9jclwNG
Yeznk9fQlSkbD8p28gid03T701jqTyL5NL32Ee9O9A69MdXQn2v54oOcPH6zW78Jsd8P//itx8FJ
zqSw3KSuTpBXQO83+WqkiQQotxYWvh+s//nV/++fFagYq56D5xLkECJ8hNuwGsrTkJoaxsg5c5bK
2vmt/2RyJMyqcMZt1O9DWIanNO3H0/ev4v/51fdv/92ffX/JP7/j332JEBOHhYSISCesjJWmsVdp
18bXmFDGNrIWWLVVjzNvhnBtaIp6vKTbMm5fxCi+IhW11yRNxm0oM28lGv8M+xN1RJrljsJHzAJ8
lRiwmfZOQk/FFg9RfYJ7iCBIoSql96iF45DeceXtWWLt3TSzJ/kGHo30WfWklAivzOYKRymTSmQO
l1HtSqjkHOm+qxjfMT6WtVoOiG3h56eVWcFFAM1MhgmkIcuc6mZ3K5t+74pgXNnWjyilHXQOO1i8
IJlJLLBKgpKnm36F+E5OJrQ/fJaOYyipr3Q+azt8mCMqDTyO8HqIbSgdB5DWOUz6jdUzBJUeutBM
ZiuLr22QOmiGhLKHAUcRzDvao9hRytB4VcUfswuKp9H66K35N+KqrtkKX6KGWETmzISNCdBUGTU4
asJXs7Q2WX5/n9VK7MKRk/04VV8LjQLsXbgNmt0rfmh06YWlYPZpqwSzQMIwW8V0S24TS0FUoHrV
uOEicujydF/GVu45pdMlZZnt2raTXx0CxSqdk4mi5KE42K3/XBoQTPpxnDdEwvo15+WrsxQfvhqf
poKNA1XN7HiKIMfTIxBboujsxwpg6rK4J8dp4Osp3z0RHnqGJK/Y83KiozS613LRtPGm2d8Rgr7P
lYJnEHhQbpWEedJ/wa4KGbfzF1adY5yqKUXIeoxQYKmVbc/VdLWZVa9YNFW7zbnRbJKCvpe5Cmjc
mIrHZVZPceCDBc3tYdMOHjE9a/JOsiD/688gATsX2GHKuCVLkFPHgOZ7VkF+OrT0opj3Aa0PQUA1
sg+95TxTl91nxXj4ZnvTd5IxP+hDAlh4JYKK18KKCvssvOWNg+Jq6UnlQkSOD3XYAkDP8HxP1uH7
+Vvt1ZEeEspk3jMtR8mcJSfv4s3Lsgd3orlzxPcWv8JwJa1j1ia2BIRlROmbStnv2MhP339R4BI5
5TkZI5JzLI1dj2YwxK084NsgNLugxQYeMal29kPQQDRWT8F4aOJhOAyzC0ndnBlaaeBhdc4Sl+Xs
ntaFU1Uo/t0BTZ8W3Ii6bMMNKaM3uHDYD+Nx5fSfBTs2eRQjcBYUBPMLfxzWc832Lc+mVZpcfNd6
60G6r50g/NHV1p2Tyn2fex9Lmb9PLaXrCaQNbww/nDAOmWKn6mmAWAKCJD7Bp+dUw8hMOJRvh+AV
KIB4txqK3DwnRdxP5g96HGYm/uhRQ2pk2zANeWPN2Hyq3Oa3WXj7liajm8LIsDIbuU7HfD9mIrmV
MZMtteSvnu8FFyNnv87xYesxkWI07afXIksPphFSw1uJ+JL2MjhOZWLugwLVhcBpNQXGgVonJo5t
gCTUuHi846ulLI4zP75Dl+Xyo8RfNDfebULKiZg41pg6dt0MDkWfokavqlCm8C34TB6YO6YbBmrP
fo7OkasULJeeOlR18DMlfYCbS5VbSxP0bS0x9C5SfdDxskflQuSqU+fY/k7fo26Z7EjXIfuMfVh2
93EkmVvV6Vta15QYjGm5IU3RnGC2cBejCWFh9bNZ/yyKqdMIH7CS1YgUvs0Jr6yXOQg40tCsaeKZ
YbYzfnw3MjgKdtL3Q1BTCDva6AZ10l5Kaxj2FpMI38EUlDfHEqrxKextkzFC/ThY7rHXA43vB1Vj
UHFNw8Q3GL5OGRBbcgea1k2ztDNMX0AmaF4MsDqDYDmzZaItjDtIRh7Sjp7Lgo0iyQkK8hCsT1KZ
yE76YakGJMKeyeI3dcqyk1dYbCgkHf32qbTV2S71oaf9smF7I67yPTgAOFjpNU2aNqQXv1+D2noV
sEigbjDQbhxmnkN78fE3fdSgVTl3dNsynN5aPcGufDqSzTH7wi4F6gaK9hVkaQyel+BdlBiv+BWL
JUweMBlTcGMIoGteJnZjJzvumhNzADOt1rVfqg1yXHxejD+kBA1OEuIsu0Reg56RdrlY7W+/3pbr
3IXxAi+Du4rzPioGxZDOIeWNfnLNRHOHfk61C2IT+zJ1Kfjp26CsbqHn/pw65ykS8fIBGvkceOP0
u3CSS/Awukv80RbMtBeaKZjg1LiT/RRITFS9AgRap4s7AtxCwZ+JDFCxQc+nXSfvtgo+nNFtv+bu
zYsrKg3Mh6gXktPS6G5E6fwJPcyoaRUZUGf8dBsONmfDEsOWQxZlY8VRjOYd/qY8Fx91v9CwgA0w
qpbyMntYRFuLXiNPW8CBYfuf1njs6+6BTORNNonauC3Mwc6nvbNoXtCoGFzlOi1QLDuccT/c9EFM
SfwMNQAZndbAhKE+nwxWNqpSfth5G53dEDdl3ztqxy67ProRppIMBDyEdIIPZoe/uAOfIJvbiG0U
LPrwy+9B6vjMe5/ruD6l7GxXbnmTs+rvQnBtzWyVutcixCuAsWumR5AEjEUoivdRxl59jIjJD/b8
O3Aoy40oe81G8cemSgXoQHzg8C53ycgLFSjHvSrfso4shWovcFg8kfninEum6bcbHazFqA8LO9yN
Fy3qHMUuiRllPbQuVu2JphoghvLOhl05V2MD68VZHpRUMd05MRIwctvFlxACsUtjX+7KC8Rdpqsw
0LdDa/qs6cr66GxaLJPM9k6eHlN8PxScCU/Z2xj39aWEmX4pWrqw/Bp19R+/Rcjfd72YdVPKZRbL
+KArEQkcu5zSmPCQv7ylPtUjTjDgp4LVvs2NRsdEAmOdxT24DNdjvZuyrTsBW6b1pz/2Xvfu6fKA
yNWveY1yIzJL3DWZ8eIqO9iiA5TbPv5jeVLfIudXxkEDZ9QFP6TALe0yDlYh4ya2rGAO6gyTa77A
dHDJy+IHcPLxlMTwKv2nUWZYiFy6MfxKYZAIqJFqS9LqI3ZMwhtsiW2BllQTmqlYjA9GUfpbP6TC
419yjv8Gkeqafw8MuuQZgdk6tkd48C+kVhWHFHxCZztIuyPEs3T2ZejNU2L3wSMvlw73J/CTnLKH
SdpuJVwI7uJM/peSUApbKczsOaxDHC3pK1W3bHCLnNbcLDEO2FcKKkMlhMexdv5vFMrJQaiDFsw3
EfW0sB7S08wWHsdALp/7POjIfijr7GT48MlHQ6q1zGWLnhQf7Dr8+CZgd0GTHm3lXGmSii7/fPCL
sjvkkXqOrIa5lmCfNOCAo9+NurJFQR2oTeumvCD8Ly+j+Btp1gLobTHvEp7v8FKK/zd3OcYEIha7
jw796H3R7WF9qJaO0gxgwIrQjUThGJL35b2eOzw/nsZbWZNzw+3oYgfJK0oQcufG/LW7ejD88SwQ
YBEF8RfE7ic+uIRxlPdszh2Z5IDyeSS5hwms9YbXvttWUv7KrbY7YQ6OH21iiFgu4k+aQfEUTUvx
agHh3ghi3NzaoPJj/wzvPUsd/WkGCjThU7PJ6YmuOfbMndmfddYrzcDdfyFyO38DA/MaOZSUmzZw
WuF5fynQKB0VVjG+gIOyQ/ipxbCVYbevx4qnm9ozW0kXxlbb9OfBxMoaD7uUa2A/Oio5Ig/fh2UA
XIIJhTfn7eE7wJa6fXNwIzfYFswb119uXURXyvSmZX4ppuR+MotpE2Z4GY2w+DCo33oyRnHGw/Of
P0r8u3//LPHkpP4Pu7Al9P//l/BtOZNipRIS27vM8yP2UuTT3Vg5yWdc0z5NXx41p4I3gukVfNam
o2HTSIyffgNrZ6DZh5FLfRCpC4XeZ9jK/BQczqzMlzZwx43XFkjdXFarbqkwrzCxvUYOoPB//ipz
43vPdvr7WVHJY9hZ/2tgiZTmXL7JPmx3uhuRkQSpXOt+qbpyE0Wm9wGp7FgIpnHlZL6affqRQBB9
YXej9jkJmIPwlH3LMYKv8CJhxBxniUXdeEP1kU9EJTLK2BKxbTlzrCs4oeuGuclhzmlOcDZ8cqyz
HT+0PlAT8I7+Eze9E9ZytR6bPL6r6Xe/5zDLghCSpWzTKTx3Tfk2dHL4PTDsCkX/Wal5xuOOFdR2
b/2AjyHzXCo+3V481Wj5+7qYSqpPJt5liyBp0WDn89Qg3wHJXK12cX+ztB5QP0NddEqgNqG6uVd+
RGk4WGhlufKemB2JC6M4ELoEfUHIMI133Lfb3WIQURl33VJ3H8TeMI4DOJIp+d0x6O/slJQLxMy1
M7b1e+kBhKSo/AUvloBq5RaH3mkp9gKCchhS28NZ1TvbnG1GDAHi4z9fhc7fVyLX8yzNl7Zhjlt/
/YQx4IGaSSb3ECCYHkysyw7S5gUYXz7YDwktIVgiW433WOxzbmV0xiYUKWOh58Tvj8Ab9MwxMe2f
hYvOK5jd7T2TObk5u0x6AYktAfEOCBLlRmlXvaaAen1XUJKOBtlR8e5UAfp9GH9gbMO0gTpKi/Zy
MXu+MvdH91Awq/wvT1vfp5gaRVV5/Prf/wtxxcJNQepNQj93LPO7RuhfPnsgDw34Nl58WLzqmmSz
fbXnhMaL3EjuI1cB7beLQxmVz5UNVl8MpnrmRHM1RsUBs+3UQyfIWA6ezfTHjS5GmEstVjrYZMgs
1wPu76gYcA5qI+Qy/bBI/60cgwRglKYvfIjqTcBMLGu7e+nEJ7tyD8jR2S4HkLpqvcaFdFe4u8bd
d8y/NgvjrP/yEvCE/81rIIUbSPIeqI/WX4oZvMGsSQQ3lJPa9XCdgQJdFGAfgObv0uv7xyWS8amJ
kl+ewLshkvpthCTZetG0k56JIFcE9UeeXfvBesppgr54he0804tCp1+Zo/sm09lt2uEtSD5CbAoP
wzj8bCbTPNiArXepIcxXJ9UYT8knrUvJq8zVtXdC7PuMseMqfy0ZvF2XpH0zoj5ZJ2GWnjqjVU+B
dwrDsn5WKEKbppjqA5Sfh7w2x2vLCJmmpPnTN7sBm2mx6+oZd7grX7s5da+9LcSV9fI9F4lJX5zF
Zdon/Q3/kHMHa+DebpTL0bAgHjIacAmRM5ZIuNtkXOprx6hm08/25dtbwpp97HKO/IM5+dhDmuVW
u9bNV9R4qqa9OU7v300Yom4Fh8E6WHAc45fcM2s9GzStodeVyd5XLmmKxd8r0Pu92TAqGM2EJc9/
dC2V7Q0JMy3uI7EdoS9GxBSjWuBA92r/znY7A9MS9pcJa9kO/ePLm0HmkqYGIOs35XpUefiQF9YV
xSHfp0MOZNLHSdyVUbtNOL5vTatoNpPvYb6zjGyX2Fn5YCbqgOUU+17CuTxcELtdKwIfpsFKeLrB
lhuI5m7sh1uLxuy96DOWglc2V+z/chQ9Iyb43P10LUp522XGyrUMH6bndKCLMKGQjGTvpwg41nRz
oZ5wbmiX+E+T2w/4Ni8Wlq3rWCCOChKmPsacFfje9qHNVbCVnutsJ1jF9JlaGaP1Ei+gh9tiTsxn
cubVY06L1HqUfGdMo3XvLf4rTrGV43Huw2Eq76giZMBTh8bLf15ZLPtvfScIrLYnpOULS8jgr8Uy
sWUgDA2esWeaOq11iPCae6EGwvb2ClLuFy3q8a38P+ydxZIs6Xal36Xnfs0ZBj1xCqaMxJiEJToz
+9P351nSPaXbkkk9b7OyU0lBDj/svda3yvgOUaxJvdJQIWqH0q3PiRQaRwp3sKzKQ2FZ47kR5HAD
XA+Ocmg9apYZrWuQBX5PUPhaUfSXNgfXBJ7yoBVac2onAele1TdA59P2aN0FsNJmwQbvTEJUeF7a
fRcWpHgrJNkAUYrq905z3hTleGX2QOmytudxAeWU0chTZiElOegF4odeGzoXiJp20NSMtnkhgR+2
yOxFThaKZnHowhDgkMT1GGmScZRTAv4UPWr8cID7OUlYt7OpfckG2TgTwegpuM0Wn56fhVuixZpP
Y2o2QMAdhJZnWf6gfNFDH6ZbXsT+zCLiaLDCZSYZgErCofBmPXYHBmRv6HmVQIaRJZJ9uVb04AzQ
F8kNWzBac9MG7oXm/vrgtSXimLIeaV7zOqNiQ2rTYD1joz0QXAidQoVTjeaKhbeyDZfsqKwF6ox9
nhjvwFI8FRs2iWC5ckpyluYIk0B6D44klCw2MHrVpHEj8yiMHYneoo+MfRG1LUoIxNXoXbTHGOcN
lS8zc0nSSB0yEOc1UN/qGKEHmcFWeGqAGQ+VZBzEQIsThAEWARhSfZd3MhG3/x/z850zYk//DeaH
haTJfuK/xvxs8q/o/T/yff7tMX/SXdD3K5ohY+YTVX2JT/l3vo/5D9ESDZVaiqlpf/0qL8AG/e//
pUr/MDTLYLVlIB/Sgf/84fsY/6CMJ5KVpFhAfjTD/H/i+1jqso/8+zIHjBDGK0uHFERrR/6/tuvI
V6I5HIUNBaRZZXmu01sS4ig73acQl4wlEv3aGbBox8jTY3CB6rRMZFJ2ScmVdJVRXWEUHjCCRChJ
21zfdpSws25xrdTvLOPIh0/kD92gDK7m0qXWZXWL9+y9MsIQkE2ICw12x65AKeeCcacqnxUBI3Mo
7hsB7MYCgaly1sft+Np2WrIXk3lVdkq/Q5iyjUwZE2VWAZ4wcA3CGNwDsQ99JMb7frISpMlDzSIR
v42ly64g54lTVfHHJDP4kJ/egNq4Y4THGFa2HQIDmjWW2thGRDLyPdMkp5uWYq5igrjvEOCEDMqa
cSuEESBnRmMdCNAOw6jNn1SrIsD8Ftzph/VScZAar64ZKmI1/9J07Q2/k2NkYgn8q/xh1UOZTVOb
dNeRGsjGHGmOjCnIQra3QtQXO7pQgZYOVA7xiCaDsvR6qCUvtQbFu2so/gr2WWL/HnbWdwIauZKN
fZYmqz6XTmKQyqsK3cusDtWzVuXIMJI11oqQDBUyNtS429dd3zkRfaWsZssiF+oHm/n2FAJMsI0E
mk4RiFfhmoVSAEUGgrtCt75e1LHkmHgTlBsmkFG8VGAu2pOFx/RlGE1AvgNVZsWQP+m5GNuBjZlS
taE9WtF8BB2D+dx4mCLKtlAO9VOF85iqhdFLMabjdCDx1wjOTdoam6wVHjDpsv8rki+9WsKD565m
xsKMECOvxgmYPRR9AWiJ9OZ1GKEtiwFZo6FSLg2BbBheYsKRy/QT1GC6jY1ypUPct6VhkN2G6O11
ZApPGAM9KwcnEobwYDs2JX40BYiTdd50Xs1e84yfBQB0Oj20CmoKAMTN5m5IjSvrJUk5NWrnu4md
peqQqmqurC3WSXEIjkjNLK+7T90CALoOQL1fCLWcmsQ1qSu55DrQKRVh+ZM0Pzt5CyF/Ju97NjpS
9JYIlKIb1q0QPSdlcWW7mLv3MRhQnQFhSg1Yt6Kmr3VrwiCd5JXPnktk9sVzJnRbutHwUsP5qGs3
Y1DHx8XqZRFfZs8BCJuY+QjPh+iC7lk1wVB5WVGdDFPtHagyJtFxyEhlw9hLReJrTbpMnungDmIW
7iOxeY9m/YVuNfJBrEaG1d3kuD/FE1kTZoSnO2nLB8EMtH1aXTAjmcckDvH3xClZGz0qrt74ToIo
3gwZeY5zL68ohbHZboMPIQ19kmkAQs3Zp0CSaagIGLyJbJU5356MftkWhMlWtBqAuOlEFJiSBFU4
tWfBUejrsPRTibgeMA1rnX6ecjHEhFGwkC9a3R9Y+C0CyLlqX2PKVXFn4nODg9iZ82dOMoEbdfoh
QAdKQ70s/SFoL53WfScYWBxBblUnBb9jaAKlBKNDHUH0Yqob6kN1UDhcaovzEr4gwhMC5G2283Jz
pOiInGo6svSikQ9cUYTAkIC7d8NiJv4CIS8KQNIXCHZd9218EFD7sDoiVjWFOk6mmIqLoxAcIUN3
0Q17FpcTDb9xHQcEWwqBPrhxXl3C3JhgrmCsJJlg7DQFdQFDe2SxhmvRkPWS8iCWxpt27wBAZtlu
oOoClcqHe/IiqLJKMCY+McQBOUBO9SJYiAJaZQpeE3r+1lg2ttjmjBF68Yj84DUcRs2jnVbSre9N
YnOq96CSj30UDl6fFM8mLZh102uCGyb5uh6ib6kohotlodBVZ/Mx64W7r8J3uRbRgLktG1ZKEZzv
c/cwRtkMo1IsPKlGRoLUzZa6vHITxHhLOjTVhR+0quAf5Q5hTqZetOh7QcSuIE+hc9KImRZGDXlY
94q3hSKX/mqV8aEQMVbhomUj9aWaiEijHp2vMZjYwZjyIjojNBZPkkgwEMqgbVCOgSMLLLvMJSgR
eEYwi4kfE49RiseBes6pk4ynPJQWXeJvolKI4al6y0U1gtQp7LFwCT6ruPexisvVLIXfEMXBJxg/
ElvoTWptchQ7rgmlbSrRD8VSd6EvVji4+hUAWg/qnTFUTu4wPzrWeV08rWso/3bVRMUqGrQTy3aN
Xd6E1iFN8dHUJskodMoDtXPG0bgGw7SRBVE8UbSzlRFEWJLChhA6gZqoOFd7eBLvd5WuOibmZzbv
sNzLhd+EnBG7ZPlA4XOdJGa6ot+TIA4RwSUE2qGu8gvx2jouBjZ7nQW3IicX3GvE8htrsLivE5nR
PwLKL5McgiMN/xIVWTOTY4znRJrcTblbaR001DRHQdveG2wuCsbDu0VUhjh8IKU9inElPCt67XWq
9dFTX/DaytRWRiyXvga1AhsYMDhN30oB821kzV9J333EU0eGlRojcWzziYDTmAWzwjyehQh/tOsU
4+wWSC1wEegQ/DLjlZna6lEksYuVut57mgKFBr2RPdKMJm59fqzKhJC5Nj2XGXOhMDW6LxcIrgPp
MSwtslzJ7nDbcowPdYsAXxf0zVhniRvGNCbLpFHxdrfID6UfeaxJ5Sj1g9GK66AjGglDD85BXMwJ
0pNjtbZmOrYJkBInL3VWX4pooNRhIkXIGToId0+kc89Yrl6bGrdJC+86xo56AHiLejQUd5NBg3NC
yiTPPSyRPp02Ri/Dwm4wTRidcQh6EX5eg3xSMxLLEdX2Swq0cV9lQ+RqKeZMjU8SPxaI5yFw1F8j
Njy/kIonXa1uLY3xddIwjQTU0TwUjFPRpleCoxWX0dCUCPAshewljCoVswhZVlNa+mGP0xlhM2N2
iXhAFuaPqKEbK8X5sS5QNFsa8B6JrrbcSrJP45b1m99b9XN5Fu+kZpqZbkdtyCRfSiqmdzO3KVrg
zruDWivmTwoQsi2z0rPTJVhWTjDDYIJdpyW76BKCVYnU1M5m6U3o2oZFXM3AlgQ0SVNs+2SDQ7eZ
8PbcK+cO3AZpH4CAhSnS4ZmE5OSnhQIcm84kWTFEH+k5KWsdKT6BwBqkmONnU6lAuGeHULCuUdJC
14pagkDIf1Ar9M1zs8tinPHtFPVkKvRQtLAsW9PzzEA/agULpWLwybX1eyjtJGLFsl8XseCbBatA
RP+btsYK394PYZGVx0QVb+Gi+ptY5f/mWJH8pkfTbiFxrUZB3JJgc5UNhRy8fEmXV+oWaOCEPYeS
L7qdsswh9mThVyZIxVYHsIYL9f4YqeEjkdBIpPu6x0cIK8k28fBBFQlD27yjbNSXf7QCg54viIu4
4Z8/ZI1NUg0FrsHKyCVS8SFUCYMpj429wODzwg9UZkdTx9QzB2Jafn+dR62IZ048VZ1abplFqu3v
V//Zt//Zz8ZeNhwriQz797H0q3DCZHrp/JfP8vt3dwpU+GXHLl1csABZllf//UcjxiS1/3zfsoZH
BZlCrvjzm799+fuXv88JrYL2hEka8p9HCwIw4CAoZEc0WUz99bz/008pBSE7r3LQHW6BG7UIyfvz
an99gt+nQn3H5a3ANPvz66LOAQwZiek0KsULC8FT1RbKWvu9FGoFkejvL4rlCvj9qkmrjAYK09mf
X9Q1ww3dCA1ZNvY3qW1bR5dmLin8PUv81KJj//0H48euYDFPLh4nfRnq/vbP788sBSlnkC/ugRxE
ZNula3kRp/56OSnHtKgp0Ss2hpzOuJ6q0E+z9EleTmiYcYW2S/SclY3ZVtS07K+v/uVnqmquAdV2
q8lg3bKTK4wEqkW9fUpZAWrl5LQYX7f6cu/IWlLxOjW73zDHUhwCq+8j2GFyEaBiX17nzz/T8orF
IP39Z4WOkMiYNYToWb4VFoks9UwBGWQCtGRRzf7z5z2Jlf5UyPtfh3BnlOy4M17z90FWqD+EUl74
Fj0K2LZBRYPl9zcKYjxFhiv++4bL5Vj/fvUv3wKx6/xZ3XFF739r0Ms7SBsaK0LVoJFeLMS/X5nc
sn99G5YojkzMKa6+ZJv8Ro78WuB+v/3rZ1x3LhLqVbI5T/68JarePse4vImCElT/RbTsVTqwyAof
am/wk31uG4eXcUsS1WbyKxd1zopgmsZYD52DUvw8b18Gf0WUnY3Ra/KQhU3oaqkVz5v7ddUn22yP
Z3SFG8rTLqnd+XtI3E7nktY52StUEK5u197b8mJ7Bmfkkuekdl9i09kTNLR5yQ33xRR8/TR98oPO
5QVJHblqlDmKL4mgruTKjb3K9i/3K4kW9uLbAFBnOvSqNqyCL7w3acUS4LLiubm2fxo3tytX2pKE
6LZ2P6BQw15C0f6azQkAH+w7CsV0Z3iF6qnSCsIGlK2a+VxonxyeKRG9ecZY80pu+3gbpxMYY2Lw
2nUob3FYtnevIMxM8AEp9ZlnTadqPuvG5h5447yh/80i58hr3w8pue0pK/XhPBCAYQN+HxSnivdp
su7pE/zkpkPNAkGEBCaVWPbhhfeR7DtzxdsgVq1GdIk03NeZFDYxydWsF+2GoHqw4jgwFYdvLbyC
84b26xhSIbDbzFNPYb4SBxJ/8D8sliaWBLp1MNkwfyoaE65PFUjW15Sp7x4/1UqAeu49cOvkOrQU
5xVHRU9A9mZ+XCB/vNh4BIzAWSheZ9Vn/Eg6cj7BtnjoG6KNTtwfFR3QU6eZee2Ads+KNlwWdoAX
bEIkzfhE7lXjmVfzVJG0cqKRwYyF0PasvoBEWjHeyRdoJxrU+9Sd21XyjA8telZOcHMgojkleVMP
+QH1Un8ItwKfdKua9vDIDlOCYml+iJ9it9Y41uYq/BDPkFE4YP13FTr5jaOTTc93rB6EncnHNHzv
vNkPH3sXA8T0sW4eRd8bGVn3xQbRYSsQpvFdFq4sbDJHeUic9CPPDvEAFz95JuC+DkAPVQfxobMh
Ibnoen/unywWtUUk6xzLQyjv2mP+lJZ7YfOjcuNU6Bw3Y3pBEGX4RbbRGDHKu2M4I1d0H45uBQsx
w9rOEkdLt8rP+AMkIbeBnbxzCXQa1n1jo0qzG3voWo/ZVwkE+JlIV7NdZYpTTh7nKX7Wy4u1JNmW
jxIBENWlyd94eFsTM7ccD/UEN4YAMM760izLwP/dBDJdsQeSD7YBFvwyb8XPFb/sXqmV3BCxQwZl
856CcfK4kNJ5TeJv6o7O3DxIRPnmJ16bwA6TouAPp7/MUZwulxwlRLU8cHFhGw6h0nChcWbNaz4f
wmc+HE/JDRFyYo3moZ083KZcU4niTILPhT/PBzrreMNtnjSvgVLvcGoxGEzyj9Czl+/euZKbGsYM
/dd9GBy4KFPDVUpHw3cjoSmseTM7FAfp71HKExKNnqry0So/O+UrrBwUuF5Vb4p6A/XLoLBV+zxl
FO+F+qO5M/sAETCvSu1n8r5ncd+njZ1LK2lYzIrvyv0M7hDv6yarLnQcgPTcqvxNBJWZFme5PJjX
WdpWoAwWdtGQoiYeXqR8orJCyKHmhdKKpwiLrxesk8VzA7qoZiHmcu9RC9Sw4aBd8REbGxvYq72j
fuIamvwEp9t8tm7miTMs12uOa++8R455au0jRAFtNX1yB+sSEudlQGBYGOo13SCgcNZpUL135aKs
lmhuh6E82c8ZoydfcTqMVb/tvWXsZox941LiNVbStvtkXAVCxHnmQfMWLy3feLyVff5MnWnyZVZj
tsonDax3zBnyVfiuKdTduFWayJ4+RR/9ld3Ua5W2OPB0X73qJ+MAwI/rBKmJQsEg8xSoKsC47HE7
vSLoP3IMqLtRxVjN6muHBgRjx2nyB9lGq0sxac+JI3eTo2V0T7wFlT/WDKf3Wi5ec/Qnn7zI6ZPR
h6F05F4DNI/lYXNfS1uCRJg51MDtvcgBnJd5+TODZeeyue/w+9lkktl8BmNlElZ4MhNmUq564Ult
V/mPcENggT4e4AeokMmRT7AncZzjxkRfjH0pvr2pV+HwPd498ZND17m8C2Qs3EncjsvTxy9UUhh2
tWgz37nzwd/TjGba4uEKtCDDKfZG6bwbN/jMtvBkXMAcv5q2dTMuTH+cR2PFAQrfh0++WA0udzWz
CBynJPVbG1atz8QucqKXmRCFLeCvLdiukDPFtaHk5xLLt0l+lctkBiubM8qlxXvNbehAezb2XA61
DVRkq3C4WEomm+UjO+LnO1ce04XhoKPZVmRmueaJs2RdOJszM3Hjzw4w9EvG8zEfrF6MG9uwfckT
h4iZYG+XjrIST8JBeJK2nCT+e4mfR+dzUfpc0YwwljAXHDjifMnn52Nx8TOFgoTgPtV2wHeB3NkS
XGkPL55WPKfP8pXTWABA9e5X49B6XNEKY9TKihmyOFbGgdlPu3CXZXueNn4P853M+XPkwBOg/bDf
WzGVmTAbeNODxTXDxcKelEcyVFJnpTNpN69vPJg1SsYlbWU7hspgQ+Z6tF/OHAPkM8OgtOXOo1+y
55MxBrwyuWuHtwWydePTBBFWxOXIanbrNYQEsAa4vdXNPmJCvfEPFc8JaJIboIpwsw2OJuNCmMDE
bcR5yfEO+uF7ru0a5skNUX0uoyQXKz0f3gB+IlRQtatcGP951LhcpBDguMzSH94Wkz8vwVYca1ON
neTcfHJbY0PirOQwmwnASVg2IIxyrUPvCcjvyILe88hJX4/mdblKAQNIK5kLfQ+I7V5tKBqPLBaQ
n5/TH2rxJqu94AHdwrya5vFK/SCk8No9MW+2jKnVjaBmiILDmUNQ7KNzPIFEXyHIyTZQsQMv392J
VaGmz1XfWqjzOZM2fqSM2LepOwgPxCNGa6T0WNW3pdXsKX4gtMV1DZy2rDtf7fVdGgK7UNjCIxrw
aWoRgYfIm4jEVn8saR+ksumBBdYO7+aVTbpdEpm4lsZlkJMl2yJG+xgYT+epegUjgjcsug2ceJFq
gBMIip0IBcBVJ2nbjXGf98vBl6B4sURDZX19SYnYrcDQuyX+RqxSO/kqS0DKTwxRBmWJ4RNYFGS3
CFK6WiLFiklL5zVxoEaxo6L1q5nVxsoDQgwEsnjWDrq1LTmJNERw0d79PD9ao6f2y2VA076sl9qw
84SAEzzPMaz9CeCd6YjDSi4OIZcrK2K4gK6oEMPMZttjDTI/BMgNPCXbhdm3yV7/manVeMJ3y0Ua
BZ7CfRq4tH5Y0ywX2L5iHGGt/8k1y3TOOptrN1sDhBzOteo3b2jhIBm2mi2R/YTq6XXCPry5+5zo
rlsDthhVnzkQjWNokpjkj5fRPEpo43FdAONWvNVqxSDX1g/CU137XGnFK+MVVwBgYo2a9uh31iFj
ORS4UXlQI9fykhWJjzOjAMPK5MBxlOQNTUF2GKxWRkf8MsEQiwD5H4d+xxtmx8G1tQoLt2G/w/TK
2s0G4Yk/LXaoO7JIZ8ZourVETLfN2iBlncJCGKBc7SiHEapX4BJ58jk2P8gYdOFCdy/XOJittpUf
pVvlLvmZK3RiqAIgRbdAIlgaMyCrW0Wd7TtV9lQcz8jTTy0mcOPDqiU2/OEbcDMvfidLjZzcNLKu
abyFFJSseGDAFtWPsoe5xorukJh6KwuE+DCn3Lj2QkyGrQOXN93NySm6YPRwRk/j4lqzsK09LsAW
830W7XHnCsqheWu53bMVEymr1vZBX9OySHWnExxMkUeknp/ccgU+JiYrErVFnlsjpYD7kTYDCznL
zfMNla/Rtl6oNwFqRHRH2Fj12f4wTRk7jHNwswWA7zYnN1QJfTgUsQs3L5Wc7DAcKD7S7GwuYuTM
2Y3mLi4i7Pg2MQ0iBUSWLpmAXgsXL1pEL0Ss5+kLGIZyrQ62CqafLThjTaMWd9BZfKuE5RIauZUx
OHVfJk6uM9EUCG4zgXLslxni8HDy7hnQIHbCWHhNuGwAuSkHodrxk4md93OBFOo45T62RpWRH4jV
+DpqIPxbB/Nf5zXWt64zCr11uEKwtJPYwW/oHsVOl/sg4dTu0oYnS3ynoc5HIcQQWGzA6ll3DQIR
RD9xzMcHy0FNc/xdmMjs2uzgZh25cYwHS1tl38HTdGbCs2Y6dEBPdjGVXRmTbLDuKQQw62ZCRDzW
PlZYhqwEZ/oKKNI/dKoLPpdp0M5fBIKmgHY+3tdsukeskqECZEFPt2JsVPT/B5o9F+2hoTCsujHU
SsgotD7tproZjD/VjSxFzjU7J5CPEBsaG1yc9nDHBW8rX6niZM/3myowZICRNu34Ghyo72oPVgeI
6IPgHUAzZbUaaEZepdkm4ZphTLrd99ZDW2HWac2Ey7JfxzEKphunWe03COjk/R1L8nXcMv5wKRAE
x1JVsFNlXRl7rT3WNNrr3dRfIu0cDI9z+qr2MNamVRi+KbwBKrpwCu1MxeatIzog1NKpT+nnDDD3
kr8Nt4ocNsyddswoucOd5Ub7CdeuDTd/z6wMT7Jv7fqD/4en9CQ/tWcaMQ1+6QyNJ36Pk9UfkT3A
BwNcOjJekPRxyGQ3ar2KShvCg3dGDJC3Mdi2wa4o0UJFAXviaPtyo6+mLcduqFr7fpt98jX3IaOb
1+4DiZGQPB+WB+/m6hCs58fES7D0WyFACI5Iv4HtGei3hblNUHtkbEnfYK3Mfg+G9HsjmGfR4J4q
N6pT3Cxf8hkzmcy96jkwXfOgP1Fk8WRKw+IBERjXu8xV+9L2/l0iLAjbgJ/SR7UA/9kl+6t16GMG
G+9or1Gng4qluJ/sAhb01knY7aZsQxtDvwQ7RJBPcreuYjch5tLVKMydGE3Vt+SAalS0FSiVnrIm
g+LBEms73IcMZ64U28JOO0kuFW9GhYQ/G/cFrBYgKDbIuz536td8k9P8ce9v1UqsqACsCq/Rt+VK
3XcbfPTV+Xo/ai5JKCeBkoJtnAqv2OEyHa8Rvm0vZBUq77Ofke3dqRrd8THyAGbB8Jxf9bfg1j21
oos9NHarJ5wJjD4HTlY870X0CITsjTbT6ov0oMHEPEzJsZB3henVzZUT3TjkQ8w2JseFTI06zB6E
dV2gxGCxtSoOQB+WMbFwLMb8Y9na8sbwmtf4hVFUfKNDFqwkjrKyQYUaY0CGN2cQ6OR11a2MHuFk
cxdLD5V6RnsvgYBRN6b0w6oLTghrBDKP4ghiDJv/TOQ7RbTf2Dox/bFCEPplF5EViD5qUKW0hJf/
FxogUBZFbrwn4WU7I/p14C47dcKYuQtHO6WuwnsJNpmusJ2HhepggN8PrwYSBNa05ku2B76smU4H
bLd+QaNQBKToOj1WHa8UdjSz2FXR0qHVZiIMskmS7S6q6U4HGVopjRksTrot5t7YbvJuvUTsAGVE
fKjGTyw32aFPr4nszhMOfrv0DOs8SxdK/SJRAezZUZJ4GNvZpzH/U80QDpP/zlVAlCLL3mxF22aK
b/BWUgeQ1TFcD1+0/tg15XZCcCp9n6cUCNHV8NoX6OVILOzouTP8AJj3AT7+2zJ6B08trSFb8cfX
5Cd66T4gGwHaZHf1qVE9ca01VrY7Pl2ihZp9Mt2an7QsoefS0mOtehD4OJXDffGjg5zDH0GJzs73
OAVpi9OAkps95QCZMgrJO3a6oc2EPojyAQogVgiM8ig6SsGNX0vYyk4DftPW1uaGRf51rraNkz1g
PZVi/16+FxcU6ujP9WSH/onikHUMEarbRHeBt2KuGhwT6rVh379iPGbJJjO7fUNMBMQZF2Mo2Stv
nStQKVKW3Uv43IPPk11iHWJSKJye7bNVvZXPlFQ/2/jCSktYZeq5W/Jxj1axlRpKwiVtpnnN0EHg
eU82Quz0m+EIOeStE+xVtWJ7v+eWVPz+2r7obyGjKC1xvwg0h1lJG9dBfE461GsahgK7++YIsAv8
yY5y8a1pHFN1rzyMrCeeDMOW+0PyLrPvDUjTBPVmg0HhHiQ2jCZBQXv5pfwoP4pP66Bta3b21DVO
yAVQCyjVNeWG7kCo2aPHUuU7tpb6yBCdraOy4+qI1sDTzZV2GssL+SLRtoW99nPftx/RU/kC/41V
2en+mCvroD0FMF0IEBoTV79/V43K3bIMBkxJaeTn8pMZtfZ3ayswFNbBjtKA4aHSBfzK4GazAmAA
Xker/oPsaBt6oMezhjTdduO6XY9oEZzlOGKSWwUXlrcH64hq+rH0i2NivM6U0XxRdee8txFvXB+s
Y3CjX0VKMUOLeKXG9vxOA0hfRtvn8IUlVMxZ5mWNgpHOPKeWj2cdoCTDfv9iHIGyUhc/KYzkRDZT
/LRjX2Yfv0KL/DJ+yRR+b8pD8XTHrGYbLwjaH7kSv6v43OPnqOJnNdgaD48qemH7E/v5k2Qbxzvq
BoBpx2QrHDtmZC4F1OvkHrhktpJA4wQ3cqxCG9QAtgVPFl/nne6AiSRtVfUS+dKCZ05w5lqPRiHs
iXE5B0sDKAB2TWV5+XJQll5QPbGGFA3LD3BcOWLbJ/SM6PtMnWAg8OppfQx0gH5/ZlVkFaDjAZ1K
CyucZnCkv6ouuaYkGc8D+IZ//iZbvvrzLVpedA/iYwvaz2mX7tzv43//+f3TVgUcwKivhagtK8aB
//j4RCZlHK86xuwaeoJO3PzyT7B8+/sz8JYs0UNTeycsgbI522GjC//2p//yyN+HawW9oj/PBkar
8NOkuWqaifgPNwGNWnK26Rb9/hNUy2v8fqnRsMd+tvzKNBIIURAL8lVDvMSfP+//+Tb//MyCkPJv
T/H7w9+/yQgGWzPV4Ln995f6/fmfb//6KsxC0fmX3yQqVJCqYWr68wtTWXgCv98XA+syqYRD+/sU
f3v534+NIhT7nDBxWxGmYMrc0xk5Vx7KKIpfSw03yie/x2xm11WG5x7PoGaEPp19cSUrFdFq9Lyi
mNrVrDxKwGBtZbg2krXuSrZ/iaJuhJ40yA75RI0wvW2Z2vXQfIgCDHxJe2hU+WYZ7WrK0VG2ImU0
SNxZp7yECoEkZIcCCLUQjKjUfyZBTZxOJrNOtOKZWrO56jNJomLcq6TZSmuxRlaQ3A1rrWjIZMPk
JR3iESCEtmmnGg2e+Fj+an2SfuQpxyfFkhgFi/g6DPMuu7M8EyvARpMbS2s5tjCTsLasknOcvQYB
6xSqHAObN820ADWOLBWXKIwhrX2rjtivRKewgc4rGYxdSnCe30VT3RpdhbooFrZqVj+VkfAu6vMl
JwD8HnwMPQ6QBXOPRkC3CLCpc0LuEsukS6pBC+vag4G3x9Vnijp34zYiF3VGMz8jNQuwA5fYpYgl
FtkB0H1lFtGstyBArFeqFHSKoSfoMz0Od+N7akfZJWvjCyXJQQyM1yBBwip382pMPiVpGwzpZz7U
mT3kM4uAsEG/2v2EuflBGznfdaJCXopIMGcYRX4prOcKaaKmsZ1uZWS6bf5ikOoitdK2rqYtYpJN
ltFnme/7MZIfmro/Ex5qR0ONOirfTgkdIfh8odj6WZs49aCzFmO4v9eoGlX5qbNWvfmoq/gvCgMW
oDavJN0EL/QktdqNw/TRIPqTcEVJcvwBNNBJRwuMhBR4wHkGOEBIX/KdEkvf5DB+NIF4p9mgstpj
jq8RuXDEJt3Yt4ZU20JNzmU4m/a9lVR+TK8OwoTuluOlwmL0CeAfQKWGBWJ6zcqaOqjVUU1VUnRG
+bcUQKwMO2E3NIU7qkW+TioDQh5lMK1jT6UufWoWlnEsTJuwir8KKIgyASlBNjyVJrMrBvzSzvtm
3PRJvB/RA7mNNro4vEo7I5HmGDXi21wCfKtkUyBUk/1kJj+PINA3TTbfEn1mSJEltDJNTVTEKLho
A9/Y69N9CsAvoLyM6ti3FPWbK4kcivb5DtamxY96pyuN9092ZnF8Gsd+16eRV+sEcJl9FoBzhvkQ
XI0w32YSfNjKovyhDPLD+FxnFHTI8yHVgV5mKbckD0bqk9KZZMRq8nv1KSrWT5Vk/SYpOFwjKM/Q
mHayJt39gegz15omJq/+vmu1qCdrdpy9UNtKoXCcxbuPwvd+RPy6s+L2Wxoskl7ZPBBU+YSaHNSZ
jPp2qggn7+G85MgXxoJ1NB2xObMqT6hFuhZT8RVPmTeRynZKxMJ0kvmI+PkkVQnrj3qyfDW4/9yV
Id4P3asmMcxV4rjVUl2HBUx3O5wkEzW6BeIj+6khr7bgNm3DNC/1vWGRASYt739I076ido7QMbAt
vN+jEUhmvNP15iXq2F3AEW5tFICUYSyaHalZJV75nEqZtmq1+VgKwnPIvcnR1V4j3Sp9SaAiE4kb
M5joVeqR03WgGwfppQ+Rf8l1G6xEgR1zFGqYEyaF8tAUwpkZwG2SDYRzWI9kzE9wvSG3sVIdgnPx
3dfl172lz6PRgMy2SjiLbqWCQQ2NwDFkwgJ1bHByTyS8ocnLkpCOy32KtpbZ3f4Pe+e13DiSresn
wgS82XdbFL2nfN0gSqVqeO/x9PtDsqapUvdMx7k/ERUZyJUJkCWSQOZav8lGqp+GRNpT4t6zKmOX
jFkfnPy4+Gbk1VORdgf+5gfUsVYFC9q+CamaSvKLZ5P0ipxHtytOCVbhUp6fAh1xISnlwVBaGJ+4
SfCH3j9oWa8ji2lCjsj8k6prEdDgmIy8HM1CmKx3KgjTGca+ILpM+c7Qo3omt/EPKbN9wNX1H4gO
tqjnFWtPj94jbt6zWvPf7XIMIVRp/dZy2fJz/44LBH/yCB057kmDVT9UTfBHHajDSan59kNzxE0I
bQWg1fwC4UEtEruFd4kYEFKnxWvU592swh1UO2lkQqQcBEvy00BHePYBgb9fFP5bXL+b/shPXYY4
mA0yovHJOAeov1GTM1a9B68vqgPo6glVSkJdybBEU90SS72Yak2dPEt+826oWn5vqVOpa8rV6SWy
ODEeTVkq8XjungJzrFidOgi+8ed2Ac7l1D3zAQC7OpfifCP1lrWUIa6hAYIKO77QMEBIgthge7EX
PWnQH++B4iLD6nYvcu8MdwEa6Yi/RrO0Vysw1caLXCJX7cop31rE4XC3jB7lUf2R4X+aVc3GQQ3R
I1mbG6yeYL5j0xpN4mWT3kdIJh0lt5lPRmyeIWcza924Xad6psy6aqZpG6nZWRpiuppMmQEFabAm
uMhgjeDuPVKOTgLo09KGH4jXF3dyRcooSUjRtiT0IxtfZeQR/bZxeLfUSbCsH1jpKCTa8/TSVAVu
WbqM1Ah+KtCgNjLKF6Au+/4+QPPWLJXJKagmMdLkP5TIXAme1P93jv8nSpk8iTj8Z0bZ/8bfq+g3
w3hFnPGLTwaX9F+Opdqmg+rMb3wyePn/mrhkMqQwFeM8E9LpLzqZpfxLQ0xE1pFlMTQD4YE/6WQG
Q4YMA1XTNIvfm6b/P9HJrN8FKyYSmwIdWlegtvK2be0LYRwfsCFJGln/OVb1H2U/eDt/NIJD28R4
UqGO9D1A0DZS6vCjSAGym76incuwCtdoHrOKmoCnEArOHr+JedMk/dwxjAzl4bY6NwG/YixpH0Tj
NTX7/JjHhO8N+YNX5Pq+MewTSgasuOvWwU0hktvNdbJkD5sGrhfoD4+9eA4KGcFFHpA59lNxtr81
Vt5me9uvyVsNgUQ2nccxpu9/nSNiLSTeHXR80RGnpqr7XFoJlUJP6u4rv1BeY0s5QHJvfipRvx2U
pkE6FskOsBrmAVBtvIlkKvOeUeOQNblFFxZ7ZGsEr5nKWUkOGD1lvXbzFWLUT7eQiIvmFitskPeF
4WxEXArMiof3WdIy053FKPxvsVPst1Xk9VvR5ZuGrEOZ/CVuq1ibdFk+KdpNs0Vz7Wd9xJi4UGB3
6zLumpUl5hvXs7jRULUicWWVFdXGrKrOWEAjAoYlyCxBAn4rtQ27ET/CCiwaPPOvh24AMUWHL7vG
YwJhyDK1u72ZJv1eHI1dRrLMrqpwO42KgbrIvGVq1GQwQqoHZVQWb1iWsDRqW2+jO579ihaiECRw
XCSueu6ycJb6AyqMA958Vv6GID73ylJHjyhs9GdFZcPR5cUbpj/pCilobyGmdYF8znDGuFih2X06
vfBafSahuLPMrcaw7lMJb1xo6adr1w0i/YCoJikLTERhocn4BOn20TRV1JwaOPCsAyVWHY59tCYz
ZGNqWBRt/UbRt7d446fIHKreWYRE04yjc9RxkkRdsvt1DR+KNonUHnWDFE/aZmpa2WhB5gCWl3q+
X18GxJRbrJroN5pfsXa0Qmtbabq/VKriRfSaUQf9JQ6/9n0pZgiiobWNY+TU0kanejBdQjRpmWCG
YoDTvvZFEK4uGQOyREJoQTRyXC9L/HIOSdrUlyZX6m2ZBuciccKPVqnQVvGT7xq067s4dyhsVYl2
H7AjokbgA7jolWTrhl2+tQIPZwt0Q7Yo+0ndk183pPXggEgHH8kRFteDsupx3jhdmzgFfxQrm0+h
aVCy0U/EQZid759zAzQGTx8qT9df504jSVixo0ljfRaqJKYLiCrAAZzHlv/QRTS6yufcmL4+v8UC
Sv1OyA4CAmx9gY3Z7GRbup7kBiTPrQD1ajDD+s5pxnQXJWik0cHwmQ3Cp0N/qPTd4OSIb5Tar5Fu
mom3h0+m0QceOWhk/svJZs4ePPL8hb4PG+57+LP4h3qKG55C3LUx10iHSF9e5zWj+2scts+HhiPH
0Po1JHpdZh8LN9K6F8fXplNzZCwGC7ptpFxEbLS4O0ZuucumUO8lKdvM6PV2Uu2XKJX9flH3egFg
2EfEfjQ+Rj892XE9H2W12bsjvWsoairS91Y7E90YgbgTvMjkNvcWN4a0onwL0l/jN71hQ4wXht66
e6gjk8C4kfwgByBJ8fgu12CspCaJkFSMmcBCXzwV/nmCESKXTY3n03rgbwTWYPb9RtlGMEJ2yO5A
1lZMQ0eK4ctDNqtMJasrBIhMlGhXNX/9Xa+VCkofTjuZchrmskjqJ0lVqBjiVRzN62DMlvn0N2/Y
JeMfZVxdvBWM39byAB9HeH57DR+k7yk1xhLYc49dYOyVJETJqYzsdRqG72i1YsEgl8t89L5HbLkf
47bozzmFbdETTdciZdQkj9dODjTAH4NT7XfSo1FD4YXd3uBkxckIa8FtSksAilNXRlu7MjOgH6Gd
4uZpSBttHDBYj+XwZYyLk+cn4YciB69R1ChPmRloizSIrAVb0V3ityaA41A+BSEgiTLWgo1btcoe
paAcUTA5fVJSKip+1UdLMjfNfdio0UbtEKJDaVa/SA2NZSvtHXctdz3AMqTbxodk9HaiJ6bZVYwT
b85LDxUkp+u0daNQyPRVLTlldqUvezOUlk4dWE+GBeeu9Np318NvnG/XeBqLctw2jufe20mfvbuH
DuG0OSac1v0Y5yx/6sg8/PcvjfpFc4QvjYXVE8J8hm2YqMYrX740MOX6hJSu99FZoMbitowuiMqN
GGnOo1Alt120U5aoLk5YdSQL9KbruRb2yaOcJ/UOaj3q8F6IXwoKWzNp1N0t9xMqrQgfsEmVFOB0
pCtuA+JIxMQ80f0Su537ZeDvJt9irDCRn++tdRyoKWquurHP9UhaKwbOihFOX6dEKuyZr0v662Ch
BKQhV1l2wAcqzfuBZK9Ces3TjF3nR9oGOy9t05WTeqTo+ywRgCpN0euhiJq1US1VP9hdp08nirij
dkC2gybedaEZrgoVBc4cSfsjotqg5SLNebWz+jgomfszkNKl0hb5Gu8YCr14dR4g3o7zLmwRIWgT
uvWkrC8O+7g4hrkZbcQ8ERpcM5sbCSL8fOUTHg0opBaRs6s1fmvot/nzKmtJOIZydPYiGjkna1xl
rApKOJtnrZWis637UAECq5iJmJinS4W0YhsPWmQ6TTSdXUgbaKYkQ/8d0vs22VujBpkNbJBaduqK
MWAWeaQ9RSWY7d40t6LBZQeNdfQDwUTx3L8NiCMRq4Km/PvhBsroHVZMErS4f19QHNWqh5GCWWnf
x7grd6bj/cSsVzn0dmM8WzGlYM0LHmHUdg/+kM3xI5AuOQ4ICMJpbG1rX0GFQl+5nq2+WCPaWX7r
USj1fLSYvfaHmKBG8c/cMKoHx8AWHv49GGPUz15KyBN63invjuuhJ6hORqSRne94+owAehiIl5CZ
YAbjl57Chpxlk5JkNKT+Hve3jFKAr667Chdulsb+A7j8U5D58r7QTf8BXrezCi1QtGJQNK1UnoaS
LKPo3WYUWsDp01l/XkPMUNPUvV6jDj34Cmqizgu3IGVtTzZN18NwMmuSNJvop8P+RIFKWlqNRu3Y
aKRnt/XHe7ZxxkrzbelZ1jSSIDZPAzFqlrBmLVuijpxKlw49B0SeQPilY7H8p9vW7486S+ZBB80J
7ZQpw8i+lvFPImwUWPtAiuL0Z4TI2ilT4ZB2WCO/55GPc1w5gIQ7KEFCubr12h2uRlRIm0zf1CEg
x9gmyRRovXzvIrOwEE83O4q1DdIC8QZJKDQicSUApmxBEcHGpZv/97ev/S5OqVuyoZkIiBuapaBb
ZUxb/89vX1I8ycLpQ/vhadIWkFlMCT6I2lWUAD+69h3U/05VgeJIH9bZ6hq0Czvf92M5t+ohwqjJ
1/zTKANFHAbutOKUOlLcWZkhRMwvMTwWOrTjtFSHew03tqOIicaMHXOJ1yNQgmnAmBqrVD2KCCPO
Pv+wOJn0bD7JyfA/JpFg6LpjGorNY8b+8j8e4qRwRrN3P9CE2BcoOT/3CAk0sa29VlrerNMO0JCp
afprKLNHR6WRLRQpgscC9sro5vorYp/BKoBhOxddt8lAhVXlCUMo6WwZ3sP1bGwJF3qNgpi4NsJf
5wr8EWzUtPsW9Bh+egmUP5m/yGQKzeG1jybv9SgyijxZwAGstnUGpicbUqBkWYaEhe9AQzIA6oeN
wZvAeiyykeLFPymyt0FsWdcm7CugF6KPukVxTxkCb58ExW3xvNfhbQUIFL7qio+DjZr1ayfLywfu
Gh9iQsn9DCi9ZF/GMYbmleHcW/VO9RYDhdGRufpeYS21iHpu6sZYq08Ye8mLtMq1udyan7v6gD4a
VjIPCW54+xDF1r04Eo2fs8G2bbtB+PS3gWD0ks1//8Kbv6sJiY+fXb4m86zV4IGK8U+/V/w+B9np
Q/MD4d7SPCCQfue1ZrnvE/lYBcFw0ZyaBs2kez9Q/YUxdcVALNXzUDWH6zSv6ty175H8NQGyOIq8
BvJZq/aZSrh7xsvR2cpN8txmtntGrdk9D0oeLQ28E2HTZAANZYzWZhG+hEtxhpiI/+ILTxQDD3PO
EHGI39NVRSD1dFtcVfTEGeKqiYK+8O0q/oChUGgUwVLMC6jXF1610CYXCZK7kU7mdjqcGnEkms6m
ftPhCYkPxXSIQwI2XJqxaiKk3f/7p6AIceCbqNP0MZDq0/Hl08ngoH//5bapBmkc5YGhfuDLXCKK
WETY18UXtOHijZV70VE0Lcp4xzAAS5Lldr4QMTFXHJVoVc47XBVnXwb6oqvXrT+8fokPfRkd8u7h
SziaXl31wl2d4U17u76YVkkI9qixJl1fXcSujdZGpJ7xW/kUm955heIBVmcJP50//yPiKK1QPvDY
0d3itxeTgNTaqSJtxaCIB3qdbHzo2UvEQ2H7dD5NHTmAmUX/66GY4JoUVgGSMPfT4afTQMOCQv3L
xaYTagn4lZlDy27K3kJCN57UNDmykpmqN/3ewFoi6L0HDbOOXZFVBcwu1BYMvx5aaMi+vRMjJonX
nejiZpQvcBgCwRsCCXMkv3uqVOVldCrvQs6tP1iYHd9Z0ii/xYlTzZQ2UnajZ6eP2GlsRZz0Qbjo
ajtfJX6gvKnmZYBi/GqSl1vnSindi1l/c1UFXaSrztyP/n+8n9nfbG0RHPvL48NRNFW2TUPlGcL9
7PcHZphluKq1avJBmodP2HR7zBEa1d5HHX7cOAJtRS8LVV++99UkRujHA004Tfk00oFOx43jGqoH
GRlPXbUdFt16d3+b3I+ec52DtjrexyHEI99tILlOvO+owa4UHQ5l7OyzY9qs+Cy0BazUOYsQ7lkV
KHm8b/SUqqc6NfloQusLpQSpM7piXlTbzUw2TRTxpxjWJNuEFQjq+VBtUqUztuLo1oiY6fvpglu0
B+mFeZZaABr5MufW/TSM7+aAYTbb98DVv17/P77c7VJFxSNxwErob96ZU6Ooj4KYu6UmLu0yK5V2
4igIquc2MqTllzgyH79miLlayZrfQYiJxRiZ89v5X+Z1OqhOkA/G/ZeBLCuw7BMvUnkgDW3eLQLR
fwbFFU2SgiuHzKHfGPrWxa0AuQ1yxWinelVUIpxVExeDdh8F5V2iBcZ13u0M8o1n15UBgP95kdtp
4ppQDwL3gXy2vMOIvpnLgN+fa9V406ZkPy4hEO9S/buJtSqoaB+YGrnaU+/FgAigKtmDPWLCVLKn
asCg+5Vl3Evo/Lw5pKZEosOMfRRmfDl+wPA7WuEBUa9SJJy6uHCPKjKWuW3lz1JVecc8rt8SNyue
Qy/Kd00BxFJ0m8BHRA3fQBw7prlJoy7LBkusaJrclWsJwbggK2Z+2nQnbBfL9QAIZ5kbUvAA7A3b
aCu2PmTnLbSBMMfIZADFDMaLjdn3ug1Bd5b4QPFEb8ZLjtjbHb6q4JWnmBFCfR8CsCPTCSJEeQP+
oF80qISjaiQGXE+D4Jf5ezGj7TP+gyT1wKYXSKs4IXnxoaQSe73j9QZ6JBaqW6tBKUhecKcUjRi9
3RlvAxHPFkMlE38LoVjFRW431Nsr3WJiNmJCvy4PgWstntveCMC9qx3Qu+K5fu1PT/RJvnSJwff+
Fro9/v9uNSDm3RYHXy53O5c/AbAD0deVzv+HxYI2rQV+WysYbK7M6Z9qG1QWp1vypyWbVsZV6YRR
9UMvvbWKlsQuxhdj0RThz750RtRYiiqHhjYdes5LnUvWhjul/MOT3MeMu/iz4sOCcnvD2VaOhUqq
neMhU2YqxP/C34LSAp6A9Pp+7DXn0UzURYAa7GuKAfWqRSV33lu+81rrzffcrcxTnHnx2XO8N9L6
5/++MJpqoF//r4rh4KjA4khWzK+ZU8WJbLVX5fQHQpYYlYW9eXEjjNJxpTqJnizb6jIlczGLEeRK
Z4mZYebFZkyMJh3qVahuo8noWPoiKkKYsfieb/E8cLfiKNe6YyuPJKKmOBVPOD3iUDTGgGoFltab
zjMw26UstymkFiJXVMtLpOmQVQuAKFlkIR5tv/AQSciROiuRS/ArW+J1jcDbeSYNmVRpK45EbNTV
cN1Y7vIWuk0Tc5uo9TBims6VyulaQdAevCEonliEGQvLDtLFOMls1UMCalp34YtPXV1TXiTJMY6i
J6v3gJHqZ6eXtVNTjGfWY+EVG/AflwHK1zIy+2aHLyTLA5m1rap8TVa6kiL3oMmk90Ay8mWTSt+0
uE3PonGNHhuaODzxNp0JsZDI+0BOVw3oNNg7YXouGy85RkYCPrJwPXTjPfMUTJa7bYCcQfPd6CT3
KK6lTFcFhkYpQS8Pt9cwAj5TmwWXuJ6IS0H55EHErCN1PDe51/Dxu862cQ1cRcJ6hORiYmkQJshl
dG33vauVVYK44x923C3T2LS/q52JSILheFBPxhppp9TdypGF63tZ4uVgZodbOUgfC96qpkSfS0Sl
eXGQcUWYmhLR4KTNPlaKvz0pAC8aA98wL9Z0griuZCPaP71K7ccKiJQh+vwKhlScAqPrsA3N6kuS
FM2+DMpDEMn1RYT4UUD58TWALtMMpXWyBWkUrwf6jRsK7qDlzxSNylOnBc6517Ck4Vf1WppYejZY
CfGraszXwm/2beuE2PL58bHsoFDkU7wFLzVHWDZepy6WcCH64Pdk7rItUj0Lc1JZvzW+bP7qlnX/
5EYtOfYHX201pL7+3ah4MG3jBplQ5FMBuMSQSkVMTBnqRNv6FUoJkczOuQyz5kX9UVqt9iLXxbBP
CpnC9dSVpLxflNpgguwJtJeSB+Rd16be4dc5mVfoF3SZzKXf+QV8wQJtSP4bP8CajUhrfQtglXSm
hBZt2WQP5sBmXw7Tb8VgDACXsHOwunqAgdCuEmou3zSqL3NJi5J11gTBawgMQcxHgdXi15nrLLA4
fZL54uS3VOMeSiK3+Sflf6xHvuau+NVZhshaObaKzuGXpbjhdWj/N2X2blfsaLTcNo/K1BSoBc/q
RA4XItY1eUkxUVZXSA7mu9s83867rRu7O6w76i28BUgYVq8svaFx4Ph087BVx++hA0q6k21vp2Mc
utGGdO1JannC2ZoHUmquLT+oTiIEDB7oqwEN+RYTA8Zo8gOO273rcmZROgHOzvje4hkzUfY0YBeU
C7qt4qPsabTgSETX8/IQxHWJUuv1UERBJgL3+zRBHOY5NZ8wBIY6Xaiemuvs6WynLMe70I3MbatL
JEolN3/ApzRYVZFNrm9I5YtXmognYGY3M0JrWIRV5u9E4zJxh7Hs5K6sp/e3mDjCHPnzvC8xLeqi
rWs+3maJCdTIYPnjUXvv55VMCbKBICIVMuzL2MJS0HTVtTHtRNxpK2Pm9aJyFSAqU2iw4uwoJfid
TT0Rqto03lCYwIpWdcOTihXiY8a2TMuq4a3A22OlezDSm9wc3vzA36ospx5dLMIp+2nou0/T+GBA
2dlRcOhSV7u0pX4RcdAw3bwERrsWXZUdTohvpxHCEwYY64RZtA0NuPft4PuP9dS0yrwH3fNwjfiJ
dufFfb7xzdJAbz3Jt75Rb9W+KfkIaCSdzyb2u3AzKmb5UPmevClDpboTo/7Ygm6Qh3wt2YpxP4Re
cACmUm6qPs6WNY72F3VEM4kNq/sOuXIW1Lr70zSLF2ra5UtXYRsnTycVvlTNTM8MF5joAW1Wy4iN
kji8uZBZEnX4mehrsusu8xDXPnLYhQadRLepQjkrD5cE1DU8JP5tfGNEbSdtqTga4JyWovAjJ2m3
BgCzsUHlvLCIiGf96MR717fHBxKaiCuxkffc1JgjPdjjjmDD9u5H6+TrtbNTDAmfbHpFnlkncWTD
S3Rw0z7YcUBVAo2TSMZA907cc22sCla1GsCw4r5rpC7sYTEg+snYw6vL1e2X+3NgaJeugZ2fhEHO
MyqB6o6o4dnKsO3zSjV4ih0KvViV+m96Zn5YaAP+6LNh09qJC4OuO0vRiGRMRAfoqnsQjV2YyS50
zblstYZ2HZBw/TxkqfIajBrFbDEgNcgx5UW7dCZ3J3cYaexE2YmuXcdwvES/xNUQAnB+us6bplxH
RZ+fh3w9RczjK3YSl+qr+BiUcYYwSjjJecrtg2gUUvPAvi4mIuAPboj/UGdG5VKMeZkP51Npn0Sv
cdP2oSjDdyOGtqJopABz23CPosGKrEIceoKU/hlrzEg6di5cpKQyd7e4FVnTHq79yStJR1Uu2IFx
L09mQ28oCxEUk4Fih+sSgc3Iyuo1QJD4ddCcVY3D90NGivUEivpdhLFdgsWU4FMsui1f9LuQm9nR
TF370amlexGvbQu9yTiI7lXFjoH9+gr6HgGqlYrHts/MFBTSc4fMIjcCkKfOKU8TIGWKU353sUTF
ndX3zmCfgC1oncv7bbuFjm/bfe9K0NWmJlJNDYOoP/u9NMIH6QrUdaZYIoZRaW62kanWWyW34nUT
q9K8CKX0ZDkSRNRSCj7wabT6uv9BjRcNGBQqj1kI3VdxGp5hUWw990l/FjMDVX4OO8d+MpRhQF/b
jUHwyl+u5dlwbSIzP1ndqGyBJFsF4sEc6n0EDlcc4lW4zPPGW8uTV5XZ/mgsPpnKMdu15ZnFU5Eo
9b0Zd8EKM7XyCVWCGkuIyFywbC2fssHmD+lDnRKjTtLx3HcNGRILo5Zd4iJppvpMdKuEW5qu9NKd
6PqtnO6alnWK6KZ8YFasmxdvxBdVT1v/p+OAznI7WDCyS+rCtq1voYv0bqDY6cNYVdLccBV3B3gP
H3Hb91adMkPDF66EdSgwyZ53TqY+6im6TLWVD9+rWt7iCiR9i1R9TWraezQr3z6NGmqnlhxWs0yK
3lyzSvaqFPqPmRwgqtfokHRSPV1Tgh22GXY6yYCx5dQo1PuuR6KLtHKy66bmNkXCiXSuGPAUR6QE
FkoazmXgnVvRkAeut7qPQcpdbZuUdxIbLYNSb1Ya2+ejaDInCdZtWn+/hcQRTvHKQg8yZSUlKBcA
xh++JapzBIgTPdZWUGxFHLnb4VsoS0cpGmDQl9q2A7Jzj70nDsGDnx1Ir2YHcQR3PjvE7fBrdJi6
IiZGnRgoTOeW46teofquYp5yAOVf7fEoQmo8r4r3tkStAsPit8Fr0L1SIY0YeaE+5Jr3XR1ZAQMX
XflOXR6yISwP4kgl+4Uhg23OyBxNSmE2w2LENkOKW56Bssd0ym1AnDxUBvoG1pAuxYCIXa9gqMGD
xRJtqUM0dniMgdANjmGXU7MubAFiD45D5XXXrkviGv+ffNeVPfrcYzls67yDB6pY0WnM0U7UVVg1
FttlpNh6zLJqC57/pLSco+H/hDpzQYYuQa7s965UmmgeDiS5ku+unfElLhLtUVaz4K3VdDxwUhDF
eh2bi76o9W0Wy9XWaVDgwAEiPwPXQNywMEkHB3625JcbH1tHf06DVF5rU0+EgtSLceRpMGBoQOmn
6NFi7zANJ35UzG1l+sOWxd7OTf+idC3qpShmL4A0N29+EgMnM5tHJWitXS4j4q0mRftWW7GESnDQ
7wPVHB9qVd870Kbf1BTnPYhggEem08Hv3OEBGp4LCbudqXBPgsLeiGK9aOAbOdeuGMhEhf82R49d
KNgonytSoz+oerho47Z+ifl9bhPgVghM+PVLqHWo2vsSAsPTKB8lsm5FZ+3EqJyiLKEl9qNeF+4p
LcD1hYOMbLobAsXK3BNFSlTUTaq5U0+ERJOmb0NvakcdoOBplJwcWx3nJEdpAD0rydboTlfPmJbp
d3VSWtBB6cZq/x0THuMgeqmrrmQkGS6iZ0soBffNg5zA8wmL4l7L8Yeths7cTRUrCC3ToeiLJugm
tZcSx6TbRDHwpdtYmQY2LP90vdtFvsz9u2vWBRVBuWt81iGxcWxUL1hpJczsgMRKNI9ZN88CPUzm
cvQymI35Ubf8rHQNgxSSacciiKW3yjHK2QgX8tJN39a2k4ct6tjkodGVXSgoVK/cnqxvr6TJ1sgp
TpfcRb55RngsPSl/FPHAR0BaxFMlPhqsky5q+71OAv9U9KTd8rwv33HhPlhh7z0bbsViPWUPVg1Y
M5bkH8QEyYynu7/eH4MhVHbmiDC8jovYewpNvgeb9i2RTMwYQxtqvh93F7OHYCZOtcPww1OT/KH3
Km2tN3hHQhjq37C2nokJWim5s74ec0pzunXINUDV6fSuulhf+ZPkP4U+JDtCsOACEC4agf8WUHFx
dBv4Mu9LV0wuAuQNbLP3MBzgorcLfLne7TVUFvQg88b8PjDh/hjZ0K+qYqjf7HKRtU30rcIjcIk4
uEkJ3Y6+keSBqmMN5EK1EUQDqiliWpLVO4ckyqNrxsEGBw4ZmfIBHmhnldtAjqrtrdtOsciWGhY4
06HoXyf+ecotlmc9TKmohDv2N5P9Go50aQSAyiBvBZHGt0B1lMemCn/4uZHu9alXDogDRHhnr2oJ
iQEp4JGFF3CdWDORUOLPY9wbuFh+SjnZfbAtgslNcwIv25gKs2sNXq4ZpNsJ134oeVsMwP2DPOZ4
inQGuh+tPKPe1fjsHVGuFUdTTNLD4g8dUTkgAQ7OxxbbkqkR3VuTeQDfa+XnLfJl1qj3CB7Uk2UM
28W8zKpLNGHj4BKqwPnqZiO6So0Urz5gr+N0afpolnYK7kp6CzsAOYU2ItiQxcpeUiL5XsoctE2L
cuPj4fwx9Ba2A173nHqmMdfLSt1iziPvm6CQ7yvcJPEhxoZLtRIQ2q6CCp5mSkdTb381PRLUdx27
lqWpxN5JDNRSVx/lBjdeZg2h7lp31lB2C5J2m8oJ8YDx0Hzz5OinUm9y34n/QNX7ZyDb1G8wQ5kD
bx9RTZOHTTl2yXK0u/wCNNHHM0bP3mPk1MVJrJFONez0VxkHhHsnNYYjnkzstHt9rgTlwned6t6X
xvq9aBcC8YzdOBTqpAgO5oTqU6DlDNmYnXUJRwlVT9X3epSOfh25UI0DfWlgb7Giolw+6bZ7qVIz
/9ZbxtMoJxkafW16kS2bhUKBwbvoigGprFYJnIyDCElWQi2bslitvbBbBgWg5B9KVL2UiQvZxarq
heZ4/UYeo/HI1hD2KL7DP/Rsa49R8ZG0+D7VjhKdY1cqEEwNqiW02+TRr1FNEVOqwVxqtdK9QeXA
NLmw3N3oqPau43F337Rj/Wa0GDlOr0tCnC8qa1QsGiFbV6nbHXpz/NVkgJ22iddCp/h33LF7qIVt
CMK/YNs0u02+zRk6ygXZoLh3TWScA1cOl2Ff+M8s9WTofH6yunZtzLJjn/+E6I6YIcxwUR83omtE
UGXbSna2JNP8Z2MSuSqUqNyL0aB2X0lIWwdupcEz2+BDjk3D6Xohys5e4kUXcaKiIQKPbe25GXpE
TKaHdwLorItQlxEPbRFrupAaYmnubyERByTXFWSTa9Nbs+EL64teYs4OXPO7UrfAR4sBgmkWjz8A
Do+rRq6SY1bwQykyrXhuBqSZoqhyPgZKruqQAeEotOrQkEn+FqQI0stj0Vxcd9oISkBtTbdLtw7J
i2WupPWZrLo8kwGc3sejjXqUO4BsKcBa544RXkTjNPFaBhd0uPaCijytKa3hgEfXCbYEW15DEX5m
1QhiNepGMqJ+LxpXrVHVFIeD89qOk6Og5z5nruVvuwpSmR6NzjNMWGehpug8qFPXQUBgxtfLWYvR
Uos/8lS3D+JUI0aPRCZdRuIjv2ixcZ1k2rm6y7VovBPnZJ4Zr9Ik9eYyst6uztIEoZJy12WDoyxw
zynmPXcnJF/wQmdXGFQ7OcxgpYmhzMmg2U7zNfERJPjH3Htxos4qFkJHpbHbTaglZ9HLDK8+/h6X
1W4wWPsxV8U4RszVfLW6TgOz+ukaIi5CfTB0O1JVT5mczMVmiCqWOm8bKsqWmgQv/Rhf44ncI9aQ
ZeXameK/zxfxtsyyx9Jjy2Fq7rZpG1Dk0xEmLdJWjeHqSBHJcrw88dYoRm5Mfy46DZ3ixtgVWxGy
Lds5ia9s6W5qKnzrIi8ktODK7uU/Lu/EwP9xdibNjcPKlv5FjOA8bC1Z1izLtjzUhlEj5xGcf31/
hHytutWv36IXhSAyAUhWSSSQefIcvbF+l0IL2Rf9137ythVskx4ueAuRGmG/EzTpP4iAd2vfggnD
mbth1J+Ij7IRSmP9EAhSPdKO8g9f7Hri2aba+UvHPr/mvBHoxkUJs4giN5PqkkxVPhJd+Vb7nXU2
PCM5Rh7kd9JuI817x9G8JKAF/YhedPa2Vz1/y1ePQPdc1BHMdRtCc9JFmowNWjJ02W8ojz6kR7In
az/KWEV4uteHpbRlDjwaU9yKew1+MKAZ+mM91NZznEL9ZHl19cDHaz0TNFd3lW1QyF0q5rMc8jVh
ANzIURlKTNNTs5e5KnrSneisz72k5p5IYfMLSm3TnRDOtrMnwnZ5M/jHzMngWAsyqFr1YkvWf5un
KSLtAUReU9kcUOdOTrLR54NXYjnvft+JjTTF8wEtnBuboNYC/COSRDUpPGWidnlSghEayaLVtoY/
HK5dGT80k/IQlba+lb160rmhui6URZUPp8fgP8sGgOObMdgVZQWe/zwl2nTP5t25r+cuUm7e3iyV
b2bSODXsY+WK3dX4KMdSQw4z5tRCZzWvZkRz3NmBK4A0q/KMdoP+PP0cetWuF8pYQORnRt12aHoL
lhTP3pjxaw5a5Y/qU6uCCs57EJbwIef2LzsS5lKPM47X6MmQxDDto6rF4lznZn3WwvZqyvOO8/g8
AhUs5yidcthscn1tS21HueYECKCMcmB379hFWC8jLXqmkL1Ys6GZQEbMsAfpvo6stGlaDoYhFn/N
lIOsIPiV9HB7DoTVnmphnDPTHN8nlaM+4aNuJbvUC3xLuXk9imi6jtIaYmpuA+w84qA4N+xp+DJO
HTDaLxvi2uGGDGlFGWMDCZSK6EqngnQdYralvYh2PqqIO9mVzVQEOWklKNGromQrLI1ais7wSl4m
IFLshbyUM5sV+c1y3Qi7WqdhJ56CKqT+1nS6XwCFuNC7H2qqAgaoDQGjKkytgcbjye9tgHad8o3U
RPdLj3UO6do5S1V1S0k+8uZtZ5FCh/di6eZ1eCBWx4aqg1/d6NX+Xq9z49JRwZCllvpo5apxGegl
c0/6eipupE+dR86+sk60q+//nid92owI/ppneugUdLNIlEhKqASGnIzaCPcxmOv+gcdA+VwYHjys
M7jHhrDLJCYY25AzZ5H5owclBB1ypj8qU13s+qRCgQ0E+7eKvVk5GT/aYP4vV4lldF2UHAFdoj44
OzTIrmwEqb/VPT+aWoTGNrIavqCVw6NwXjuN+9MQKNFrqBE20XutWGtNouyB9MClFpjwp1aZtRVp
93k12MXaV/pwbRTZDIOZh9y88uo2LTRLmFhzPz6yXb8bKsN+Dxx9fCiTZHgYvNR/HzINfRcz+85j
qrnXtSzZQmc2vfAxPdrc+JDW8qH+i6fuxa9DoFpQyK28UelelDgZiJxDsSS9nSqoRyQcYeQOfB+V
K5D+MJIni/LaF+rkCQSr5rS7rSSQdV0V88KMh/nSqHe1n7T7zPOMRdDFysxPQVc4/OfPTefa0MrI
y+vA2Zgo8avGN+nhNk5eVVNwBntGqX1Zv3LbF3/qOeZAZcMvtrwdakhe+lLaTgCctC33YojUnQkz
xqJUhmNSO8O5c7LxPKRow1gABaRJNtZQLXRIj06yRwR7OF+9ckJYs0Po0Ca4rVF73L7hxNve1ohM
d9x5Yf0qTRm3kqMGSX0mS4GBaztw61AujPils7t1MyV4i1R0awJZUSwdoNwhRjLn6mHZl41I/ARE
dbWQC/y76l991NGeKt10KUi3srUGpBahUEV9hXSoubcbrYN/vtGgK6wqoDeDta0mLd2Mc3A90Gey
4DyCxyMPs0voeNND2kJZE0KKdEF5UYdYvBaLsVfTS2cl4d7O0R+4dkOqlHSvuMhepYBl9aq6WUxe
Uu3q2IAleL66NUrkkiKR/ZhcFpo0s18ELVqVTRPfRWWr3dtK++J70H5mQQPdiYjFth7cZCG7sW2l
u1zPLVh7suECk21AcA9eYOmFB8nddwPU9Klt9Zc+ci2oNO2f+dzLCXcc43h8lT7o0oyTF5WPcmIS
+MbjGIQ76UvNyDpXjrKSvqIsnSc/gGlgXsXLeeI1+W/pGswwuSAjAEUJympxss4hbHmR43IkXuKa
iKh8bVRKl6TZEcVsBRwNrZ1ffJQLE4tUJdj54jKFzZtaeOIofW4MKFaPh2QvnfzMs0Xm1fFWehUn
KpYmO+q17BYdcQKoUGbJbY28f+nucr+MDuV/N+O47NRe20vz1NYlEWpz+hwWa9RPQeGwbANYhJZy
DHwDjJmaCbZKvT5/duVE6Zez4zZWV35ozory8DOUdq9u2Q4Qc+KRDaTHSo39zA+1UEimLxvf8Piv
mo19VfugMOUgNwJXrE4EF3t9OtyaaQjUgx6b6RaE30abe9Ip7clI/JsKca9+6CczvJPGXKOKHc4x
lrlOLqLoXtRI67LJ+9MhOL8i5QtutdeSZTHY6V42YQBMurtWK8nWbZvs6sqq/CkanZmP42uMvFSU
ONs7fNgF6pSnxBm7hR4FqKuZsXiNKp7ug2dBMz13a716mhI1fpQ9EwncyejGZ3YvHDWKfRJUUDXU
VbH0dRLk0aQY8x3LPIdVMq7GCOKs2ItD1CV9kFpGVxSrBLY3ye8/3AUqebNrX6u9U5i50z4zdfMs
13FLHuC58TjN6xVx1BytEV70+SWkifKjCXK25o80Xe1TCmdJaIqFfBPS1rmQ7rhd0N6HnVasNDix
2DVxj0ymQJyCiWpR0zcOzXzgqudG2hUoKEJNNQ5yKBqBPbIYzqftNkzO+hor7Zk7VntN53vfltH4
zfchNNAK9X2IHAg/W69ZxdT2SXvg29M7jE/N2lIrWLxNyPfYqIR7s4r7RVNV5kObdd3T6GQ9CmTr
0G3Ms7SwQ9HXxDmVO2fy4COKc1Ulp2SJjRI43ZMJiO9R4/x/9QIIohQnCr2FnBxmye8OYC1iEmPy
2iJeOOSZfjbaNKGw0KaMgxuFlkXuJfwujSJy2+e6c0i+MCEfCFcUdrOTPpv9/slTxjfpCwjXHhDX
RZUEiqont7Neg6n+pftF9xJXgf1c2iuhNF6zYLmL4vnKwZx9dirQU0mKZi2Hdq4xPUBWIrhZ4M0m
39t/raOj8DmvEyfsV/uI0mGh6SdjPhlV82mpzI1nLe6Ng+wFakMsqBn6e6XgsORFsFnN46WzmMer
wvp3PPHb/l46fWOqj85onpCrBLSUoiM+uYO7tUsLXae+NJ94SJlP0BVYkEh5xaapQ+sp1/TgNJbR
WjrlsFAbzKUICMffZln9c0Hp1lnO0UujfZiS0ULnkhXlqEGrn1xfjw+y58MdtnXnFzbnEf+8sOwG
cbxP6uhi2512qq0aIvsk9F+hS/nj1cb0OzReCsVIqbym8lhz9emjidABGSYD8BGPmVVVW9MuKXwC
awqHoAKE5DlyxmbRO6716pfZOsgRY6yG7FnMTR30VGAoIGTyIs2ePZeNhB5Ze9mTI5xKoCrgmc1G
zvK6LN7Xo/fDMR2rYFlU60AltyC1nH5DNXB5pydhcuzcQd9kTncCETGod7VsI98LDpr6IUdcTRQi
JkfZh1f0HmScutNmk7TbE4eTPIYQXEUq9FQYKEqjdl19TMKokQnRxq0Qhv/W1y/I35YfU6/6675r
2nsrSipikCklIskkuIUq6gLF1fKpmBvThz8/nMJyI22GphHw5RjUusET5XDFk08QFnRH0SEVgk+O
KiF6oEyhOlh9h9rZ3Fi51S16q4lX0ia0xDhBJmGcnBBRnSDTtzdTZbTmMdLOumBfAHEp00ug4vzg
ofXMEgpMfk12Yu1lo7geoS55WXQVl4UZjMuM0xHyGf8ZJIb2czj5Xosd6H+6YdBuBjKzG9OPf3Lf
+D1A1kPcc5r2mh9G/IKL7pmCX4d0vup/z23nQdMN5Y/VeSslUKsfow2xeNZkCPqGiXc/KY6NgoFA
LAc+pRlWHZyhXNjGVgBOy4JDVzgfYZq5Ky22hgdt7iok72BJst6gCkUSr4Mss0hIshchlBTp5COU
mSrGmxfkFwrurEd9yOOXieyqNIskjHdKmA8L2Q0M31tmXWb+r5OMMskX1lSD3iI4XWohpHhQFpZN
Y/BrGINTkKOI0RjlO+fKD1MFVdOZlvVUVVBHz+Zao5J4rGtx30YpYjIJ7IDl0NskmIfolUzMdfag
64QRnaxFtCXbDiRjPgjFwOABTmiVlmPwYYzho9+DyUMONzoRxoc/fLbDdqMt+WHMwc0ADZFp1cdW
+R7mms1GY4pRLh98ji6mdg/ecq/6hDw6ToyHTtMjdMrJbtc9IaCxM+IDyNnkhcfLTqa5azTGV5Pb
WA8yOU6116Iny/PagHrfjWWNOtOcDTeohaEKrM5PJkwe53G03uWyVZFk91AgAWWaX6VFbtCvPkQK
H5VjNzFM01i7yedf1BP7FII76oQE4bzoVCpoG4MO2Ijxh9WpqFBoxvgcJ6GxLslNFg+hjh58TgXQ
frLIIyRt4z2oTWhS1tB0DTrKlDAMcb8juKrBpnq1FdGhCWC0nnuW2XUr9sPJRrFHZVeX0GKLPvNe
ompUTpaX7mUvQbTlZeY8mV1u17e7osigBxxiamsoWEOJjDx91FLN52smOjVpEb5nrvezhOT2l+9D
gx2T+Llr2Oi4fT3+hGcE7TX0wF/hjkHMM4VSuFaH7r6Phvp5UmA0rSnbu3Y76nQfPTVEQExDtMU0
QGvmFCzch4bvH0vd7Z4DoFXcyJ+ioafTZ2ivG5AcSJ8SlsMhNCtKFnGGImFEov1KvDHZowkdr3hd
klqJ0SzKjvPFVGXmqWxV7QoC04fqT66OGfwBJNUcNrhLCQ7TumGVc+h/02pRrg3TAvM2GPZHXRBy
FeI7v2L0HUOKq7m1/tF9JDo6F0pnuBwQqRAGGkAxhMiKhoSNbCjfAJApLxnIZQG77baam3/9fw29
zTeaFi7TW19Ov3ZrGEODKtfPbkvcaCiT7rujAgtx1GImJnAruCUAaoenyFPC73oATX/Vmd5LXVH/
DBJGPREeR0iM+lEY2GqxU2IR3hmqnW7rzPLPUE51D6EXsmMeGv8sbT3VEAu+y/De5yqB4bTje5jC
v5OXE6T4QJ7fx9r+7sKw9FhTwvCcZwbMxGnFabVFP22yQSJz37Pv24EgESiGdu/roncPYwmMwUNJ
zRpJQOZgP55gzS3XaqgXa3A3ylPY8xsq2TddjAQND80QiFFRlfk2lcOAPIOF9PjcVTwoON0iukD5
A8S0c56kuckHb5OUCL/47BXeeMb7gPKREJde17P+UKSKXM3slCbZbQoUGql/h4K3n9Zen7j3Zt9q
H0TEDm3nW896rgUHJxQvyeA6d4XaxTPIgRfXUTNoi8G71+cuGLt6Xft5QmkmXQoTlK3ikwmH4Cq6
GFEZHLWQuL5ifeRF+KZao/UiRK4jk5XBgskH8GL4M5LWqZEwEIr14pKcOJplfEl7CGD1ph9WSm3s
W8tBSnNGeOYQ1ADwjZPdOINEYZMKNtNM2Sq9clzcQKDMBvAse/2ow46QAbl0K+8MSLjcgrOzH0Og
AHxvxfBTayEo7fLsm2/G4T17e7Y3uqse2xItITmihFVOKeKfDVGrhXDJx/sTqA6ndlDA8KBtEq2D
psh0tKtoD29w/u7EGlKaaoKSt+Fn772JyAaPoQuS9N2xL0NyCHwQ712Kdi47Uf3BqEcUAALiI5B+
IeihAXGZGU/Tiq95pENM4ZiGcoxBdm6HkscMv3/rRQ+04M6oyvJspmG8zgxFOXi99tmoafUE13G+
udkhxH9MTTQ9xrxHqY3v2IcyFacWjPMfP0vQNFVh5o6I6Nk1YCdqEJNV13JOVAe139kTL6zqmf3U
lLp/p0Pc8sMp9VWsW+MfI/C3I9GYb0Iv6oU6Bt7esuIACcW6RY+nr18jI4+3UPOMC9mtQ9t+ALNC
lm726gn8FGHmWyvwafUridti6WiOux5nr60TMLLNiuDO7GUzRBVvw/8EdLT16wTmtajK5CxXKtEw
sAvRvwDTGV9GlD/lHN3Q87VfFvapHQY0+ar2j+9uTLURv0kGZ3dDopUXm3KaezGa+SHTCO5bYZbD
Fj/6ZxW45GIMreJ7gq4LNXrNn6yyNj2Blm9xGNSLPKqnc6KjkRkpCDjnZTgeTDUpoLto9Ysxp2pd
Sjd/2+2C/V/zh1vAr8xO1NcmRQsVdHTBN44K8ZRS1IcBHoNHywMBrMfOyhJ8jsD4u62SvwAa1aJN
5TT1DrYaQUxrdNDHiM2k3slGum5dW48AVbnwlv01J0+pqtDg117z+CiO9dwIMCdLre67JUyVxZH4
EhA26daEm/zliTjTsWNnjPRS1XLxOEk0w6ZweRZfG6sI2B31zarqU/Cqs6OvYJW/y4X+AWEWAhWy
W8exCwshgNV5iGpNJvSYfkfyRYt2ZMSREZOXY6DNl1MuHgq/O149VedHu67zUTKXl3+ND93TSIDl
7JliFREdeZtUIz+QUwRSNnejJhBrw+DmoPld8Ka2urEkaILUx+zlSV3dTUXbH6SXpDrMXYr6bI1V
9TwvCW+68iqXjFq0UGRXLtmT/VrKbsD25rqk7MKV8GCZlbPmN6huRUO0KqAcC5IyFeWUL5u86pEp
3FoAPZEdmj23Rs67deXVzcaGZS285kCGx6S0/tKUGeXRRuc+toHjPrrUcqV2Me1vdnMYUItPwUzI
EZxv0RyZUYkNkVgyVP+Zqtd8NLrd9XdyHEqVBklZ7s/JQx+27qGerzQ3/rySNo5Kn95/xv1PXkAJ
7nW9Ig0OPmyuSaI722agnhAmIipkXc80zYW8NM2JXYe8vA6QY0nm6Xeh24nrVGmr5Xx5+dck0iXO
ttSsZjmGTkahgFKvow6gLtoYKClkQUDNhsa2sgamU+Ueyccvx5g4wZFickjNGXazewkcs9wvgNsT
qnbvpLsx9QOo4n53G6fEerQV0fg+WJYDib6nrhwBDTx048O2s0z4/WV/ctMRsZHCRz/2y2+WOX45
VBqv46993QyQESPcT9Wkh6bZKXfz6XtQIGClpnmzRUuhf9a15l3afej+rXEchE6hOtu8VA+CcyY0
5TF3YVDjy94sa2ErbDtCQ6xJPaqw1Q2Qzk5VY+9AWV5HyylsLr0TStayQ+6PWb2lrDxSXAdpk42R
gi0GwstdRQ3R0nbFHDydq2TvepGbBHkSj19Wrmy7PqE0NRgvvpE151LVq3NaJq9mWY7vMAjATriq
wlK9NJfad7qL8DuDaz3pOjQvwDp/XtsGxJNZMJ0o03YXsV3oq94oUQ7ooE0CsvS7Nlpnr0cpamM1
CE0EIqyHKPaHF7a6wbplB76UXkUU6UFM3g/pTCtDY4u0A5eQItyMiqhmBCdj7EA0mpV3kE3WkuS+
s/yxeegUL7679m9+eeVU7Vo1U33btonaPjRK5C/LnOiqF5fdzuqIVUDwr7SoEtB35kZe/WNzUx3y
KyKTbMQMCDV0E7yPa0T7pnOCU+v2n43lQBc8xFO1+sdBwQCsT5Wr3t0cxPeCU2bm8YHvy+Ifu1zT
D4vnEeaKjewNtt7vkbRZyoIeWe0zaX2xscxieyv7kXaLQxqlaLdCIsZsDMbdTNcrl+qh23LSJtf8
GitN/6yuh8FOsyuxNocpUahmhrrC8tu1l2RxSSVCO5Km64ti07nJfElfXuUwpd4ZabTXw5K7j+Mb
RwitzKOpTwGMOuNS65TyaI8+RMRalGvLWIlzQPez12T/0HfenZj4ooBV5q+rx+ht1PkaoY2OgOvc
zX3km6AyqTbghuM3Q4t/6zO0SToT64lfiXNhjP9IgvGx0pToDSyjt7U76AzlIGj8a25XlQ66gQX5
WSOmbbpiJwcPoX+oSUefXdsmn8Z3QppFZtXQ0trIAc6TdJOznPLtCn0o848qsZNHCWlgjyLOWKjg
SR9vSAcw6P9YCu0jTrrkEbCwuOIl/t/rXF9HWO+3NfqBYjHKlbdtPoIpINAc7mrVH+0FAHqgYXND
ZWOzzCekAru8bClXVNp4n1GwupdXjTROk83hXG9CTm7zIOmPhN58jr+OkhNQBtEXEH8Bzf1nEem+
TooddAjbbcGJaJd4rXjoWu+FAC+CeeZg1Qd5GfV5QIUVxpEfJDcNihpA+zno1SkUOvI9iHyiIbGv
7CKiI3dFfhy8X43ro11I7BF19TnpKNOP/3NSUroABHymJxUjXDU9OjamN0AXQoFqpc9o0prz+ZWU
7Nr/cgu1V/rjV3eI4KlGRBOmMg02ILFMk2HRV1ayG7QYbY8br1mDKKF8gdgiy3L86l5XgM8HXUY1
Q0aeQ9JZ+7AtyzjLprb19hCbIXD7kLtXFwplEzno+3R5a5xzkZrnpAqoGFF8JKW+bB734KVIHBKv
81LSUTi1fzfqZBhvNlW1371kanZyJWnnvroU4McpI2KmgarSo+LU19eTpto1c9Kz7ZOcEzsU3HaN
vok4Y1G8Xw6A+7hfdb7XsUNFsDKHsKPlhfuYVq0tkl3zgBFVcWReEDmdJ5ZykLz0AxKPWuyK+9tu
rP7vvdo/m7PbuNuG7X8fIhKBBjfwl9XQcfCZwDcEbVCffODMsA3Pjd0/BqM1bFse88ibz7aqcF6J
wJob2XOSuj7lhladHK/6NVgVqOovkxwx6kYKkmQq16MFFXHSlSgBG1R8+2E3vqUT5ZRD6zdPQ5/Z
92mp+AevQf7K1ES61SFw3gt3Ch6MoqkfFdPql3EWZZdpQuvR7Cz3NW2Hbqe0KvgoEiQuME0alOGy
fVnttDzy9rof4IQq+NMpR+j6GO9NPbxTORirqRU/FnNiMY5i5+jaCMnOPdko3AVQam1+dWOQxMBQ
o/6h9CpUP23fXgo7NbcioNg8iELlwRwn96VTag6tub5rLDCFpLQfvejoWFYCGSJNwtP43EDdm7lO
c5K9qz3wtpwFlT0JCIQ9ilx88+3I2soRapqmZxfyZRQue2ttOoEaID6OKswkamRUv1ZXM4hA+5zE
+c1WiFS5n4w0W8pl5IJt1Y4PpNX5i+a51twMedJsyjBEcVq+BU812BvY2guaQGOwsGGmOIRN93B7
z61t5I8F4dOv15e+fhghkMkAzc9vW5rgYb/+dTfT1194ewex6ZISiQN7fX3JnOMGQBW2D7fXjB0H
zsycDNztVbtI8e8phfv8C+WCNWpv17/w+mlFoQvV7/zXXdfWrYD9Dn+dHC3Xl3+hgEbs9ib7+S/M
muv/3/Vj6UuKwJPh86+Ts1XH2iqBCypq/iDk7CLLv8V6bW1vyzukHe+GGm1VYHjVM7ijud5VLQ+l
3bpPpMqehe54HxTfwDiX+wAsNb96K7R8UdpKhuisZ957E1ICjVOcuDFZz7lORC6cfO4yUULWMzX1
vaIZ36VTNhVgDMPyxuv4uqNoviEAupL50D4O271bJr9u4z2N+CHPfDacrrpsDYW9XjXTtGfozIjY
1aAbL/QnCKL27tAoh3jujZXTb8OYj1Y65TDbh7Ke3XYIKyRD/CaEjsKF8nheQzZ6Uw73WeeUf9n8
RKw82xGn66uMsSDm7yO+NK8hZzVmhCqIXWZb2R20URwBN197ctbQQGdU2RXknF/vN0S4KJo091Ga
Yggf1pBJFIvb+4Uz/E+hpmInR6RNHB4cXVxfU5rgdicOOiTIxn29GeMjCbr2+pEA9i8f1DgDxm98
G7yD4ef5USgaBaxjEJ3klZVmlE71dbmWXcdKYXKvdBAIkdnEqKT912gvUYdNTbXjbQE5Qja8gp+P
n69wM9sJqmHe1yvcHGnVfr5KQREK/PHsh9QOjmQ1zBDZVAhts+lY6ZaCBGwTJBu285BZT96Ajvzo
km6vq6PnIZUwqGFzNkAXLMnn2C9K6AaLzsiHd0v0IUqoxvgjLppD7Xb+H28iV5OHA3tCVIKhSoeV
PHV19idq+NMxtd+NEyjvYea58GW1+UWnrmeZwTZ6pnSJo6lhqEfervZgh52zc5TO3Xi5W28GBKX2
RuFIGRZ2Xpr/kx/XuAeqVSK6LVuNLX9jdNlGegbDmyuOcnLJiMdm4/5qdQzvbuBBcA+iIue/oOF/
OV9EoiHer2jpqtXYniyqfE5na+c8EeZTBf/QQyTKTVRrETFTLzipHngQ8MUKdIxdukj0rDlMwlaf
YlVcpN0NEmMZT3Wz5daqUVNpLPPSUT7As2orT/dtEslMH/pDobdQ0PZmuOGnod1LMyfEXV8N6kt8
tqbQpQzMThuoUD3qLFdsEwlCkvFNd/1gpjshyoYa5fly0mGtcC1t22tBQXwxXEZuV95PY55dPJv0
WTsgjuA6dnopFWQV7AJ8h+x2LSVXcaH+kb1JadyTF3sHORPOF+sJlvQFTME8i+fGzdcgS5oX2emT
8gHm9uYs52bxhKZ2pB5lj78EXl4/jPdyaNoDAmwJ1W8IHygvGefPDT+FUr0zSxERq6cxBi1aqE5u
oNcefdqmjHouGK4FQGGLsJ8cGA/6f9zzQLudyq0/FuCNv+zIehFo6NSEG+n0mqC2Aqy6St86ZdSh
/+fJL7tGSczTiFGzDQBpvbEHeFUtVG4pV59eW2spB2k5ko1G2fE9ZgVXj6lnsjV2AvOU1LVI5ys+
KIHZO2rcHHtncg/SO5H/BocUXEbQVWfLQM6+SbM3U3Oj3dTM8mjzpKKbipUNxmIlJ1mlqoDyjTg8
oLCyg73fXwVzxaRsYqnL40Xo8KSzZI80GmAJiY5CBTMFdf0cE9Yak1Y/t4lRwz0cIWPGJ7ySzn50
/RNpx2tPmuq2DxZ5OvITmqd7pLR3WmOR8RpKEpDQgl6UNog5JrASgWBvE1NcAIL5j2aJHzA7APuJ
5jJx0ykfE7OyHmyk7aiZG2DpU3hke60t5spqhLEJRnwXDuVTaFAGd1qLWBTQpZ+2X5V3SVaolzK0
SbWYuk4g2/TWPQxRG0+ZZjxJGSHyWhQXkXI040vZ/yS+tryuVOXJpuw783tiUqlgUxj+3DZEvZo0
yg6GWpC5S4ZgHamOfwodo1i6WpK9RbbyK3Mc63c6nK/rIHp1VpBa+WitHi2+qlPOHqwPaPVNqDQN
6WVC1uolQg/ipRMoQSVO/iRNsTCnO6o2QFbPzqrNqlVBOP1eerk3JvvO7IGIzt4SduGXZndbi3zc
HNVKmr30O16W3bcOXzLlI/fa7mXssmUFnfEbWloa8IsIAd25a5SWs7LDtoLIuhFvnMSQckoGyiek
N/NXJD66Z83P6idKq67mwc7CXV7M6Oh5VFrwm6N8ZHgY1dba9UqT3pmW0h9mfoqlKsJ+YdrTcJA2
2QBFGA7p3ExxYy+RdGLIPKOHyHYEu4pH9nUVwtKbW9qkFzo40FO5vVNFGi/afvKPwg6cQ1M4w2I0
Jvc7IbhtMPjTazkh4FD4onqgJjN6D8wJbYnU/a5Q0LzM9QmtnU6LH3PSN5T16s73PB7fNMQnAjIb
d6Gf9+AaUf2+NU7jHwQbnR3FjJV7l7hespkUO7yTQ9LI+RwcRHAQm2p+SGxKm+5sQnV3ldUIfv+y
z+liVWV8PJGVj48CQrPt1APlkdUB3Zj+rJFhPcrKgYYekJ4QNieqCkYv+qnabXSU1QGzr5lH/n/M
k6uY1rBxtTo6qROlAoogEe9bifcUWr335ArgI659lpZRJegDTU6zlD5ps91mNXjNdJK91EqStehh
LgsRgcsXti8eIa0dDvG8WOHr7mpCRSrSLfspRGMF0vuMg4nR2E96Mbnn1AHmgk9ahG0p9z717Mu0
ELA2xkl8b1AActBAZbt1HS/iOKlftSL/vJI2yqza53EoF2Aoom9e/8ewi/rdKe1841Dgdi/NfhDt
PKc1SfZyt0I6BiqDrI++xZP6k5L97hwmbXEcjdG5k+NFbkAVUTj90TPU7Ozr5m9pt7zSZx9Q2dDW
8Dvz3Gov7dxbG7gzs3YTW1nwHpsk5+e3o/RK+pBCwfYgu7w76+vd9b07IBjJu4BhZle1zue769hK
LXrdXwlYVOKqL35XjnYiIlu8T3FhLe1kUA9+41W7qoDsse+j5DJ1QBQIoxS/qQZfJM1gnlpDz5at
afhQXQaIgMxXtyZrlfHB7pK9Z7d/2+VYUzVfA9MNL11n7rTU1t/9oYKHLE/CQ6W1lMerfnGvZ77z
NujpyY9c7VdsFE+g4rI3I+DP6utC2cXG1B9gp5g1WEPxAVZ+E7D3/qX55TekucyLWiv5yi0JvhvI
kB/7YIpm0kz/W6IE93IodEgoOnmleCmo/l51ZhtsVUrZT7BHDQtdG/kRj2YHFffog2qbTGdjxN6a
AwZq9pAFvU153aBoPabfrDL6UWbC/0Ek4f+wdl5LcuNMFn4iRtCb2/K2q9qr54YhjVr03vPp9yNK
Ent6Z34TuzcIIJEAq02RRObJc+4yCDreC3Vcy9z2/YXTniE9ycJFY0J/Q8XIgtKPjZ4l5bvjy1fE
1JpvWhu8j61v7CTT6TYyyiOPLuC9LH+ELiJ7bMuCA+jgKhtha0e9vFA4tkuzLrt5QFfoLZ1YJ4yB
wtyQBQ9+GjqXPDBAMU89KvGrVRNnwbq2oRNZ+7A08xdwjqVKUprHK+dGo4gebrO1S11SaCPnGlmQ
F5Hubtjn15Kbjd/qbYnY31cyZR32Qb2J7VZCujaWLq7dqcd4ACgXeVn5tQ1fwB9b3+KycZdQbytn
/mDmWYd2eFlOE83wZ0Id8tfQ7MK1V3IOMAcgKrncQa8Whda3Uc+pyGj8L3kXtZvADuW9lBvygx36
SEZNHn1rPmnUYD4Hqe7t4Ae1Ae+Z5XOTKI/CAUoi9L3DAshZVZVbVQpUfgXki4BiAq+rvlhgsndS
nOSbEiEYq4n8F/jv1X2MpO3a7mXjD3NoVoGVDq9u2es7W0U3RNhL+VvdB/Fbg5zbtgF+tFWcwPwj
ThLjD80motDHsrUtmi5+G+JvYi6ixnnDsVrbIdkyvg5atRJ2xeCgGlaJSsyr918IKO/EJYjvWKtA
CrYo+0pLhLeROuMscRS9fBrONjGh++X/cul0R6eeotFXn9b2IO0PsLqjXQbFn2jKEJxyEeQIrf+2
pUmXXfgQ4ZZMAVpEvyfiaQK2fhvWaeP7J7taU3Lre2jW/9Xf9bL03ID4byNzWFZULS+7rntNjaq8
L6bKRRsOn+NvE1Xv1T3iNDcTWbaSIBJVsRLHWl8flFWOot69lxnautZ7CE9ax9nkmp6fHU56O6pi
+6Nc8/ckLe7uPdPJj0nmt7sKls+z4cKoU0c5GQwJFb8ILuSrH1ZwAril95goLQyxIS+joSrfAQPI
LqWpyRtTad1FmhouB+vbzyYPOzgSOJmaZnoRNtFzY8c4UBl0J0aaE3pQGSV+ca5ISAVxhyKysIVl
goRgIscrfxjkR4rBvUM9lgBYXX0oOOv5SwDQ3b2YNeK6WFkB8qBiqEV2d8qH7FtWJvJjpZfNHWSL
p9hzpZdaDQMyuka0E0NdV7pFmofubTboxq3uRO4D2VPvqVablfCyR95fSp33eJlqRYBfcM0Mxkie
sHPDk1/q9UuAJnw0aNAxW0QKR71t1mLY1NF3auOHq5200X3K2dOoY0Cijq6tc7Oo4b1kUYJaVUbG
ZCdn6LtaplE9lDZRYD0Ozs3EKRLVRnBuefiLOdF4XV2uG9Uv16apjDFA6OaqG6a89UCQ7NPATS6i
UXSk2OXCRNBOy9KbLajHhGolz0cF1ATOODkLm+hRwVnu5IYE52xzJd9dwfaiLEAe5uO6jXtyIxMH
T+I0ySGkqGkbM76yDjq7tmm4QTnPjqq5P4L4wAPDfg8L94fa9PJLUkojsKTKv9RZZe/gRw/gWjT1
u06hfjfX8uJFCfOA/EbRvoPlNTR04LUyfAqf0lLWeUIN5q2pEwuGuja5L6IMSdO/2ttp8pON2Aai
I80iNvwfheFV6p0DnpmSDHlc6wALztmIIDcafu9IEg2wugzDUfTmxjKUZKtEDVXUyLs5U+PzHkLV
49QNtfKpVckQz0Jvwq5K1OkL2835t5+YnZ37UinWsay7O4lqtC1iqwNoI5MUnyJJcAfKxj6svODV
j5KvKL1XFx7cwas+ZcHj6sVzrZ7QcPIoloxFpR5IGXZL4RRzggX5RZUGUVieKQOPjbGjssjoLe3Z
DHVllURDdYkVFflsuUjAL2jmqQjjeOOXvfJgUSS27CgneetG64Eg+wTk5/WLpBXi3slT4PIa4uta
uaTcsX7QK54gSaHIJwWu2kNqo/o+FvJ4yf10WA0Imb50Hafk/Av3nOSkGzkpgLDqFgS45GgFvDU+
eVOZlNNQCrkQY9EAyQtBODQjGo3Rrxmxh3AXPrc1YqxKMLZ27dtQ6cm9P1FfK32Xnfq0gIoNUziZ
QCAY57Crt8Ikmk5XmwuxgoVYM9tFT504sW82PG6uv/eHGmx721BOiNMlUXWx/TQ7CX95DKSNa4wV
QCzN2RoEto5jERaHOuscQvCNf7YrTduAiYuuKFnZKw4uw2M2GDUJY62Ynrk5UkWat7Ib6s70SFeO
MLZAYpBMbCFKWUcbYUSU3S5uXduDodklmjYc5UEFgqZwns68pnpsuxgkuO4SrE7kZCs3HcSIfa7v
h6Qs9ukUmQxhZNyMThlfc0mEslXvSZezZGnKVfEFHWEfnlBCiy3EpFRzprwqD1t3OkQtABau266A
aszNrK1lDwtjAny0hRQcOICj9zYNLb9xF9RLSKcwTtqX326NBbrQ7qmYyXztp5tbmS6iZbg57Cbs
YjdzcgPX8tGNtxATnMAYn6K6LrdSbJPcjwb1MTDN8t7nDm7WvlEsXZWigBZGgkPpxOqjZabqLvMM
KvknZxupl8eU0p7JVc+TbKmAddsJV0Wu40MjAdcWQ92qEbx0CnXXWaSEoA2SHxMfZk3DMaKX3OPU
04yq+aUOeRnmz698jUaoJPxa+S6lLe9cMUTbxCoWNmGucOGVW44ZiK6Cp1lXUVLcS1KlL6uGUvMy
bOFoahJChyQBvlJEfs78hrhFaO+8MrN/kJ97dvuweMsTI19aUqE/aODgNjU8qmczjLR9MyTaDtG0
9k7sCNVPCimXC2t22/tfy4y3U55dU+z4tmORgN6ZdtRbJ18OE0mhDixqL844f3cK+mQjI1Yc/ITQ
9mjsfIoUw0zvU/RmhmSdwD8ES7ek5cl9UOfZc9EUz1mnqXeD26bPfMoMcKNBRGaaHKUMqjtbKw9i
1mqqEP5Oo92JWbIeBexOrok+J2sJwxqbilh3XzV3YGgK8O9a/GYH8smYNEhMi+OJ5zpfUt2c6EaD
5s4JK4CZreJyPK8pCIuKdlFpVv0+blxPyt/LOO4BiECJJefdG6UdzsmVyp9N3VTDOs5ibfFp4tPQ
LCtOWxRHCvsYZHCHOEgIJqPunPyaMDTk6xxaQ4MTfhH033kjg5C5737AfPiCoLj/xUngCaauqLuE
cW/sKupyqHWx80tCQngFzba5NfXBWfJ449c+NQ0FBkdTseGR6zXkxYUxQxUVYekhIjNtuDy/xmAR
6J5+6qrKfXK9bvqiqDXCjAyT1inXZWMgeTE5oxJgbkdNh25jGvqNYx0sxJBvW1m509z5UvMslo6c
ih8gPFpak6tZN92SV59gE3OeoC7SG6NVHnPwzDSp116bhNtPteLc0PsLIMk9yg8BpAPGKo+G7l3O
lceULONXtzWrhWqZzgt6XsMSzd3kUW7kYA3x9NFJLHgC/QHO1nDM9j1IHJhPFClb1mV74FXDBs/O
rGLp8VYy7HiVRW76mEzNQGaBTMO9sMiud3KscS8zdfZ90zmrSmaM6HZTPi2bbrICItTJKzFfDkSE
sxa+4qpxzyFx+WWh9/Yi9eWnyKL6yoSSYTuQftqYblouBbOQIA4KpwLYOssn6XhgrfJYoYgYqy+W
zo9nR+pFjGRC6CCvn9BUra4KnMOHMkvLlZdaxtvQZt+txEjuc6eS7qCHJultdHyP0HmYopH3ZJOr
b4nffDf4nb3xcGnQvgQWEGpNsISx+YrafHeXUcS0DmwbJLFjIZmpdNW+9Ci3duGbHNDOQW5HHk98
W/5QRm6Q6ICg/1a33sZ0QFjC9xZ8d/jDaKWk7CIllHYEAL8NJcTmiQ4BeQEf+s9aFhgiUzW3XvVB
d7dInaRbs8ibe9/Mz7E7qIhyaRz9y+RPuYbZhaCzf7XC4r6T/HDf94F5hMQbRsipMeKLl3/NCr/2
Fl5HvWgWtD86dSNr8rYPCueLn7ndutbk8mhzgLh4fMRl2PCSpcHgsEF1W7+UY+MtO2KRVAsVIUzR
jh8t6iayKPuUL5rSjF+VSWIV8pR04Vp5zn/UsMlk+9WHa/ebbQcwq3QUnPFACbdmCTOKKxvdq2MC
1yp1v/3TM4Zt6RUk7hrtqU11hyo96d4z012tQ7YwWJCODJG6rGtEprvEt7cRnOTHrK/6nWlLB3fM
0rUyOMcxrtqFTNCDQEzTb9pAMzeZ23zxrbRG4d0OFlU6BN/gZbraRmG953x5oHJGAxYa9I0j1fUB
6teDQ33zHQ6TmDkVCnfpAC49AgbSe354LxoIypSjFMFKP5kiSYJWLLGNNbkd5dxZg3KWu/xLb+fX
wkyJxmflE+Xj8QViZ/k5k5QXWAqtOzXMq/NglNcuBMqTJ2F4DJz3UG7SkwzphBP2w96zYEAB3p/p
J+nObahU9M3krQOVsQWbDjXTNJQG8zJFth5Mte3uGrOmcF0C1KZLYbAq5cY/qk5zVurGhrN+QhxO
wETfoccrwvco98FIDdAXCLtoKMYCTy9cxNjxqz946U9h0R6ee7SFLkUcPtdKVt0RaOWbNHZk+Lqq
fZHtNFxQZJFsy6D9bpMJuUcmWDv3vUVpo+4HS942shO9ezEJaXx3jy4CcOUx+kZYH49OMYa9E0T5
4jYOVKtfDJUaA6pL23Xe28VLoYXNGlHIfCuGpmby+HEU+GW9kfo3Jx+WXU0ZKFE2LT3euhan1qOr
U+m3nEAVx8jTH0gFS0u/Q4TQdw5pNVyLITQudgKqtavXuqN951xXLOSw/tbpRnsd64S0UwbNZxm8
jSXfw1BSl0MTVj86/bGzLVh+It85FaSZFrBQtas+onimCZEiD6TG3SEUR8CJr/M1gcnzmk490tDX
RI0Lijgxick2o1Cq67hXiqGs6smdpJTfIlA9GbpfT2UktzyDoIUSQyvwxvNgEyzjOfcE5rN7SJps
SRmE+ZRncrIIgAmQOO8/aquN0zCONJ66vvn176TVhIeYcHg87LWBq/9WcLNgyh6C+Efh5vahL+B+
tBv0bai6SXaBToUV9ZlUJpdwk3HkHjZarhWX0S4tii3lhhiOd3XqIttlvKofU5u8nM/Xf8czhORc
BpUChIfjBVLmbO0GgfzQjJGFylAnP+XxfVnyAjrJ9d63bRjuWh1F+NBz6ssQTMkXJy7fVDc9ywXf
9CjuUVsHzkSUS1uaFpLrWmPou8Yd5R1YaZTMMzWGHdwq9orJboC7p0dGV5CZ5r2UguS1Kpfmu50n
j8qATFCVyTKyNdK6M8L8B6e8O5974ZvX8gk7P8qgaAqaXTnUdzZfpW2k2t22N+zhKlu2t4IDWn2V
SVCqZhL+SM0zmSyg43yZr2ZfW2+WD89p0SrVAwmmZlPEdQbWpQQbTRiLd67qmlV6s0wrK/pWZP3S
z8r4XfZLRBDSIH42gQZuWqhPjuOowdJigOX1nU4hpz+c1Vq3n2zHUbhlb4hyFV8D36C805aLg6t3
FnjC7l3xIm6UtgUU36hMgPBNeISKOFwTuRnuEsfMF61hfAuV3HuiFHHYKRCnbiE9dZ45o0MVmXp/
QmMBgDBNhoch0TvKfkp5U6Zt8wov6kF4BGY9UrVGfE7tqmzb9NVOtrx4DyeEuVfIP5z4W0ak/mrz
AvWEswog8l83PUH3QQ2GU0rYd9EHjvtk6DrhoLI/TNiTToMhuOhBC/Z1fA4A6lFRU9br0kCm2uN3
uTLRv9zzcJFemnD0F3Zrk/6eZqvGRnHG0J9keeIidTNeimoepCWQCk1vu33TEL0ebSV9c2LrvQNp
ei2cUL9mmv8dsfaUAmhnkYOjXlLHB8OCI5t7RKSGbd9G6YOnTpHrrKn+NCHPSoJGeeeU817IgfVc
QP20VpTozR7KfEXe07kmUwNmGSZVckc715RUCc6PSlmNJZgl3y2dq3B0HBNofkgSe7blUm8S/eXG
Mu0i3GLiSlf7tvdts9hEXKe59G1HsFny/LWd5elZ8ioECMYY4qdWi0+gLv6wAEyeA81YZ371CAV1
sFRH9TRWzlFPiONajq2cc0Tdl+PgKyujrvudE1fqHh2S4ZJPTbBLB0IuoAyCXe45wUo3G/XVHODT
L/v+B8Vwo99xYofW6rkk3r6oaidbdxAkcbuMvfFABmHp65KBUFSu7eQBEFtcmAqxGs/auZGULvmX
5/uqxF98R4UGxkYERpPz4TRSrLpMNNLRoan1q86IiNDLg0VJXdO0i6huHiELSnbCNjdUhf1yqWy1
W3dWpy14GznrpApe7aojDGPpwcvERrlqE0O7Ro7vbHyKs93E2JKRGk8UGKU7z0DxplMLGH+C+tyV
WvIIowLv1ajsgb3S+72wKQnQF9hlgYNK9pWjgPWuqIShxkmOzH7wNN6SUZv4KkvScPD1bDyAx+a3
45LBCCjqPzVgj3gRjL5IFWmHjiLcdQsB8y4pevteRt5TttSWQw9K89S9EisNOOP4QbOMvSQ4gRlO
98FIwMIG5rEqrFFdab7jQu7SPXhEwx3DJIU/hpJ5rkEoutSr3UuZl93zLj1VOyMbMZq8NXmgd59N
hACQI/d5yYvr8hmVL4Lokf7E/48JRmcJw3t6tZtJV7h5tihGvhL5TG5NQV56VcAQth4mLzERFpV7
V+d/igFCp/KahGm0sqxyvMIw5Sw0pe7Jsmjj9WaTDXOrxrYO/hUXMcFpQb8YQCQnS96F0VI2EHCv
paY89Y5VnJom/tmLoVqAoRsaRkivASkLn1uXOxH/V7HcbmKehOfSQN1Xko18myiOS1UlDf8Gzr6p
LeL36Xg2SpMHQBLe14UU8fXntsgbrIXSKwzdCJtQQlIa1r2w1XZGoLGCtjS0VY5JlUuSjqguqL/t
KKfpKiuGuwY6oKsMs8FSc33v3udTbwnNxWQLO1jzvfFqAyY68aWrOmUFr6DOY9rVj06uJts61N9a
v43OfvudIHh5FzdDvnFsF7aYAAWiyoV0U/TgVIYmR3Tnprbu+qIfCJ0iP9KbsonQhAVftRS/ubCi
/GEgb7EwdKl+4X6vLOvQ9R4Lu0SpLSzdiynzTxFEkPYE0dFs0OZVG4NHyzQUTQepB1WQTtZnCzGl
9sSt024ldbF61aqHQJAzyWaMPA+/4Bt3k0w4bk9VGOmLkaISTr3qFOpDwE0QLImm8BVeC3yz2Sie
rN0InMq6QYy0V+EXmiichF+HrhV80eYpyuARyEMvXjWWoh/qgHp9BzDXk+Kb1QPH6YXcJ9kTzI9r
YJLS/fSi7jaV8qrFTnEqk8C9DY08SZbh0IUbCFzQWEnbXlojXiptY2C6D5We/UnpBBixtOsOfNeC
RUem6t7IIvByTjxuDccFcFVKLz7aVg/dkCz1pqyevGEon7LEvuaQCd/lnlQ+OVpnLNthaLjDMrRt
xd2SoghXbu3eGVnendt8cO9SxNbh5wxfvSQs94Hs5xRueNGrGRGbJA4Z7MRsRB01GHlSZWLWlRCu
SiPpUbZ1+YHnx06Ye6tNT7GfgWzioAlAcvQhbyCDaWhVvKIewnw24ggCbxXucCqqzOekIvYN0Exe
2dPQGGRlm2c83qXIMp4TqpSAhCrxWqxVndbbwrTdrG9rG5DDPO01GH5x5g2v2mSj68GTxlZR2weQ
tlP/JYYqIpVrmPnljXBOOzDpOrSjt1nZi1JCN36+va3te3cF4Y+8Fc4axRSr0rfd22xsVs3Kosx+
J5zloAP01E5pWHHd0ZeWel1HW3CjO8Ny2kvrDdYmCcb8ZEfHjAjdE2pfrSJ3T1MlzVNS9i/k55xz
BrPADoYH2PW1vrs0dbynpN05WpoEG4uw1crXYqQy62ZqtS6600EquHKuBlCXpvqR7MjB7lCbFv5p
GcQrzs8B8uWom1hpxyteQJ5YDmNk68hdJEr/Z5ob7dc891VUbTXjQl16uAvgjapJh10bI3puZKTC
TCdVD8TU22Xo9N5rSeh4o8FzsBGzSoXsR13EqItMs5kOpK/K2qsX2NpL87UqEm+n+hmk5R1huzAx
y1UlFeUWNDPPLdsbh4ODTIWxDg3rVzeeurqSFOryg8OHrp4o+Saaqr0848EdOu/F5MejaHlYSdAA
vWj8t927MUJE00gyOv0SesODGIVjmt0VoPPECIyVcdJQ6FkEE736WELyZPc9fOfTrgh0apuJXWsV
mpJ2GVz5Z6NLe0ui5HA288KfH2IXMOXkNNtjHc5FfwjM5aeJzAvlReEmw3Z2Fi7EIzjrmHDN/76c
23JgNEpFeUaYYEN99/Bmj6a7GmunOw1KKp9llXBXowIcDDkj+wNkE8GkKCSaYpIVEr1YMyYeDIRh
RwtFIWFTfvfibEoyt8jTfpoQzmIW1l5EP6adxTI0fz14FCCyWI+AqG+7VsSWgT2RlGoWIJlX0TCm
h6wKfjbUBqYHIt/pQfTmidlvnvjk9x+4zNsDN4PwXuw/rxPD2We+0n/g8mmree0/fsp/vNr8CWaX
T9tXnvTr4//jleZtZpdP28wu/93v4x+3+ddXEsvE70NpB/Qd/eBBmOaPMQ//8RL/6DJPfPqV//db
zT/Gp63+7pN+cvm7q32y/T9+0n/c6l9/UtvzS94OtQzR3oFXu2D6GormX4w/TEWVz6qUHOFt1W3c
6FH2cXxb8GHZ315BGMVWt13+nf981flTyx0qNOt55uNO/26/f3d9DjMcvTs95O18vuJt18+/h4/W
/+t1b1f8+JOIq9fDeDWKrt3MP+38qT7Z5uHnD/qPS8TEh48+byFm4ulP/skmJv4D23/g8t9vZTsl
1Lml9nWQjODYSO3EkAjY7Bj/bsRMNAzFQdWuwiwsoleJBbOv6ZbhUUyXJJD2Towsm9Z5D5nW6Euv
Mqitqg3pPgtiCNTq/olTMES20yjOqSRswbdM82LNGOjmgez7DzEv7C48UZuxhBFL2ERT9bBlmDog
sBqy/RN00RdIPeJLYUvxvrMdBJ876nxtM7o1MFTG5zyFgXTy0qIIJTkxG1gScDZPPt1sYlqN9PcW
ABWRswZqGbFV7vfUOeeqvL45urBKriojsOFJNqgvyUYkdjjZg8NETHXjR2i52vDdGNTPd8VFJ2hA
3j6kumcaDoFVXAolLi6K0mhbTy+ArovVrVYNO7cA2fBhtdU7AJPT5g1yQXYUCyszR5bIqO/nvcTW
fqdVBDW9422/ICmaU5jG0PL+uqRwS/uuP6u8WNzc9JEjmqXuHLnsKWJGL8ibFOpvYvXQI1Oi/kG4
vpGpvxqHbmvwdzsCyvVOfjVp2bsGi4RRLJ+nC3AijuToh6RrQFXYeUHRaQrTR2bt88LybwNHCRzQ
MJM9B44LwRXBq9sKYZyXSdYYLUl61OsPa26e1VCuuzhJj58Xjsrg75tQuv+0lxgamXkm0m3slcpA
qz5GaG2UO+8uaBLvTvQAe3notpbe1gUyS16b2XlC+HXOGJ1HKksn13nlbSOtfbDtKCZuGugH0YyE
zg4oI+sH0UMwbdgnUrIQk8lvNzF0dd1LKThhRUZxNGKz0qJ1ZOBlqI35EI81hXrXSpJyJ6wtYnJr
MLXaUkzcZid30etGmZC36p2E7+xBxsncSDmUHuA1fvrOs5HiPyIypBKw/cukNmb6Tlftr7PdBE+o
wqeVZmR5XHkrZuaLOWgYgqrroDCZPvXvz3UbppTqUWpor8WHMCxP5TdSJjBs2e5BNEaWoVh/a2dr
F5lYM2pCiBZOvgnIFoSvB5TvxriTPmygFzkBg7iLpduGt0UfNix7uF4lGBpWKszoR31qwjBvjmIo
enPzyUadHrSxHMSW88R/tcG87HYNtXc2GdR2KQefsj8lHBFRQFaTqy/76TU0Uk5XIYISYoJ4W4QG
NSK1GRzp8NLaB0oBxnQhxmBPfxotw39CaEHeCDvoMecwr5h9SyFsKbYRa2efT8Pc66nGcOr9KEdv
UpOSycgNmNz0MHoMAKjtbYuggcx/2GvRajvhQQGXw5nb8a/WBGNPM6rrcjMugVRZUPhPcJJ2gpM0
A6CefMxNUo9TVxjraUb0Zh+xpOo3Vo980+wqzH83DAREZd4plsc7t62H+9ExrnqddE8FB+5Drqvl
eijj9KunG6SUAFgROhsgeZtSUHLkfikMgKtRAf1aWNfuQqqHvQAbCxSyaOrKdpeG4STr2SZgyylV
desE/NZSTNzgya7jhlvN5l//A+jZq9toD/Pit5tjQxV3FcCYi8CVe3AKxzlwctXTheiKBi52AwhB
hab9zVpSpt0XqrHRZk/ITl1kOCcf8kbIxE6NWG4XdQDAkrBAblY9jKEphOry6NXI5gTVXZnD+yx6
osmHhGrbVAfV4VY/J6LfvdgD5ACTs74VzrKmIQcd+XCi1lZ16dP4JXQdC/LhGMipFA/ohvyyhaSy
LmLCn3r/ZE/69CX+vUfUPhG2zE+1k0dnuP+jc1Naq8oh9Amp10+TmByLbgRPUin5HhLakzzaQ7cQ
PlUHgpq8J8rwqRNRHzjtlbR1FWxFN26MdztQs+0Hm7hU+COHF/wk+hIh077XEojudOeQTE1vKjBS
zmPRQycYXRKz2n22S61z+Dtbb/juQUL0CU33yee2q7CKsVgjmnag9GQpZopikHdklVvDVK667ucv
NfFmXwbIbsa+/kzUozab/MXzUhkF9Q5cv5y9KEjIX4zOfBQrwtyOz2XOS2OuE601G240OiXXRz/1
3aPoJV3+x+DZ5kaMuqFwj14FJJmH+y+X8HdvtnXATFHDcVGfmGbnidtisY/Y8dPlaqp1VmmdTJz4
f1k3O/9cG8ioUFjBRvaDbFuMuncvySUs9IUTfyF692b0uvIDcW3H0En92l74GFtR/ea0ESmdsPUf
/NDmnmmE0tGszfj4aZ8G0q+j35Xw3fBPfFLkytp3Uk78CdqBRY14zilAXmI4N7ACbtoQ6CVYBLN8
DSPJWcewdS0sAuUkTJNo3Wl5c2qmhmTdx2a2CRdFVtZRaUv72S4WzEPhJmxprpm7MXLQavvLlkY+
frzCvF4LSUfUSXJ1DYNCqBhxBwtW8q0YxnKe3DlJfAfANsqXTYqaheejtuVrNTxfPQpcihb0C0i1
OhLnf2ky9HrRezXg9l6IqbBT4LEW3dxLUIEtCKt9MLpFZq61LgTl5lTNJlAiZSo58B9F0+gQSKB1
fy9GXgEBzuzRTW4dHoE1/vLgrQn8o4K8t1Kk1Yq0o3cuBUlSUce8trtZvxZGqDP98yAIkeLJSRj/
2WdeM/tUE+2SmAhDzdvJYPVgEMq1Z7hCIlfJn9sKJbpfg18zhVRIm5TqKIphpvue5mXrECqHpbgN
znfFbIAZ158mZtvtPjpN6INLIH26rYpm3mqemJfNW83OGYJNxGuTlPt6PT5S698vbDLuhzFCL0ZN
LI9cKyVFseU2xbKCq8Rv1Id+moQYw142Cshs4dtLpnEMqknvNtPagrRKcLRLNbiI2SDnL5Im0JiL
oUVm/k73+iPCQfJjOaxb6mMqkHRAFia5czvTVm5j+vsUoYtTYsHCxZkoj1aiC7H4UC3sDGQnZajl
ph7SvloUmvzT9TY/LxW9Lpg4GAbOKmJIlJ1qph4QXiRlDzbVxndurSlPA0nPpRZZ+h7UlPLkl5YN
273nojidQxUm693SnLKvBpKve0Mr/ixG2ea4OtnANHqAwJpyP055WNHonqLvg7r+U4yaKWcrfANK
d/7Wd9pzXi56Yl8lk8o9LF3xsY+6gvp13qcUfg8XvQQwI2ytQrVm7bjOdiwy6S6nTnc91C1qc72X
L/sqUQ6jaOIKgFM2yQkuhOHD1DSfwfVx8JL2Z0+4fPDWouBLmsnlDvROeVBliCV/qw0KyUExzILs
SFrEPwpTLVQJq4TUmSmnEwX/L31C4VyaVM5JvQr0GMnCDyt6JT8apuUdbxuImXmXMYXuevX7Ywxt
RaJ89OKlEeTvpFLzRzJQxaMkxX+Q629P+jRSZKPfAZlEymryyAu1eMyCZgX1+XgV/koxIkTcUyIl
JiXDrO7VmtD9tFwsct1YAXCE1vftAnacnJPUoLZfy/NlR6hkYUZOdhTOoAjGvTpQKSSuj0KEvB9s
0pIQV1ut9tpUpXa2JOCxYmh5kCqPNVU5Ylg4VrWQ9cg6p54kv/5c07aKdpYSeMbdwtFe5zW8xIZX
VUXtz4fTMrDibwkYnEs2NaQwlYuvJsa6n9RLZ5uYSPQMnYQIlR8xFI1w8fXgsQedeJhNokfNaG8S
nJn3IXdoH9wUyt/fl7t5qtSau70D1nX6CKLpLR0G9dTfdq5UHw3OnjlsA2p9VPtyZ3besLOVuoae
FlOsmhpVK2IsusJ6WyOWmxVJRKC4RbX2R/DPTZ39zYJMpuYzCqSd0nCEEE3cei6oq2lcyZJ6M1Lu
8nN6dvxkG6cVjdk4PxeLaV2L1a0CLv/z1kbs2Anann/ZNqf0ZacN8DfCCxKvIhRnviiN0/Gk1RHp
NL3si2I/Q4psvUBtVp6rEMlAq4/TL6k75Gvbo7ycIzZEz6W8sDJZWTkTMh8p6PRoTMhN0RO2ESA6
sOJpRjTZ754YQpPGtGPE0PJ004M36/Yy78wneKmbq+In7VVVDHfVdSjezDZTLrxzlbtbYeoouoRl
dqJ01Qa7/x/SzqPJbSVYs78IEUDBb+nJpmmvbm0Q3boSvPf49XNQ1BUlvftmFqNFBSrLkGKTQFVW
5vn20iiLCDDE1iKgY+Zct/e3wnqKGi+/JzrTZqtoksSZ15VLwD0vWEaWekpNotlIMV1F4DV3BafV
r23NJ1RHJpLDsxIz+b9kV3ttc2fM1b4hgpUMYe8oWy0n+OhHdzzLoUTAXtJKlPeyzTGKbWtYyaNs
C5VmQQRO8qy5mvvSIz8M4cW1lOcQUt49AZv1Xe4RkTrXUtAG16vWTRAh0Lp6LxsG06/u3cppd5C0
WI/MnW8NbaDsVc1oEbygm+xLHJu/aX0CU2595eyIyJVxEFxHX9uCinAMRdfWiu97G7cP4BAkfn6R
hWoiDTU1COjKKoLGPxvqogZNo6r+5tY5m1uRnOhXQVyAnvs1Szxo+cUPhLvu2wKBoF8NcoTZ47WL
FBsYk6FsLEjbe17H2mcaqjEznFKdBfSQ5UIrWGItb/VbM8KFAC9lfWyaclcbJC8H8bTNOf+H8uR3
954u+L7NV3p8itAAvHCm/NMSeXk/e334A8kOc0NXNBUZDAST4i1ee0pCnn7kwgkEQLvv3ca+H+eC
rFxUgCu8Y4kW2vdBatr3pubZ22aI7cXNZmiKdiTD6U6a5FDZF4zNoslEQIwis8lGzffD68vcbLeX
cTsyjjvYNHduYHd7ErNJTk+K6YvFknuVGi3+yLnqQKMibd94GDqlfooNe+urYiLWpPPvEiJMl6Gs
Gna8Tlq/3snWsBw+Im8+qic656Xk2yt7wVYBfM+GENEKpi5rLUNVqwq3sjpFJVGUWuCeZFWriPhU
si+ZHrRnnlTJdRD6LJCHITWsZa9CN5VFVRHPL6uZDbBTILhtlHxtrSJHaQEc0L4u7GzLTVd/4rCB
OzkggX9CC/w2QPxPGIHD0kbq+/JXXwNOAFos9M0SVN5ZPq5I3nVXjTrpd91cyCtZhEhR3dll4JUw
0GlRCLdadHrcANykGlf1o+420Zc+btzoucja5kuhtt+1Ntw4dlk+FL0qnklLJzyyqlkphoH+PBDt
sfLN3tvK1tBgv49qiU4ABp1HlL/vYo8wqXjuXOFDvCcF/CAb5fio/JY47IakJSiid79SIFzPvZUC
sP8EOl41TXWV8FN7lAXJV6oZPPZmVzySzDnhS1KBXU5enCydhO1qZhiAUX/1b7p8qwemeRa2+O6l
CJINvZZc+pw7JctJ6PhEI17auZANQ5ZZe39IXxqr/Nc0D8gypzhVVrS89m8t/xAF06mViNIZPi+v
bkXzH7YxNf9f/W7Doojvf640w8pI/JhYaQ/izmiQMTznnIo6EBCDKORVV3BOspD1v5qJBQ13Qegd
pf06gxzyV7+b7bc+BayODb+H75paChYZvPBvr3QbIq/+fjeZgW9oYFm3+F87yhlvc8t+eqCY65K7
CqRuNAKWvQNVmm9tXGzMmS0t66BNQoKHCWi82fpBR8Pot/o8sJVGOeZWVI4dHYqiVx4IHDSfujr7
puRmf5Q1XK5iw97MXHV8b54QDtmFcT4cs9bRUMkhU2O0IoG+aSYu0iaLLjOBXDoiX8tqoUzE7pbd
tMdny/e/rYJXoqFDMtS0Fq3APNsY7tie4rh2yVMJ/YMyk1+ZFMc1AULBVPnEoPvBRV6ZgqdNrrXQ
kf9sQGUM77FnfpF2a0ojMBRzFy35UfccJMk50twJgEMMgtucYqEgS27odWLZtxo5MPC+JQiT3KVN
kt/ZQ/QQGma6jX6ZpL20qqBY/H05kNGOlQ/6Olq2/9bp12zS9r9PWXjuv7M3hb8lyMlZa72bneok
7AAtkGlQkGOyCK0u+J4R5kkS0Q/+Mm86bKwvk5Y3K09zkkueQxIE7id2o1VqF4s12srq2mJJ6r7L
4UMzHQOD8OxNFZBKZNf2sPrNKC9lofsEqHeN7hGuRcw2sd1iOt6aRxD37aL1+JjQTf64NYTgYVFi
Q/NSTfNHnrbcjsGRyhqZEsZdnU/vsiaLvjDmL01frUU95o/SpoaAYKrJ4ceNyUM0m6PacC3bjNkE
/kRsJ0VvlzdbmjbOYuwIVr9NNMSfnoZ2+XVW0sEOpMlFCzmHtGUubFkvGaKNtLE4CpelCJsdnJFL
XoxIfCCz9Ni51nCCm3mK5hpp8uXjCIV/AzRtWsmqLPDhfydQPsI7SbekNt2Lx4m3HCRNDdnWW8gG
3bICDE2e8DASSeYhzTgU4pIQHW8UU3hu5pq0i8Ay7lg7HGTNUSeDKEUxllsbya2FNF6LWhUXTyAV
preQ5qQt6FX9bIzRok6raG25SnkOC5PTWdC8u8TW9DP/b4eAZ1t76SwOUNTOCP4ZC22ZAkMhmbsz
DpkR5h9BSeKqA5UK2JGirOOptI8GhJKDW6vG1sYpct+RD7kCwaJ+MfPwkxOu6ocdbVHU8DfcZ6qt
TfbcfesKa5mXPjarbd1Fztr82DbuQbZaSgzxPhn5iqM1au1UYiH3CRI3K11U1pG0+e8gFQISKDQk
vWfTrbjZLBjtu1xtyTenh7Qrw1h0sKz/HUbu5v/PdP/1qtI2v0P2XWLtEylfzceXzVy088mrLEg2
WkUE/B5vJtnDF6O2aYXKH3TuK21yvKySCPpIvLu5l7XbvGTJZLBAtjnpUoeWsPJZZjl9LruEZFH7
Kyh791JzwjbWWbnLhRqes74h+9fUrQe8QShPuR5wJXRIF8himF8Hs33qY77BylAvzZ4zTnb5d1e+
6m+oVXk5uqlYV6VBqsxMVhW6SSGv5kJ2mWY6azt7rcMp/TGJYrxwRwNzPQTdJ8kqh5K0yi8+cKMt
+eXdrgy9CBkb9dPkO7bLHBv8Tm7nrwMJSFvXmca1rNZD060Rasq2supNfbRSTT3ay6orZvgVQhd3
I7fKVx+SFelGoLdKVVVO6D8T15yBXytVR7wMWvazWs3+Vll1Y9cDRdb9bJXV9L4w1qOvfu+myYX8
aqmoDiUGsb5NFhMd3bODsTQUS/jPrFKlU0+yJos0SGeQhfge9XqWrgd7Lywc/bgNdNJhVP16NS/W
SYwpew6BSDSTDQZSDtdWfmoGKUpz76QyxboQPezZX81uaerFSs54nZbM2sWYecq6QSpm2SVdfjDj
FJ1A5GJXE/Hnn6oJhEG4X5WpN9eTFoSHtnKyJz3WPxHxTLeF7xOn0/r5SRaONzTH3rnIyliXZbu6
NeqKry3NComloS37HUDDVy8rSSZ0K7Fwha2cm1kwhNMA/5Il0JZMTf/NXpSZbyx6B/hk2LT4Degm
R0Gg7fZTh9IlxxfReytgVFqm89H0Pg+6uIAT35GX0fZNBzMidz/ABH1oRVc9GfoYH1gqaWsQz/1H
zPI40d0PA08dJ7WFSiys0B6Nyfkux7EP4PFN2snDQMYj5xGtwXM3NK9IMnV4MjRL+0pGKdqdhIjs
5dZRFilbocAueEzNu0lZhCVpn2pTIhCe2Q6k4WKyT4VrreQm1IlmubbMX2peo17qOFIvee29V6Gv
7WVNFrIxir1FT27c6WbXhTCObaFPJVKVau2+WpM+nSwvHBediqjgBGRu7YrB2cpqqpgvnciXqLGi
iTFjawwtCvjURHCUV/EUpPVCXvq+E9eLW5PqNGxaKo3IcIb81vHnJbJ/C6OxXGiO03CM5sLHC5Ot
Kr1/s3Or3coG1Lc8pE/C/ItlZGQcFlVQ87fuiR6Sl8GM3YlmUYv5gXO8FjPJ51q/dmo5ctPQ+gKI
NcdMy6joGp6bxvYzsNEYhUut4CpGz3USu2bW7qkJl+epHum7JhXiRe28n62g76LD2KMMxzrBWZBL
539OdrytIsP4AWF/X0ctTj4gDWwfvb1V2/m9dOQnopwWqp8Fd7Lqa0GwLlXQZE5sv9TDhD5SPH21
PKfYJM2A89G1q7fZnpdi/ErKLFhWvsIc7yxLIqQOuTqEb4YTAzN26+d2hAKZht13aXbSPtgW+rAw
053FHu0AuRtS83xl/FkdlaGf5Qtpvl5euweEWyEdDjz315i/5rn21pAXyBa3OX3XfrDJg9hWmd0f
FT/vEbxHysrstUuLlrmBmC822RqrQ3+URV5lz8rg29u4jizvJG2gQYihEUW1kCMIMglxT8+zltkU
7zTOfwrEX9H6JiepSPpN/CuZiz+gPS1kqxlG73mttrup0QRZDfOIMGg4CSqskCy9Xx1lFhhIH4sA
sw+2sXEM2rJjQVOwCKkaDjG2ShVbmwKeGbRroakr329+FAWufCUp0Qkk74XMin/F3vm/Ivve9j8b
pAD81TYTMv5qcDKb5NfbNLK3VIm/Csf/Of9/TXOzXeXjf43ITMgq/HZ5N+H8bsJZHlr2vr1XMxCP
vpHpC02pyxU+hvwehbHs3p6viC8ggcm6SIsspgAVuaq37N+6ukkzsh/aXYf8mmEox5TbmNeu5Ug5
teGo3XnElyVNRtoFKF6YBm7kMIg2U2T67kLjuXoqnH6tyaoclxZJznGmamxUn7Rx0vy69hgSEXp7
Z/LVyfe1ueFP3fbW4DZtd1fjdLy+DUOdRcCUFULO9kOK26l1cZQKs3Qekto1TsS9HGSbOpvy3gbU
oY+sjuaqbGiKtl9XmuuuRMQ6fMkOzlvUtM9q0Pa1D3/UiwW85yhn4a7QPqBmc2sn9q/ZQ3U52U68
c8LWPDdmnvB8TTkC1WqVEB3IBudoMsyzvHL8St/7TfN07SeH+H3yT+Zl0y7ln47jmxE2P4ldU+vh
wppnlf1uU81xoaNd5IfrS2qwMkKyslb9fNrYd61PCl5R7GQVrXOEgE1SkWTVSUF9VO0TggHOHfoS
9rX4qyobpK1zo3BTjEEEeZDYPz3qkwX6NtUDGnPVQxhx5mUUgoyvfqz4mCnIM/ndJjvzFGxWSQ+t
Q1ZlPzm2iVh7GDiYr2P/mq+ug2Zb1ORia6ie3xl597NwW/uuZ9FACjykJZKp/m2YJctLhBDAcZpR
nVcb2OUwJ8AMllrpr+QMv13KaWVv2eJBEOGHhjTSpCIehfgmkphFiiZ8E7lHUqZxsvUmaulFn6qr
a50sVOd47TW6PgQLK/j8rcWUg/J5PNRztt/kCbIMT1ivGJWn3E1kFbK+ojDjQkGGmVM/gD5CO8RD
ER5D8lyhz+uHKE02Pj7OXWSTVjUVpXngzNba+Ub/qOg9WdZQkRf61DUbNlDj1xgvAvmn45vwYSLw
DWk2VdJd7ZlVTVd7n4rf7LL/RDjJtb+RtMoJVUWQLAP4pL4sz9WsrpvEbI+bYgwP06y929tIC2gI
6G3qWWxXZ+Oy4xcVrGSrD5r16FkxD6h5bJmN1r2qhLt27ov0gXNwfO8VhOn0UFudvqgrqD2w4BYQ
u/UPXWuRx/C7EJy5QYqrqMUiidz43IVF8oTi0qWEJv5OmFW2sfxaAbDmFu8umcz4jwqS/dBo58Af
1cT0RIpmdQJdjYBQiQhQ71RXk28FAIo4ya9OWqXgS0sJz5adZR/ZIKuyKGzy2D0fRR4/mJkvt47y
SpmRznn/7Ta9NMtJbrY+CL+29nsy5NOm0mtf25STRdKiwnZthRBpueQ+WrOMmpvMKC6PQ6tzF0/d
KNngQEoX/2MUsVTRQXf11XUSOd+1kxF3XzRFr3aRHoXnW2HlRFH34/JmAY8UnuFYopUwheYzLkl/
L223LvKqLpxp6Wmasro1aKPDMLym/tbsUvIO5xe7GuVlXhHZAb1ppSfG7+9Ct3HFtUX74VRxf/C9
sTu4qv2zkDZZlQ236m9dolJJFr/Vf02jTJ6x9JDVWsrW2+D/dS57fmGlKYIdms170B7TNhzsYFHN
CK0Gsj8oAKdYFYqr32WBC3pLorZioFGnmPOd5WiGOHu9alRRuWSMmvNHGSdxJ7uAHwghKyHA5PuF
uRsS22b1WCnvfa/tyZyDxq0GA4dfM7t8tpdT+V2PIXWEUSDORWMc6qDd9Ep3iGoz/wxSp+YpqSsv
YWSUq6FW+ntLNcOtDVvjzkF6YtkmY4G0nQB+3zQfaW1HL3qh2Pc5icQZuLcXj/OY59w/yCZZgH4g
pFmt0Q2kN+uKh7o2FmjufivRCn6OdcHzU1eWsmYiZvRsD/zInLhdjay1V7a+sJQwfvKDtnuKhzRa
OanXbJPU6p7UPI9O3AFfZaMsBt/76rBaPMoaOA57WxvkbkYqbqElkznzZK4d/JxsqpN2iyP4NLYN
B35Tzhpmhvh0ELKJOZmrkE/WdiO2ZQINKAyVnofwv0o8UhhHS2rAzibxpbeGsi4+kHmxQSzjBVDS
gFOmIb6XkVZEGV7KJo3vZRDW3FbPNdnmR9GlVhN1MTasOmyzKTgujNUFsfrFo50b+SNraZIlsinb
yqps0HPyhKPIPktTbXbVUTT287X/PMhXZrlUn01PMnZRsuyN5jNy/fZOduEkw7k0k7W8DdDUZqly
kzzWmrGIbRbBcRF2JqjgxNu7qXKJKl9hs0Tg5xnJsu6c9jXn/2pC0ooHynOr2+QsoFFUbT1P0/kQ
vXpZmgFHZPPDNBExbOMI2Z+5JgvZmM89bt3+77axQ4VvqEnujZV1bjnQCdlTO+BG1mOUOnfDEJQX
NErKJSqt6bf/d4+UOYY/52i1Ek0SPfd3ZZw0T/WovHm8x2M+16qsDXZTP2hLRTHqJz0fmqc4eRNG
Ej9Ki4nGCEqGZr+RbeHo2mdjgJPk181DEgnCmkvjzN4UZe606z57HtmBqURvje3qm9rVw30eq9a5
5WZg9Y53V/GYq0jX5XKYXGXtFARAovrugMOcEFuaGvEygl66VkVniZe28+zfqrdW2fm/xmb4/nYw
b9NJNEdZuCrkAx66OSjHf23ySm0hXuAK9jgFyeYAzzFFVleFLLm6Gts5mjRq7V1q6dNhKqBjSyh7
iwISzyT7udMmZTd2LaH6mQjf1VJfAv0MPgmcJBwsdF6EHSGRWBCDE3eAXfXwbPaKOMcQZEhu4mdy
TP1ifW20osbeW776JSClgaMe7zWvuUW41tRuOwRsVrk76c9lYNR3HH90C1kVwMHvwzpGpKdS2qWu
f9FE0T7JtgrAQqyUwVnWtGIsls55CrmV38PAce7GWImXBAAgLzJa46krJ32J3FLwaev2hpWS+aVr
CqgiAkKWNSrBazELgs0d5Mh4FiapBohOciRL6/BzKs1NNtrml77vi20XrwMf9PdExHD1T1iiczg2
mvJqdf1nZVbxRdZU8Vq3jfpCSF37wOHaKUlylL9bj5NMkfhLWRVZn24JBbbWxOm9peTH78vKyiai
7JVpVxB1LRJcQ+pcmMEAc+rX1ZBCymAz0G9kgyy0IrGu/WyAH3dAw5a38UnNIQryR20NAcILNnaG
itbgtOyMqzE+u60quGMm2iOk5n4ZF7XDhz75i9quDHBc+rAsHD+/s9qydK6XqVfkd5pj4oK2C4iM
yrdWh86Nwy1HamggDHzkKZXrPbI4bdM/CW/WDE+N6FvieUtcj+2PNOruDWBU79PID8bQy+K+ceNi
1/UWPkItFWc9KtVVoHFgD7P7Qw4anX0Bhei7bfbpIlCz6iXrEFqvbK9bVD4K4JwPdhBF+c3Vo1Ht
mthqn/FJzFpjxLbL1ioPfA55jG+y0c5994kPRjbJArnzV/S73ZOs6VbtLHWnJ+Jsnhp08X/OJRtL
ZXL+nCtE8MTQNfdkzIPlXJF49pPUWEm3W2e2CepGYfPTX/dbvRsUZ5m2EIfqeW3dCNgfEzyYHawI
8znRIntTdlm8bua1dhdVoG8V7sDdXFUHfTrjtebcl5qiFeJpiB/kQDmZbRZ7FDx6nnm0IxBUkq2V
undyLlUf/vuV/JfCD3n06L53LXzRmISOBnG4abu6XcgWtyt/NsvqtY+a1tqeOI/9bXBUsLPw4Qct
tFHnNloR43YnLLTNCGPlLDDh/jqbvBl7rgbaGCLLxOW1dxoSXKto0WECkac62rupBoQZN6236f18
/KpPsKf+NbclpF1pVu3/NP/RW06SzT69P3pLcxBF/7g5bONBdbodOydzG0OjfzZG/1tnVeM3ICGP
CgCiV0NEJslVpkrmZsX2p52mhewBZnHTdy7ZnF5QENDeftEjbVjqnMCfWE1CXlWVJj/JekvceD9z
odz+G0trZLty40fmF2d0ZZz3XlSoHZV4tW38qdsKzs7Brlvl2HWuWE95Xz8DNu/hytXDt7zS5xuP
8QPH0Bbq8KLN3Om5I7AFPolKjNf8qZkV4R7/YUdD7dQYhfrsO7Bge9P82T9EKOrW/2af+3dzf8+m
v5xffqB/9r+9rs88f/WX7+fP/v8xv3z/1fz+7TFfDxygPOuu+T3Q2/5bCwV6ihP0YZwFmXQhwH8z
2+EyEN/QT/9niAz7AOS2Y8FpmjvoQdHGc7zxK7w2UGyV8sUWMI/L2Y548fgVIs/S+GXPSLS72uf+
k2N0O7wnzSJFcOWuNuKqWiSpYt2VvW4j4NGJlWyRhWy4VeVVVesM+as5j9pDGwzD7mYftd7EUxao
T8g6w2VKY/FedPWLw6nqD3i7qWLDG2unfjegUbMcwLBsksKtQPtRoKdVHWVVXslC6Tku942mhoTC
I0khRauYmpMs4sJtTuFcyKpnDuYSxEuzutkqo8WPLeu+MkUb3fCnhRwnh8iGsYAqS05nBd7fVt+7
SUfqrfJfcscMj11va1f7GIE4GRILOU0VRRL2Bsa568G/xEl6KO0WFfWEaK6tmyHcDbtdOeLoJW/O
JhV50mf+XTY9DSHbGzdnu2WPT6iDTE8O2gWklHaIL8420m5GhF1ZcIQWaX6WuCe5bXxqBhcELmEZ
kI/dqlz6g0NGQSLOstUK5zwrosTWmh5MTy0grnk3zGKyWeqq7r5FwfhFg0v4I4nvbUiG/sKyiI+Y
5jxBsPrrNmHdInLCDjq1/SrIcOu3KM8FZxBQ8xZT75HyhcQ17FQ7IDJAA+ymlsVB1gZcIxd5VV7q
rhyu1wrP2JUpEj6zgUAgcvjJGkp9Us9LMhNPVVYM+bbqRpbMAPWWHE4OJ5O0rQwWFKQfvfv06nw5
FKMB77ZQ1r6ahodY66fH2oxAzgKW2w2q6a6dJqg3zoBirKb4w2sTz8DHJgv2ImqH19GJtAUbwAwd
BlqnMuaJggCekYYDKiUlT4xfBSKQP6vsj6KD4pbw6GEBnUmD6l5qu12yFuHUJNK4bcQ+mjhzlTx7
oHddtooGnf+Sbs90zZxYYlzwa6uoxVuhzBridexeOHCr7gyiS9CGUjryJYNgw+TNomzIjsgcRzzI
gsX9RVc1UIY+7LKrHeyAoRT3NZHbD3lCYkooJrDb/w4xwrLHbxi83UwTkM6dquPQvk3DOSnCNjwZ
r0NrwJTLZGqzleYhhFwRjHOKJ6F/AcVf+mrzJTeFf3aAeS6kWY0FChqG9aZBteS839kgwU7cVIxD
caWIOVxZzfZVXLnKqo0q9kh5ZmymTksvTuxn1yJF6gRhaBDYFqEo55zIyq2qo8Nm1u14Sf3OIvtG
s7+CaN4Uhp9/z/vmLa+04dWw1X6tiKg+ovDWH/MmL1e9aJvnrky9FUfk4a7WwukV/wJhNH5F8kWv
ja+B035ViDUhTZCa6pusb9L+ycga41kldoo/7/SaocxzH0zuo+xUzl8Zch60hR1CWhZZu1XUId6U
Bvw+cl+GF71zjwrP3Q/LgYOpDwTnhCGqk6RkwqUb+uajHEmhy+3EeRggi931GnEAI5HaHyXON921
iy+Q95Odb/vhtm7M5n0+MpIdUOmFgTtm3aHqhHgSYfna4nfd+vgCdtUMfm1cTXueI442cWWHB2R8
SYIEZrVE7Et8DsqPUijjPwSUcvcjX/wxcO1wpxehvnNqT31ofNjegMemf4gfAqClfKt8JyHuphb3
vo1sdd3ZSM4S6pDldXTnzgRpWXjjpB6J/Uk34xxacbNdrxwg007DF+raYs4dA42P2NYNjPavefhs
LIRQkVcri2w4+JONa/HvS1mXhTCM4aCSRvI/O6mNonLs7PfDwYxKZiGAMSBGCFSCSpCZHmrd2a9C
86Gohu4+cj8iQ0dWPUmD7OiP3qNss93GfAiKTt1VGTGpPSkF0TI2A2Pd5ZbGGdZc96HMLrk152Df
6O4aMB4LZ5uWUP7GQmi7qeJImmR2m3WwxolPPRH/jYBl197XdUjYv9qfZQ3gbXtfWA4e5iwWa2mT
xcxTQKtAOyNkwlTS1njiLdWU5nDtYb6J1D/goZhgiXbkbuXEWqAdM8c/lsJ+4PQ+uiSqi8hM4Dyk
emk/ZKnZHNDUDhey6tuDuKCmiAuvc6aPWusPgyDSRXHjadcohrFh0aG+E4AI/lTZ14PygOepexjs
Mj44pnAXvuf/MIp4XvLNGtbmk1WyNmk4N1sMEJRfRBwlq9ora14/QQiAKMGTXbNgsW1S1tW0cu7a
QK05sc27izfLFYCIHZ/alijB0VDSN99Httm2AdVZFnQB8rwfCq+OP1Hx8xddaiDs0YNUi51aIAYR
EZphd+kzuFi0sNrIfmhx/K3HgfBD0sa1TVPWZGMQeLCzMqHfdSx6937Hx+io8z1CtZqdMfXxifRv
bkXWEF+QWuSxyC7gYZzFTEq/mJ6QN1NxjyDINtiOCXtl0N7QT4jJOORHbQOybQK7/MdQx32RzRB+
zyRjuJ2QOEiDcWF1mv0yWcjjhm3FptqvyJAW8cqt/eqNCCSUIfQc+LBuV29FsmAv5L+NqpUfQYkk
S9krscn51hMH2ZF5EMiXlZNkYFFF3Z3N2qv4TVsVUqil8uoELkmRLt6JXHRPpq8s1fEYmOcuKUI0
a4bsIJBQ+qYX2T+makbvqkb4Yhg56MpqFueuSTIRKGuBukj96izlegTQfttyykJfqH3dXZw5jUxm
0sqMW2IxO3D43aMzp+NKUx/70FmSThxcJymeJnIXD4hMd4uyirvdQEzcBnkk9RI3YQi/QjvLGpGy
BKbMBeTCZhvDJ+YJ6RvRutR7sVCK1HoExyIW42B5X7u2vKAC4fgLHrXWDLTlVU9hFpM5UmbhJtNz
npS9HisERyVouorIJjGjsU+4qfRp5ZNwxTqxPV6rZeeJTWMCZHI4lubPEEUbJ9ZU9aDGNTpbYEYX
ifDKkyzS+fCm4pMfrsY420GvMY6yUU0N6CP4yNaliZhH4hAV0hh+dE70dGMpoO9H4sD4GefGfdS5
+n2Qd+WZBEOorv+a6vmqgTDpDaN9d7MPsWIsrborNloY+3CiEezcXafjjkjszmhep5ITIznaHuuq
/6HVE2z9Ici/p+e6d5rvSmy2C8Mpxyenmlz+p0Z/YGfrrvom/2QFYKGiwRFyp2YBJ2Gk2MnqreFa
5fAqduvs9Jd9MFp1FcHVXslutyLPcWEY2b20GE5aOKth1NqlMNxsPXgHVfjdoywCh4/WE526l1VI
5RrEX0g8Q909KnwLH8FcZlvfcVCXn0dJGzRNste1yD3Ifn1D4ks8eZvrgLlbLoJsU0/euJKj+sro
HqtKfUWSND9K0+CgNdvV0VkOInYvR20k2BWcUJy1HkfcqKFcqVc9zliw/Nw9xbvip/7GsHT/gFtZ
e9Qm8K6yx2DXn3i31Kdadap9Zdb9xmvQClbzaF/nhakj8iK8c9mQ79+65hEqCQhXtARWpjFDqpAm
XIGBrfb4LZ03i4dLWNjGaxBq0bEnBm1ZeJbzpgc1t0K1ithl5+ar6SF/kjrBssmJmNc0J97Xqa4d
iU8Lt1EU9Ze8aYo1tFH1EW+9tTTqOnoty1CDL5PCpbfGrwqCEN/qLtoXsa7zbHPGbehNHnklFG3A
zdnNRsHuBm+85QHWT8Z3z0ycZTO5010Zd/ZLmFjroJiww1/ZahPcVDPTh/dM4JXuwLp6eCJQIdc5
ApmHjzlhYUExFJe2mKoHL+g/5PDCEdYqNcGyC06v4zA94WzW965LqHlbDN1Zt+1sHaC2+2yWmkkK
axZ+1Bbq0XLLU/X7sOutH0AOXkwrzt/DPC+Xaq2Jx2wY/Y2csWfrcZ3Rhtt6VtIe8anByp/LYTAJ
7dfCDzPoTiIWbKKYMSOq4h+NE6/x26w9o4vAebdCnb9Hb+lHPQ2Mp6AnDKNP7PdeJ5RFgT6wN6BI
P6l+wi4SQMFUqBmCXtk1is7PjPaOO0e7lFF0RLW2yzH79JwyRIDKc5aVVomd71LtuwRYUt+jmoy/
hhjqxtiGChLhsnWI2aEFhGQvZatektRuk1qItp95p7jCWcEs9j+TYM3DX/ssW61BtCtVj2ZYJ5dR
MbI5VW14niPMilzsq9oaX9jrFwdfRMFaBpb9aQ9nuwxE+9NesF74L7vsrwxFxYlkau7UJPI3qasF
SNDr0UvQ6cq2jeEf2F4Uv/RCKQ6WQPxStuZaorDvGHkiza2uK1BTH5LTpM2HOE39KcM9DKVLDn0P
puAW/SFtnHdyHP8r+kMZjOQgbTJARDbUJucCNcGhtg7o2EWh7eRMOsfISiTeS4c7ey0sJE+K9wbF
69dqBujjBIRwNndNvpvxps2JapSeAmNs/w9h57HkOJK12Vf5rdcDGyiHGJueBTWDDJKhxQaWWRkF
rTWefg6c2RlZ0W3VtUDBFZhBEA73ez9hnuSZPp8h6H8elCm5kVWf9XlmNdv+1yjZQEL851CvEb+N
0oPpRzXV5k7XtOjcprG9yqH7rESByrqskwcfasNOL1xcrSDxnOuqa1ngwv2D52Uuuynu+At/DcEd
bOuWrXO49pPX8jxIk81MXPmtUlE9a2VP4B1aUYfKqjPzalchdLtI3DrAcHP+hJhPkNeW17mOnj/B
LDp7lXoacSejde+sSYNppw3VD9f4KPJo+C6KzFjyNaRnUsviJsAgbKNjt3sOtFjgkVbbayV12Vlq
XfZsqR3snFJvd8NczESF9HLsVDeyFTGHDihT0B9HNcyeRZu+u1FvneB0Z89mxFaep+qmCfjZqAmf
Wk9q8QaGD3mjwIxOkeKmDzCHzrJeOHkOQgPS8ISj0pvdF6vRtbJnbN/NQ9GHP4d7KRJjISrqJ8NK
/uNwH1DLmzXl1+GIsJsH33b1pZ0aoDGM0FvGLtGe2BjZCzht9FK3ry6iRk9NVSsXPyGRnjrRS2sE
zg0hngZPmyJ+Gdi1blS7Bi3FPVm4ilVv9dHDYc6ogtPQ4M4+oA+9q0cskhR/7FZNUIjnKbT+LBLc
KcrkDmoyS+yZhAFfYxFZ+ckxzOEonXalH+9cxe8dOw7xL4veX1VViWdhn0YeENaq3VdJeR+hTq1u
4QQ0vxXxjmn3WEXdl62an4K4gmHouenKME0UEOdDmrbvCXIp+7ErMQ4cmyg9ayiOLyPbbjeyKPup
c0M66iQRKyO7XqAaqpVrJKDwOmN8HDyiCJFRv+JAWJIhH8UKNNIcUEBwG03u5HbgpfYsmmQRi7h5
NQ1LvfEGR1nKUb6vt8tUYBMtW9XXEXm/VwIt4TFNcFKD492weo/S1Vh7xU0dqtaKsGaw6RLe4GgM
dBY8RnZgtnk9zRHqrgHkHsEPESXpyP7HQZ3ujVkmZ8Xa21k0fcX7HY2yJdHH6MlpYpBZeKV+pDVI
Pc/6EQFDIGxsTw9Ghg3tMJj+wRTw2ZCKCNeKDedeVDl+RRPhZrLp6COK7z2zMKlBH2lLbBO2g1fY
e7jb1qkO3XLljon+WuniLD/IDINdDBcSazhepIU6ATXIvegsz6y6/KEogU0i8C/1ZdW4GNjjLp4S
+twNChvOThXdsbPq/ijP2iz6eWb3QjmoIVBxOnxWf+mKO3p/bW27WVfFKghMxqTN4jZIdy5WVte0
Wc8Nui316FU2FjNcJA8XY+IkjzL5ZSvmN5ZK2a1swj8gW+n4W2xlI0uQ5HqtMnSVm3QgnRzEun/B
xE6sMGoC2hTCZpd13nxG3H2tqDrpYlwKr/Wlp9e7juztQvb4HJCESEu59lCC0vzXRcKUf4oTIvIz
f4ysl6PizjFXbowduWz47ep8oHkOI7W4YyvRPtWZcxuOHUiQueRo6ZOihu5Jluw6/+GlsybHmHZP
No7ueE0W01HMxQI886I0nR7oBCNVRGuWuu92N209dU9xF4zLFJ+8vRxLxBtrycicdnLsoDJhj31g
bq//Bg2FEa/DNUGOdUhybVpDTTaytY89AfRx9tcrseCsUgsLxa4vnj0r2k2qbr9bpmKtEsAPkIeC
4hH+4OVajyrHKmY/f1SHrLl3TP2brJfXCccadU63mS5WBve6aybnfWhNjdm2qc5BGLsnSxcWYQgN
DcEmHVb1gK1k6QT9BRZmf1Fmen7Fa3JSXSBnv+qFLoIViUvBCo0essEXGmYVGQosc5VfqIqLsOt4
zjArOci61IyjBTOmWJX7JgL8rbGKX5euPu5jEpuPfT7dNVWPT1BDLHC06+7RsiEj4hBw7OfStSpA
zaRCc1aWIvhqeJkn/UEWRy/K1n4SjBsvBoPotK21ySRzRw28dlHMp5jHb8yqC+YlDHXtzO7RwPUW
qyYKAOHMOFxtirepO91kha28NUypImVFztZ6h8govy4QkW9N6u4wUcufeEnUBxRiZ4dd6tEI+mPE
9UbVHkSf5cFqvARlqR1CltkHA56M0xIh15m0F6IfqvtMydxdMEbDdoiS8THVhz8I/Vt/RBbzCHoJ
L3lhJhsH5MUNwfTwggQucjJWbP3hZPeWOrTfGx2LX9uzkpOrAQqoa1Cvip2aB7QR6oXHuodpjqI8
eHFvHubADHD/ufK3U1fWGm2ZbsgPo/k4tzdCi5fuvNVkeb/EkMA7Er82nVVvq+EqVBR71aaNfcLB
u2XPE/G0BEW56wzDBl9Dgy9qAKOdGCApMlnvZCUZLefaLIIAsolrdYsBpa5Vq6F3ohrWdI93rtjO
xlJYeI1Nymw8fGDuUmHTEE33vsuGE5GVkyzJAWQP1dUwb1VVpWhTFrbtskzq6iK7eLzD9lOuWQsD
NeB7MR98HfENP4vdvSwanZ+cAnUH4/kC5Z6wfvUsUF/wFxDn71X+yW+BH8fYJYX5gwp3Za2mWAwU
qLLsbW8K9uyW/FPihvghEXt5CPxSWfDgN+9dmfy8ok4O5F9XrNHN2rpTpq6xCtV3phajaVFV3itC
zB+VZVSXACYBdo/us6weDZXwSjq5W2fuVdjGVuih9shue8L0XRfca+o79HFXA1juG5yp6tcsXcn/
h8mxHyyDLS90Ojsv4GInw+9F3C2VBUkoa5mOE0ZLvVkdIwXC6WacT7vZCkgeaq208Q6hT4EASrOQ
lZ99DJR7t6JI1WWYEXaUzsCaPu6yhkRVxDO5EGA0n0Y70ckDTfCA/dxf91XjPDfW/AvKXzAWc09+
H/55LQHa3NWs9laB2eYvY5k2TK1etvc9JVw5ntdtlBLcte7i1JV2vKm8vtvyk81fM0RP2jlwa0KB
WcVFjP0nQrR3wrfjBdZm07cWJClvsDS50+M4IX3qw1b8JdUoz6Tg4lWV8drCRptVrrf57NdFfboM
rdRYZnjz9W3WX8b5kJQOcXS/+GhTNEBkSdYbfgiLtBxZi6K/fO3mJlV5LsSr7PVZ3YwscISep7vP
hrIggBXZABjl1eTn1WqngXc1svhb0ftrk6nhlNQDPlftGN5nYHmWugUKdawAMPRBXr5rWvOM6WX4
kRlkQ/WWWdfVtlmrFWwBTf9Gd2pMpRTxYYyB8eqWY0AEJx0e9T4eVllRmpcOCZiNXkf1bavDKNF7
cyZ09t3qEy/fBUO7dAoXih4JMzIsfVDfyuYaPijOMP1HzQZxWxIORoonj7GJy++m1sJHRwPGlSkF
sfdYx/wNo0nudtjctODxXmHmye4RcZZ93NXBsqr7fMcshexiHZmrYJ5w5aFpoiK4lmNRZdXCqGGS
/+N//vf/+79/DP/H/8gvhFL8PPufrE0veZg19T//YTn/+J/iWr3/8c9/mLbGapP8sGuorm4LzVRp
/+PbfQjo8J//0P6Xw8q493C0/Z5orG6GjPlJHoSDtKKu1Hs/r4ZbRRhmv9JybbjV8uhUu1mz/+wr
69VCf+KHSuze8bgvolQhng32I54oyY4EcrKSxVYT+qHCfIevnFaQCd7Z8KKjLPW1Zz9CewdvdG01
WFkieXmWDbk+QK0qc3TNHIS6zC5Zt41RvPpO6OydKWlWsojWYLasnDQ6DmZRvLYrENXpa2yQDEom
LVnKTmrcdSuXUOjezMKnzMlOUzNUF830ip3r591CM3Lo47IyKx3oaoF3lCVCqtWl0pRxndVuvHLK
tLrkdvft7++L/N6/3hcHmU/HMTXdsW39r/dlLFBDITTbfG9QzgFTl98VY9Xd9Ur+JE3hjQxMUTYJ
ayMt5qNOfZa92E0kbKbZEfha9lHMnBl5EJ3W4ukTfwDNq+645dRHcXvzq5eYIyW/qlTfMlHlVdtl
4UfDc4JuxeSRLpAlsMGQUcLnoEna+2xyIPPSx1e8+hQJk6jI5b98GcbXH6lh6KpmuppqmBo8PPOv
X8ZQeWnj97b4Nnje2pjVsLX5wP6pZfHGmUCiyANh8K/K0hmCVUWS47c62bslx3+Ic8WEMz6PlmV5
FgyIA6tTSghxMhCIatoNMYyEhYAVn6ogSa6HbsgiVM9lBeRYVUVOgV6y7Fcu2HC/O8gxsv7ahUTw
E6okProItaYucpHBSjCwK/3778myv35P7NUcXXcNR9M1x1Dnh/23h1kHHDp1bKm/T1XdbDSzTTcm
a+g94d7kKerzs2NG6rfMSUlEtSIk7h9E58BNlIVsKBzzCQ1i7wFadnTTpe64jocSO8KqecCkFWvP
KQnuuyZK9tdiMKdYZJ5FJXC9bZUIg54gaeGq/mqRuZgR3fu4x9LtMzMjz3TFsG8/x8pRnxf9rTPj
5efKHp/13gDsF4lF5gUgL4ciG/2DDSM/v5YDA7tPvq2tbLXmLp/9EBIMriNcOeKzOYnSzFr2hu7/
l9lW1+fp9K+PtWvYmiF0ew4yOIb11ztUq1qN7jsk+E4Jy02fqi4uS+gkOS7EU8Ix7N+xkDtFXtUd
i8ZFzKDLm1e71sODkXTZXSii7E5LcElNetfcy7rroYMh4wcFxq1zP1mHCHBKjKdrt7LYjlZ21xe6
Q7A5aTaj/HDPK0h+52W3hjrjIRcCnTs2jaxZDJWCfrURc1rCPCCU7NTL2NaKo5sU8IV+O20QZt5F
k3fx1BpWQJTxjfeJ2DGHWcdpKOPt0BvhOY8SfQ28tr+LmDlWGFbGj35HKI9ohvesFD1UvGFS3pIg
+K6ogPQV3Tmiyz09wlm7r0yt2U0AyAgHt/FFJyZ8kWdwin5wARQsf1XlDWKQUZM+m+40ONcBRenD
YE3Bz36Obzrolx7hylBh1spnYbzJysv4G+EnCNw2YlS+WtpLU/T4IesCevR8FtsTkvbytJ5C91op
iwDyzZvmTxGTI/eXYNrjOWyarN0mAOotD368M51R2ZMEjlH6VmpjqTkBVgmIDRyxCvCOidJ0B+Ly
CAVQkvWWX7HX+O0U8Pca1frp5rNP7rK4XcmypVvfI9Ovt17e7EO1CJ4CtS1WghzFMZ9M5+SSR18a
c1KgTWfjzUS88irON2RZzT3G5eSRvZa8bmWNVzqDZDAMno+VoQPldSY8jJ1LPLoGliUbASlH575C
F0F4U7E0q3RcjGqETdjc2Whc0tFZ+G4bdnOc3F49gSr9ecgyjHqICdhb9vOTvqi7VD1FGvBF5O03
sp+lfahjE5ztJnZuxwwL+8Gzgne3hx0Tj4JtWVeLiz2gd+fmRvhedTkELc9JwBGZygPpuJPZed4T
satu4UY35NLGk+JVqr/u8Ngk/Qvczi2Ls6HAr0C6F4vxdCoPsi4D84omqFacieg89QUaGxU7dX/N
VpgAGBjY3YiYs78uBItbJQM/IsfJIfLMDSIIRwl/zee1Jgfh/ISHZZ0ECV9sBAZvbU5esLLZVqy1
RmeFg7r+CTZIfhBeZZ1rW7fOYwTq8O/fHHI58Zd5ybBsw3WE5biabjpymfjbm0OUEe7GilV8U8wo
W9pEhbZ5WeAtCpDprRMo2KFr95w7Tnsgnox+wVzvRCglqoWYzsmkeBdfmD/6whrxqWX/wnKivhH6
oL5EZbGQ9YFnhDuiocVGFrUMi1AQHI9E7YyjGQzV9bKlVrAgb9T0NIkg3SS61mO8kIQb3fEd5pTY
fumRN4pnUOyX+tRfmkWbv/tj7Kx7jIH2CbqLL6GaXwHGEVql13rczNuXhHiyBPp+6Z9RLwHDbqhE
6DgcwsrJH+a85KrIQnMji8rY5GdYqbuYeFeB8LIOwzvo8n3U5sUDBtlkWJr6YxwVbf33d8v5t/c8
7xCbRJjgfgmdNMZf3yJVWRsOWczgWxe0OEFr+ctk1d5dlJb2qc+rftGItn8b2gD8gO9asJUd7QmN
nA2W2P2b6IZk67R6uBVm2qzrAKSLAb7koM0Hh8zaQRblmawLhE6uxrZvIj3OLrzHkXRRWXCVeCFf
EAvELnbgoelLtTh62tgfC8wynppRnIMqms6IEuVPri4+yHc0t7IUzEHKpgjqgyymbdgvK9fu99U8
svTZqvmTYW9lawhufG2kVb3xXT29CWbIGRjI9tjNfCJr1o5vl03d10dQe0AtZY1s++xV9joy4g67
haxGaaqN+h9MZtac30t1i/wYsc175udiF0c1wZREJYQRq3Q14m7uWjf+zvYgZ9buaN/aSLlNC2Hm
9m1emacqF+O+nBtkq6zXGsv+Lzde3tjfH1OdGKXQVNtQTTZr2tcFXo8Udde7vvE+6n61yq0CRK1Q
+ush5gePGon7nFeRtWFLEd1apWPdpRPCuzYCi7JEHjw5i84EDsoWeDaV6ta5Z4aLrAZXM/ZImckD
WlHZybGZ0/zGVFhk4TnuoDpFqGU4dSz19n//oza/LvJ1Yaj8nA0VJqxhGNqXpVFsitIxtEh7tzXv
pYbUfNswy/x2GHrU+eA7aixQJnuRIi59C2qkX5mZ517KVM83Mdt7jJTQIBVZ7t2UTmjdqEBodl0y
TbdeN1SbAmvmC/SzftEbY3MoQo1YvFnUO0DXoISSae14qbc3we/dyLNCjbrrWfbr7D+1ftZ99iOx
Fv+XqfrfHn5duJbuaKZjCHfevH/ZDLEwmdizj9V7lKYfWXYmPO/dDlFkncIZyyPxOUJP4xWKR2L1
WSfP4tbRjxoGW9cBJRo1C3kaTTOI2CjHjbyA7CwbULKZox/eYSRpPf6EencoDJTBGKC14vS3V/i3
PFWHepZqGpN1TwwU3AGEUR1AD9wwvT7bUsdkrrPDVru9dgH1dS0acxcfzZUFWrMjMrB1dqnq9FF3
hHkjzYZwIs4uviqanUBEFwIWRXmQffM0vvZNwfs7C1EG7c5Xhk0f6TV0X6fVFu1Q3oKUd94DNcGe
3gGMR4TEZhMrXs3Gd9+t3m6WMBdQF9F651IliLHqcwNiQ4SD8yA7g6zxz8XkIbo5N2Qja5fGGzED
F0F+2w7qHB6iIZqKFxNA5N8/JrZ8Dv4yB1jshl2ArbbtAEI0vkYGkKxMNLRs360B5HhZhwS/cBdY
R0pvP5em169EXVu7YC4qPRhu1WiyW9nKqxv3XqLCYyHEY8bSSVaPFtgpXm7fUQO1n1sN/IeTm+pS
Nro6NiwejwqHudXJ74K+f8SdqDyJUti3wg/1ZYuy8ndg7jCqjPF1qgtQf7im7LPQLx4rpXqRHTol
qxdWOzZ3yD3Gh8CfknXiDcq3JlzIDrmeuavCDcaDV2QuPvEer/750vjpPbK+tR5ZxRi7wVBwI5PE
Sye1CPv5PfcXmaOtqkX13TgfoP/8rKsys7qTB6RSfq+TnT/HKlFXX/t91ukRSkmsKf5yra/XL21Q
QWyTdLLnD7atngI4IW+Jgb1QXA7ZPq8V+7WP0I2v7beugUOXdGqFWpNnvdklduBQFlmYduBKMBhB
5Ix66JVQE+rMunTZgOZ1AjXUdct9V5D4Qygk4TExfOyioftH0OeqsT+w8OiDZzdvHhwd7Iue188u
BIHbyWycB+Bsxrp3EXcLcSN+GP2qw+YO36MI6YolCxcQ5kN7ln2HCQevpFI8WKv09TWSYVU+JQvZ
ej3kzdJ0o+kuYUN0FINmbPVfQilS7+SL/MmnyApG2tMWK+bLZ5Uc8GX8l+KXy7Uw+lal0K2FHCtl
Vj6vl2I5dqMWWBrldrPu+ty4iEJrSHDwscZ8Nsx1slUtXP169vf9cjTDN65Kjs2bMe6WhLvLUz/3
nozWMq8NxKa1oysR8rLVmXvLs2LwAafQLyZHNBmQICbWYqCo1ehOHnKvQczAC9PljKa51jXCnPZ2
NsOF537tfFCbFn5LrJ8/h0Z2q5z0qV320aivUTd6Mh13vLPVqV5qfVdvZVEehkxrF33npPuuKaY7
WaelwIMVSE+yJOuL0d3nTjHefla1IkI/v40umSGai8g+PI1UcZ3gaESodXzF1uuDfKN/cRXNvB+0
4NSM9vAqSssATYN6Ew4pv/fqY2YaqJWnMS3A5cMYXEajkZbLxD95SJvdu6oyPNR+xC6alOHW76bh
QS9H4zjzDx23y0rik3hAgXMBKUjfLlccyCi8nLT4QecdgS7/eMc2sHhQh7RdW1qvr2VxdOPwLhvL
pSxde4yltjR9XdnCWCZ05rNHRtjLrjaGZxqHUO9Y/fXZDptIeydMq6/3skEekh7Y58YVxqxl1VcL
2Vu2NLZ6GyRFea+5iGeXjehvY9vRTl4LIAkQafk9QYAsRdbxJU/TbJuhp7gTal48Yf11Jzu8h7pv
3wR2rYSo0cHrcBvzdnCcgZjKOJyhwKYnyACLaw+NlcxBic3jZw/ZzS8yXNSsBmSyqTosliuH3XGA
Nfkghvk7S6qD5iMiH6QUE6vx9lnWG2vUGkqUNQlU2IOXfjcQ0Clja/iBURHAYiw177vJRx4nbayd
F6kjc69jX7skPHOuZf9hkVSW7IpLlqXjnvdximLFSwvTC5O+AQHAOv95cOfiZ12RmtzGmWi5AeHm
LgJyua9Y9S2lckBa2ejuqQAxozK3z4HKa1kqBkxjcm+npX4ser7lqehRfEa18X1yZsqSpgynVCVU
ZWImoptsUkF+L4tGK9/hDYE+CtwcLk3bvkHNtZKsfJ8A+W+9eiq2spjoN8XgAQ8bxnI3jWa9kYOR
hFzm8NxeekVB3smLx7WsD+pw10SaeComtbtJelOs5GW0yj6pCWEwL+uRDmjRnUyEZcIW9IY3Exvj
RWlLg6JpvMPI/V3Waz7YbfDd0thgeI2HQzB31xtF3bkY9q1lr0IVZ7O2SPmCgL41rEJBsbMf3kbR
IAFQLmL81pZ97IgnS23txdDU02vj1zFuT+H4TUQ+vPVK/2FE2Y40iQ8IU/kzhxsZEag4l+zYgwVp
7k2fp9VH7Kd3ytAZd5MfZjCmxXDJgM0vIUx4mzjWZ21fpfV2o97krPWGoF57UbKo0E88u0LJvIWh
wRCs+Eo3ceajkh+96YHqssMqK+XW6zXldrDRAYv18iCrPuvlmdp7PX8UC84vDWZgKOuJD9tWg4VD
1xSfnSREtsdUvKcxMxIQza5ycfPCv2OH4ywMKBxkYqmz/D47CT24I0V5jFSjPxiDZp7Vxhdn/ELi
WZZtLavkIQVog03L0N6QiiQy27JkcFUteOpjALdAX2JQJG34hFKHfY67kvmKRsuLhwff+MjLMHwq
VL1aOWOK55E7NLfDfCj0CHmHrNqpXtbcqo7NYT6TjbJbaRrFUkDiW8u6L/3KZMD20nqEtKMdK12d
Dr2blhjo1NHjNJAG9wFffIT4ZjSm99GJIFx4SE+Rb/WntQ9i7DoIAl+5iRJtIYBKH2wd4VgNRlqH
YKXR7RSzuVyLqMqbx7FGHWZhr034dk9NhoFBVfCYRCKtnkqIgmuMwYKt41vlU2YgZ8msbuMWQ1Ev
TYxEnRzRy7kY2ra9C9CSXsqi03blDQvM6FpEUdE9wEsEfzR3TidLvdUL/0eiP3rxpH4DCv5HBETz
bahLb+FXwn5MKr1e5Y4V3MH+yzdRP6i3g1IOBK9H9SYZuUmJVSCxgp/P0lL19gLDNt6p/Le3tLE5
QcoTK78aNTbZ3Q9NC/o/eTSUKkn+jFjZLWKsEZ7LcAzWVQFE+E8n09NVbCU8AWpkuce+1HfYLPIA
FKb1nJWZcVN443iZS2VT8E35QfYECjhZKJoxIWKqpk+2bwKJ9pXqRra6WobmIrr2QOJp1buhR+XO
nTaySNY42vYE9NbTmKVP6FGZi7RV4qOb18FZ17U/mQy7lzBI810Bz2ZtIUz54ueuRtivUFFlodXt
gqMeNPl9kzGDCB9hm7naLs3qAJtZTqjdS4Pe7boYanUrW/mxoHKfVAn4LC7Z96sKmNKziYze2e7N
3z4XUmC6lmOMdtjo2DNaalff4ziWA00useyKrfDkI7W4cqq0fkEu/QVmEr/PqF+S8Xa/O5MHUGse
JOCebIdAYBU+DwockFoGtsYvU5BcB1lOv3Sqwvnu9ykCFXZU3/vzJ6V68PsnAYKrX7LKf7EUX/lI
y+63T4LVu5sUa8FcKkCJzsl4maKXhyptNv9lkzfHOnKZrL9m5UkP6aZqETgDgPTvcZ4284pAUeFT
2FFgIPzZxge9yvTnVI/eJj+qzwj/6c+BEYNgravHoWTp04/eSnaCi42tMVDr65CgGW8iE1SRLM6A
yS0qdAY3jks4g9Kv0CYxdvKKSESCsihikk9z6xhG5xgLmovGrvyG6E94ynMv2wUJPgus1hD+EFN4
9N0kXwQRW8o8HGCXpgPOWIn1KHv4wwuab92DbA+wHeGzm5MshRqvonRUk5vRDZ6d2rUQTDHYjavW
1qsMZQYSOke4pdCD5mKtZNEujqMIvBFFNykH5DVdeyeLZmPBDC0a/RA44wMT8bPuWNm9HXfZfcyW
AyQmEfqu4FlY+hEPb5ilB9kKYqS9/fs7qBn/Fs4iw+e6qiBWY8ESEl/CWZHNbFLWTs8Obxi3BAgn
g6zkxMTopYhjNZhpR7etUM2DVWX8qPhbIdp5JFCtUVy87LuuOtF9UeXxfYmJ9d6JRUN6LIJY7qIl
qiJMvK3VUFmPedG9qh0v5jY1mrNfO6itFNM+UfTuder6aTcJYJwB4nCvpYHyxkQI7GSZOOSAD78O
hx7S7J2aR6efr1a0MGRdxypve+xJnkfg2XJ4XUz5TUF2GAMuupUznCIz0+qYgj59cX5+puvW8cFx
M3Mpe/kCQT+N2fEgr4EmEsm6caU40bAciARedBTmLgXmCz7T2+mzyhVgYowB0TZZJw8eVjwbE3Xd
61DknLWjWVovKia6Rx9/xV1upOi9zWefdf/p7O/72ZH783rur7MvV4lDV2yBTpNDVO/qTvG2URCG
SzZo07xLm+60NEg2ou3y1Wedr7XTqms1Yy2HyYbO1Mulmdrd9rPOFg6CaaNebkQ//QAHjjxmrQme
PF/dC4Mw1iR6lKrr0LlH/z1fWlnQvumdeAQ/FgDCUdZUQGBSnfJklF39/ve/739LZBsGewQAGRYs
dMK2sv23hFFmsckJ9SZ4Q6gmjG8se1cb2SMEr+bDctqtGGvtXfUdsQx02ziXaOrvq2CytpD982OO
+v0iBzi4AGHFj3w+KMj6r6wYJKgs6nVz+vt/svE1a2LYrrANgpuW4ZiOKb4EzixN9cOArNT7NA6r
yJ1qoA8czKTA89m2mx3b5HjRq97POnWwsfjGz26hp2b3Zmf1AWofcHMNihVpBMhTadq/+eD1F6lI
1dsezbAHZUzPVqr2b0XFDdKxlNmlwQradOFn+u3YVIQ2BxN/7TzhJW+5joZtIi3yTB5kRzLwPb5V
Yf5fIAiG82Vi4g93bAsRZcs2wdOAUPlr8ggWPQiDbLYfsJgwRVLmR/Iz/mzkzak9H1Ldz49eAeec
APb+S70syh6ffWVdInK0WhMTr7/5Il/6fRY/x+YuxB1YTRGasGZ/byBufgiE+wZxgBhIbY4YNNi+
2DhmTevcBSbocoA5f5FVoLWGPTPphDYtjfIivYqNU+2E5g45uuFeLcoeMY2LiHIuqXT8Nv2qRbVl
HiAvonhlsAAW4B/kRWCYjacY6zjZKOo2XntFb8pEySEhRsiSk/R8PB/kWVOb+QKZ5Xb9pSFL0Wpf
yI4Wj8pS1xCSrdrCRk4vnpaBEXaPdmKNJ76Q+zbtUPeaD+XwBmMqfri2W4RGWSTXR9kGOEPPsuaY
J3jeWGWDlqsfaHg2GOox0cqfZ7JOHuK59UtnWSdb68a098JHnaaf/OKgui3BhzG5E1pREBf/10E2
Tg6C95vcHIuDLH82qxGSxiQNBpK0Ln67yqRsjPnNq80HFVxGpLXpyZnfw8BD4tupyc799TUMSH6D
WWtL/n1und18kODMyCSCFpAX6cpUvRPtRrbJXmE6VXtUV0cWKvO7/D99qtaN+9Azf35qlA7q0hkE
UIR0mlDQxaAxQXLvrQbJAiutcM8QN52zLPb6qLzpPVF8AwGGYzfo2TnNmm/4CxsnVOXNkzyzPJMd
IC4ZVlmYbBMnwCWyIWKfj41EXa5l8fMgR1Toun5WqSQfFq0WI5PS9MotABfE2PTM2QSqpdzKus9D
YPnB0i/C5IbocXxAwwsHwPlMHmrFG/OFPCVrlWzQRj1HbZAcIz9DAcspsrXDbVhVUVGtU2Q2UJVA
D5og1wDxrf3TL3P0M/oue6gb4tb9qKvra7Fu2zsX2yDdML18KbKK0EtZdPjR0Tlw+/aURdOR4E9y
65PDQ/ZUOAuvMY2XYdCtdSvqaSuLOeaAC3Ma43MZ1P5zxYpFcxPzJZnGDsLyX0ZZ3SWFJMNys4mI
C+j1d57mmxHQ2otn5dX/5+y8etxGs279VwZ9zznMAfjmuyBFBapUOdk3hMuuYs58mX79eUj3jNvu
QffBARpqUckqiSL3u/dazzpUI8ufqopriJbJ/fYASG+za8WheTslznA26gqE8OTUb6hB1xewa8ne
lQiCzoCF1Fsx64u73YEE6o5OSf80hFENXQagbFaiXk9sNdgeYDQwqSWaLoNNnmrtZUWoD4+jw6I1
hNHGyrndryacL9MOcCLioQwDGyWzdgwTVX/WOyRH692pnaHmNlmvFGNr+nZsTMEqLsb3BXpOiqVz
sxHnJnlXWsCzNmNGVGenuKsLfLlOf56q6HfDhjoN35gn1HdkoM3XbdMwnkKC+anTF19JeukG3sJ8
Pzv0lWo0pMesVKd7FcrindCvtvu2W1rFqlHdxKa3bdK7uNN13QzIVIxPXaJp+0xWqte57PbbZ2FO
YvDifumui7xhhDcbxvePFxDzriyr8pOi8aMmlUc+TfHUPBgEPm3PLJUMBFpt4EnoEOBIeuT4zjTH
n/FqfP8i1BDI3mjD6NTI6riR86b0zBYwgjSAvCx12KZdg08Oc2vjfL8yb1dIEvp+5T93zfL/z2P+
/E/wOmUn2rUs+PFPSJFq/M1pWf3zWZlkKk1GvKlbmun8elY2jKh3ClNMT7q+2DdZLm6I72g+KYJ8
zAFGy2HbLMF2mK1Kw6xlMuiNghbkPO7CKpKGjI/Hqr0SIB4mQSlFEv/va5JuOVQZc3rYrn2/tzH/
ZjQJpuTnZetaWTGWNC0CcpEQab+ueVg7dE2NhvpRb0fAm1B35VZTjpYOjHO79uM257/ctj3OqW5I
DXVnqWAqBTMmPyU0p4Nhaeg85k4YDGp9mssl1Q7KFFr7WXDm+b5NOs0enjFMlCn/NIg+32ldawWN
A1DU6B5SS8qpyszylMRJweGZzXQevpG+qNxiZdIw/SXftkfRASh8zSbJbNtsw0cLSctLjVxwP3R2
a17nU9nAmkvqF1VQf3RxT/7jupnU1S7SwvYxKhb9jt8fNd8q0Jktkpcqh8TNmJWenYX5IYbkdDMy
5b2ywmm/bc2ZcG62a62wZShj5OllFvhpd7tRMotPELTC048Hb8+nS7WX16d+f+z23FxwNt5uHCZS
x5NIwyWrKeEhSuSGWmWsX2gBWygB6jzY/pLUce6ZXOo0b5PhaehLOrz8RSZ5BR6e8gniVmkZn+oi
+RKnS/E1WdJPelvplP1TyA5qo2wkHPJxfUDCeeIpMRoOdaOD2Hotl75f3Woodc74ZpVZdJ6u8SZ+
FFatIurQ+1FKQSglcwF33GERerG3k6U5UY/bj4yJ7zQt0b7URphBTIy0a02L6+uo6TgJrXeIeLmu
+WE9OXIZnaykHfbNyAGnS79u9zN6jv0lJ5Je7+U1myEcfY3y/zrPqStGxam/qE76gstrAOunGgGD
XGm33c6n7qXEA7+uLNXDKKzuYNWO9BoDr9kekJMf5auj1gbw1dPHMqFBs76gHOmtZ8+LfcE9rN10
9cBIZr1DhAx8IVlJd2rYheelKJqdWRjObTricIFL+ty1VQe+rI6eDNYGdaTML4Nl1Vdzq8NPmsv5
BZtHsu8TrUSRz71JDVhVIvrperu3xfNk6eULlKXpuiU2gSUJj8qSZTnMkQQMSSTLS5+KzJOJvzlv
T7KcyBeg2x6lbpRurZIk2e0fxvdyspx42G1PInQx3/WhbZ5AmnWXNoXNsswLwo5uXTUlqfb0Y5Oc
qN83mzpsz7SW/ri53Zu0tBy25/ZrulLSRLR0C2aPjs7g34jDIIkG4/ernPqGNZ+6CQMFG7fk/+m+
7RlSaPhaZspoQk5ZGYbGazN1LcgOgHMIMGnZZwxoBtU85dWKpgtrmVwpKz3Xc2g8ZIt9//323DHp
uqGQtfspvKOaft9u7yhJvKIDCIBpKb8t+rp341VqIs3EtRSxrd+YSzNeo/8kDyIFqzsIhDXAeX2r
7K3g+1Xyaqxg2w4ZxhyI3YSRw0kWGI5+KWcwll1DVM/325rGvCTyIgV/ENest0XK3YxUO+RgQfmK
ym1Ik7d2jO6tNEzeh7E5kFRcxW5dvBUEhKduLW5YGRuxW2UpRItoee/m8MZs7fGN9J1vS1spn9RF
n6CCAbibaHu7UOLB7IaWBVIwZwWBgc3hPCSH8DQHmybXenV70Hat03qyomy78LbbpBbLjCvFvEax
vQYThOQAv/Nju/vH8+yR6LE4Xip/CIvJdcCc4zXNIl8yG/2aNa6Mm1VRTqWTigu6LTBxRtw9SDG1
sr20w2dIcTdhhFrRlXZROQzf3U3JamranE2biymKCuUcLyh/Vv9TPxNNYWpF5Q7tZCFA44JmH/aH
msw6J0opRDCzqrz8LQS1IYji7lVZ89m2C2d1EououBAQL523m7aHmjFQyBDO6e7HY62Y5EHFiI95
2ho7VZ2jG7XoF9KrzJlkuly/9Kk8+KpTlY/kYql4b7XoTZuQwHTU0O6Q1bsMrM/XaspWAp+iPzkJ
8MPtldpI+f2VqjWgVTMl9WBKrXGhtVUZSXyx142cMvRSjEsO2G1skn1nSWsuAvdYuZ7iQySf00MJ
Sdck7Y9cKa6m9VqqNMVVVLf9sSKB8Pu1+D+3/XJvFXWjL2PlRx0gBw69UVwl69XYlOVAMrjYNrcL
Q7NL0//+IMiGhkrQBg+1M1PxKqVObgfQm7mt5S9IftTA1kW3U02szvAyIIPFdAewqxW3dq6Rw7re
AQ+t3o2OsIMmip3nNhdebuoTGSlI/8txmPfbJrqvE0lyxiPZPinjYgxgOfRtQZ4rHzXVd5V04WdC
2xOvqFZAmaS1+zJPyiuwvGiZwe4emiUa7hRnmb04xr0u5wwftLXDFK29pn5M9JNdti8/btqu2c2o
75I1zVAm8EfJCvuKRHKbRT++OUhzhqeum9tt28VSU7m4eA6JiLSB80EMumtpgHkK8zBAujUohW17
WbenLkLFtG1zFv/3dlS0L7pcwvwq5VcZ/XDRyuUHC0SgnaXBegmhQZzp5j1aYXMf23VyNq0iugh7
HThJffskqhL6BWTfd/GW51n1UapoSNtWtZ8kDnsIB/L+Eo2tGlRWkR3yRjT3rDpBfBRN/jYQuLk9
Sxnqm2jmaIVwL/Q4tB7+uvOnGj/bbpgS6o6lyrSFHcPQZHann3te9CjjwZbr8KtRrfiDRYvOBb0+
vB0fahd1b0W2+K+GAHOdErDuZcllVonGUzpsxZKhJDdCnU4kIRH514QaFVl1naRtdxLOTrPq5FDU
VXwfl/d51t9UWqQHsmRoAd0CAl2qOveSQaCA0TEbsGrSd5U8Q/2acplDBy+HgxbG5168KLqk7/oZ
fht9u/6ArYJ2stZiFeljYi2UwFzFN5aMKwig9KuqANcqtdf0HeWsdrtUT4TROSh9IBirzDdJjrLL
K1kJlUPRiifJWQgqihhg4rU3jkxTCw9jpXS20geaHlC91bG7MWaSuMIBm00CRfosyRYjdwipbklO
675AmbobQ/Kp7Dj3QkOp9li45P0Y5tp+Mb4KXS1PA60W36I/7hmATPd0wCfPamtqb0OcwiXJj3hx
0cos6IYyo3JB9GLoJENNSnjLXcWMJzNgOBeNO8nJ8jACjU4l0hvnmHM+9l6YImpm+eiYJB/hXb2f
NVt1s3hkdJ/1zU4GyEbyAywZaVS/ZBXIvsEsG7+MwtKVpKbYFZFa36eoAZEUqBcg1uqlx+OUKYkg
kSH2INxMAYJj50yCIeDzDoMUM8P4IcM06eWTSsuRXDdEiE17gsO3g4fJMD/tTwsce2ANtWtOdAzS
RXwt5Ea7Qj7zFsXawYqpmcymSks3HOYmoBse9VFxVWj685SaWhD1srXLDPC9VC2RlypOT3ak2TFj
eWRVV1xh5i+uGg7Scwz0VeDIaNOwfoj1+tEw+iIwEkbVoX6mfX0DFst85dh7im3C3ckdt+PyUmlm
+tJK+UGxxpFQq6TzKsaRdzpiuqHV3Ty2UD/UMQFwJOjhlE3dYRj6izCDBRmEv9I894T6XkRuL5e4
QqAiWUzFsWZd1SEpszKOrL016UZQN+lzVYTjJZxpymYwM2ylDY9iVu9s1qMuh2T7BLYUKLQ6PShp
K663C9WCnDg1JRF8cYvoqpG1szZ3SOU066pmGnszokTZzWYMvt8ihhaxrTeGi9vLl6ixjWfsh64d
x+eGLnYgFdJ0mp3hU4F//KKrE9poja9RQ+DqqRrBwqzoETein9wNLYCEcLHVw0QluytUy0sk7as8
Nr6aqJxe5mm6yGVx2+PJI50efS0mefAYs9bvslIQhF7EPg0L55BHVrUDorwzp+iLqWrD3xzWlJ+X
2xzVDMWwDOyedA2IgPlVCQyJrLSc1im/ITtSX6oZPRXZMdYgYcjpLYlFF6ZlGFJ+HaZY6wej/iA3
wzrEnNHIScmIT8+yIGPKLpJhxjXMb/tvjrw/D7J5i5ZONwC5sqIyibD0X5wqiqzmbdHU6ftEMhRI
bzIHR7m6a3KlIrN2Ho+qRYpKTR/Iq1k77nOlc7URpdWGEa4XqBzpDFRcy/eaYnZ7Bi4sW5K+uKvk
0vHlJVb3y3qsLbMx8Rwz13y9MMgAquKXfpb/7hP/uUuzfeIIrxUD+T2mkD/ZN+llOlWGs+1bAdAs
gLlonlHs7MiRTwllyuFhEdYSuiV+V5d2bUjyeU6kuWrjPDRs768/XEf5qd2yvRty2UHkOo7CsPlX
7/6EyF8dOKB8c1iFwD0RLQHe1ftgx6tpae53i+5krplCarEn+0OTsq+i76crMTrLqdLtQyNbrFlo
Gx6pDacglGIEZ31i7ZW4gSu/QJMUQ/yKBky+7pb4OussBXHHkFwKoeYHQRKH4W/tD6IqX6QqCV21
Th8T0TxwFnP8qB4LEs1y49DK2kuSE/SY6lDbdDODGrcOGFLhCD4uIESiMWVfiYZTUXSqFxvy4M2R
0pLVZWEjWjdb08z9brTOEdYvch8Kt5hIgwTU+eH0SXwwkv6TWi6gFevqvrJ1J1AjJRgT6QE2WPqc
8at1Fdt5Kypggdos5DO6HP1YRpxAKilPD0aotmd+Ke2qaxbiw5j1G44HuODa3J9H+LFtmIkrVe57
NLUOoQ1yfe4b0V/ygjhmM6qEB684czPZTugTKbeEJ0jMbxKSSrt5+fjr71/5U1XDnsgIz+CXr6uW
Zf9S1VSQUq3GiMpvpSVPt0Pr1MRrhfroMdd56GKVZVFNV11d9866qeI7g2PBX78H9U/74Dr7RaPC
jqgxUv11DqxIVjdhZ12+KVX+lVS3/gr1Rg5drohQqUKK2YbTatZeEHocWIFFp3hWJp+WNvLnsbL3
iaG+EUwgLhNhuaBhZumcwxRI51LejeOgXi0jsaB//baVX1qV24GJmAHdsVXFWWehv8gzlIzlJLom
61vSsvPJmfHFEaO6I3gQSEgYNafSMpHILP2zEfs070/A07XPlT2dOHVjViWHkCKkHq+loXbpvjpB
Z825m9pkExBm4Cl8Z5TCtvKYNIrsz3F1hA8l7/ouOis27ImQCEOzK3bkp5inKVq6HZ1T+zDa9PrG
PoezUpAXSjjTivnOX0JpKvfWCI05ZlZ9bpCP+k0YQmKJkuHKMmfmOYyRseISSSqqtHObdH4rdWab
MY5IL5Nm4c/RZO0rw45Zh1bDrkuHBjfk7Owjoe3jymjvtLEv8M7nlj+R27UPdT2lInGoVo1opLu3
9PjdtGbX6lHvhTWFq5N+wRgYd82bpOvGhSO7sZMk4nsVm+DQBpu6a6XJTC8sfMQq55xGPfkQ1H24
lrbaeZpPIHjrY931qInpuhyoGJQAhm4CNPirrBHrCyBEawdytao+PpnrrE1nuU36ZULCZKyfujGa
/BGEGacAo3xwoLIfnUG8G6AUC4oaVTkqGOJu645K9QYBEus7Gd1sEM5Xjlpnx7gZFXce9GShW1J6
RpN7M9Hnt5olESvbwLIcZScuXSYX0l1SvpY6AgaSKJTiTN4mtWGp7KLxA9h48dBVunnUh27xelrQ
sqHcArhfY45wE1ZL3/3NaeAXQ9D3XVkH+2DRfnfA7v1iCBNy6PC7tMJvZpvEVFND6WaW5OwzFEh7
RU4EQ+dhuDZNY7jWI4V8zzQ6VznWdoqH/aQPD8MaOIhz8bHgS/nrX9qfDxBUAI7hIDhQTNX6E2BG
U8dlyaYxex8TcYNsWHlQHOTuLQpjL+S4vZtFm9/20NDQSQyeos440hRb8XqDEkbSSPXuOqX6PNkC
BW1maYgg0+HBGh+dyn6bo7l+jJj5/51YxPn13EqtoqlMYjTNdnR+eT+vGE0l6YqOyIJ3KQJ8s4BU
HCvrqc9TTlzgS/fmpE5uLIXVCc8O4yFksQ/Qhm+t3AlKxTRO22JqkLWL1E3o9cqTOpKWVQnWOwr5
FG6EutLqx+6iKfUppXF4UOxoBXFgrIGY5gTtuMiuFnYHooG+zijFPmmZjXClby9pEbYHesPZYzG0
tM04+vRievnrb+4XBdu2X9k6izdbNlS0rs4vepmlEBABpix9twu1853MjDifhNi+O/tOS+rsbE6K
6eOVep8lgqLEFEhzZ5yLqfVxLwEgHuOLNsntlVHENXxr5dUiuP5Ws6UTiYWD1OvPmH1Jg8SssUO9
mLhNlw8eTRWYHmnUXC9l+FnIgoNayKIKn+tTiK/n3ApY5H/9t7L//On7Rv/DKVS12UlNxfzlR9SO
hdHZUVm+54Yh71DSjte4gR2CtofIOiUUPTdFku3QyZQXZ4ke9D7+CJtF9TJZNfa57kSX7aJyaO1C
7gFiYKCsxG6VCpHdcagKT7XdfSKCebqSaPfafeEnUntNoPIEgIH2KO7Ga533dqsDHErYt46OHpFp
n0v67cS47zorPyXWiUiNnDRLchzg4ZSO5hq1jd1V1p4aU/ghM3ot05UzoeRo+ftBhrRLSphAN1Ni
j68tziX0vY5hlMaeIDTE7aJyHX6wxFrujaJ0Z92UCDUpQIBg0LkBZ1Be9Sv1KCqchgh7gOBoaXhj
hpCepTlvdowobtAvVtfq9Nj3S3JkyRnRpzcxdRdlTcrwkHsIwVVv0Z4oUJB4duO7MMXZaVqyfDha
AwN3GSpmNzlFnbsgaPVTEk/cYuXwm0ZLVHFTXlNBOmfbrJIzQ6zK7TPdOCpxOAWzPX9MiVCZOpRK
EK6JrqFavseiAeFAH9MlNGC6qknpCBtyKXvYfhOHwr1BmYJFjoaHDLRmbYXqxtqBGwbLJXrmPA0t
ULE0fzb1lkzLNYFXtem5oRnCG6Ocu3juLvrwwYC+v8mpHlzwGCdYb+NBD9vsGaF/ELb0iKv5zc6l
6IpFT7OfIqjeLdI6N52hDtEbl8/GeoFD2iWhtb6KwvoN9s57iw/8qFTGNWBn/V4XYjpa0FRHuLQ3
aoKkcjKKr6VoL7oJlb63o9uRnK1bYKlepxT3JEdUH1bEudC8prdvvZTKYrozo4dzKavXk6GoD7MS
H2a7zm5HVjwwz+b+yGGJ/vYYj0QIxThp0esdzYTWP3hSTsZ14fgpp/Izivf5EglaVYvtdLcR+Wd/
U19af6pxLVMxNIP1o+Uo6A1/OQ4PJFOy1+ni3SQ+xsvimbKnwJdlO4JjKCXDjW037JDdXiXLvXbT
CJCHqUS7mGDGg5ksX4spMQ55BnA+NQCPf6brYblgspxTlq4dKup4zn9XJERiBgGFxyEuuuDNcDOz
HEl/CU1X1bBJR+Ns75RoBt9fjPOV3H3O8vKoIfq8BxFQESBYigv0KmOfVsrHRoPBNXIgu0Q7GRMz
IPBl2aeiG/Id1jHOIiJmYc6/NRaJsccTox4wD+ANjZLqPALVyta8z7JrxYNIVcVbhseCyRfctSn1
5RI0ULyU75ON0sichv4QhQyUsnUXDtvkekiH+ZKYxm2/1O33Vf3/+Yka120Uua8VWDHEYP0vm//7
WBX89z/rc/7zmJ+f8b+X5CsTyeqj/8tHHd6r6y/Fe/frg356Zf7139/d7kv/5acNv+yTfr4T7+18
/96JvP83/W595P/rnf94317lca7f//Xbl29FUu6Srm+Tr/1vv9+16vI5K6xrrP/w9dZ/4fe71z/h
X7+deRnxNZv/y5Pev3T9v36TbOWftGrYCRzLNMDU/vYPQIHbHc4/DZx7285uUihrnKDKqu3jf/2m
Of9kecW+LwMENdcm9m//6IgtXe8y/8kSxiFTUOHMICsoLv795/8O//v+vf13GODWMPphOzAoItci
jamJpjkmHNtfFpSaqcUE/IRRMHL0LfMGXjZ6jp0wJ+lU1eEldKLAgAgf5Jb+WNQ5WnK7jI/ydJdI
eUA3bTqVPe5kh44kkPKwd3Onmvypx8llji04fo3k0b4GsplPNgTk9CGTesMfp4JC2cT8FnJUH50k
PI3N+N6q+wS99Jc/fCW//9V/RB5ipFgrl5//Tj4pg8JGNVVEsL/yU6bOmI0M3f4JyiwzJYN0hSQr
jmHTtUEIOpqzs1YQwBVZO0eSWyB53BbRUiBuptsN2ZIfS0V+LkMtIEapPtDYxrOVpck5bXEomiEt
BI3oREd5MnsLA66oHkpJftPjQr/dLsimMhH/ToQ7OCFxIhHnFchzErgbq+YkW0IEJtOuqPbzko1n
KQeTvkjiCMSl8fHUAjoN1fGM0j7ivetfMq1mUZbNjs/7fbSlmFnBeuH0UhMUs9fDgg22i64f5WAm
weq0SHc/bnYslkRLEZV+2mu7zlGXo0b8XLBdxAlGDVJAmXygxgi2i4EuT6CF4d2UVMqeTEZGBIpZ
pPsq1D5hLbLUd3AJGWFPEZ6Gtu+DaG5eKxjWPoHzfUATsnBLxwp30ToDJEEvOqC6u07o1pfuJGwj
0ERjeJGRL18VvZj9vrrLsykLljGma1Dk92YOQKlmtUhDSat9pmG5W66bSy87f7jYbpNqAPI6xt26
KONDonW3hKaxamf3YzomjupEpAEo48qtcrqU9KpbnxYV9RDYi+iUYd0NhaMHTT4YwXZtBu8UdGsi
9LDvcf55pgGIPipzr8ubYx0tNn2QEWN96MwD7YGw3424JF0bAz6ql8VBJdl8UTOh+HIT8YkoWhfM
mnKHvVsBsKPuizVEG/tsS8gtabXbRW3K2FwiSiAYpwlL/W4CeyKet5u2iwhJ53kokOHiRr5DvAMs
IRdCCraL2v5QYGDt8hLKcqR/rrN8OFXjlWmwUzUMDXboQchjIJdlp49I8zIWK2q7nBPNESyFNUgA
ZHh2PZ6DRP1sm59k0WX+RBoyoi3RBZLMn7FiVcj2lp4rCUtLTbf+1EN1KvJErVwCSw0EXEE7nMcZ
o35kLYlXDaz56K8+O2Za7MMylYMO4gA8MPPUpX18hu1H6IGTPKKyZ2ZmMMSdbkWhJEGbZJdcFMmh
cTjvT419hPw+Mm+A2JOWLCLzibhmAKiVm5iSs8umfj5IfX6Vy1KLYJmUcYKoSXphuaGTV7WENnB+
Y8gOWF3aQGv5DU1yRPewUUuvmqo7iYVLUDt5yRLQnHyzeuH51omvSw0Wc0rX2pgeF+bLIxSkQx9D
MEkdfqLFECuuXDVzgLUDCpG+153JC80VxV0lO7Xun9uk/2IuuRRM4ghnWDmFFJylsIazGGNEY0nz
ENUzAldtVw96TeBR+dQUi72rgfW7aLqJhLfIdy5sn54NLrm8/qSNsbZXizKgXwgULmJMEEtaxVw/
OrIXOwc6fBzxlIZsjd4s9lOWL6ch+lrNJvq59SJ37jlwwDw3mLTg9+q87UDJCbM56gUE6Aat1zIV
dwA2Cf6Qs9bVdcG8s3xs865BIGdYhBTNcLvsuvV6snY8A7XTXqvzGxh4c1DZKrk80RMrAS2YsvJs
9tkHXPMRXGEgslDy6Xa/pxXDRixwe1tNrzpljPdS7rzGFjM6RVH2JO48kwRenQjLYC0QNjvbthiV
rZIhO5EWAi3NL32nZa6otSGIG0n1UhJDRwIM7UZ7KtU8WJDZHHrRXFei6Rivh++z9QBg+XPYc/Ct
o922m895GeRJS41pF59LWTb9Jo+WIELY6LZEfu+sVbTQtearZC68SzBLqaVTW8+CjlSXMxuI1SpA
xKGqDDaiTn0OWQ8eOU7cW9pzp7TRbsilbu8wQHbZIe4JPOGxlnFe1BVbwPqRoCqak6rALEomp9OK
YxpnMr1FRohLI4xrJZY9vVCUHR18+pL5buLLGY3MOCZ1s6BsEH4uaaZH5rLqtYQsNVbbn3TB7lVq
9/mk0wzFVVvE2if94KTpsO+S+t2cWajaEh2vLjV37dScsKQarNKI9itE41GVM0q1h8ateQboGOsa
UXDsawmMXqy5C1ZEosIrufM1Van39mRZboi3+yDPztuUVvtEykLM5Fh75UgOd44x3NTAO3F1nRo1
c/YpkwBjCasgi5vy2KnlsZ33Yw/9EigSDRYnZDGWs1xPmhdVifGRI9uh5++4bUL5Eg/tm9XGjDgi
bXalSar9Qkp7P8mH5ZRJ5hH29THWxpmVPDopnFTKsQqXy4Slx8tI9dgx8e20gWywupv8RXI4Hi05
MvcEK4hTJ17uNKPnCB1vMySmapaerKSaWYVK0p1JUGTuwGuqCjVQ68WzpXwnmV/DMOL/tWl4narv
DJPHK2sesDUk89Fqah8/S+nnhgowk0xXYRHnOTb0BGQqs/F+4se8TtgaL7ZDFnNq82DW+UW3hE/S
H8haW299fJP79VC2J6PqBnl+8VQK/rnsxXQcqj1zJJVYNejqtC16grnZVRlzwQEVNIF7iE52xJUU
/M7FnSy3+UESdXUWw2ejN56THO9opGdr6ii7paKTxif3OARrZzlUUet2iRj9ipQ1r0YB6Ce9KfYN
ehF8ZpPbzF121VCxveTVjRHfQ0IZb8bI/tSwAtp1NKP8mYRaWESKY73mTg1+ppRaX3SaflBnLIbo
aF9TFbliKOjlxgWNlLnL1dsiZi1eha9ofllU1eNjMzI61gb9I7eoTOaku8psYNUOFRk1jcDbaMYe
bex511mleUoZZey6DynriSZAvJf24aG3DeVE09yHZtEgAtCrL+AxWhr3DMsTM3WOU8Uk08jC5hDl
HUM2xBeuID2mjaL+ynIaTiGPulqoR7MurhT8fLbKB5OkjeMtMO5HGtYTNpVOjsbPs3zRR3t+tqvi
ZE9C93sh7VoTyFNKEvpg1tbZqqsAM8W3zoZE2C3lq26gwavRTJo6DLUc5FYpdaW/JHaFkkqb0VfF
5hfLXaFn1hIdK1UPSnUNDAVZ5IlqvqqtMDtQ/uHrgdVQGFxIdVtcrBSGiSBcp3izHZLnbGr3tPvG
l/5QacMdkaqx6+TFrS7Fbp4XRPCpqewNZKl6tfLUbXVelB7zXCEQsOz5KcxvCyFVrpLFh9LQ9k0T
emak31mLerOUlnIkrgDmWwZnK5ucGzQcR2BcPoLklAWDHXpWOdC40FgM4z9rIvMO5quJcE29kJR2
oanU7qu+Ja8udvZqKD5PuU0tlb3OuH8kK/1iwg70oIOc6Enue94yJg2GN1HR3SrYnV2VyDiiHcXo
yrUsDqF0KhHe0wRDCCa1EBMsDNp4rytGzt9gkxJnXprXOBLaw1CiGUgFZAN1ep4mC7R/+FCpOUqv
fnjrTcnaW0vRHp3puS6tA6IJ+6jN4dr+I+dXxF6G88FqT73gF4ywt3ZVhRAlWsquljV4tXH7oaNU
En5O/d6AjOyPCv6RCfvkUEckD8dkiZAgus+YMEWN44sQ1YthwHhc8uemqa/J7fVDHA2urIB80Ifk
Si9RT05ouc6Kjk/Nsd8r8WXs4LuX8kHDpkBfU3wADjw1y8T+mowmQbi4sqg5PyyRj/uoKM/aWIyu
ZDoXp4qg0dwtlNn3HeVYRYN3VyZkZagJ4VG4J00Z8ElsfF3KT7Xoi10SUgahxGU/xIVr1Pcxchkp
l5+KEL5qzjQOXQHe1jp9aWQDx/QwMm7Hf1ym2CBmQlLjvkBQJcOSbRqEMhHfrbKcOe/Xd2F2rRgn
EJMp6EjtbVSye1Ir5EORa6zkjAStij3vjcy8VXt99Enx4jjcaMSXUT/Ja9wj8tApLeG+mI7Yj5bE
wqnJpkNTi4mAqUq4oZKmHuIat4+Tk5rRn6JLqkAaYnKmYafZoVD2zcFpYOPRhcWQWbqRnT41eXWn
GSMUTOWWtIKW3q/8ZKDbO6D0uHZa+pgmyDqpVr8t8AnCaF1VGYMIproC28EM3OpoCDMLmyZiT7Ul
VSA6d69WFd1MKfs+GIoGYbnfxvzRU6Hv/y9757UbOZZu6Vc5L8AGvbmlC6dQSEq51A0hKZX05KbZ
dE8/H6v7AIMBBoO5PxctdJUqjSKCe/9mrW8RTlmEowqHzau8D0gi+nWASL0hNcWsQHB0dWuW7lWv
UxSQlrIEfWpxkjMa4Mb8kcpxNYDgCwCMB3ZMfgPtBuoJSuHGU56yZKecdat7ULy+jtmmkBLUm89l
t7+knIW2y5gyEeiAljHEX0uyckkWotLYxOcYKIAqamI59PeurPpgkX3uI8L5ZIu8RIam35qN08st
tUunWC+VbVzV3v1O0vkRkoUT2BWnhFnpVVSW34WGRGnKrd+WqfDJyeqSwmoFkr+0ZySQpdoHubU1
R8lMLwXd3IF99CvTbkk4QjucmtM9hyObR1SDmhu6+XhPlBylIPIVZflLWMXvGU+Fn+raq9czA1mH
s8zmbzFW4qSsRw8rxcGbce4DuAkQLDHkQ/FPUaKZpl/O1bccsjuv9r5bOE6GpEXEt5miHzrJeS72
qLaBl8kj9s+4OLI4ae3fuRpWNGHUHEgfGWidDKRkUV3b/aGv2m8rseaotNcHxVYNJgBWpA0K1ETL
6GLGwAd72QAdc76vsGBDRpGz38vcBMvjZkx685OBMz/I1An8gqeV8K6NBeMKJTxgpdY3rDInhLs8
jGM2HqZlgUJHqoBip1BdcuwRXhsNZfkkGvFj2PJHpxeBFaBHamw66wemFNUfCoeHfv6opPsr7zVs
6+W9XhBX2Fc97pPWSwLF/nCo4NUZR0CzOGrgJcp7NWzHgQw5cl4aSNPdL35jyqaCA2xwS8SscyTK
ATXs0i8hGPaVYX6ZxYhf7Es7/s7hBpzqdD1rq6JHPMYNrS41dEpAsIOuMGHIC975XtLLBQU2U0b/
bSiyjdu/sIn0NTI8kCNgQE53ZaK5tKsVkBXEoACYUmh5Ar/kHv7dLhInxCYIoW/An9V6lBFAxd6F
UK4q2e73/9Unwnc82JRkwGWNKOPR+s0EkY/rkgfjCmNZUpCscjvBunxHqcL9qrSXyu1cNG5+JUhE
H5a2pGLgcaAsIMqxwlMraofHf38hS6G/uXeT2HgxHLvzSewOLGwm2INEQdO9cAQYtk9i6Ie5ESeT
lBU6rVacIXR3/Bbe3yorf4k8FhkLUWYB3bKT4AyQuplpPViqh4BvIlzatlgv6LV6orZ/LZCauVby
4hn2CpvIfQbdnAZGn+C5bZPHXYaJb6gMyM0boXNWt25z/5CNowaA3yYvkAWbnLWl3JjB8auFm1KF
Au/NlWYLTLZt/nhU9akNBgaPXI7fuZYnYasbjm86HWvjUqeX555Il2U5EjSV+Qmb4j3hNsBikwTz
aq7M3To6crHM/tLZVrxJLDRmQVDtjPwS4pcXCaNWfc8WX6zZk5BM5ycCWdmeT0MdeaK4QEo3DtDX
GJ/oXEjFq0jN12rSoN57Hfwx5XueB+7Y8SMnZ5xQ32M7TtfeMoNyvXKGANP9ZbEU99W8fsYBIGwz
WuqxQCDq8Z+hkZPAH5eEgR0kztI1PsqS+pU023X+S2mRKd2TBTvMd61lC1hKQthYiIArXS8cEC0H
3oVd8q6RTX2q/JdFa864RDPf5aLk1gO2bfPe9YjswpFDlPCQAWcKBLgOx5fbrrvi9y91FSRyb33q
xiQ9VmVSnmvPCzuoRLIfjgjj7nSAT37VTsvR07YXo1t+JUN+G11TDTM7+xGmebBb5FH4WZ7AAbya
mflYDIFhydfWMm8Dyy8J/GqhpoC6cDGd8tdo8LRMVP1ZrT/V6PoSp40w1uM1SZ2Lt9C1bkHdFFwM
VfI7obuBscWoarlYjRLk2fijIdMNZ7XhpK1PspVHTxnxVvKsGe1P1zdvmCbHYFvouKbxe2sVlnLa
7tbX7YdRQmpB+P8Me+cl0X4ptomDuVX+DuN6BUZO4KoizYBPzxJWsHOATC3f5SaOzuag0dYqX+uV
z0VRR8xMChug2viiYAvmXNTAPdP3zs5Pq8wdmmgJD3vKHwbJOtT+q0/lvdOWzMq09DMzvIeEjjNv
BTHo5l9FqX+1+8+szOOL3RYhKU2+66o5WlhCTQfeKVhOJtyKqj2D5b3qHuSYbI4nc/yjmcup4lW8
F6CvQLeejELghyJ0t+ndJO4bT4uRk6UohuwY48QcLz2DM+b7dCDVgklo3ZAOrTkjRFDE55VKskOg
ZWlofPJxYqo/KqdU8X7l9ApGp3JLF68KqUjHipLDzzfcvl0yBRgz5GlBOumLQQAQKNUbi+hgcmrb
R54UWmPCmi9fAyxMoPMpmd0y5SmtkQckchxi0nx+t6tKIpYou0MpsPc7dXbMsQeFqJcuCUnxPiU2
I8xt/q5He/MnaA4u8StMJOnN7doFop0XVK8qPd39bHavxA2IvKfx1vRYzc1X16KiUSbVDhZR3Xel
B/VD2b4qsUDe4WPk5xOuYY1WInZRguV5ZyJsL9+GomejPzx1CON3SXD1a0Htvyx2VA1K9c/06di1
7Uc71i9ej146W9s/JrVuoDxWdnbVRMEr3fR5mI3Tcudm/Z8xA4Rmwr8+kA2R+Z1ROiCtGRAwvflc
am85wbkz782ND0Lnrg/4T7eLN6ehAjbqKgSY4j6tQ33lDuEErUf3lmWYMUpWTb5jqM6hFXYeVUY6
B8mmrcf+yDJ+vM83ssY2zdjBioDZRvWozuZVl6U4aNVfI2vr0Buh/VQrg8qR0pKf22BoCyNaiqWg
nmbc7G2mHszts67KBF1qZceakgu/noqHVfESOpDlec4cBg5abrEn2qKE/UfEGef6XcOvIx0EA1fS
BJs9iXApvCXcnS+eXmcXvK1kbRRnMTbrhSqZ42uVgEmd/iuvlz+CsQymOuvsiOqhajT07NskYpGA
YXVsG0V74Xz1VhcNjpu8Nq5x76Tya2H2gyEfJw97sSFeZtJ2h57LUSdQZQWG7Lv9UFzxKwa2vnAK
tsNnUaJzn3Syw2gct7vBrX+K1aqiZHeT6S4dgZnAxFFE9YhtzbzaJfM5xtdxWWjVgR/lOC6VeJox
UJKHYZBmjmNQVbLXpFHysyuWz7Houru+ASzipkKEAKYJyhsBKCqqesvm9bQu+7DSlIGq+caIcEfV
s9mveqo4o5gsf12NW945kD5AZ/HUOstROh3lfuZF5kwSblGYcANaTPdZi/pWSPRuaqT2+olrogst
FfOxaZ2a/m+fKvMdb96fuSvEoWg3lhmews5OuXPUKb847rvBTuQwlJT4jtJtV3ifL7NutDdP3DcG
mfI0zrFXH1SVdQKKdMATLasmF3XoGekFT+itc6vxnFQJ57dl3zGaHaCLyJZHtvvjyBWUGwChNbuO
m/2ucnuUpnwvlcU6dDPvqEMP6o3LiBLgpxtr81Ho8oV2OTkn7t9pY0G5YOezRN5RAO92k3I+p4ps
oxXMCGAG+WS2KYGG6Dk4Cn1LgaTcTICRrc19TrwmC/S2nR+HOf/JcZmM9Ejk7HLFz2X7OucZAy8e
Sc0bPpuSHKJ9Wxjm4FajXPXec7t91kZymokxGvyKGEFprOl7mtBxqKX5uM0rAIQcVVxq6Saps/kb
Mt48Tte3dCsvY8oQdRPOb3BST0NBVJxnKNR2axLN0jKwDvrSpTZMGwf7d9M9Flhd6YHq/Z6Yjrpr
oryc7xwIt4wvC9KQXYz3hAmfHaKRol4nOc/Rsusyr0fkn27kYu8PchiaO9oELUS9HdvSisXYpWFf
zffE0fBMdvfWWTEJIy+Sjsy6kZ4T8fKduJasJZ4G0/E9hxG4vXeTGTkPoGdM4N0Yquts+CGX5hHD
NIps2KGhrZrXXmMaShjid41NpJRudjSS9tJ43bs5w6afE+YrtY2CG88QfLPsaEr7wZpXRBQgPkJd
K2wWeZoSFCVVeYZ41zWCLW0t3yGiEFHm36SFSQmz6KhJc2VeV94nuNtprrJDkaexY3ufi9ANtjMt
Go1WhkWaFyen/6nmqSCRIC9pwLyRZ9B07q3kocfMc6d2YOdKGrxyNXg8i+mGZOUjXYpgGlY1WBX3
raunzzab4d6y7Q69gm2n3paxwas11V3P3kMw3BmRvjNbupW0zVE3JAcX02RoEGY9GeN6ElaLUXWi
+pvN5dmxPkpc7znQ3Jj1mzxrlolvOvMJ7uhicmn1AH+cfUxr1tLGQHTPks4glCBPVqL9JZX8VcgZ
4RnUSAaLVTgJDgHU/WEh97k9lgA8kZkZ4y4eMbY0Zfi7ZVT9lk0mv3qQUa9OXpTLGtO5KubLOJph
0TfSz2abmx4bTVICmNLmISTxfThlXaeFej4/zWVqn8rnscKKV6BatmejviR8SOJRxZZgaYoOC9mL
7NV7KStzOC55r4edmhG4s7YHXQcjyM33TdmwhSPJ44HuGI9ll6BaYtyMtZ4KREwtLZxTP5XKTHFv
oWebSXVkrQ+Lq2/LP6nZaEEzKk8jDhpeFyd9cMpqxmenMWwsLBrTx6027duWCz1oNufJqrkNvHy7
N2kIObRlMJkIorHFfMP0LUPCEdow0fX0DW9gL/8m1OaPm95494OyRY2RjPy1W3/FnhBIXfJxe2yd
5ZeBOew4Jozl5tQYblLVvmqSzOE2KOB6JhlQ8d9BbGfMB73l2qFhBskWqubcvfY2wL200g9zo92a
qjz0unNXTRnjbe+nzD5npzzVKk+TMDsDk4YaOfgg0pkaUGqzeVh1+JactBT/Re0ckOFFmVl6IX4X
NzTNobog9o3lW7GJv00vKZHHChOj8duz2uaPYeNBqyO59i1ZCw7UDkMenE3rDr3C8QJz/rLVWiiI
7cUx6NAUJZTekJR4pVweAGBqKGgCZSNmfWpdJtIEvFbz/NQmHD947v3UWoYAyCyHEW5oZy3KYJwI
rib5+1oqA2N44N4x4dl3FiacuFjqOzSYYGJpHFhvkB0P7uBUCTldtHI7SGmVd3Ih8X0YTiq1UTCC
2V7sTL0r6xZCZc1cT7QyDYXpjoCXlIyW1OGdWpWPXcZ6Jinq0Z7LNYS2+EW1oeCB/SSStgjGed8K
NfY5VYkmpu+eQ30BAG8WXH6rVj8ae31jj+g5hj6HuFQ49zbjcvxyNNiTUd1AADjMGMZDZ0Z6CSFT
iu+iH9vI6bUiKBLCb3PaDw0lWYDb4ewMJhJ7NsH88VCpm+opH7aHbSqnm1QYUpgOb2fRbV+sK6/E
ohc/m6Oe6PG4zFJ8CvwUFDjD00q6hypwJViW81UMiAAkdiBbbdN7y5TcfbhUaRm1qCiNWGVUdOXW
8Nm1jTfb7nn7NB7psrv2OX+mzlkBOy9kSLBLOmX7oGeMThysdRH5sKRCJeLI1p2lsc5UuwEzzpxn
CBWt+e0Vzc1q6zYc9J7lS3FXLVr5y4FUmy/V3T9f/vFFWk5CZzHpYSb4LAxoOChiB7aSJYI7jwlB
kxfy3Lc083lNcIIcwN1vDvmylTPFjrA/8h1KAKXQePBUYg8L9oqoBthE4D+8jIv1jvj34lUYOIss
vTVWUb/VZCf2I8v3xobsmY4WOpJ90wlEPNInW38px7Ox3npWhGfPpeACkQZGjQE+vzMZY9K2fS/v
ng25OtEAQSRkUgeU4awMDL0Ifzp0FunHMymAQT4rJEMjTDWccnko9S0wlnENrHa52W7VHspBiTfU
6BGQkxNF3M/SbOwtmWNiXZoiw2N7YIt08F3baiPSwhOgoBQoPRMiU5sv6FK2g9fUh1SfivtUcZ8w
+zO13iaFMtljcDeaDL/sEXUPMURxvm8O29wfBJhzaesnD3Ht/T9fVKcgZgLnhGXkJ1OAPGyNTD2I
hWOWmRweU6/o3zIqKnudmgOp1G3QZYYvGze5lzhPHpZK6nfZMp9Lg5GrMWX0p8k4+66znTbL8O6M
mlagaVAlT91eLJ/hpqbvy8gGZE2PboMXRkNPsKbbhcDK17SzLJDGeXpg0175mVp9upbZ4ccWJbud
dA3xweihPhdv5LQf1qpUow7z0bJwMLWiOymvhYl2Qyj1RO4qiW85uQQoQxMesm3KDpWGLHgQxKAt
VN4pEAzW0NP2ZFSjC23QuEtl6fzy6u3bxfaqo303KGtxCsFamf3VlvVdMbpnSTIukVPeIbfr+mzm
zgPIhaDX3S7y9mQEIqOVo7WIv2Dz/jikYscdAUeRcHozsvLVYYJi8ghsrTjAymAaZn1VNTg0DM1M
MZGfqYpzN/RIURp07W5p/27ynOnS6F1lja69YPFYNDVUIJOTsXrptGG+R/ylF22kW+mNTQgdXeOe
6P25ZTj4WcNG/ZaC9xf7sLBd49bRl2Coi6PQedMHugXAdCzUcjKcA5m6sb7Y8bilD5IFGeO7dVAO
Q4c8sKlZcCDz7mcb6occLummxwnDQl+qE4GuGTMUMfYmRV1YYfk+KKtTxbpc+JuaTN9IFmANyLKa
8kBhsxv37VOaJ1vs5TsPErhZqKzNb9t9NjRWQ+pUAke02Nc0TDeYq3sFbNWm/qgrnW6bGZA3rk+0
/MlpLNjGgOkJ1j7RkQj3/RNmAnolApLtKQ21PUl7ARE0A9ImX956oUeW1LfqegNE7YGueWyHhk5p
yc4Zcr6DR8gmVtdhYgtK02uj93MXf4MlHFRkKIRaNf62S1c5qhb1AyHnt86aRz+xOHe3mrGZ6tpR
a4rsebJnNMmCJI9lyCPDSFBhtpPi41aldNu8C+lqyXEfeS+iyA/5aP7xVnr7ysMWP7fEB5n9GbEa
mOhGey0JEI5p4Nezt3/55/+ZqlzPo531qBzVCUZhwsJUW4awTJGw/PPlHzUG0oRpCyp1YQmdoTHq
jaJmCoVK6UzHwcInbylYM/op1GHNiMmKaTR7Ib71z/f/+TIsXRqPigvQ3WPlW/COnr2lYfSpgT/a
/+mff5Uyju4mbz7ir1DOuYlwqHLa2Kw2llScGQziyzGm6oy2lrgEJRvO2/4FTSECkAKTB8QdOr5V
Tmcm3PLfX16rkR/a3dVnjVI8O70c42Kyt3//K3y487/dW/+jpf5/aKkNW9+1/P93LfUbuuj/es17
EiNyFL7/FmjvKuz//Mr/CKod51+Ojlra9fi8Y4NWMXL+t6Ra/5cN6EXzTM9E1ezt3/qPpNpU/8VK
dzf8OJ4NR3TPw/xvSbXzLxyhSE650lRk17b3/yOp1hmY/J9iY6I1gQ4T16XhN8Wlzvf/N1Jyuppz
hZ0pO82KtcvW2p96Qlemz3A3nXHn6RukYAniezspP0dJLs+q0BJq8n4iiMS0T7NEVdKkh1xuRcAS
hXrZrBUfj00sbOczL5KbXNQmakFOMP1lSohsOzlUJJ3RPSTYAC5i3eyQiAMdDRQ7XE+h1+gh287b
2/xpm5aINtk5odyOrhS7dk0cZ3Viut6WXQwEmhLfQFLWnXp3aU+mqdThtJJMrjfzp5NmNWiaGVUW
q00tWS5TWm1384beyaFtSLPuVk+bwvlJso/mApWBo0Cs58nLBiQfSXNVWq0LTR60CEOKzOo8hM8w
xao5XSvV2B4Wu1WiemUx0g1YLYax4DQGIReIUXjRYiCHwttRH0y3RZeRKmpU5RT8AqhEKS03tvKQ
Adg+UO3yQJefBNSZvomv4FZ4ah5WukNxX7AIhWxjr+Laz4ukOnUUUB0ImjQFSWdaMf1KO4jFncxj
3IxFTFxkwVQgjTOQ0s/G5D7VZCQPLG5PCyiOULeGq4vhEgmL0J/FyLQFNe4z4d3ROg6vdjY/WuDg
ptmOO1vzbeYRTc8INH/bdHYL5G93qnLB0XOz2+06Se9FdcQncYeMvFfMHuCHxnLtQ6ZSp/27RpUy
8c4cRj7Dx8wCFp1tmlJQekA5NPN+zMkGRWdPyQILxFgWLci1hs1nph3L0T7PKVOFFV0k05G9yZuu
5Cu+06aXd9uqu7Qu8F4yNoVNp+5CMSUJq1aMvofh7FBM0G5gJkpM1PZ4KMjEaaes9LHzkzDJB9wf
LYLH1Q4Fo8yr7p09VU9BPTpOzwcOqDzyrxEX9DYHXOVBS8bloapBr7rL91inz6peC0LNe0lma3nV
e2gCiWo8Ue0DIrMe9cq7seRldT9/mCkOZvqj905k/Q0Vhb/k23xUoPwyQtoVaosbSRJFI2XwiHPV
bH9RyuxuQDWFRjmL6ZwPOPsQtDXdeWBzSs6RdwAasIZEH2VRaigz6uAkqqV805E5ndKkLSL4GyEn
AY8ZVyCV1uCLPrlLetLLdRY4TtffkBVek6E/aANpsq1pIF+p26iqHRdsK3yZgeA92AkTgaaa3wnn
fjTr7urkUzwhiXvJUI2Jp7x/wpSpHFqzQbcjIMSPCNWbVv8DN/4+SdbYa6AEaeZQUxr13LMTS2zi
oSn33TF7n0kYqOwR2VGuhNM2gKNP8OBNAY/Ne1E8MQ4hkW8W4UT8EN2MdY89oIsxCqESxUS27JZP
QCKTdd/Zy0lqWDUcrcNKgXRmK1G4ZMv0QAtZhZJ1SzC5+oi4AIE9SnsNcSQRO+ljP2axpyaPw3Qj
i3TDNMFa3aruoQyS4VHS9+hCR57GNjeYCBUKU6D9gQenCfwcW4jhk8RrK9CGz2UBbeygel1T9VPd
9jco3bKAyWFM2PfBmTKOMprYo+I2U2Cl/bdkXhTWNSvJqt8QlXr6HdO8lbDE5GnpvOQlqyu0/r/q
rGsjvA2fK2m6IV1MeiaUjx+mZaHJ5IRwaubpMzLeynBuADGmM5u2V3AtBNWae4IFsggQ8tPsnuCx
uI+TgUhIgF5akIZiY0Pm66WA0wk9xwgjRoAt1o9d/M0V+7XaoH/XqzeG2FV+5h2MDVmeZmFFtWqp
zw6sDDIAvtPcmO8Nqy3RjKiqv9tGDN3eU1+/QKntGRsoOjyDA2s0oN6w9WKUe3VZbhyWltEh1XP6
aMMDwkg4ArBHoCl4d/u8ZkYGaHzsSeBSPMU3O2Yizswe3rgsQlqXzMuDPjNfyG9jQJ/RVhD6uG5V
fk6gVrotge+GMgocNIpf55oaZ/AIVcOR165OXzrofW53m6f5APzBDZSiQfTMLZlQZT/WnkrSq2h4
Cur5PFjKFGpWZCGMGFAq7GuWaG+zeG3Q/XWkLPn4eslPan6hHlnRFabFYSu9D9tj2l3/9arxvXDJ
Y2XS+ziskOM19PXI+5C03Cr1np2UzQnH8TIKia6BOOd+NFwSVFn6qGl/MJBqYlnvEMdU6aWzEvUB
xmpUWAafnfyVuwBVdqmWB0dJtfspQ3PWc63NdfdglINLTrOJDrRBkek07wt4iIvN6p47Mj/JsREE
Lo7tXW6L63BsDFu5kSLK5Jatu2NKbkgyGFHK/spZ6Z8p78sHBSL7g1LN9UkpyPskwtYqnEgb5a/N
6V4s03suiRby0/ItaxtCz9z5zUPlf0YmEqNpWU+tg9Rzz+arIS+Gs+Gdulxsx2k4ca528aoMZ2ir
NxcPy2PpXsTsBgYC8XsPOjgkg30H5fDf9ZsXr5P3uBkKUXuS+B4THgiU2srPMWPEPGofhCE8yZHU
+yHl8w/2P6gFH0xqDhrphHX7thrnTPd1fG8Rn9+bNVth24I3BGKche2MCsYUP8gE0AwvLO7lSkAT
0rJQywEaTBC4c2vW4nZ2z0OJYWAast/1Yjz3TK3Ye5tPKQVIXhXsJD18LBkZdp5ECKIiVknWkZa4
rgOD6yjvFeZ4ahlwKUxXZ3pH5XlMUJSGNao1u07pvuv6pvZulJHK99E5zrCvvMgbmRhbt1v2MrWJ
hRJe/8iS/DBvHhc8Ai5vWN7sfqfCdvWzVjpvWERifuOA0cWsJsTNaVnUjQ2SYA9HMmsRCOeaNuHv
+rSUbX4nq/67zbTm0LsIc3XjYsMO4QHiFVMVg22f7r1MAHGc3LXvdNvUYy+dtdB2kB6zQHqtK+ou
GDqfxaiy+AL04XT4y62uBXKnTE/1Or5WctrCtoPU2I5J6GzdaU298Q6iKXwsZ3rpPANjN/DfABxs
eW0LXCOOs4lru5iQsJCTiS816Yx7A6Gn5bAjWPKlwFIxnuo8e8w1QdSNsD7FlPeR1m8YB1maW2kA
1ON9FR4nYvdh98pzCVU9NACEQvpAfkBI7HBcnewKYxEJW0XuaE7jzjDCIt1R+1vXhJ6YNoEi2uae
esqnoMcBfxJDFlVusYRt8lbuH9ReL2KH9/lEtVLduQxtrIazLic7O66HLo3QAgvCyKwWBjFgyG5F
s9D31zRh0rAxCS2Z1ixzJQ5oHqpS/1KwdAU7CSZQdPVrSJFQ6UTzkdR4w6OUX7Qavla9CUi8twY6
fNDMm4gYQzwlXXfTwN35liyeiu1+J/SQKlBHo83WCSIt+BcPhaS20Xdjc3t2MNW3g/mILEAPVdYW
K6b9uB/Up3aZGngF6CQySnTP5R6bReZb+n64FybOnL1rkE+WOmvB0vaPjmHdufV4xY1h+ih25LFS
bK6XBMq2qQwDt+yG132ZlCMnkoy2Yet/12b3RslLbYeBPDCmllWJGB5kA81z1jBBmG12EqbRPZcj
gqJmKjBEV8hCB0Nxebp5vR0n8wW/JvWW5WBO8mVxNLSSDSPI3CX9bxvrFWNbkYemYSD3NlKWMAuE
80KX50r5yxlTUJPL+sOaTk6HQMyQr73KHqtwKFJNgq9S1nsmP7M/by0UGgGfbzKYsnjOApOBlanL
ueqwkmWWt7nxsLqGPypOeSNlCYWIkN1Hx6DSbwwhj1uyca8paRbZdWcGUzK/MpM7bE5zXR0CDJBv
zO+JKL4nGEtJUS43knR/pEFWZrG7OrvaelBpNu4sqMqMwsOlTl2oHjb2gf1bfP4IXx9O9px/DcZ0
UV0+oyUPQJhV+ldWkatg8UeB1mKU0b2t1vqjdyXbXnjVVKwNqkH9DgKBYh0Ik7s2GhLhdhgQMxVA
6wfF9R01+0pLwuqpRD7qoT+59sq994DE4DxIQViB92hP6+us9LGKLiTU9QuQyo8RcRG8Jq1DseM9
1VMKHgv1UwbVWC1MtragOrYnW3hPFng710Vz4+EvQR1c6XiN+vQzUSSeJEx9phantDeOOV/1Eh1P
osnQm9pzW7lntYKuUaOhZ1p+sMyMPYF9tJPsC+/ssm3RRvc2LbAjyarXbO/FdBYmzgQHeM8MbL+p
Pn87E2eImajIKn7r2tUzS8wRoJi4Wly1ojdoHraR489JHrZUvzSZeM2VKRJQRDZ3eADdMSGYdNDQ
oXfONgKzNdRiWVEyHYLUTmTlkJJ+xm9VVPWjMEcsF8A9azYldaKTD64sN8vOUPr1D8Wmvzd9eyzm
OUBPdm4STmglwbXTXoCQ37fWkDEB1zufcwGADMoNYrYAQugA7bRXo2MuZ6IbS0vrq5wAKrfXTXHZ
WOBRY2J4LUR/W8Ez6gkoNPs39ptIYZ+a7i6IQQkFU+BNiPzuvc/Rm2qG+pw16lEWnMoYCVudDMzC
vDGB/+haRKmDDi6RiXsZ6ZDNXeFE6VJ+WJ5FvddZX7L27qh/gZxkC+NsU36jkYyRXB3IacLNUYWY
RbgKKARsLDw7arpo7h1dRvWQfXvW8ghinYnAPq3UnQcLV4YhpuecwPBuhwbvb02To0X16ng3QYAr
b3fTANalYg+60CDrOIvj7dKZgMn7eWn18+gZeLP2HG9ErZuc97DUt5kbaX/Nldl9hkh/8NLsORHX
aRafjnrIG31FTcmupbVwxq3eg9Tn13SCPDhMESguwREUMAZ5oax4ZXpRUUbRPQOofijtKU5JEfbN
ybR+PQmmoJdG0SSudpDLEnJSCePthFnsBFMpuyqlqt7luCzVFiPPOHFowBNlMUgfheELfKkSVqp9
SieGwvaAbsYEZ2G404G7X55TY7zmqXpb0GT7XFwF65X6as8KdCFAOFneH5XEfGhGXFF0gAK38rhE
yI4uYMfvNoKFuTTqqG+7n9bmL5Ag1zZ4hojYrG5D57x5ZAyxFJqxqc8gn+WAib8AwrcpqJEL5Olw
Z3QpaF/V7LOnrMsxVyRVW0cqZA0jFQcmV5Rx4PatrJAx+0r32neUBdi6aeazK7XjlzMZX8p8GnrK
uGLmtrBHr4DoiS1mNaS/0KL5S5UTK9l+ERbqnmpTIAnc56tajdoTmohI4beOSvtm28VlcZBCJIP6
1Svz+qzmyIIS1KxJA45ktJ7N1L1y9T1MID1xk2CkWZVne1Ju0phf9YERDOj+kU7Zi5Vcv7H25F5s
tw8NTYVPaoAZjy4bINShfC5jvVfJla691AfZBGHdde/zVCOiT89iV6CMIXr+rJSETQD5Rwg+M27i
c2eBCz5k/4u9M1uOG8m27BehDIO7A3iNeWJwFim+wChRwjw65q+/C8y8WSVVW6Z1P/dDRVFUihGM
ANz9nLP32pX95pQlh+jqu+jbYD1idkmYMhwR2G0T2zFBzuIWCzB1DgAPZveSYky+kk3WkhKQHgM/
2dI7b88ZHU/UVtEpnPcmlneUhigYXe3gBkXhiFvlXMCJ2o+hoG63hg+GAtWaVIt8Fc34SCuWDYtW
5zZPh4sz9NZ2dO2zLSk5yvExYYrJcStAPNu+WZhpVy0HmyFrNoMwpqO00H2Esj1PEQ22tgteQ6FW
dYMmYEjNHd5x9BsN2R5WM1xLhNfUozQnY+ZOVBQ/854bFFkZlaTsXzHyUi8Mj8Qq5OuwaeDelwjc
tE9VMmQuc5dmVju7Mu7JXS02/NfpNrIp/HJJ9p/TpgeE11R3szywp7oYgAjM63tNlcDhzE/YbAe3
zfAmy8PEJLAhyBqfCwG0IjDoo9DeyK2pfxi7j9IZxs0A35ude6Bb5dzUnfCOVogyyhd6W9od5wIS
BNuKRiXc7uuQNHfuWO4tWrGrYcR5Uhu71KqxV9AKJMTxYx6Vu04p6DD4WN/dQP5AeF/shozZfOe5
ybmvzMfG1wfTYJ6OKfquNUMIWsY1AOqNt8LN12LCLEuVw1lwEQ9CLMR3n9xVmfgew5zbeEl/iUss
mBYJyTYIXbtzCHNy62RdEnSEkRtTGrm3Mxa/3uUHZ3o9Ttk1M2lfFkl7n5XOE3BQmgOIFgoDNVPO
CB3pl0M1hr0gNMlZdjiZGNUuNlWN7oxzm+mke5n35trdN3iySg3lygwBI/pJvhVpjwHC0esipzNa
hPap09toaPwPw7Sf1UxHSiUh3kfZz3saqoegh7HhUncYcYYgsBmx/oP9r8KEVGgLW1LhcvgF/bCO
kP/PNgHapJrpVdvU39GOENzOpbyUTPd+NqF0WB5CXdmMczK5U4yHGIhbh5gALiNNOFuUGNeHSP/5
VRM2M3YuLJxYSIwTNwoVIbXORnr0Pj8f0Omq0wT79YTFmgvw85utjwjZxjq21qyZpy6EqOfQsDpi
gCCPuLOuNGTkrqxzfVoc2RtaM/ZKEQTD/JYHJwwjQAZ9WJ6mYuRLJ1zUcV5DscG4VUykL9NOrk/M
kQ9Dnk97pyiqEw5VHpavhpZDjTehWGEDQxyMjP0+txCe4q9pcBH5lCKfzx4tnJJKoJsrSh/Vg0fF
/vm8ny/m8yta4iUfO6/l39/jFIqgtrIPWvIh9ou5h3CrYDM0M4KciL4PbWj7VCj7z4eooGxlsvKC
zqE4jVLS68IuhlR7+dL1Yoy1tY4LLPdBfopb9p/Clpc6NvkLLeS5R3W9586rToBba2ATfbACvS3W
VsGb+PnQcddsB9t8//e3bOmdOOVW+5qRL0KCv/7bagI58e8/JhP6ItJXuaX++gt0pc7GqTnMQTwi
9A7jPqUk/vu/HvzGCTNeHd+M43Zbo3rHw8Rd4Gm0fYhWUEEwaSw0Yrg2tNONl9ePbhbkN2XIeRjq
MnUhDew6D865W5DYKuJVZvbEcXU48M0+dzZN26whVSzom2OJDrnLCcApoXSuEt8wWHhSgp7C+D6H
8YSKqTMfsqC5kmFdrMn5pfC0Z5v9dIgvLl6nVU6uxVrZKUKOXv2YbWK+qqI/UhPISwd7tWk9IAF0
pYgHtkOQvjmnW7qQCp+29zRwG24sg64iYtfnKdHDXkzDyuWiPCcCO43NxgIirN+lU/JkIVa4GIgl
KssFOpDaJ2iiyyYQxtSZg70tg+5OZL4+A2XeWuXUID4qdrNH9nY5OgliNtAAuPhPM/ChNctcCdIK
YpvfmSgnUvNQmFN3KoP+a23kz+aoQefRDwK00Q35PXUiGm9ZAdkIOsolcCwskg7zoL2RdDyUHOLs
8Bu1b3ZXGVa8UwFj9zBbE2BBEnVRfdR2icfkGgowB85ihZ/2mUvfM5cMvRGrkzf3IzfUI6ziXVZX
5yybsqMDEKY3RIDhKLkBxPuMm3NaSVRMqXdUomsYniBYD/vxSU/uKUmfehjEq9AZboNOPPhNdRz8
5GrG0wbt7hea8dT7xTRSShbPk2DFJZR+3eOhj3L/bnnayrMYlYArcxUJNFGcfBSIbHo6+AziptcA
xloeOPjOzPxRCvdFGExwepqyWWS+AiBHazM3H0PjvDLK3kukSivcw1gKbf01muhhl/ZjQ4QkFkMc
a9BmxaRflt8OJYfvodJVqIDm9t3twzsfMZwsJa8yYhniPNH21yT0qNxguZjyqQo4/8zcHpjQij3s
1mcC4Pe9jbA6irsPPbQcr6hz6YCzV9rHyhTGWbdPdjIGW2mCGKQGPNo1qgS7gSHDoEbVOQK+OP9B
lHrGxIT43GJaYZcEWQJEIKCqWBy+M8bJ6amy/e8qlDh7K3pQVof/Lp10e2tMCt33gIirRHDWGhEy
IX8vsdwQbeLKNSTN/kDal7pblPRkM4OHYZaRlQUyjKbtUHbyKxRM9pa3jkGR814jcuod4+2al1Sp
2Mjh2nYSuAe2hFY9Wl2yZ0qJL4IRHGHHBpIZet6BRcM3QAWn0KMtn0dTxoSARmCiCLO7sSbvpW/M
d9ZKZ1OUzte+bDxqWX7nGg9p1k/f02bCpZ5tQ7sJ98gJFwtB86RESgNhUhxsnMU2U+3wKWO2pS+8
ihN5sWjWHZRbEmrfJt+mAgmSre9jpX+6KY1QkKyrKS9RrEkQ+LE/Z+uUQYTJp4gnD0dJ5LzNlcfH
Q4ZYLfzL7NcPQed8DABHVzqg54qaBS0O+R+CL5a/imO3xr+rP2yMnbCyvqh4YSbFPbdj+aVxrVsw
SAPG6n7YNsLYYwCjyPJxV9jeOsRquxb4Ho5+EK51SkmZ5/KJiTphOyHNX39wqdwcg25jvXWSFMyC
7jk6x/GmhkA0Y0zIIYgmMR+J15BYUb6YhrwKOFEb2ghJNL/onuQwMdy2VrgDPsEzI4En66M7GnCO
SIiInpJIguVRzXJMZXjnGWIfYjDgCsJ9G6PLLFOqLd/eTxobZYwxb+Ud6Ga/GpET7gKPzfycutal
adRbzRFMy8JhLyU2pPIeal9981wmN1w2hYMhtpzvq/rOtXEbCNqA4xIXu/xFIlMGwTXICi549Ijb
DmiWIcKjI6AC6ZLmRCfu09RFzZS86x6+Iz5lXhppPYpeHK7NOzKrOONmyt7IaXyOSpg7SWo85Gl2
qfpvRoj1z+tJq8DOMdVAbRVaTlSADA+lt3U0MXUSeo9dedmqdnHbOcYBK/GVPtU9MO07VG33RWes
ikJt4GXdfj7v1JIlRaRARLWX7Rq3fIg00mYbVYI1c+QWJkr5WAHI54DEiSiddp3InglBIr8sQ5ho
F9MPg7wLUEC44umpwNmmySbtGorqA8lExao33XLtNUBYi+BBWRghpwEWrngnLRx5o5TfCem7G0jW
0E39nNTJXjfRYga8On5/iiNWxdG/8+gmOS2NorCNWMGE866RP6EmewPf+dPLvpkl2CpmZ08gybYa
j7wJiALnKFP3xjywuOKVbuiwjuZhHpo32rgUi15CGdlirNFfjaJ+T8L8ATHFbePLdVYJgK19gKA+
d+ctZ5BLZIYn0xdP0hQvxMfgh+MX4Gx5RMWXYSJx3yaAmpADslWFlKJiDLMyaJ9yJt8yfT0lYFoY
B76jc0JtnVXPST+eCEM1ZfvdDDnj2MiiB73PuE/YaPdZ298SwYREl5EN1o+qpE1szfQlvcrK17XF
tL3BG59MzMSqxN435kyLubRvEIbidRPkvZvL9Co4l6DMsIJuO3fKqBKZpZgSDX31Nen6F5225tqO
41tggnBlk/h+aIsPjwSCT2+Ol+GzavW3ehJv+cKbyjgWdDHw2v4rjk/cfMV4z1mj2FE/umwA8bjO
hvQ9ap2dz3QCbyCDhqL5Jvk8QWPBZWCgD25l62VWevCmxzAx2ns4UZdq3NhmXa+Z9TkLnDVbs9MU
RPggUgMDcII9HLt8olU3jlvizLkSZFMzp6xeaehvECaZDLyQbxpW+t7WKALwhQA5A4yOE+rGzJkX
C94Y5AQ4LPqB+a0dftX4Js2pPqNvY3jhLcLE1CVuqLmThonmOTomo3gf+hTf7fTkTdY7TbOMQIEe
TAKaBoSt35f7m1DPBaWk1rTY0NPZ7bwehXoSpnvsI9hKsWIKNzjTBeFzhheNMG8A3CANsg7sRyux
CaQUoLbxHau6WkvjS8GqaWqc0Srn3CIboneb7CAK1WxNZU3HiJbx53HfbT/ID8JfHRoNXnNr2Zpv
iz7goFKzZIJss9L2uyF4FdjYvukGZIQxbGYfmi7gQoWQB8sK5Ho3tI4p/+5gnGorfk7totuFeIYo
rO7MhZfYMSlx8mVsBm9sLhmQlsGTH2PlipgLhMF4M6XBl9bszwpj/9aqsXV2EShXoAITaCCAWPM9
+cN7F4DjSufpuaQcoqvAKKT1amyNCaom993RkN1TEBDumFg0kpKtSsdDkVtbwYQftx7JbhFtEDAc
zrAvDflSgzU51jqnS7fYgd34pbbn245D5D6Ao7ny7fSeIxAahcl9RXhzaOYGnGyC7DEwJ34jhxl3
N20tk+ChrLtiCtv2XT2yZKi3kXYFukTWFT5csSuM6KGuw3prLYSOAVAAwA5Sil/theAxLCwPA2HS
wvawPTfcW0hHefe7k78QQJjerF0mrgvBudJUFaWG/BX07t7xxmcuBbSW9Z0t4Yog+7mHePM8LMQR
5DshvjA2sjpot8k4lBvkYeRYjKQMEK+BysIE+Y12KJjo+2iSuZnd4IWYFtpJv3BPpk8CysJCqcIj
1JAYaA6QlBpaSj8skI8WgooApeIvTBVC526yhbLCzNncY5B/kABYqoXEYsqjn16bhc/SAWoZI4gt
jMzaheAStrBcRjasfKG7YESbkZQDq6hMif0tQStFN6/qcs6Rkblq/PG5pS002MVDCz6mXjgyzPC/
tBqjqiNf/er7AuXcGJq4EhMETQ6KpliYNA0zy2mh1ATpvQe0ZqYn4hq0xUq696qDa5MBuEHEzEgp
hnkDT8Ffl3Z/lOBw7IWLkwXTXiTmszDeslT9MMHnDAtHx1mIOg5onXlh7PgLbQdM4jYeiqsNhkeA
4yHxBu8vzbYEUE++EHsMBbunA+IzLDCfheojFr5PBOgnWIg/9KMBwi0UoNkxWROnYhMthCA+Nc42
yZGg2GUeCDoiC9aIYAF+QBcqwQx54xfaM/QIF/6QB4gI7B0OUNBEw+i+WqCKaEc8A1Big1soRkau
rkSt0IuePiwwR2rhHQUL+SjMFGF4Cw3JN45zBR0pXThJ1kJMYg9dqD36LlGIv6OyKTZuCiqzgL7j
06uHePM+g2Cyu/x1AMlkgWbSIJpAyDKXx47JgWq4YSB+My08Jzgs6p7ZrAvoSS3Ep3RhP3UdFKiB
8jOc8wPA/lsvxqKWz72FfQ52lAIiJbFwVEClcuBSEaD9frBhUo7WN/yV7ToFRJUDpGLvC/el9dwt
pCrGxIhPFnoV4DoCMfK7ZOFaFQCu/MJ+7N0PnWB7XvhXnNbx/HSvuH2CqslvsFJytuF/M5IlvI4Z
DiC8wI4JIRSQvl4VoLYYdx/SWG0h49JL1+aBqo/QEG87UIg141aV+XMc45rLgapVonE2vgm9A+RI
0BU/a7DeW78LLTg06puYxmqV5tgc+9h6iITZHsehYGme1Gv3zSvt6JDWTJNoMXauZa7kwgFMWkou
0OxRQEmbDs+erG8iW8V7z1Ordi4mEHfPMY6rPZaFR2Ub6Snm/uXAlyXb1q7IjAJZvSNK0d6iktnb
bctkrThYTjsghK8f5zAgrjK8lQ2ddSuI35Vnx8cejr6GW7oGeABAgJR6AkERwM9CYj3p3QdDTmul
TPLeMLJEtFeQU2KMK5tuHY8CuSLoXRuHazkN/UEaB7vqO0JYeWVwY1DoLRz3sNo65vjxqT7+/0Lt
fxRqK48whL8Rasf6e1lQof4q0v78V/9LvVb/ohmDNlrSonP/UGL/KdL27X95HtBpn+mlJ1wFwfov
kbb7L9A8tsB54QkbyA8v40+RtrDhXhNN4UtkLCaYOfF/I9K2fo31Ep7vS1c6pi0cfpylnN8k2iC3
I2TCkTqjxGsOgHpHxFcP0iqag6zHaechZL2SArqoS5xjEVaYycxpGwNN2HdMtf/j7fs/AKqtX5n3
f7wc11Yc/i2Jqt3i9/5PxTiEl0X3mMuzIxHdTlVU7RL7ez+51a1ZvPtL00Ui3sAVWN0uzd/T3z//
r9Enfz69ULy75EV7nGV+fXrIlDP8Z1ecYc58Lb2+e5RjcEA1XJzRKWXbQSFt7lEqopaN/ylhbXmr
/43m/nxyLhWuFSmZ05nit9+9iYYIo5Qlzmk+SMZkU7pXk4MIsvPwEcf2k0F4DadwANbzyUiSD4VO
My2T/Jxo0e455zWrEE7SOh9gRP39G2OBZ/+vF2cpyfXmmWAmf5fyDzWLKMhgcc5Q8G4TXX8FY1Mt
wEIL8RC2Txhe4IYEyA1ZgP9AP5l1QD3T3n7MSsZqHFjrYfR2f/+6PsNofnvTuBssHzKn5ZGi/Nub
NpaZztFFiHPUB3Qs6mDc6JbmIVi2n9Tj4bMwExRjGfrbmWYoKSvylCFNOcHljvfpQSf0RB3d71RW
T+dpat2dYQYdU7UwuTWhiPs9pImueXRKSBGTK2jThTEZI2r8YB6u7rvyq6q1e0AIDqKcMyRGu/KN
me+zkdjiwUirO26y9AZO7Makv3yvzGSXkcEJIx22fxj8xCXWUPIYIJq15xyjxP1qKPvFxCh9+ft3
y/o16mW5xJTJbaVMz3JBDvxOfydWJOgykqzP5PWYuzBALaOkRXojbyNoO7pI88hcLS4V3cKiWYBs
NfqF/7cXYsGdc7CokG8hfrvRQngMWTRN4syYibmSGd1AI3AeZvxsld0+Qn7fy2rSZxGIY9vmx9Yz
xqe/fzOW+IxfrxyF8B93inRN6RH08+u9HrdVY6iyE+c+iH4a9gFpKmUm2lDh+3ciTnZ8Rv+0vP33
astzkmOwfA4WW8JvV6vZJ8Jt7UyA85WHsUHrbWj7sQxRyAa5AYjVnM/gRq828FjQPe6NCcqoqS3n
S9PIf7h17P9ebxTmZLBIivg6bES/5Yt4gWNhTcH7R/vsUqaDc3H89sbLZoBjMK9Nb/ouXSPe5IUL
sQ0q1m7uixuogZzb5gKfCm7jGwA6HsctKU9gWkEpquzBMTnmlhOmy7pJgyMqogt2g2mXMiBnpILW
FA3dP6QY2f+9citTsI+Zy+JJIt9vvwwdZzsIVCrOgwB/UcxVcNssfT054o0ZExxGge9dKkNjJJYk
3mcaAHQwKRQLVf0AwnM1VCaFVZcWO2920YoPDfTiKmKmNDjnXtrGNdMQds3I36gcagbNpwkxY+ju
mOMzaFB0LmXFGTvxdfMPy++vRqo/7lshyLn0l8vV/T3EOc18NeZpxXWTyvoAtDlHo8LLHYoOUE//
2oVj+Q/xM9avSRF/PKfCIYati2OI/fv9MVZeUzJld86x9McHKJjTHXioO6uq05UviU/zyRzfR5hR
z58Pnr0W6iOti/wfNuXf9h42eoG623R9wQkFa+nvr6SK2jID12qc2iBdGDvmI8O2DGM2E/YIkS2y
nMTcVcvxHTm3c0OlwU6oG+fg2ehS/CzchGETPhYWkWF/v4jIX1fU5bW5HqcxRyluaSwry032Hxa3
ChGprSzXP9UIeBVQxq0l22Sd9rlko/DRU3cJUhDPuzFdW5+RqAMnDLzbZV8JcYIhiXZNZmgOZidJ
Va7G+CD70IH1XCO7kT5jEy7jopDuYRy8rc+pbBWHsPlGm38IYkmsKArOo9XJy7iADYCpWFeKo/ow
tWDwRhHcmyH8kdDzidSRp7ZhtqMTz9wTXGDCUuLcl+I72+fpuKuBBGw5HqWbaY6Zt2J9tshYOwgc
znfo1a2yPP/9O8hH+OuVxqAOHbbjcuP6psPIQ/22GRQejusxd8QpDGlUaqmemaPOuzJWxk4V+S2o
xIFNuzM3tDchkfLa1yXSqDUntChfETY1nJKEfYQMh2Ibe4DaPnMGcmdKj4mhEHwjl4hbukscu95y
kR/nBLh+NIoSKgfM/WmJn/Zddc8YOyYxKY1XAtvBBsgI9GXbPRW0zfeDGq51SHhfHuIPpIGg8bmE
07pBRgc4VoCPxOFfnZK8mMA0+jHe3uXPYwIITfsuSIXGYZOpXM9Dy9EQM1tFRwOZMO4XpzzTokf4
Fjc+ITQHUN7TFcH0LmBqfobDDJvDVth6E5dLaICBVI/AfCYGLyRD3KvWMfZowv1VXLxg7O+Pc1QQ
BSsfWNeiw3IsarL+bYrH7ZRF+jGyAWb2kWlvfQLH1pVShEOiWl+ZGOVb1tDbwSDPs6+ZaCtoNkfO
//s6ifQlB+21qmToblOASyt30v4FHhOzRJ8cYi1J0xVAotf1nBEaM4LXMbF+nBxtETdgv7pmtlzA
hLI5/fiu2YQRR70lRfLqyANcuxjNANmRkN/HixYDk/LBfMGpE2K1ku8dQ8ktgljSzkDfrEq6hnvt
MrobXdNgdNw7p11Z1MxzqlgcSX2MO0fdICMC3F5C9m/0Omt993EIZ5KzVLCrvbZl5hugfZmn56SI
h8uYOAcb9dnRzNWPYvQg/0c+jcxFr+6UMYxMJp4bN2rDu75Ho2N28cGBDPSWFtOt8IoD07j+wUVn
pAeHg3zbPagUv32QFagPZECMV5K5HOMxtKW1ex9ZQbMGw3AUed6gFlLtMfbqjCZ89lMrHT4YPaAm
04ZtJZl39Hjq9yOGuI0mH+amCL+k5J6d0KBs4q6Irm2QT0vwrfc6VM3SlL6pE5KDg0jQfdQuOb2B
O2wRpzubcJqaJ4g6W2b1+84I0GLqCXsdgcJlNF4NqdYOCV3oamF3kU1SHC0/JcHCNRg5VFe7RnNl
gv8/cK05GxoVnGcsPhsH0scqsguPWykbNlgtqj+u8AacWpsHXKmY9GhpBz99ciTO5Vx++CF7sO/P
5d3glVdWMqA20ezvQyaecFpNTPkdvi6tvxncGs+B8zUphgc/jZeUXE4WDpX0vopEch6K/sbosh1d
2PpRO2AvxBDctRgykkkzAE6QyPjqR1x47VbmTbPTmEDXPkFmgHGZp2cICkSSRDs1J+H9lNTvwhn1
odF+ddBh9k4LfcWC4V/x1tR3/IIlRoPGPQZ28C78YDq3efmTHvVAPpxlIq106Onxqa7wbxLhIrnC
CgToVjx9EcFjYyNGCLvO/WgvEprGQ7kMkSuPg7dwneZWw5maFyBGZhYOvp+fPn4DOm2auV1b3wq4
LXk3fwvNYjgV3aS3MnUAosTNa2weieB2X5D8vcVWsNGljHDTgiUIA2Q7k+enNxCj18NAsiji7Bp7
BHq8tmYJnGsaAIQdXTvRTHvE8WDwCKNb+UCn1gX970tZG18ayuG9HPAoNkx8WQjK7zlHilUK6TS3
rOquSkN97L30khOQfWNHiinLXDyaYxTsyB+FOj+/RXJyoPLA7yBROTvWvVjGVG8wMYCbaVpj2l1T
GzVhu0ronHaWusSedZh0cAMJUd87tE0ZSzCXQmsrZJNw25V62+glV7K0rafCPYStGz51ltOvZJY/
g0kkiJIc5C+1ED9Cc5xW3jyllNG8EmxEzn1WobnN1eB/6fy0vEKqAvTvZv2miOi8s1kXh9gVq7HJ
5pUV1C+ExsAZFWFzaOjKXvLef4ompB217vfOaIlbI1LbUaB+qkcNjbCQ01N4Gc2e07Wgge2GJulP
fvrWM/garCTE7EtNnY/yqHVtHPuWJN2g5p+L7hJo7d0Y803TYzz/LM4KKuMdbUjesqaJKvKH43Lf
dAUkX3rsnBcfZ3A1UKYEeSWsTvdpABW6GLcWjsvzlM6IqjEEN3bR7/Ice5KZ6CelPPLGc6/EYOi/
gaQsH8BSoMZqEwYyw4AV0h6dl16gkqoSuOsGi5Mzp+wQtv4xM03YFIPTEy0E1dugGloNsu62Rbkf
qBk2USQmbPvgfKrUvg8NTfNTUkv4doAHuU7lFguV2EJxenINaEeOvkx9Yxz8kpwKlOHhdO5mqPV2
Nd5pD8OiqIgF1IG8VLYBV5TYh8CA/NiGodyPXUUZnzbs+Y1rMJNiTVG02kd4sqfRdJ1be8A0n+Jn
s+vBf6319NoTcXNgRNXtbb/+auB+fwVoAGXYytXWDNMcoQretXQGV1UtxYUnBv0xJSBbWzc2z8QX
0HUe6RrVoviZayfaeIZ0LnXk3rdIfW49jUrGb6txl3cgqvu2ueccPvN0JHn4AdGqFfP7TAu894we
Tga8QRfhqIE/CnEWIqKZaSwRuUR/OTSkPQfVYJQCTZhGqkunhf1k9HuosyaU94XVjkPGbsfx0jcJ
newkafgcO8k5qKT6F8uAvPYaokiMkxzH6hz3dgZkuB9OrMMmDKmd704u9Tj2bVWi4LZ8dduUjJn7
RdSciKg9Tsoyz3afXf2uQXbmTG9xuBzAmKlHk3EzQoMWadJdNcx+3PKpv0Vof01qh0Yfivj9WDgt
NiVaXjZUCzZ/TGvtWIA/nlgWwz71DkGZj4tREjSdtiEA+ARSY8YLdrkTJzc4jqwl+oDw6s9nBKjX
7YG7kmsmv2ahNVySwDfXdPJQLtrohch4wWkMnf0ispOTt2LdFpM8RlHhkaei0puRHRwHLIj+sUFY
3mSQlulGbbE3/mDS+jMqe+T+nnjrC/VRVQnlrjAhqSftBrT1N1wFMSVJHhGBRnB33sqdD5o9imx/
VzWo8VB0XUwHwrSCsxaK9qtt+Md2PBsT13duVT+EtN4caK9bnM0SP2Cyt8aYvUMQTzlE5Fbkrx32
/0OfxizTYP60pR7GfMRj6Um1IWjmTanz0gwbI4eghHJkNit/wshC4GeTZeJ2L1KnR9dUOxWP/gbH
XcghDiT4ALqtmfXjyC0LI7ZAA1+9aSJT9/lozdspZ1Jdjy0Y9xCAsig2zdThFI6sG1E3wbpP9I1B
aiwAoh0IonbnPfUD+aLN6Hzx+H8wcMFuaKc3OaZqF0fjkWEMfnLZTnzW5buZT++dlRy6yfoOUouQ
LkZ82WM/gfatPLQ7ohKHvPlidPhq8hRJFfYT2Aryw87w3qMRzsjSZUzYZQTX82GUQnPE9jEhlRWI
M8xu12mBvQ51W3EwTtHHgWRGNm7wsRATBUtTIL4r7nt8EYtiYsuUB6YtCVBeRQDyFPP2IEoCZMvI
pr7UozduUqTxC6Kk2RAkyekXnZDuSqwvxMgOcXktE9FuW8BrNkJ7+FOPXYUoLasZpzJXA+RuCiiA
2kJYA0DlLmx7/BbzeLAW2QP4XmqPEC6hrCh2Wn2Y7JRNdhk49jLdVogyKYNhg86VBs+coLutxwCz
sGVsKfrKNh44y2bRovBtcRbc1unVcNKvXWq+4UzyiGQc1brtDMwzxa3hNvsuMNt177OgU6ltOCN6
O59Eo40nrFVXxz+oeJFSRC3atqDY9I34wsaANzL6ELMqWZPYuUO32nDuHDbCcO/hK8Z7W4ud0yA6
AylGWq9VbFF811tiXHec0Fd4jI450AOWUFY5lzGhUf+YJCWGU6Z7ls2XJoDZ6tNKklDqtwg2LPgn
9qMZsVoALvRx7ZZnkQDeyJ0UlSK0SewPW7di8skL3Rehg8G/VAe/q2JyfFAWsGn5BAa6mP/TDy+S
P+DVsmfgX9npKdkDGH6Kg3rapnXERpDAwCAfbKPC8GJa2MGBDuMyIP0LC01wn1fpNfaGh4pDMOtH
C3bF8L8vDs9V39CmZ+wT7nDCKc9YzGUbp5ePziBmDKzBMzqrD6fKQZV0NM5zZFFNDXe8tnejD7zG
UqTiliUnx5LtB6kMpJXum4PdL4tGZHeG3KQ42gwF5LOgvyudkgA+yTy//JYRXL1qi1AfUvsDSSKW
whI6coYSElLx1poKfSk9RF2t9bW3ZbNI2kC4QWshL/FQuCQeQM1xWWnH6GXet7W+eoEkk2XwwzV4
0nvb5mcaARoxXshRBvwWAO4RsCF1J3VQzciqRdVcc6LMYs+9L/pIb5RDKKZpZSepvspmmdUK6H5T
f8D/isE7kbjc+shYDS7vMZcuQQYJiRl9iOPLohwXNKtQtIiTRzXBUvEtfitHnK5iHN/BmrDVo+bI
FxiH1znQn0Gdas75kjGs2Qjs2yiu4iJ8EAqBUJXi1AqmyN5ClL8kDbtrbhElnrno/oljqfd92FgH
u8ACrvr3Rr5mdvth+CnHE5yPbGE2dC1C4gTBO3G2pspx9uVsXeKmI1bIbNuN0aUnMUQHNw+/FGb1
0wpZnjvG2cngUw6Dym+97Bqyy2G0hFTuqzuDRIydk6Xrmfb0wWWQvrZN/wH11ibTRX+hBTo8hj56
MGqLeWv7dImcuW620itKdp80QZKTHRwL79d6oSEFvnij42memoBQBcYFhFr0XXawQg9bTz+au84o
8OxNRFXUtTvt3CG24WbUP6TvWTdKlSRreMnJijlog9zYmT2Eetss1dYTY3Ll5yTXz6+ysUiuUZjf
OVM04zn63+9rVDKwpieLVackulmYmC1t7ovPP34+UJRUJm8zO27lIF7sBAKDUYMF7bM6ulYAz8gP
KPvpVAfDsV2+t0DQzNXURh9RAVi8HJsQQrNxCE1yCV0s/tfPB/nXV8rBQzuGQDjH0Ht2BvUqMqc/
dGqk6ZTpwT9GoXFh5sMf3aG+4OPnEkrJd7OYE9Sxva3irHoDPFx1FcKwLD8Ui3lwSmCcFi6KjY5Y
v7Wdm29UxePGhfSz8wkDTVGLET61jfPqQxdJDpEjaQkG6u89UMS4PNitRbqrcEhA1+MME5nWedKL
tgqDD79SX+hdh2gWj6heEjN2Ud8u2WATMY8cXjeuMj6kbPCHIx1LQ/pjOOOxi3WPSRLedgjnwTpH
O37s7f+wdybLcTNbd30Xz/FHAgkkgIEn1aB6sackThASRaFvE/3Te6Hu/eOL67AHnnuCoEoSmyKQ
efKcvdemKYMoauE055OnttkwpQUlS64ckIn5VTfyF4Fxasfx5G+P8Ag5ZMMDtPYYY0n1j5uowJSW
bWmJ0khvie5aozaePXO4akvGj4hoMjg/t9EuD1NCR1RqNVzXlXLEGcnOHVHWlqm8ECbj0BDR4oRi
GtX+QiQ7TQ/vAnelu5L6LTZLXz7oBfRwHQEUZJOayLXl4QnTxHh2eqxF+DJ2HKKtkxaTc8mL5c8s
q/iF6cXNtbr4Sna6cWxrROPTHEKZAhHp6PYJ05h/bCktIA2a7ovpsJmEkTkQfpIVF+0UD9px2Kyj
HPxeMRfHjORhVmy0/y64jg2ZNYGMG/StiZmeJiJcDMOzWaEJHRl0nAAkHqpHQatsMyHndQtfX8N0
2bvW+L2IjYjwQ+FcdVm+KBgJqCvhNK529sZVt7EGz+ShR4GIZnmHFcV5UM1jKbQL1cMznwgPzMjG
2Y9hEn0no+Ub8tb4d1WjzZ1ouinSNuqG8FTD6oY9T8tPEnXyY5F3CzD4xkBKl7fHyn1L3Y7lfZwW
LL2QHiBftRP7QNQn7UuennLLri5OXH22TasfbJKqjsvgQSua2V0tZ/rwB/d9sSx80a1ZXPjR40Nd
gMKapgjghzxTqEJm9mzFCcVWlwmzjMvhNsOPfhvnR2shgwY4d7RnJOlv/FqhgNFmuGUiSLat087P
NeV9F/XNpYqq7xZgWyQyuXN03cy4ek354s/A9Y1qVbSz/3ck212rgv5JNHDwmfzoe1uHvwxkOWdV
ec/zaLdXBBdvZu6YFzzqIAPo0eFKM94QNFbPppQnjtsefBBINvfDp1WRhdYN6kanKHrEXhFvihJr
eCaj5lDQP7zVYhC33E7NmxZ5tSbT+oHWAkHz/cX7vxlLZ7jB1Seuw7CVfkLCFL+MYwZXhRkwDStK
gO0YU5ngNHwiSbA7sRXieSMfrAEwZTvXKpwweSqCnvzCLocNmkjnKvuR7gjgPNd7NWuCauyUNsZC
7FdVVrDVOP4cx1G9+qH0j01bzDsXlbqiLXqoR0LbPFweoCRM5lrWKE6Eme7sHPxn7GCq5D5+jhfz
h5h+pGPY72SeaFKds6sWYuB3EMP0JiRki9Q+3smS0pMFS3AO3bdQ8ROeRr5bFjmr2EWQJxCAJccx
Vdglq/hPglWcO2ln2eVq0EdCnDhlUNj+rm8ffA5kOFFn0P5NFn9KFZMWbRjgOwkN62PlH/GYW2fb
QlwroncEUvP5fuE5el7s9NM2PFZSb2pYdmm1LB49+n6kR3//CJILPXwE4Hpf0jcAuRzBLlhR+j5o
UR5YNVOXO7wrRCLWe1Cz45mg2i3V2BngcnIZhnUox7kfXKnTVwDGPHPjjAOAu2jCGjKUiO9r+iee
vKqSZ0OwNIsI0rsfm6dCxu6m8/Mc8ziHEGtWL/OoPnWEbSdV9/XVfAWj6hwGs34aW/ztE8v1fnKm
hySN6EkB+Q81b7OEmojLqeQ4yfql5cjpv0/PsdTUeLLDq9p/AfWYTq6tLwB2mFVRqu9U4ZyyjG50
E1V/nTYzLqz+R7pwNR4qez5m3oH4HqAlCqVw2begY2v/rQbj9JRgbfCc6Ku3G6A+M9/x5BjpfuhY
HTmSbUTeRjdQr+hoC9SeqQHGsC5xv6J6lkdOsVHukt3Cyrmpk3AmnniCmN7mNxpN2V50xFsIWhF4
LPx3ORjWZcyNl2n1qykctAbGXGLcNbtGFzEn8x9Is8AGlbcfA2fJU5rQWDcRXLoDNzcyf1hI9r6f
HBhUWmRBnxe83+ge5xHoI62eoJit+cyxE5V7ujxKE6PMtBoK4kOk7OeakdbWWfpmbxCJsJDJQQi8
v+9TFPHAT+JDAUbddJAKptQkYjYQubsLjU1D/kxMSxyMHNyY3ZJ/NpElPFUh7nkCrrsIAzB4qL01
fdKag3LH0alVlKH0F92I8463NH8ETaIiJ+h6btaWz1R0+xjYQ2bF3+LpacHpdlwy8WhG8GpQzmjG
xNj4C1I+EUTCwjF6HFhjv60IMgVtkO5rDFZ7miGkGCYFBGXSXwbV87Ot7DSX2IiyVl+NXYA88LMn
yTmbg0+6zVdCARtDEOHC80z7GDrhT9BlYLhNAlxpDkR4BUnag9UHMaWeEnz4MH85V/PJGKaQe7xz
6uppyMKQ8CHU9ACnlD8eq9iHha+e8fcTzGWFf1plfDkRtNABf/eGwu8jQc+zMXyKa7i33LEu56Ak
dlFg13bAAvEWm8WLsLxoH6nw51ioZZcOHnmHLV2CEUYRHSWA/23JnKYr3COwzb1fyvcwin7ihwW6
Ied6WyroLvOcmLvKT1gVOK3GScWeGDJMleEOdxQu2XJC0s65XWtpfQPK/95B6diPWfuctv3nMgHv
9v+OCdVCw9iJyIcazXPtslIEXkpTJIEyJH4sbUILP8G7m2fYcWtk48AQk71RKdwE6Ps5wKtp/PTr
tcXBRBpeQbZN26bAAhpRpidblYoDE2F2vHxCnGXOV5MWRYCM7M2Zyhz7f/7uqBaDB5XVBnc6U5Ua
hnhSqGaX5cTHGvbHLAbFegBQH8PefiZFF9uXRNuv9bibQ5vFQq63t/HXSWexa1sSMdWMipXmNC0P
IintELCanFnj5+YPEjEeD0//EaG2dlNH3FyXxvXOIm4+M2kCjZzH8VyTfTfQyFix3uPyZhTVk794
B58EsaPuRnFu6gHGNorfR3Bw6VpI0vwCdgC6PQjpajOIA+5yiMz0BYK6e0HTL9HO7WZK77P0U2pS
5eMLMvN0x7JKFJFq7LOTgIi0m+Wni5/gLU1i50HF5AUMfvRk6fDoO2P2mpMGQRUctuo65qwJkALS
g2UwTx4FRXxhExo+UtvBUq2CVY1vqvqKfrj0nbfS834pUKHYc9xjk3XuQ01MKjmZREAkbRqInINF
YXF8MnX+kCwDzGo5vRSMDDd52b0ukRFeYrv0rnYfU1/ZK60uPCy97R9ql0KpLnRKy0lyDrY4HYFb
5V5s9pVWjPNnUITMDbj/evMtD8dpj8t7V2b12Rjs6MVZkq/ekLRyqqW8FdX0zem9kRQM2exFXXyW
eLuPNPH0EYzVLyRbWBJqKd6taAm3XYIng1jCY50k2z7zmnMhp8eSguscl3RebP97tQ47QlBxcqq+
F2NrbhiuRUeq0k+r4qepcP9uvTU+jmh0fehSF5Rv10lGs+ajiGpxgIsw7agAu2NSG4E5AIvMEiAc
NvDCCM9MWfuEjRNGFCYVwHV+i5uBL/TqROWfyu0/7QZkTxeaN6dSMFyS4ZihJjm1HpiXSpLdEVfy
YJnknEiHHZoZkrfTMRGqfYz9AHs6SPWMtPGyj0BtCI8IprY3D+hifjOP7raMB5881mIMJ3lKQkAD
PUa36A9LMohSbIPEJAAlBgawb+leJk7NhGuynyKzOCjJSbRoMsQLxKonrG69TfEzh4SGMVpE2O9j
XK9n84AL8rlvHXEOI+zPEZ6APcLUrW6KW+kQ5zLP2RmtTrQfDBd/atkzlmQeDhcYk3nEphvGsxvI
xPoZDvzm4mY+59aEr3nKToKVc+slDEVp6GYOMJFl4G4PN7E9tXQhqaHpCAK31MewMeKzhGjLds48
M52a+L3uV68KpUjF5GYr0KXuSbSmX+AOM1sNSV6AeM3AEsjYwa2SBLuo+oLbC7dodyqH9kfrFuVh
WGeDtoDa4ITpX7gQEAxG+XtycMf3ZO3Z+cwJvYmiXafnA4ah/NpmQLm8yXbBFcfRyTAy44XQcS9z
dm3iMjG00Y4oELvb8gv/5DaaavtadZPaIVFZQ8HRfyrHOtZVUPJbejBKSlXZsnmjntnaMbih3k2Y
nuFui0efgBA8fZoglljV3KExnlPaoPjKYA+EEyFxSHPKvVbwDCuvP+E5pZ/GsSiyGIkb6JQIMl07
OW6cBEnB4TNy7T0oav/s0TB+REQFlQqyH+Ha33JQNNhTqOBSqwkPZmPu1Q9rwrRFf2ZFTmd8xvQn
p2yP3dUXYEOdv41XkkniIRk0k2ORFBETkGTdNjRKan88s4GukTkHm2Ppg6PhhxqmvlptC5lBRUho
+/o6qPY2YIoKZDVf7KEi+G8hAFcvpkvnwGBuiJZ8087TsFPDhMssAjO4CEJUwqF5c2ceFc/I37DD
rAaLkX45cYSLji3M9yW7/eAs33reOfQ03dl2+dK1xle9+N5CDAUZfSU2UHQxx8jqjtJvLE64hrml
IdEyeuDsCtyNSEnMzdzYyK5W1TzAMiYoM1a81AQoPKfu/Dg6gqIz1ER39c0V1UK3L+3lEdKf3ktO
YVvLqhE2uF259bVdfGtrcz4Ms6o3reXiNkk7jqDSC8/Z8E7KnRagkyoAfFMIcQ8w1wtkUBIn+kYG
lk3bfZ6Y5NQDMxOvGJ4jpIIvhW9dspb3rTFTQtcEyO6p32tj+J7w9m0F5n18VC2RWv5lnPw3KEK/
zZ4cPHQCbL0ktvxzub82/Odf3F8zcgFnVcpp44nM2Ns1w2jdwfGIiCdIXQfmyv3D+4v3S+N66VZr
NW77tmwPFRLNsNHtObXS9kx2DRzs+5//edE1RHtu2LtyKm0+vP9LHXKfxcAOd4Xrcv4eWS1Iz21h
Sa2frSiXS1ixTWai4nu4f+X4/u3cPxRFWZzwHrCBQHn559IMq+n3nz+7pIPsE5V+GimwlIYf74xv
+7nF5RzY4BkOhrVSMPi7f/6BaEJ8PBZQXc1I5l/fLd4zDRdv/RHvl3j9yO2HKwkqKWW96s6FNXFZ
3/aRxz+HcUeWaVidGau+NJksyL3jT36Gdk8pWqHrn+4vjZ6sAh3ZL3YBGihzInKys6zCzOwzCV7d
WYdKzglBP4xZYf/+Uovz5/7f7/ERte2BxC5ftS3pnkwUx4aP5OGusvv/Fp7Xuf76n//j15+CpTDR
XZt8dv9hxpHCwsrwf7fwvH6V5ZfWX1//h//13xYekzAFRLeM4xB4OjaxCP+ds+CL/4IALl04DaZL
6oqHPPTfOQtS/Zfy6MLi3xG2KcxVGfpvC4+0/8v3pPJ91/ccDzHU/5OFxxL/m/jZoRRHUI6SniET
TVksGv8pQnXnFqve6JSn2HQNAn3pZ9yFh6Mtu1Mn3u/BHxXWGmpsAU/QaCp0lo3Tnu9/c78YxTww
FjLHf794jw3556/vf3F/reyHDJ18Hm5cly7HinmCw1CdxZ31dP/zvz70ZHuCTA8VQIUKtmO4KUcT
RtIKTrp/dL/0dzJS36dzYDTy4R5wYmpN4/H+4RhWPgyLNfukWb9KxkCP8B1Zg1Vz4HaqJunP8Wic
GvhoW2uKsj2b47uT4wJsinrarCiFbrmMoAPIz+3PpkDHs1nIsQYpxH7pKsDHRLQB629Q0KFxSm3f
CqDp/0L9SeNtqt9aU3JoydxP40Ha4ifwkfgbftSzE08A0ewlPMaGjVG9B/xf1/lDJ4bH0Y4Ji5wR
MM64O7HOt8jzIISudWQ8RGLft+lBWBFyX7tluZ6SS4f5xB8JiRVl/ANpwGWeojSwPUkXYm1bRzB1
KdafplwfErtztvaB5WIJrPEti4c4KByojCN9EzHWgVXY34XKXwHRLHtFGzVJcmbk5MiDGSyeZp1k
W+2CP7ONmk3Lf/HocqPBIAZ1Mb0f5WLheMaOSTkmd7PwUd+gFkYwRCwPyeT7RIPcq3oik8cW77vR
0FgFj1sJzm7x89ilP5n57MsEVZ+NuaQJhbnL5GASEdyTsuHbW8AkNMo8xra9O16tyHkBHkdWETYm
y0seMiBCkPVJGYMPiNYk1zuSTiDMxN7N1vV0tG3zL+MpRclgob/Oa1jjbfNkZWdnYBY45wblORt6
JFybXXlEEz5bNgdUs2dasjy76PQxxZaI+D3jkOT+BZlYiMiD2oIj2E8rQVGUQfgLJtOD8haq3+P6
WdR8y9LpRxk2MKcSGL/SWz4geSeB6S2cL3mClhcNNnI3W9MjGVdr2Y/gjswv8Lyx/Qk0Z0ZE5pK+
5XLbwOA8gQKFrIL8U/dhvgp9z6ZNi7zI/a0hkDmKlvYjgY4oo6goy2gGMyqDKe4wI2RedkRAvgfl
1p6RlAVOO54W9ve6VdM1MbxiFz7h2T85HgI2bwA22TovVjL8znsqmnmpnrqOCEZzmQC0WDw/CIbq
1oKKgPveJA3MDCFpSQOytJvo57IdOVVPybaaMhhQDphLkmkV70ZJdYVqLzf3U+Vss7oxmeVkr3Tp
UCoYJnisI4q7P8BjGtQahXNUoCrMDmwQ0Q8YrhOoEmymv7k7SjSRY0LXGDkhMJAYsRUwGoPuCYNL
UvIY1iJxHCC1XOz8YNSwskx6eGFW2heTJmzfzWOA2h5NQEVtRK9ui/mYegOUgjYIlFn8Y47cGhRR
e1Ai9wNuoKeKGJJ6nn8w8QN9bUsLPA3fGCnM9raX0M+WGEFjYb8WpvrI3JBQDuDrYgdu6QOBEFBo
k8RhP4RtKIPxJqX71Ttud1QeuZTkYZQ7m9nJrs00/ImkOLpy0NsIGGm3AFtCZXkJfYJzNTm1tX8j
8odfD4Xu0OGmdspDKsg2i8GpM8FBBeS30O/c0fzTzKeoaH9kEWIuswY4xgJyyG0ejRh9fBOXD2r9
IoDyDqi5jEOMtG4XipswoVLKqXUee2H/yR3W1KgP+mR6nIak+4aUat4ObRudtP8SMjV5164T8gYl
03Exy1PLPSbAxgZLDqgptsBrzklEGZ26mwWsteMTgTMO4tPK+FMhol+RAQnajrZThvirLTn6o6kM
4+c5QhNsxaycA6Kv2nGTHZSICMDh3o6ZbDRhsmVS9C4nwXOQAMOZIvhmk1dau4iMAi9CdWSUazBl
6Vb7ZWxOqoOtBIif5lYz0kEBy1COxJ+MkKNIpPjC1GcHg5rz4+zznNenfh6yj1yVpxryeum1xQ+H
vPmCE7hpoG7o8gSKcBJtq/qvV5XWOQuHo9GaEEfG/HUqaD9ORtseyoyWZZrH6tGJkSyUeqdRgJ0W
k3Wz/1M30QJSX74DuQHMnaEAzPRY7qqSkEHu6gECKy0W26QfPp9c9znFZt+ieN56pqm3CMCBV3jg
ZcsZnh82JAA36e+lhg6Vyc65cJQvlPUxDM2HbIl+Raqud03PuEVkiCcIlPw9+eMvjL01B0Sm0tND
MZD5IIV/porWF0nr3IXCNpdZfnKt8GcLMPfkxT27DCOKcNWG42vb2h3q0lyiLjWQBxzaPD6ODvkt
yLiLR6OGvi0cFJirar1w17BbCnny3FvyzC7a5JGUkwqJtUuf5ikdtvq9pVscGNQgu3qBSDfK+TBB
Sj+HDigz7fhHmdIyrhrGy6iiy3hknJLFr03BXrRYI5lPgklfBsuGxutfJxrAmY00eBiWu9tU9AyC
0arWR3+YbwzpWWjm+aCW/LsnbGdbIyrNbTennin/lr4yoMC37b6MGUuSS/QU6fkBnexrq3QHpDyd
ryRhbygbUIWZkogFfAupsUD4j5cL6/S3hLjJwJHNe0vz6jAL9c1Ig0Hn08HQgmlNC+AXc8Ve0rnd
ajzmB2WrZ8Nw6DhisCLPJljLF0YpIC0jLL6mIBzGeeHJ+SHWwLqmrqdDm8XYVvLhX5eMQiLD2cMx
4rl2ON1jL9g58Uj5MMBjaOJK77BgbIpmROq++OIMwE6cZWx9FGzpO2i/twnVMBJyFvUly59ioCdE
kvsf+GzAKWbVcYoceQjRTLPW2Q1kXlBlYijR5YXzT+ExXh0Z1Rlop+hgi4Iellf+qtdTFQKinsmv
AcSXac4zDBwyvtBzRKmKTkntHLFirJIt2Bf+n3DWzd4xaeomyB62OJ9A0k7lcTSM36z5muFu84Aw
zkF9wdKvDBtt/EiITsYgC9klxpS28Srgsim36bwFKT0fUkc/wRneYbXMT+TYCAcakljX7xQHAQd/
+KBIoBkA6fYZUw39scxCbAI2mvRBLO8ctCmtM/msUgejs3LlKjtuziIOocXwNbUoxbnoqhHQK0/e
QTnjQyL0zpU5MVNrESvK8lWmJgfMNrmNfjKdXWkNh0mn50jFTjCCG5okc0VQrO3WBOW5BfFqHSsa
i916nLX7vAms3Hsu0RScZPIyx+8RRPud6AmUvH87hGisK2x8cv0iCfIBRInZoDidQlqNLdnNd5rp
HIMvMUxqQt8i9rCrX1M/46edqaSDfjJui585pwJcOOseSQlr7R7VkEDEXIAjSs2vxjG6fVZAZW1U
ScOvWfMJzHDD0B7yYDKgfUy0u8NzDGQcrArzR4smcfhh6/CN8Y0O6LxEoEnfhSQ/rJMtg0DxjspV
BwQVkFxUnZlYMLGicYY42+6OKfTxZSA8qWvVj1UiQiSROxL/bhNfm0fLuRKCzHOPIEuMJYclL4k+
7PXZpY7qwOzSFv5ohpci9b4ALWqkWNW3MjUZtFn52W/k2xQBFGmy16QxLPDlBIL1ek1hTdUvP4Fz
ujhxSJwtv3kxhw1BivD3Kx4nQqffF5rsfOP2Nir8H9SBRDxZGCXIx8X7KoLcGr6YdBl7IFJhhP9s
FvHfbsovZl/Jcy1ea8+Sp6gjhdFeDxF2ZQSx0hDUPBB2fUWPlU/jbksk8BgCXwmEifaloAYTde3u
yil7MhqnWanFKL5EczQEviD45YxFhxX4Xur5VPjP7Yx0qF4vY/SZu958IuqhQPhevktJSs5GLKZ/
iLPoSEYxJPgIrpPXOPoAnmuVrMnAzeufVBRMdgsWG0YSHb2oTVMDIGkLEoGRGb3h46gDJYkkZjiS
JM3LMMb5oerd4WJ4tEIXzzzNPS2W3DjrpPtF9fCeN1XCY6UvOE7p6qd2UGSBGOP5bOEd3GTMqnZ9
7NgMZp1D0uTTkX4p/DIXaVFNcumZQAD3BP8Q8cRE8ADo+vtDbUNRtRqLVt+EsOnOLrZaozkz2soO
Uw6YMIwqM3CHDzdtuN3rQm4LgVQRmxqZyx1LhzJ8lhVMFFEx8XR7KcCkjrcoRB+x8efEO7Z+tCt6
fJScrG5JOCbn+bFwclACHZ8OredrNUcqoLMYX8ibVaR7rCUfcZskZRUIANz3yJXmNnYXFryZm8Rp
Lqpc0nNTbss84Wv3tQ3QdE5JXIMmXGn/vVnjRCMTBvD9Np9jMHUsPBlG7J9uQgxPBsx8mOsrIsqL
krLfy3a55BEYstExN2Qe0X+E1nNuBSW169DDq8drg9DzFNsfBbBzOLSMIxrvb9GDAL5fwOOvaE9H
PpH+zT26nl3tqPr3hXDx94HBT0Do479fapQo4KgOwGnWS6hcuFx51F+FIKqYIn2/SPOJjRSUcRMR
G53xktE1vxzJvBTQpUK+OTH8X5wOO3oDzRD+7DlfYobBmaqOIy0JVdi4I3NynXKGskH3HQssISmL
sM/JCny4f5SNCmA4yp2SfajEEqDbfVQK4D4GQ3w5xQaA47E/aiLHO3jetBybR3Q08UGoxj0uyHTd
xvfPw/p3/1zur+UprUu0HDWWSv5JUxXhWZEoV5rKDaa5YgqZPFl2MfMVw/nTprnCRMBzzmmVsYFW
OMqaFcQUw3DAzgeFumvI2ChbQGd263kYJ6ofI/g59gYfRnIVZ1szEV/1scYNV/f0CiDzohXK25ib
2fOeOIo1Z1pQ9b8u4bpLmsy1MGJ2y/l+EWQXHsve2iHGK1g2KspYN1zO94uxPDXSgFO3bmv/vAwT
rnZYyeeCiZRYL0tfv5ad7aPe7pvdnNiY5DJMTKE1kjPOTUVsUrNfuEePUVGBS8vGS6nwcAR9CTWv
nnJQhSonum84RcYKkPUD1gDB7hIr7hw8qfdLYYjfoq9eHChm246cFEKZCI5Q4R7X7GZesXpVi454
sLr60GrrPFGUHnSKWdxollvMnbe1zQjSa2baV5ECOs3T92yW0c+pfIbqVvb4+Km+ol3smskve+gF
XIyVUbaETwjL3Ze6pjQQ3hY0DY96GRIn6Cesq3H+p2uNQ+gP3jmpAV419lLt1JTOe0U3eIs3dXjt
YwmfNSJqwuZgMFmQ1lrrYxEFcdR+/7PUSDBA09I3l981OqQNUWwEOMqkumSi4c3C8T6mJBD3nphO
ju184Yd9jUXhH51ezMEkya4bOZ6RHD09L0lyIif8V1gU5mfZVGeaAt9nq5DPLfOenZOWxElHVgy6
AeWHG03f6gR1yTqKITISkVlnY71rUobblX9yOsu9DaKrMP7PE1Lq0b8m9W9zzGHvPUx5YT9zArF2
LTkmQZv4OztmRawwsZxSi5NvVIPaXCLi2Am8tNEQEVNOUFV/4HSLuB2QHsqj9jqGU3iN7PTZGX/N
U5x9WDYmLtEpMH3yFRf+L+87Nh7/G7titGs7x3yNHaxynW8R8sy4u47L+drliw5InneIw8CfHFcr
clJ35rYFRe5HhcvAcTrXtWOC88nmgyv/tqDdT8pJx8NCOcIBxMMopsPXivzPfSQoMFLXnm6NRswm
OzXsYm9ES5/oB6fU5MxBh7xD6MN1RNIznNrRtaQOXDdhYx2JzHAaVwlyQHAT2fJr4Ie/Lv8Z4RZn
ryVumQHT6/0laqH5/Nis2cz3yzwT1ZyOhDbn1iJ2/dpjIqWmPXfrxag8JpEOD5/PeBp2yrYyuQFz
U1RBSjp0tq7c2KzGI9PjAF87qdLrZbbaR071479esu5N19pSbx1z1sCCun2+X8T6kUdUT7XGVifr
jtPEjzoh0Pr+93dav+Z4hg9tjb4u1hBsdc/DVuuQJF9HUfeLBTV9XgO00QlC7YOfU2wcOghkIfDz
hprL/aN8DeLOSOS+n3QqjjVuEZuHaTLL48SNokzzD1Y1VKVJcSoGZH8GaUwXK4Iov8Z/Rz5tldAk
UMOeS7LYkREhi8wVVa7fH/nxaIr0Bx4YmK4hKSPKeJzMTAIm78wd4glkzZP6GuYJrbXtXTwvNWn/
kZq2YaCZw/aN0NJBLSXUAMpJGmavapEphxe6x4lFkrvE2YaLqnlIG77W0GCU4df1GFnEpg6h0ltn
HsMbdyvKfXAlnHoIrt8bWbJvvSV+wJhc42JmbNRcIi+H+kuTnfYRQR0Q/Ml7e+yl+5gOdrbv1zyU
xrJObuo+k5vxl6ZWhpf7nGH/qmPR7nMiW+DADm9ZiirdRiQwe322YaxhbFp+BRtS/7J9MpfW3tPm
HLTpW57IL5iKJYejjECEKP7FOf4ByMgh80n+wWXZBS2hNhbNRZZHcvoatmhXr7TjA00NeUS2A+Lf
SAdkFeG0sUkXPvuQaOiVwmqsE95sEvYILtUZrFW5xko4mJ28a0bMNVnM7u8y80+dn1+JHhwZafDj
+8t3vMZw5veNNWUPjY8KtFWms6s16UkEb9U0eXd8ZYqbTPG/+3UNW5YLMj6SKfvlZTJBG1O8pvs0
oXuNNxzXlayvVlbQ2jRS86FikF1YBjeol1yh+G6Uaa9BkdaIvZJKK/Obm6JXmhvp1yTo6Y5+c52Y
B2xlW3wko+8crWKFAuewt7vlm6mNy0zWyqbpjBca/S+r7Hpr1OaPQdP2XctYYqQFp2uGk0LjsE1+
RFRFz7rmx9ZNSvecXLhbRjmY5NHLyrKWt24mKioiMlcvtYGXiR1vcXC01MWrsqKbS0086C6+Tesv
GtpwQ2bCdgL0urGV9ek23hK43Xvp5zgzCxet1fyOaMxEFUooLHzW2+jSCvFVmFH41TAv8Nf2I8HX
TmqmnOfck45N61giq8lTdrNyNTf0IvDa6XufJu7JAFDveXmAYw03IWsWuxrG0sFB/dePx0xOHc18
sw56M97GRhoec0c9A7Tl+Rn8EHvtuF9MdVO04hjWMzYpambKqL9RaoTYl2/9jIpxsVoTbSi+k3Ac
dijVyt1MohTmZGdvoHDbChOrV8Sop/ClD+J1RWz/kegkrRJkQGRUOYXxzyh+jAFxkfdIGhqKwZUz
jWw3Rm4ZOi7NYzVv+dpXs5DW1tTj3i2Q71NIN7xZgkUlPHtG++G09t/ps2RKiD2AYO8ZIX8Rxd/L
9JOTakzzrstIj+Duxk0OM5AjW/04J1KifqBrheBjQmnLHJgbxF1eGkd4nJfkzkbES2z0B0oHnrRR
QTRVP1ITjKg5ywA5jNykGWbDngCXOoMWWldzQO4mQYJEZrJ1ScQZtFngO3vYnXat9QP87rBLM/lm
d9bvBHIqinDBOH+p3suCVrnZr7hyM760fVvhv50olekmlrP5io+haWfYYTxzdW+/honfEm0zYPHP
XjObIBM/XUrEIRQ/he/BK5ljForyV2ROm6HGj+rE7YIKOhm2ZvPs0hgZqXp0J0dgL+jkEzYsbAHb
pD4uJQwWzzWehQi7l9i2vlez/xP12kTXLfYPHUu6jtU3K0z+RqmN/mqElePV2LI8AMM5FMNtEVNB
pRHTf7glA08/tYee47POmSnsLcKDelhvgT+DG1bgPWANOKQwmERgsbGlmzwxfmtDEwEY7mosmUGa
1JBYJ9Peey0xJ+5woP745GHfxa3g11jinoSrwuE6RgBkPcjiMpg8aU361nA+2yC/rA6VYFihI/Pd
zcHQcWY+kSl7jQBn2Ws+t2tl1Q5HG5T/pSNuM6CmedCWt2/zVm0Fbm8+zW3hdMcbkb00tfxrtWA4
GJlw74w/RwwcaL78/lQ0+S1+hS3OanhRTskEqCEr1CV/ngZL3dxCsgAxLH0Ay1vTibrvDBGcLRjj
h5Tm4CmtDPJ+yWK2sXhsJXEted49TDEafz2QPJcVlRss+9pBFVvbFkl64O/bGAOpW+IKIgMA53wV
DLn/2YWkrcZLrW5RCvJ6faA0PaLQgB3jtxu3QYjVO/UasKI2/4u9M1uOG8m27BehDLMDr4GYB05i
kBJfYKRIYYYDjhlf3wuR1aUsdfW9dq1fO81SxiBjRAA+nLP32o1LqbdkvgSBHxmrBr1RPRGyZGdk
iXmutx7KsNuwLecsBJKaizeqmz9rWaotyUOrcTgIzNfPiRS0g6CtWMsiMSLZZWpP2ST1A2PNeh6L
g6vTI/JFtPE+BTIMlCx5KcSKUE1KRj019gF7r67f52b6ToeNJPAWczLVe2dta+k3JTOXtNfsqZ84
xfSRhl3JJb1u56ncgHLPVlmZdWu3GZ9tIY/4zNOtV4+kDsV0IGNIhQWqBq6umEFVeHLrTKsE7vpM
3+hIEgNwMfDP9kQhR2e5Xo/FntXv9xrULmtBfMZ1b1xgUZC5Vb7bP/GGWHdm1f/QOoU12ZFAcMAg
z4PAkodkeBWXWGAdBISrzmt+McaIoNaFF5Rjf2ojugsjY8bO6Km8xnO38Qr/A6/JScy0gtNBUe3x
7ujlultjKR3K3ibFZEfUX7y7yX5+//NbKfTH737f/EtsxHaM4PoSPBCiZHks2yWL6PZjcpMOUUWo
CbYPKwTlBX9iZiNYKveYEH/fn9Bs+t8FwrPbw2/3+duPfz3dcnf4PaQnm1wexvIUntXdG7Mx08Vb
wo+Wf26P/X3zrzfx+/X+9tR/3P2v15sGwpsiA4/rGMIruT1wWKo50fLkg5OibLi9tIF5ZU+MUYdb
24R4ZSU7MCDl1o7anxTFpn3XYrOvpSf3JavrTZW6P90p2/fox2rJbGglQYw56Q6FI3Ss8kc6D9Nb
nDNMx0KcPbNz9pqJxZ/NEm2XW1TWnz+WS3BX7bHBabvuDYkad1y2L7d/Us9FEXL7EdWBb2xuP4It
qGnzLPdqdJEe4ZzlYW8fZHH68++35xMlFeu/ngXuZvO353fN9H8/0+2Rvj2ztnQlK2fm4L9+tbzM
77f113P9vv2f7vOffmdrrXcQzQ70Rg3phoSMgVIjKsLJWt9u3uRgN7XY7ebtp9vvft+8/e72BLef
ft/5j8f+cfN2v6KTZHViv6JdQHPkX1K2iE9LDfDf5Wt/+6VVKfYcv/8ul2ZD8vtBt9u3P7s1u5/O
OwxL6wCB8gzGfvkxlALL0u3H259u/zjJmhKZdvj98D9e4nbT0gfrL0rj/1eh/TcqNKImF8Lp/12F
dnlPyn9ToP3zEf9UoLnuP3zLRXkGhtH1LMeHG/pPiLQwIEWDc12ArhTB4Xj+S4Fmi3+AwRfEIvj4
XCxTh0b6TwWabf1DR9LG6K4zC9qmL/5HEOl/J4miPxMA/EA02sjaEKK5f2BNW5HqWjtq876bVg6y
IXIjAM3QkVqZP42jeuuetUO0hpPhHMjx/tuB+k/I6D8IjLw4EG3H8Qz0dMjsjD9eXJaOpL7sz3sL
j6ueBDP5oQNRVQChdhR2sfp57pcx/L++LCrDv4MfO3ZdPVWuea++o2aJi/tO25FFE4DoCGlg0Pso
/puXXFR8v4G1y1H+9w/6B2qSLa0KvZ5XbK2gmx8NAS94wwJpQiyRvvzXRxWU2P/xcigKPFsI00Qf
ZRjmH8e1yTG5RD2pzFE7hMfYJVnWtu7HFpOzVXr1JWmymPa1x1LURxkzWVl68YsB8JtgPyrN7IKu
H+meFsKmQgwZkJWOhYJVXjCrwlkbzL0rq9G77Sz0V3YQSHXocm8n8t9o/Xz2OPVGvviVNYhyT+WT
DEHwPLus5AhnNcF/KUFzWm2ui3S42C7pH8mMFcYZG7YfNdnZ/LfGRA4+VD/Y0nzqqDsigERBMk5o
42d64pZb3IUEMTJQYl2y1Wvmwy7TkvFqeaTyEov0bYTE/+0CYGZcmRVG1WHWN6HQQfVA2jHixti7
6r1Z9FCz9R5PNHVkOV0ddCzQWdl+5s4RnzuqO6u5COSA8L+PZdwdBrP9aUmfzQvwF5xnX07RXZIK
4YbZX4epwk3WXDRnqdgOgkgXjuycGiLAYLDOgFCwIbdXrCsJoHGwxbgf3VLTwOo1wohhnU4YxZW2
Mn2/Sr1hdl2IfJLFqbadJg1IuBQ1tFFgBJbEl/TTKM0vS+NxMLu4ehHouCZPZUbsMTyvIJ5yfpSG
xB6cTxvVDeGGw7bX6ul7qWGihv3VtlhIuwp5YW5gJGS7V0n2Q7Z8wxYVpBByRDd9ZTOZXPQFnYhN
nBqv00B5Kg+rHfSkkSbv/GVZxTWqPoEfvHcNHMQJq/4SdashVwmo8QMoBUIUsifVBNm5pQdHxu2v
TlV86YMEicP2enke3EhXfXLuJ/ngQmddZw1luGZmY4k2Ysk299z4KXIYrtA5rueS+kYm5cY2mzNm
vhJvPuzCTiOLpXBHfPCW1bNY56h5lbkeXP1XY/IZD6Mnod1J+0sTnrkz2iSwC51lv/ZA98NYiTT5
1WCOQl+KmTnW2nNmGTpIGlL2zFx9Ty3q26lsPn1JM0uLxUhNLzsWGffWZutLz9nO5OhFQ3N2A58V
v2FQu6g93gideooBJdswvY82qZ6al9zHZebWgHFr3rNoykffUE/2zGmSG8ZZpjBaes3PN5bO0iPX
YogZwKqQPiMt5PxB5U8+Nq0xibUvYaG/ijPS9SZq3npf725ftE85aKrDd2DxDzwXkqiWMT7kYAym
2lUaMqC4Bn4VQ0CszMcJfPTt9C1NHx1FLX8aKeXz0csfCZhLV33UIICzvadMoX3E2I4kUjPgicKS
W1nOvDBWssNy3oxT+QwcH+2tE7GyJr25RvSLo2IjZYUcVvgaEkE0fL2p8wIC/6bTfeUaBih23vu+
K7ZcvidhivTQ6TOOQAsxWKYeknI0kF42F69qr1qpHFSMHL7bmcfGeM24S6k4qt5A23Am0E/cpdB/
EhVGG/CF40oKioJip9f0/PtFyjhxzda2me57h76tWW2yiOqS16KxnMnsoOiqfxVG+w108V1mAvOx
uVKN5R8LnFHQdIzxNmxK3x2uveAYgz14EwlubuF3j7Twcaf7084rI0R3WoxO7yXslbnpKJHSDCE2
Cy4X2Xbs5ZEm4K3BlricTp7UqJSZDGbkD69FlVxz60XVpr3VoXrR0HcfHXQHqcsFGZNWNcnppa0q
ctB1LvE4nLczLFySUjkOGX7pxsjYl7WXzqHUCE6E3UzIh6IQToWLEzuyv9qGgYr0AEJPqGOj5VmX
ZvjkESFEW3C82rP5pfKBsdj397PlPiH427m8MZyiI4nu8jGxk0fVDzv8KlcNLSHdJbhbMHVujx/n
drtkHvrIoLGPXJVfoI8M73WX01lP0DtH6XjtimgbieQbcYmUBnnz5WATQ8j77IZljKF6qxLnWpeb
PsKZ6xOIKtPpajqcjYxlB32k223nj4ZePALC/OXPYg0UHHPXch3bfKPzyOFCt77FNdWtdK+YAqRr
URAKgpHADIZzc+l0DkUx8u106Rmb4aJB50QB6L2q2PxzWIHwOVmKaHkgnCph/gnwWl0UVutg9iOU
0cr8SgAiBkmaPFOJ6btdPbcv7AvHnvFT8/lokZc2iBEnZJsKtct0xXENeNMGCoA6D0s2gqisn28f
0NByh2ZIfLyd8E7VvtVIkUpfVBj1Ng2viX6deZQEnJ1o2h/MyPCPzXijUr5waKcUa5viEY7Ahan9
jSzI74jSUBZgiXTFnJ0npvFONBsDsNnOJ+cUP7eF+D3/oMALCGAZ1ZyQrEQ62zgWKapCoqIiklAS
RaQfSPz/jx6wg72sGpq+FRLHQTSP6YSnXPoUgD3l7ozYOauq5BKK1RQY6D1UyUVhjsMDeJu7Lmwu
dUkFaEAsmi8zX0yV20rbRzDP3Qba7Tfm6BNfYYhLXB5VBsXRG67VKAp8RtSvs5QsHsghv1Ar7wrF
DBAXQHGNkv6wx0dosYWvQbJttNnDWswVe/SSEiR4O119AWzNhc3HKKvtKlAohBfF0TqZQhRwJzVg
8sWIL7L71iSKNHdr/HGj913VyIw607dWsbOCE95vCoMdOXaPJGipaG50h6diUv1sHEpwNMlTZB5M
gOOZrE6sjkSUTiEidbM3XwekDZR/d9CmAy1Mu9OQtt0JrARnqbPtywKOruaSaYpdGq+ADYfU+UGM
KhR/OfBSo/k2GAN+uywo44pGm5q7Q+9iNB4i/57y0GM8x5iFO/t9DFsihamBB8DFwiDPUTd4Fh8K
pCKHM3cLkg5IC57RMZm0COGK5R+aBMCJTJq5Ap8HyYYaBKdYmSBPK0jfWITHObKPcEw7AtbaQ1qD
c/G1Rc8hHjs3/LDB9wVZq71pLRlXsTZxNMCHJSIgTZBI+GLwVgx80JS9g/LxraWms/KayqF9MW5F
ugjah6haF5jLYDrP3l6DCkOZ8B4eVHlq5uwl0hh8+tHUwGpRkLFhXPT63vONYusa1Zp+HgxdknFY
ltH0qg1k3Mbs4Pzyhp8z3LljSg/J6x1cnPC9prZ/9toOpgNlU2YHNAKx7lFs9I6TxZyu7AGtWPPJ
aEfpth/PkQVChZB49M5D94wUTlIyC99lzQT015tIqPX1k7O3p3tTm8/+mLwZhU9OrD5EEFpyWgYx
qpFYogmzEp8CXkJBW9NfQbW0QdJWexeJ9X6uWphlWNtXY4lkHoTgTrIJhT5lP09W8mTFgtYdUepH
BaaFJrxhbDClY5+FLhhUvaXo1Xp3MLRYB1pHxdybQgE4kBVZbRwBFkl8hCRzUIYozF2lcB6Pn73g
ooIcWV2SND8wALMoaGk04oJNVjFe8H1ryqcSmB4l5eZnw6W5kdVnUnBC4H75aZtUL6cZMVea65A+
Quy5rHhh6LThZqxg4I2fs97jTSgxAGkxaA1zpvG5DLk1IAkWeLz52xnFQJEQ5c71El4S6aZrH5Sm
UH2QMHpEQBUG4ujNjgYp7q9yz5EgJtotjFVskApKRyw5j1r4kDufEUChDbXsdOOU5cXJ5nxDLxRM
+jgvHgnCRb2QUN8k+cigPOJQStiBpMXKRoIM639GC1KDKsDSFK5CSqMrFEhqi+mWmd5oLHwA+jWh
kdtFJm4jdl+BD/J5lxEgVCDbYrFFY0H1D0UyMQw4ReBE4S5kCt+mjcvqamh/jYqJGCP4B7siWjIm
JfsKPMc6w42y1P3YP0TM6BDtOY3TdWtBdI+ksy1188UxzTqAqOCtVeQlgUExMsH2bMUGxyqce1Qy
2VOlY6NK+/A5k1288w1SOFXHssVslsZAynjUmoEfZ4yKRZ+uydw+20n2EZdDydx26ISJUB3xZDDa
9p0rnc+ODWsgEEbslGO2G4/tlrLFJ2XUX3h8ccI7LG2rBUlbm3yvrt0ATHexBAA5DRo9hfiXda+5
2z+JCgWQsVCvnTA+RB4189wM20cVE9wgjCWGLb3Tog4YzpLaXTVsbKf0uoTXbDWTVEnWqKRj5Qhy
aeonixHUMPv61LC0aA2ShOqWzSbcPdaU7iokojJIm47NBs6TmFjFNTsF6BxJs4tEuLXU2Ad5431v
M7rayta+JZV4oprvspsooM9YM/QjmlU2TvQ+Aj1fK1qi1VQ1uzBF2e4kF9rt38JLXjrOU5NJgsPD
jD4X4pEFlqrjygnhSvQ0YNhzkAnqzG154NaHmNt4bZDfOvi9DXigJchoWlhZAKztV98b2nd6G99c
a2oPrKxAoKDfX3HU3HWKVC3gjDuzEC52wA2cNdXm+2GO2JFTMohJMsBBjd0jswg+aHXzGQfBPSrQ
D1vlkKdoJJBKdAf4EF8DqSth7g47xO8fnuNgoY25zoxGByQaluzdvYYMckkrNW+HDY1MFHl2RLd/
wB7g2aohiYUwFLtpzyMKy42dqmHvdu56LnDlmNPsL7tNTk/EzsEYqe0g4Oz0w3Km5ba+Nhx9Z8Fe
4LW3Q8yOURmIIAdGy2Bmj6GjiT12I/EKAO+22AOmLV9VjGCMCsS+9HQncAW1h4Z6Q5lt6CAx1qBB
b0vMT2DxCWmtLm2OVtx3p50JGkUkVbaObYSYerytRrIu3dL6URrVBq5lduyL/ENo8duQbrLkJ8HE
0K1AqFRO/S5tjX3BaBwRsx1hUZ87GMGzh8Wgr2n/ZcWjPtdf2USyAFNw4KslITPVJ8Z/zl/qhXu3
KX/oEwGdskSNK6tHmWjvFfKoFevsBssOaOfJDsreYE5jmUNbzn9q475Z3xsSE7Sl1Kc+0DgsK1Id
sFOWO5HU2zkT9Vp2S0SofOocdrJhS8yzKbOP1CLsmk4W6meSTANe5ltpUznM5mkfIo4h4WvtdpZx
DoV3Ii5g1zsv2ijK3ew68Rb29h0mwHkPHwIdAh6hoiSfgJ4/tKt5a1dgrZrqqS/ib6IMX8o0wrtP
dswKWSSs1JxBVWgnwpe0dRHb6pA48rVaRGtEM0hoyRvY+yx4BhJEfJEFKvPmUzVbQR7xDji651FZ
j01iXywXbIzSZbpLKwN8lDUebJt3k7vkcTj22Z9JRZBRetFCKikpXxurWos4+Jx3GU0aAiPEKxMh
6/R7Ed5mxbbI66teUj8ZSUIG8jxvswb6YVQVD25jMzJTTdpMFdu7ti/9dcfCHmAbg2BYwQWq+4cW
JxfVIQbxTndfXBZJW6PUAkyvKhB2554sTz8kDxoujf0UYykr0u6XG0P+SWEXSgp0FYfLbCLWSAIM
Sj7ThrFysLd4cwIdZf8xD8d2hUEVd3y5d6UUAdXnazUl/nbZ3xFOpDZT/WpSwYBFhLSjZHhLU29H
LrCP95FPUFd3neByjIkhOecpy59pyaNG8pIPzXdRtkvW65wGfTHdZUL5DCidyWIFE43I5i3qb+Rv
RhkM6PBQmjKExZjDsP01ayvOVgDl+wuQIWIKExQKGSXB/VTgBZwwHe01MEa+xS2ZVxZSFXHu6mFA
KKjKnY1ekygsAkhpfK8svQK776RPItIKuFnOo1Vb1qlkEbTotxLa0Ec9lFsoHA3XHCCzWITA4SYq
v1YUESquRc7e0hfF22x9xI16Hprq3hSxWFshccn+NJ1ydHwI7YTN5exfEFMrxAg5SaHmPf0p5zTO
JuoPKI8VSJKggICi+piCU31iwGFjv8zVbufnwULeTXFXrXyfCZssB5a6ofApp+lgx+f6VQIhwJ7M
WjNmZB9ntvCGgr1jurhDhQgf/AUQPACWKgD1bSsTvApqZjnO0/04DK9hKmEimuhec7QTlU8oshT4
u+vhNi6m135580gakTw3VF2VjHZD2IONNot8o+zFfuS8hnK2QJuFgXLVZ1VoP/KM86zJxvw4Z8wK
ueNvhuUAQh0+gEPyWFB62wqlWZRNgI/8xAcIlKqgZ+wly87ZNqX/4jmNtkJbxQmcNeRfeNm28JC1
j/YxnxSih+IRiVGxwZ/JQA69NkCEk1Jp48iU28ElEICzZmVMWcmGEladrcNNRreynXrcc/ZyfrUd
7Vnd9sh1RlGxGThzcg3X69T8dEObcp1jvvgR9dscAgzKrHWmIrZGP1wFcD4CrTWNu1EpuqSGfmwH
io8I+7lWjPxX6boYO+K02zoOy/Kwa9tNY3DOc3KP+L7Ep9PVFAVz3pnS7Etuafd9ivMdkH8JQxBx
nJk92JWGZG6dRJlYm3r17isdEx3eyD1TkXGM3lztlzlX/k7kDMDY2aCmQFnbOWmENB8NOB1xtkDm
Lp+m+GKoYi8bzjk+CqusbnhEJHTWbDYQ/mwgD/Gzz3JkfJ/8Ot2VVzmP2PwqgO8OYi2cQBLmOCs2
copXY+eMgWX0Pnbz4uz4MeU5h/PP09w7B44SwrdSexbEGq8TC/Brq8cQZUKimYQqMHC4VIKQqzIA
ReSslwAhl2fWW++58aZ2g1Z1nZnZz2EAvO5PxWMyvc8NgT9UUS4u/nAW5T6jSf6RaER0+SW8YWg2
q6ID4WuKpQg4UxuXQ30/mHir2ey1JGjK69DaKEYU7YDQYJYwumVtbbpbZbhkI1GAbslX8WVQ9MUz
jN0wPM1zK4Iin0Uwxc5jDXitraxh+dK2DvZ8HHsH8IjvtXOYVEZYRc2WvHHCDzdMtmHq3bG42vq2
2sw+FCCRGP4qcr1Xa7ROLg76nqDzVdkaZ82ljF0326Lheh/4FJ5U75kisTr1GU6pjXarZiNV/+mb
lJTJDb5zszhwMnTvUYp6WT6N7tlyJ40S/6htWodsghI2y6pV4bZym3NUhWhOO+NZgxhheoDf+2WT
EWvGWnfix6iMD46SBpUB0Pl6Zr2GWbqy6/rdMzFnj532yAr1vTLJyemm1zTyzvQJHhuDwW7QjlWC
uHA21fuYQdgbKrl3wVUDwpfvFAZfE2TeYOiehyxHazNcNHqOmFsx7kRVWmHfL94bd/5ma+UPW/GL
TFMnvwHMPDkaay2/2rha9ZRXMYgLJkv4gxp0HoSAk/G9raFyVYl/LjgXVtKSPy1NN/jcjGcwNJJg
eiG35q0GCLBpbRMPCvOdmdkUPCUjObYdONh5ABQY/OMyLqiEPXCOxZD9lR4CNrbrtGEfMxRQuuLL
omU02Nbm9IfWIBujwLGfpGv734iUQcHJJpB0iACUACr/xsPxjzYVSbvcuWAfg741k7U6TFySgR+G
/U7XFcp0r4D6lqbDo+zrvRDjm5mGQBCs+4b60iYl8zKo3PGBjSS6JweZJia7xHQvWQNFYmrE6+y4
33WX8BmzYOmElouk+vIuboeeOVpZq57AspUedSw60R+4GdNM7OKxum3yciKDDATVnP/pNtaSD5VN
410DT2qdaMgGCRTnPbD3Iwy1WbdC4Mr35Tejt7xHBypnMEWkCJTuVB1Ms6q3btj6GIl2evE19P5H
6VkPmsll7vj1j7FntCCwDrzks6ZGXi9V6J4Q662ciBgmFkYzlencCwiqoJuYYky4bWxba++EqMsN
LqscU9tKFGDaWr7ClAFyjMH6ZMS3+x3LEmGI596InlTdUUDFpgYtC9EJf6lrSkTovPOToz2C5yZs
pBYPY1rK80DH4dHVDz00vGIwkm2jdPfojMlr2kF/1sBVbPGVIK3X45OkV7fSlXt16sGGhPJAWQAS
dOiGJ4THsPBp5dSVuVcFOjIQpXcu/DDZ5mo3N1G6s41d6s3aJZPWczyNn41W0xui6H9isadOjhWT
7VL461KjBROym+/GmdmkkUy6EV+EGbqMVBwzT0ifAqB6Vs4VQml0IBg02muvtVpPRkupQHnHEL4f
9RDWqbe5MNJ4gtR8QgHAbDC6dxGEwDW64jsLgj3IY66u3LnUoLLWfyX/VuLZsa2G6xmvqOP7W6LU
6Y3iCfB0vrzbQI9iAebDED62ToWELU4+bqeulgZs8UkUw+tXLyvQmLLfoP3KDZuFkOWf9cJ70A0C
DYqMaLc5wiPdtLQDw27lVv2bPYo7r9cpKCzXOfuVX6iyHz0z/VAJhJe8rn51UbzxQp7Wb+I0SCtp
gR2LgcZxNiBSfPaX9yiX5VadzevWo3SBKZEVEXXEOpUSp76kJzZRCG39wK1o9yLc2I+J5CkrZrM4
rXBZWzPSZs9FnemYRzP13/2BNmkS2psq96Z9CoQQO0mBmdboloEoLdehTb0Ds+5jZ3+zKCwehZwp
0OUbhp92k+TdTPGfrZpOCOTMrDw3uLYoVrJl136l/TAdDUy2gAfnNdA7rkGrmFmf8CZN9hvmPGj7
Ftse3rR5z96LlaNOIMio/0qMCm1X7ItjL45G636Ca/PJ64vAvZg2Dk7Rjne3n7qmN9acqOD8yKnc
+mGSrzuyBYKcpUCiM0W0UT/sbYtEHvKyJQxVr1xrU3VF+pwdjGwvxkdT45pN28IhrBqwcIkz7jh5
jNaR8Wom4Yl+ZX40eo0rGa7bihgg477Sregghz5aQKHrGGLaLmR+3CttfMDqCmQLp/N9q+dfpP+o
7eiqjpKCt3ZDM/9ep9ZO6f7Oyu0fIAMg5DoTW8nkIaYys43m9LPUBW1SdNsIbdBbd+GbA0iRdj/J
bVXxhqoYduGQs2oUlzJez3PnrzS3Te98H9V0PZNpGyX1a5mFVKPYTGnQ35tmHRvp94l3zjXZpSdH
sberIn+NDQibkifP0lnslbXVbroaM5mQ7s+BBrxj5lyzVSIDx4u25ZDmP3DFP2CfDZrZuUcUpjPh
pdEqtvBX0AbD8plMv1CHn9IWPCS6iId+8T44SfODSJUdpf/PsEouWlsa69zSKb3FDiExPn2NJAKe
iyPtNWo17Q3+BHhoov7mZ1mTrDKK5sunL7/W8BDb1HurFusmDXoiQNKeBTKt1bUNfHvbCufNTMz5
qJN7xZtiuw+f/t5I6nNVxjSRir451CSiFBVMv9KsOxYkzVZaNLCMsH/XBhzNY0cp1icthbrWtZwq
eSBvIjBZscLiwzKi+/Q/EwvHbAO0lsLYncimdO9YQEdY3SxV8LE/25Udb7phU1Z2eDXZnlU9zFot
jJ8NWwFXchEy++VkH0L+l6q8ozuOB1cn8USk/jEqvctkoCKqCuM9b8ELjnlu7AbOxnXOybsNs2je
SNErKM80P+0yO1vZtAiwu3XXT/PRpLa0s7PyexnT7PTNkeIQXf5tPG4x/wwns/YPDcEtO9dpWR2Z
5m5MNU4+EKj0iUBzGRHk5FTrdNQmScpJs2gnjI1jCwqlUzl8q0AwkdzNFMrCxg9w8Bw8/DRPACXj
rnZ3nfQfBpNCpzuPbMI9d4/fNcN73N9n9mAAti8ATWcgR7B+7xP2Q1HteFsjh04rEOqfUvThx9s/
kln8aBklWSgoDf71o6lzghmN3erUhwEGIOC9++uh9A/50+2+datm6/vtGRL9OQ1NiLbzsrNIymNr
E7ul+B6px/O0adEmWysNr1BfHVyLl+cy8dR9PlgRTbbI2rGzIViqN6HeErz1CARnQakbE4Llyt8b
/jbT0BGPhFr4sdLen9wZoH3T+OHdJDhZSvOjbMVX9jiRE3RICATYVlN4XzUDyA5/fuAzJEe96jiv
SZ6DyAy9ooeFYsKJ9YFIT5GZAI+ge5x3gL1U9wUpbqZCZguEbRn9fV7vm8GEPntgSAfg1rl/1gb7
UDpYJtOq+pHFWUslYfiRFkZQjGF/0UEN7wbPhhrIRot1jXWJFC7mKec7tJL5OlZDt6WvXwYWjoxT
UYw7P+GIFFXB5gV+86WWaYmiZdxXkr2eyZKpSMtt4lsnlYQZK+vsqSik2uKMv44mwow0LIDdY+ys
rJFvsOheWxme3az6NmUabVqzfXAXxCZht2hOGnWiJoXAfiakts1756iZGkOMkdkHC91f4OjjssOS
DAhE5Qr5i9Iii3Qnf/UBYBWJ2A5OuETiHlVEPCgeFGmkJ71YrnQbeZ5vjclTacm7fkB1H1M53BhR
4x/p4h9qEAubwcSAgveLhn20TguAtpHuIumbmIV9pGBDMnhbopSau25mBRU17Z2lm4COZjwFlNH8
XUNbjeqD011R6WDxnadtnJgVBneV3Me6vx8gbrEjPUpt+ppKL3tFUAHU2zj2WNsPZYP2I4npNtfl
BLiA2L1V2ROg4fpmh0uRkx211qrOi/rUNTGtL1IvIa65JgY4rv+sqj7n2BK48bynqhqoTFR0cbG1
PdjpIkPqYyc92SN5f4UihtZ0C0iHwy8T9Xi3pHX69O7ELH+llvPiDNPPLq6RFSX22RHOid7bmsIQ
xUjDqpfK0iuyPGj6XfnMSezc2dDnWEGT69HGs/3NffC0pHsEuse2O6JgqWPosnQMO40MCQAwBnEo
C5cGNryXnO7WUaFH5VLpxYW0oGHniJyiGRvyvWoL75RSLjrEjYYZvg/9Q201uIkdPganf3GIfJd0
eV027EF88+x24Yw90LQuaVh5W2hwzp0M6bCn8aUBGn6HHspcKNb6gzCIySXHt8TTogsULspbt5Is
XIM65NoxnP6JCmy3hjGgPVmDt+41FnAecIZvrU1rXWlt8lzbmh1oqtafO7+egsgWxRXJzgKLlyyA
Y5cmJ43ygxGyobK5wgK3DNXLwDYmKNJMvUDp5gwHafgCn4pugd6VL8RdkfszuvmL4XlEVgz0hXVk
2gHly/QFN1IemJOKX6iFIpozsuglnOgvtSxSr2OJiCBPfe/KwLSAZytxRV4lAwO060NIGGIySZMK
N/KoJX0dhQA34eSZd04o9c2YfMfk5YJooLce+qTwEg76EKeOc0jcZrgj1rW/a9tkuBvKyjp3MX3M
5fdtPeAo9QvoUrlwLo3RnlQq9kbnei9t5l3bAV1kOX/k45Csu2xpLxCPuim8CFMBnME8hq1rR7Bc
3NE2OErpuJUDOaFNV1Bb7/kitFEaa7RuP+lXTttEKQgwvWtvaklvVOnGRPorJ/QUZ9Yma4t3wg2h
PxjyAfQxjuvqbkCavsvrTDzMvGMtdc8lLls/rfOnwmE4pgMMAyb0Gc96TD7sbffQZsUpG0xcpw0d
QbtCKUFq4SLYAf0nY0UBXNsoBPPoAkR/ceye7skQekdEOxZcp+6pjdJTqyTR1g0xE3gGH1SS7Ds1
pEeCn4FczAzypHrgKLLycyi9IYCcENbYaSjss7JjOcUk0L6Vupz3NNmaTTGpTy9MKbgRT7aM2lFe
aSu3gI3flcVaq5RDb3TZ19IlCQbkoAzuDCJl35xJYuHwxjVdP3c3RwixEIJVCAQIYfJiy8e3it3I
kng1/bzXOau8+Ww5Lik0LDbZNPnYVKfuZNh4F0tKwECL0zOdr1OjFFbSEINR5SXmgQEBeEolYPkX
98Sk4qlW83boE4rnYop4LG4mW2AFdPLYIQgL+709EuU9sQ6JocKzzqWxaKfXxjXqh2gaSX2mKMaw
Pe8sCV+crZAZJS/z3M9PEWWEs6jRtpSWHl6aeFj8snHQ+WDHkMQFpbQIx4hzhpKImLmOLLZppCbA
h5wPedzOD2I2AFLOF083srvGc7fT/6LsvHYb17Zt+y/n+RJgDhe4LxQlUdGWJccXwpE5Z379afQ+
wF1LZZRxHnahdnlViSInZxij99b7Vt0nhGyBfzHMrdrpod2G4O4SEQKdTyiqrsk3dAURqirKoxAV
n2NS3QcImRlZ441Ohjr6DUkhSpcZN6gBOUL6SbBXaRQtc2q1EDr3IKQpCkSkE8NNI4meLTHTMdGk
6Za13yMeIcAmPXaPOebiLZzMcUEKN46tQe13KuxMQgFuGpX4xzqgYdMWckqAa0dMYNDuB+RlG3Ps
elineblnZ3YErN+tWsYbrfV4oYhBfuFYJ6E20ncVQLRtM6gVtfuuXhcqNJexabF+xcTmGUK17EeU
eLn/DHQA2Tsl4/XYlrfjkLI0VLA1WUOfZJljUKAQsDozyI3qaMmCuFDrJFplpZmQfAj8H4Qhqk7d
37ZmyuJZVKda4QSMLYxsxRZDrZARfDgNA71YT9yzsxkZjN3eMBoQVkm1G2r95vvgyJ20q1QHOlhO
rpEAJU8IrkQ7RyK7r58EHSBV2Wqw7/k+MJKMg2Ygx02yTl/GIufoUpRRhgv+cUplUhUmjheCMqbL
VFcp63gWVULEeIs+RTfeRdGD4nvJFr80zj5Z31l6sx8jjYDKKLrVsI+SyekTa16q7cYIe85CjZ9I
Oz9vpd3U0R8s5sX/+8++f+nmn3qThSyN3CmK1WmtOSnkL7fSa9fXDHGHjM0UYGpGK9Ur040yjOIu
nH/w/Ts5o81PEMRcEW88xzyYOBRPXbPWZGgYDkoFfRtONipR89Q99cjdL75TbkJHus2ezJfu3doD
CVSDR4nYWQq/S7ZV6gPHBfVUMhDUZX8yx4P3Cn+g6U+ETlhoCQVCjNhhLIjYDAimfvaJaF6DhXST
dbbU3/mDm/ys81eR0UucN7A5PsinsD6SgwFZJoZJutBuMzIvKF/fG/twRRQYTmf3oYLBB2OQDf4N
CTDWhRah+GZsWKWUhXKO30DdALjEyCWuB6ckauKjuMQU2sqDUdx0gaOf/Ac1ha/z1hUHJgQyTgGn
17Qys51UL8fEVmSn9VcJ+IADymjQspStGWbWnD3EiSFZRXsvWSOFke/Kt1y0WwLMDqZxEQSSUWzE
eSvlPm4WSHuoMfUf5QZhSUMr8hV8+XBUkWnBnN8WayBf6Zldt5ptRlzkyBWZO054SNpN9hA9CC9I
CSglYXtY5utWWyoP6lsi72QRTNBiCj6bg3IPNJGhSkIS2mPXp5lod7tyj74tASP80r1iOFZO5D7f
8uXGhfo+rPtHoH7dU3BpH6RVpSyQ2h7gzhSTPZ5Z1ZAQrTlxEuGk291RNeyCaHVUGHZ2D+AANYlw
iQR7ANLTLTsYns1xuiGVJdoDxsWSi7sGp0uiAYlZgIQ69y72l3xFs4csJrpbOyMgFtYet9k+fZBu
tEvWL1T91MpugsL3oG6J9evaLXhI6yyejItMDhcDR9hAqGF7+QTAT7InasPE2u3TnXmgcMxB8kIm
3DCPAJ8Tx+j6jzTsulX2WR3KZ+E0bBMU+ut0My3V3f0MugiIGnHKR1LDENRQTX6v2fK+Vg61v6P0
MVDutzWnxOZwU7HGvWCHeGQCTskvKoi2XPfqGiVGw6J6JJgR8XW9MDZwUkVlE92bInCclQRXjyIz
r6rTXgjtOXIOR0swQtPdBg/JrKt2eCJkOvvkY+0JkN765+FeWEdHkAwb477KbrVwAyXH851H6STf
ehv2pjHgtcemsePPapcumAZriiXUVle+yrpj18+1kz9VO48y4GO7Uh3hjljsDB2b3bhBsEJNEhyJ
I91WB+O2WL8OwaLeK+tiiSq3dExneIxfMIScjRMal/wJ6B61aB/P8yr0l4G5aL7gezRwMiBD2IgQ
j6Jy27jSjqJP/8JUprzR55sF9SjA11S/AfEqRxg0IkpNl1C8NyIry5f8HgrrzirW6qXZmT1yB1d6
q19EoGG80UvhUG7EdoEK1FoMC/Op3JhnKA39u25Drl23N+l5dvQgxSWp1o3PBCEKF2pFxF1TAmsd
8aKu5Pf6KXqF3VAujbV2mgy7eiwSxzxzTpy+JAiQxA7uxbNysk5BtKEM5gGhc4Qjd4jDerSN4Yq8
CYDl1mw3AEQten0bbPMb/alfGS/evtr568wtvmpCJhbRWzl3mmwr3Rl0T/jHsaLbkJu83KVPt2uN
u+SUUOtawYbBInyi+6Es4ptIBWhhxzht3JQJCPMMaqAvXzyo6HWJv6Pr84GOkxwj0zz2SGsUMm/s
6oJnoWStYdAAzAUYTFhK5mjsPVPbUzbcebt4CF4FA6/Ron7nxDossYyjTqQZC2RhWbvSbYD6eB3F
jr5rCYXlYTOYMmkxL02z9sE2b4qTSFZt7ngsWeFO6NdkqiGARl6nL+utdw85GjyvWBH5iDT2VjjL
9B3vgLdQ66IUDDJjTdi6dBhdjHeqS8+0WTDrvvtH81BETueQmbwnQ+3W2k83BE+SCWserL2vHbzP
3lxEe2HFKREfhnJhRZTYuz1pF+PWePbPLAnPxkb5EPa1y/sXcainYJDiR1sEbvWAHZm0SZSiC/GG
pLAFf/qsf/k7ZOI+zVdbfpYo9M/pqDa0agbwEdhCuKaRa21rH53CAgGwCKfJWprnKnWqL9FfCtvo
ReSR3kkb6aZsX6N9+ugxtNmDo1cGz77g1IZMJnf4P3mDX38WP7sl86HYr9VNXTr+Jh1X0ZfVPABy
NB0NZ3+jHgauZbaNOD6OfqZD1LVO+5xuajJIWo7OtsE43wgHWrCorEdHQSxDA8Sd4IEBcLchbDgN
IdFLA2n2SRltedU8WAdJXBc7TJAARMr1sNfXQIou0o3wBAPEZesu34af/iHKHfND7DY6c+otyVJo
F1rHSNfohNkEqe+Z2+zocaZ8xfIeCilQGDCGww6Zb7AEXflsPc24jn0p2AaYW16hV+r8yHG9D+0Y
97Z8C/iq8ib0LHbzZono9BAYHyqPacERTvrZ7076sAUJ6NRrUNQYgNblAfbmW/YoX8YnWEbmG6Wf
YGvusmOqLuvn4KEYl6AWMCL5drNT3oQ77u4K1F7gcMOM/oYbMcHFrZ3wQiq9ZZ3I3molsgB2GqFB
AGv49zJbeRRJ3zSXw0aL9/CRXGk9IdJ4atw5WMeE42XrHx58P7KHFjpkbKJ3D91XI7rA7MnLitJ1
9lAjGFx098LzxJ3ulkCB0xtzFyr0m5bZeJfskmxHiBdnf7vcB676plqn9gZhYj6Mi3FVv3sbBdZv
uGrvIuzy/aq+F3BgpHYDMQXPFjdvh0FxXMoh7We3v9HaPfF+uDHkvfGVM7ZDW9Ns40BPXju1LPfC
eWS/ES60h+rUI5N/y9BcLoFsDLfCykdSg7LWQJkMNnTJi5mti7Xppo1bTTeMsPo2LTZS5gQicBS6
a3a7SxrHxIqUbeU7/ntDsDPcBt1yvIPYYMSrWVtJchKeydTWg5WSrSAKcmYP9RM7hSi/19UDcdO1
eeEgKbQHNmzFZ3XXWOcmgl651l4iklhOTFDIn+TwnqJgdlffhDcZnsptXy79c/sYl2to57wxtGts
3zE2JhuX4h14RMCi/6CBrMWnsuJUjDJAd/38SKoVxTm2c6iQwqP/ar7IByaJ5DM6QdmkdueChnrJ
9+Um2La75plMxWQNUExGU3omqNcGx4gHKpjcIHXA0xiu9dKkaxNFUbrLlcWY3WQAdNBxL0zvxp/O
+UfxUgQ4N2yOfuA4fe3T1+Cl2NkX3q5U/cRbNj7hXcSGBY0FlRzCwVnwTajTyripZJsY7JVwydZh
u6vPdDu9R1KXp8P0le/1c/4UkTjumhef7dc2e8CDulDA7OLNOxQgqHhYWEf0RcnLylNisJ1KaHMo
UBbJPfu4BgBOYOeURg8Ddb1HrhNzKOYBli+IwpjCbPOOjptXPGrdSbhNzzhliHJgO073OkIq+obY
c/pkYSsxRuxgolCj9HbiI7qVc82pYyuQQEWv/Wi65CVz+4AbayftgI4+ehhXHnvUNwa+QGLpln0r
hh+Hgnn2EpZO9dnua0filWF5QlWHIP8hY6reei77Fic9xTuFhLIVGLeVuQkPJqnN835kIsT+EJC1
ufRfeGeSXQemDAuMum5EuziDtSsIuOPMHKNgX1bWxcMaw2jTttrRSO1hR12dOoXqejj4CiC5Szqe
xZn2r/8iMWGxoyJxiXl2R/Jo8uABZ8s/noWXYngRSY1MnPKJqrMvbLwVO6hwjUQBITXbs6G6DCpR
YHcttFEgX6eG9Bj2PqJtffAwWFVjtvEcaDYkcx3Sy3Bvhnb3YhkOSbmBTZX9Y4QidsHQQndSUp3p
Fr6ksCofRZfH6N15SIp61juS+VCMrygEm7Ib3POC5ijHV+o2PflrRLYm8+c22ST7/LUzbX+XXPxj
wRHKYq/UItj5pBBwp77Rn+EgyobVXGKTsfYoln3Cshka4W12x2VLt+KLeFIuFDP4WNxRnBGe8fp0
KJKRs++gBb35wi55oXbHQSH5rL0dApK5y37xP5iNU2GLoqo5mo8Ydt+ir8qNaOltiqX67u1NzJoe
Zz72yHZ+sO7wMlLXK/Y9yK2F5hAX+wE3iuO22LmNjUrmiRglSLJAXO32iVIB63X7ROkDWnWFscWB
yn+j3gnP6Up8B0tZ+HbNq3obMx8i/OSWN6+QptX36otVqy+h5Sxgk/eboHOUpffu7epHv9pFiHk3
8l5wDLizwDscsjZhXIir8tnSmYl4Q7nZX0joBc22tvhADLQSjjestLV1qk7NPWLOR3MkQZy0gflN
51gWr8Z98MquOvpi9pMSR4eG8TZS4PPtz44QF1YFleAWm1W+eWxPgbJPPrQnRudd+OqtU9fynCF0
rJ1xlPAXftBbQHRhTQ8BBcyloSCFt9UXYS+6JUb5pQXOx2H213e0TpzgwLAa6mW0ISMRC/ytdJ4n
m1kkxhnO2Ei3xXyINekwrKnn+cfxXnp6AmMrNQ5lH5q2eM5ZGMuXBC37YlipRwbOzLE+ybvgE/ur
eTcjtL6iS/fOIiCcpVX2nF1GIqhYJ07emshfcFGcatjb0nXbK/sRop5tPMegG5LFdOYfG54bH0rZ
Ro1JKWGXtgg27Ii9T5TjHNfR3kafJO+l7IxUlJN2ABNzId4xy/tkM9jUIvHAXPJj/ooc3drP9U2B
rs/Su/PPAe+T7T0mn4zh7okt9LhFjymewhumI5kpB8uZTburfqwftef6kekxuCPu0w5vy1X/yNlV
PWR76La7TXwSl8ZTxdtWIijNV0yeTJbaM3vr++6ld+nGPBb3CNQEZ0RHugVIht3uiQO7F9r1HmI2
6bP1SqTlR7Pvwdoymt6qEzHoE7EviMIyp7+YT+Ows5zu6L33w2NUr4R0rYnrnBgZVv1F4xrHmNI/
rw0OHw5xpD9Ltvg8v0DDsex3xZe30mR3gmTNDqBdQeX21/yH+VrbjcfihlkQzaG1HbnYal3dadth
zR0Q98qypiF4j8c4sKHwUZIYyNGlLsRCSXPrOG+f8RK+ZWzLguWwFD9Kcx3XSybwR4GJfBYu2IVr
HIrX+gk7Bcy7QToJ96G28LUGmFbXgvpDBN1bibcVaM1sv38XD9DBtLiwnHoifcSoeKUR72NoevFj
j4enxD0cmz6Uwh1e2UCMd+H3nxM8T6ZLUzJUrJiIh85cRhXrOJ4nzwkjDFOERTwJiVKvjEbje+s1
Sd2ilvFb34y3OA7p+EW4S0L2XqiUUYj25FiKUblOSPkEJN5hdR55Gfr5lwjZzaKls4HHe1KQwdV7
VRrYLg35//wymNWhVQudlMcggQSc0aJU2VAmFVRk69P6BKDd7S1SjltgyjlFWPQJy7QQOKl8/6JP
9wnR0muaCxQxERjDJqvI2E4C8xGRZeUGBRtzdI9YECk8q3hPUXJQoh2nD1GLLkJ861Ox6AvfRDQg
YX2ujr0qf8ixWNsZqaoL3Tx5fF8A1bT/yrQlX54zFwTZdmHh7i798VMpvIPXEL3uq36Leewp0mWS
kAg1cjBQEmMtu+iVQbf1E8vjcDLqNl5PWC2ozNA484oHtX4cVdSr8+9DcyAMIKw/yOm8WElxrob6
rhGmmDlSJdAnee31ghLq+DgWgrJuVNGlsr6SRuM2HgluFeSjwsHT6ry7TFLPhsfhyJA1O9ZHTiyV
4srgGT2aO8u+MR+KdtJWsY8ayBum+36Sb3gcbGBy1aNOVHyYQhcA0Gsd6OPvpqwJW8sjAT4NXE+p
9nU21JsWlxXzDJnoRF0yaQ1uL47BsRIwnWDGGMGOQRAW/XARqnMXszYOZkLGSJexybQ6ioFlSjlI
mNS1ZcnvMCIJSpINzw4RZzi+5OEffQS29qX2CB8Fj7cubpOVlrBdaMV2i4H9GJUBp2HJ/E8m3/vw
f/3P/CdyDQigfwNdTMRLhqZbKu5MPvQK6KIPiZx1gknqgQofIrfAFHSsF9AMN3Xa2Glaris12hak
JoCoGO//6/8Thn74+D/5LvOnW5IimjodIvWK72IM2tBouVG5RKV/eYPqiLVP6SCiiiHMAiXSjql2
iXil//65EtihP762JCtz+B3NLVW+SqsTa70Y5EGq6LSknl3hFKv0dWj0t6OOF34SUdOn1QEb3kG3
0HPSTuZkmysblQjTXy5l/o7/QurwBCTZkBXCiC2u6OoJSLEmjshDAViKYBEimFitKHzCckYVeRPc
+AX9yRkIw/AFYut195pHPqPFTrjzx1+Gg/HDtcgSWlTFVDWZQD9+/v56F2Z+/f/+S/o/WuhJspCH
9MpL+JVZxAI/YwWIVnoN8KJ5gqn+8iSUnwagjMXDwGIiki9z9SRiOnZTUQiVq0Nw5eSe3huKhk6S
nRaQUsSb3H5Dal6KwgMYk63JolDLga09cgBcJgkYPmKPFIpoIlZaO5bZ66saf8mLV9hucVxV1YOJ
BoQMYyDeKY+3aGmBl5AjOBAhDluGZnP6+0P96ZnKJGthkTVn6tXVuB59Fexx7NeumbIQ6uBhbL3s
f3l5vgfp9chRZN4dDRSwaBjyv5/WgNN5BDleuV2lXWDTnLqUyHGD4nfDG1NQgjX67DQVHTgGi9/0
5maItAP+DyiofXLSA0ZUUhe3/d5TzT3Pfl2Y6qfVzMyS4iUpwXuOADQKvVyLtXcrtsFXXqXV6u83
S/6DnsUbQKCKJoN1lyxJnYfIP0adpamD5Mskr0ATQZFp5NAKdDROtFrGlGdKKH3qpoayGaA9iXNZ
2VxlVfLgSz0CxxjCiD58+pb8acbVfT0zFxQfWsHU+7deala/vCM/zh2KSuNuZo7J+vfP/3G5Sm3p
uRFyuYysRStBtcFwtZhm7JSUgrimpT57+l8GbRcp1C59BHDUZOzEFJvfruWnt0dh4hZVFPUIQ6+G
gI+wRBLMsXJjje6JUcbER0IbGQNqQqVcrn2N96npaLH7tDH6IP34+7P78fVVLE1WRThvOgPx6tnh
N/nPGBwQFDmVJFNk7kJEouO92UYRUXlAWuc3D19WDBBkfjidfI5M6kozTmbAJoeNffj0ZiDKhNh/
0RDr0xgxBVf/UBCINxqArEurwd4/XrrAe4MTscNGScE06rYzZamZMVR//2LSz3fW1A1WY1mF5vrv
LxajQWUAiZVb5zuN4BtbV3AFolqDkNwcmggtMRE1m4TCeQT55e+f/tO6yAibiWciwD3lah5WB09t
1ZQ1YZw5PQKliX6im9r10VryjftIAzJd9c0v3/mnWUsVISYRMQvoxrjCycXkbnVj0lfuNPAsEdy8
6Gb+8vdv9ttnXH2zkAQHfKIMWER+h0mv1qqZ/jL5/jgmeRkkUm0ZlcYfY9KKYLXIDS9FKa0UAi9F
8ghsa2CAaXl2Gr4xQWq41Mr2gF/mhKmJZjz64YSkHa/chVV36ET8oaYsOf2Y0KUyqBgEY/BCHCe0
axTAncJIboXxPihYm8cZGOUbd0Xovc3AMdNDpfH3GyfNr/K/Z3tFFInqNZl7LCT7V2uKqhWtIgAL
cn3E6XbDMk6oabqUEUEtopTXzKiTe9zdc3oWLUWhpGtCqirHqMz5+6WQNfznlRimxWZVkyXjetIp
dUM0x0Ip3TL7Enya7cQuIoon2ULVx9NQNd5OAVgRKLu/f+6fuxNUkybCOkMnhcr8vkP/mHgtX2qm
Kk5Kd5oCx5B5J2tuNmGIHX40Jt3K+20/NI/4q3vO9zM1A+O8pqjXu2OrDsNpHKHfshbAj0CZzVaW
WNzo4e/f7MfPUWVR4gEzm6vzN//HN9M5wylWZeSuSe1m8uS10GNmKL1f9prmn9teRTL+8TlXkxp5
Q7qHcCR3QVI0gqU6aL455eu2MCALkHKVvuJdEuabvI4G5u3iWY02ZKpd+PrUGrq2WwnWrLlS0qWC
HktSAnEVsROypyDlirPR5GeQD3oUbKUK4Kb1qRmp1oD9vhCzNfxQYTloIope6D6tZSKq8Pyzn+ID
kz2O+ZECLBrCOeziPA3SfU96ni11Rk6qo4oAPm+WQT694zMXNj0HSjyTPfJIevlF+96ZIvICYpM5
EOMXAyjy2hsOx1Nabf7QoFcznyUDpQTYxwJzU984OQGzpnTBx7g1/eC5T3XIyS10HW1QT0TNfYkw
8ZzYo4NtaCY1zEkyVpWmPYkrOZpuOTSXa48Ka27RAO/IWF1EMeIBcwgeiB2++OHN30eK9MPCxIbS
0JgMRJRh2vVuKUkmQeGYlrtRChBADvpzl2QnpZfPZmW9UY0go2qMT9h5Hq00uq2tQAXS1GP13+eh
th0z9Yx5/UmTyiU5TPcT3HVJJxBRVprKzhN5PY0BhZ1Sd0LRf6g6PePhEv6JKXE9eOJHVeOvNuIT
tja6VGrwkHe0TgWAoIr1lvT9WWus49S0Zzmm5Np5KzWCQC6k1rEqg6WKjZCQJqwFSUjsK3mcPV7O
6JTK6h4vyUluSMajq1d9RGO2URTpY/SltScYR3gwZOBV8mubSetioPUYcts9jy4WsdKUmpZlNSGu
wLOwmK9TVvvYqY32HOjSx/ff6/R9ndcn1LdO3UGokJHzNYm1HRTP1WgLtpX4Wked6w3MaZL6pMjZ
Bp/FNgkzOPfyra+pN34MGyKo7oUpP+B2gbkTBPdBHz9XQTHtmwAmj+cLd01WH9TW+LA0nWq+WT3m
2BFv487Cu5XdYo3L7ziDMqY8DFe/jJAfFgrZgpZK8UlDlWlcTSZeCrVUrkbU0WDIcr8at82c2aRb
1CHTSluFqfURImBHklEhZxF57HEN8H/wlN795Vrm5fxqAlVkQwU3YcHysK6PKFRZuq4v0twFB4I8
fRsLQjgb1dKliV6u1aVui/BeJI2EQFijeZdy8VxXKGuCwFSXeVfQTTQFf9OTz/TLpf156lA4oYm6
LksmVMzrub3yx04IWj1zfSwD1LsKE6ksjRfE5f7OG6pnjyAUhxNA4tYGnK2AxNu2Fb1fFrUZjnx9
i+Dbsp6Zpsb/rs+KzRibvTe24GXNe4gA6Rr/Xyosv7khmDrsIRrGXZYgTlTyTTXTNJrZc652FrLi
JMLRqL9r6Y5wPkR3wXAL72865J6A/AljiazGC9lCOetVJEcTMqR0Cd8lbGSIc7C1CHVfea1uY9lI
/veHE4XzkQKSQaO2IctXZ4M6bookxlMFobU9NrJF6716hUFld0l1KfvskrQj0h9lAhaTv/798f65
g1bn1VQyQEIblqZd7TPjrsDdRISTK5u0m/ArkfoyXqjWrYjk2/dyejcJiIf+/qHSn8+SXTu4a8Ng
Y6SI+tU3Luo8b/2uTdw8RvKJlrCI69dJb4F+RDeah046wyM3vKaRcUJF/fH3j//eAv77bVNFha8t
S6qk69r1xswPCXtQkzJxJ61R6S12jA5dRnonLiit3kSJfuowB9DeJhk3E0Bb9FQnSMm0B9F8rFqF
cDh+bIbxzVjj5S8Gk4pJ/jqOd0p7AONHTCAWfaP67Wn9OU1w4Rw62LRrGpc/T2n/2P+UGnVrvU25
cEz3gYIbeDI/Ikz4IChPf79JPw0MhaKfzm1iJ6RdfVSAVNgzGyt24xiugYHDwzfWqdYeiDAmWhVM
VdxYj3//zD83zHw9iOkKkPN5srnedqkFYE3BjFEC8c9bxSsRTxeQDI5YSPfftzz20qUqG7+Mxz+3
larIkVwR5806H3z1Emg1RYzGM2JXaNvtmHSuqsY3oS7u//71pJ/uqSZS7lIIneW2Xh1N2HYNYci/
7RIec9I7zvA5LxoFN5bK/LkUFCK15FUkaisTtoBaM8tWCk6rdtyEiAKBVGlw4CbjUfB+G1k/bJe4
B5LI/t2URZ0T4b+H1kBKfRZF2H4rfEDEkJ0VbWAO8PZN2Oza7lnyIkQ+EYwo6behps0r7fX7OE99
hgYkjJXm6rNZQBoLylFMnjZwCRWjHxUQWAuiQdTzkPebBqabjUETXAMkkkzxWaUJ6pJT/ybABG/3
nTctgA8evoG3poQR0OSlViS8x0MaQ6xhJfDJG8xUCmaSXDk44xCFFG228ursLlExkQ8zQeYbOtYU
KgZ63CT4xJLZ0Xb5ZhkIpbnUeuBF3/85QDwLdhLQJ0zklFrBwfX9S1Nr26oDyTDl4myK91eBqZCJ
gkZg5i9Q10P5NgD3I9rPBcRlLWSpfAXwvCrmY8AvA25+Sf+4saY1l2Yk01KvB9wUwXANVCa6sRde
vAi9XKAt9XGbVqjRSoAontZu8wwSCaapD9w5S6Wob/9+ET++XEQO0L6wZLD4VxNJqpZsHvw8cfF0
Iqnia4uxdDGN5pdD2w/1RkawpXPuZVLXqfX9ewTjdiMcq8wSt1doOqFNNFuQHczTNSG0bKEuMA/Q
g/NsGkU7Ba28r7xu35vTbxfy0+qms7E0ZZPiJ3f/3xcyRSI2YtCsrlTDvWj5xRmqde2/xun4pM1W
zrpO3qpSO85G+NR8+9/fcO6CyoKumkRoX82ivAZ6FwfMZmPsfcz3u0JfllbeL5O1/OchmSIYMyN9
Bsr38vVbO9RxJk05M4Ye02Kw4PzbCVnYlWyc4lGC8sCcFSmNGxL6aPckBCuQ5+0OjYlcQRGPMTxw
cnAniy3v3L4LVesxhZkjk7lJKBSCIgmB0+/T8E+zDekMKid864eyjKlXJgi/jnQePlTom61QFK/c
SiKs5P0o/jrr/3ifZAXWHdgL84/OTcJNMnSqX+443JA0DxI5Ll5byqYgIU2UNUn41iZvc7p6L4Cr
6tmR6kTHZAhg/j4wjPkNuJ4OeFA0eVVJIZzkap2zWhnAk1/GLiZjXDqA/k3ADxAoS6iVIdovTFJ5
U98G7CbYEpwss16L5rNhqpcUbU3+OfhYV8K0c2u2SxELJKjpgCgHfuksCWX7oB00yzuMjXwxB4oZ
BYNBVIpXtYkfLKU5p0X+SlbwvgBUb9coJ9XquTK1ZUm+32yjfKVUTQnSukzkzSnQmgornMHDn2FO
sz0wU2WZy/oej/Fdp4CAKYxqF7QKeAtxRYff8QwD4Kn+mIUccxn2IorTQQRrKe8DhgMh0iGsnZfv
3xuEKH/f5aKkohLkb5H426qq/vjsDSqszH94+6639pVXzyWFlJWtrLYZsCUz7rY9TU5nfiGqvkcf
FIyuJrUVB5g3nTsdWdIlqrLXyK/e26DeTKJ6EUJ2mU3PhF1W5RkWx+2kVj3bUmsRV8F79CZZIEfa
AFGCPt7i8HJzWGTxzJkyEh1ltKB/dAwus9DqRaege5znYsXgRyIEfPBSBW6dDidB7t81Nf0sQ/hl
GfhpgyGJKsdIDN7WfIz796yYGO0QhQBEXKGRbGnI7vzB24rRUvLL+7waX8UCrY6XnKx8/OWMI/+w
BElMhvOmmWatcr3flyXeahX7tjt5hNG28hOw/wdDCpallZ2j4qUlBVVxx099NpZpCHeCJzE39rmn
vJpdcyaOmcJYQdevmCtV63pAQEFM8op6D5YqqzkHVbL5+7v60+xKTUvS2e+zH/vj2N1BWx0qPycv
PULRZmSbsqW+k/bnKs42UxFvxd5YKQEOLVSaY8bFoSOxe7E9Jw3qCCPAOhPcJMb0Hg3qU2qKHxMs
uMi8l9LxNa7FX85UPz5eSaItSS+GM9316qsKVhRWZp272OmOpd4Tx1o/+E2xE8Xw5LPZypJhOUb+
ejS1X3OFfthY89lz5VmWNIu5+t9jiymvb2q1ZGwRnrKQGc3SoO55a9Za7mhE/+Gs3waT+FEk4gd1
6hXEtnXWe0dNbs9Y8+24MZExA59WxOzw9yf502GXi+M4o7AH4+R2NeumXqUCnOdJTk3+BG5sNU7a
U6QxXfqBYXM+3YsZtSVf0466b23VwX/45Qp+OFfxZERLMXUOWOb1NrAw1LBJM6pL5did5+fTE8Ps
10DMmyfV6s6iGD/kqb4fYvMY4idD55FHylNUTx+N4Z+ETH0i3nEhqLhmDemXt/OH5VhSUNVYisqa
9Ed3voNvmU3UoVFCt5yr809NKy9JzQAK/fJkttlvzeCfBotCzJasSTKSkuuJiJHh5XI9ZS7VgVXl
o4aHZ2JDXnUKPThHwcgfDr+8zvMzvlp56deLmqLQgVZla56h/nFwL6Z+qESP4hWO5cc5R3DAG240
Bz/Pfit8Gz897X9+1tV4s4QojlR1LpRZ8LHq0MNgKkHq4oQjha/lkANgM5E1qso6EMvjVOQGJhxz
Z44WL63uYFm/zETfVDVWPv28ihxrMVcfAdWndPJJJwG3lEzrguRZMDziphaKC5bYAIS+0lCshSKx
M3ZFW12+ycdINFPaj7D5ik81k9xRYV+odWBXiBYlnHhTZsaS9NibMfzwZWNp1RlKOmNr4sGm5CIP
udvk41osrV1RdUcrBfoijOtqqo9CX16IuV63AlZTDKBJd0i7caO0uNTK9iuKmktXc5V+dhwyCCap
N521hE6JbBFplGPSXoQGCJtkmOzizdwEMcezXLVgvnjiE1E2z3GtuxXIMmFUxgUgbWtwOpGQHAUi
zarEj/ZNuLT4KisVlSRuPHWrowkyIr9cpQNKaTF9LZBmUVmsycFqdpP/36Sd127kWpZtf6Vx3llN
brpNoKuBG94oQjYlpV4IpVKi92aT/Po7GKe6q45KyLzABRIBRYYUjuQ2a8055pjCQs2ZR5yKJJ+C
MxC8wNYyJwEUKYgOXME4QWm1bONAIdxsFWw6QFFqjAmI6JK7LmORaHoWYJBUT3mKmbqPLBFWgn0O
BzfcQhZCMk4Fe0EIw7NfobOOPXObEwsktfIWjB4eHc76Sea3oM5XZsl6zNWHfZMzFdpQ4xL8wj3Z
QV7y7mEPcqPmQfryaMv6vY+K26DOb7WmRUvho3mysLQXb400nkSKbzFPisd42MMyXLgOuFsaB08u
cCS/xOQNpNgLd6HNc5ENrRNq1QEOIPN102r7+ZQYnOrWG92jdEZMpLzJeRwAkr5F37o1SYq2/PBK
Rd1z4QbDKu/G7a+Hyy+vH8N1DQYHE9nKpw2rUzVVOzoMSKLxV7XDiByqm7Ek8QKVkDU6627yjnzE
34yDXy1SqH+we0VMgVbp08va4QhDJRhxkdH+MXTvnCcZ9fz8NyPRl9ORzQqTDiclZ8A3fx2KLMRB
wOu9fKdGb9epDk8UJPgMty7VlAI5HdDN8NarxSkiFqcyfr9S+GrEZ1J1Hb5jqrCfN45emVVZqWw6
Cng40grFaYf+XWnOFf99RijApk8u/GC6Y/BfhxGKV5CIV3oNIFlSfOwI5Gnb+obsYZ/C7dHPBB0s
G1iyTxCNgpy5yIycS7Dxd0Ga/yyC9q4LgwNc8aM39sAUSJvq7RqHQk41PyAoJMBAnKluNRbOg9mB
gUsYLrtx7hGm2lLU0ErDcXY66eOrmU+7fCJwJ3SXhuees1BHyP9TNCQ3Tz0GfHK9Fq4Z3VXlbS0L
NOwWpgG9nV7no1lABsP/NSQrGTuPbKWSjLzpcgSfFd/W8JYg97ISeSHrGeHC3LELGTdMOHorI4go
1PTxSbJIJasgBqdAFarJXBLa4z6gygDG0QAhnPrRlsgPUggQqLdp+Y6RCjCpDpt76MHyI4xQgUWk
QWs9lIOqNiOaf7dsCfdl6ISyCYeC3qPbO4dGx0SZ1sGiG/DY9vHjlJTQN7JZJI7nM/J5gRkr+Otr
8Kv50jHZonvo3ThV52v0X+bLSG/sLE/6HPohPSbxLXPS46j0bWIQV/P/9VKft2h9CW+4APm4C11I
ijl84ZwaO5jEpWq133ysL1fJDvsqdCnI0djO/fVz6ZUoi8qq+VzJrglJ0wvydTgUm3ndHhvjdyMg
XgwnO7jh33zMr1Y9VGkoSbHUYh/2aYns1MgK8pThZaDtCwE9y7C8tO3ZDb2jUXJ8uf/rL/brV7Sp
5M/Bpv9WbQBOjboFjuGujmsMYPUDVJlXwx+firR+b5lDoDqtf/2Sl6Hj8zpr1sdS60St7H4W/0xN
CdWfBIVdPKTh0iLksEfjiNnSI2hUrxdT69w3sJnIglPpvZQPVQLFsR5ZI9RqbvUVeMzbW42JqsHs
is80a1mRRtPWG5E22FoBdYLkETezjwmiNwpdPqa4ae+UrrOc6mkb+GW7dCXXm8KVRtYAte1jD0d3
xbVyjCL4UjRvm6Xh39cpxrgWJlzmmbsiE98Gr7rJtXxc+FRiETSvwjaEJuxpyUqQn0BtVuE6nt3n
VQM0CQEgIWHFkt1nvoTj/z2WUCds4Hi//la/PGs5Z01aQbSm0aD+9axVg09WWuhlO1WV7+n46EEb
SfxpD77uLKx1261i/I7T7wqZX51A8IAoZFLQtf5tZ9D02hiWwsl2EKrf44nD503N65i2r9mswRjq
8hbuz8OvP+xXsz+dJxTv+nxzWV3/y8hDrHaCIBnyYcIUUoCrWXrotOapvy7sQyyN67SoHub1ya9f
96sR719e9/P+OZ6stC9sPcPYPGxlyjkWy+ashPFUF/3516/lfVGhJoXYQSTGtpRR4VOpvFWSQA9C
mXZmHt8NQ69WEbL1gGqsqNOWGJfywybMje7TtB31EC+7hJlB3dDgQPt+4y7sZmcGP9MC+pHjDNdx
YN7CqhwyH8CpmSLy04yfgYMXq7GA5fn29xiN5FoIZHkDsXsNjMEwBpxjT9/aDqTJlNwzNsLuhTy1
CfM9a1ps0bhNGtzaJLc9XcwljoznPHNsd945KXAjVRr7DQP89YKdFwXjgrW+lj8Qs9FgCaHu7Bvb
oLfJuGsb0vQIhkRKtc5t9b2fLEUIHNseo7W3yL3OvhNAclbAL8k0YQpuYUwky0DAEE7M4dZKw8O8
bq5q80myIh4azg0iFdZBODxZwUQMVvsQF92ZuIdy7SbacUjstQI/G2nhhzbV49oO2wMZs+3ZrkPS
ojC/ktD7mynmq4vGmwOoaTxwtX4WdaZp2aC7LKmrl+yuCvOpB0fR6taTXdpHGr5PLRFlvxnpxVcn
r4cmAzeES6v48/nE/jIgt5ABwkndswB4j+zWFyujWVaQcKM5HcqYW3BN5O0cPybSMPPPQxTHuyDO
7uuOtmYpaPtmpHaI+CP3y2f09oRb9dOMlkiOsHjhJXQA1cFmrdMeC7BhQ4P49XXxhVPAwmOBzkMw
3FCr/HRdBNqYoqlMYR752Qb9FA53nYr3UBtnK+NTkb9VLiJMfdoIfz3RQsL2PA9h9lhQIQ8wImpe
u+07RuE2vydVD/0WVqctqQU4ceG3E+mRPvbmxndM4PElxMtWI4Ai1edoaJ3c16gPd7/+UJf60qc5
kdW+bcyLKUn5Zz5j/mVE85xRZq0w090g4nVFUR2UmnxoC6IsajFsDM8vV0UGOjwTxkMIX4E9fI69
NyAbpM2TbZSwDYBaKUP5m3HoKyEGom1aR/Mqwf23wmww2FPp9wy2pQyvuih91dLqNiwwRtsWRuSW
jJMajndjDw/AH6/DoT3ZtL4Wvc/Os23cR7XJwvy9TThQUOqRuWXvI2kFruIpulweCa1B7WNpH7/5
TvUvRlC0EUgFELjR2Pnc1dRjP3AoG2Xos2uClBL8ft3IsOHrB5Kf0Yjw7Q5TEe1VePAU6IEiTqaT
p8NuUOFPfazENQ00utspxCDTn/M5uwrVmzG+BhOXy5j+IB8yX6u8vYaOCveEZEWvpMaRO1wtdtRr
qxiuKrmdXGwj1HFbRncMVgAq88LdpYlnkbabs5eS5qEQJOSYIXXhufMFNyU8AFAD0pdSoOj7mWvq
v+NTvHtqKjNEa+hpa70qUZ5q5p20o6ccGdLC7CxjoUrWSlKTV4n35iqGYCfufga2vvJtVjN5v0PI
tqqcF4il74EfHIYA9lMQ26vALG7n+aR3vxGD+TIvCtvUfGrq+sHoup+CXh9986c+Egbdf57Y1NuH
kDW/Uv3eK1sa5OHRzmW/CiL1cfJ18+wxGwRWnGypFmJJrysiUzz3ljhkto8QARlie5hfZbub0pk7
OuoveTG+/eZc+OpUQJBm6ohW2NR+7qqNNBPSpjWz3RAXKVhIcwHe9y4LmmHLfo7vJ/Jue0sjxHMe
v/DZJJnxG2XJF4sWDIISnbk9z+ifC7zEXVdVNi/QvILDp9Ly0XFBDPdexXeDnHTnjdV6wke6iGAt
/+4q/mL0p1RCT4cyLivEz9X3nB57p7Io3yUdIZJlHu+sAoaZC+h+ZVbYqwrMSFfSvre5BjaZHwIP
bXZ+WZD7HLZyK/L47HeV2JvjHAHYe0AIyeXS7X3fDf4JWuaKwKSHSBIcytpiy6qGNWFd/zmL/edf
TJ7Nf/8X99+KkuDVIGw/3f3vhyLj33/Nf/O/v/PXv/jvE8ltRVN8tL/8re17cX7N3pvPv/SXZ+bV
//HuVq/t61/urHN0NeNt916Pd+9Nl7aXd4FZdf7N/9cH/+P98iwPY/n+9z9ef3IIoBFje35r//jH
Q/uf+BU9m1P6P//1Bf7x6PwJ/v7H/6mT17x5bf79b95fm/bvf2jS+5vDdosFujd31OVsiFHvl4c8
62+O4Xh0/SzEPRJt1x//kRd1G/79D9P5mw2jHwMKHTkbRyd/1RTd5SHzbzodE9uTs9FTsmX943/e
3c2fM9ufx+1r7y6yuE+X6NxIM5B3McvQArTsz4qMKqqEVaJa3duplEszsyBIZQBBIvsxtdwI5zLQ
NuVYbzAsXazepuHsHa/+7g6Vvu76JtoFzngvnex74+G4dCaJBJws14WhBd+oIuIVVNHenLphLcwI
/BlhCzIgQnoc1rEg3DMGyAytz30iRR1iCVdHiI6oDBJ5aAO4DbY7nVahhNWrZfAiU2O0N2hhiTz1
zWWZGD8kBI1Yb2gVRf2SOGMsmm5sU+cyezza7kfSm+xsIwWk1lqJLqb1Z/s7xiXSZjrW46UHvSUe
dHubCcrMhjXAaULD747hjZV7Yk+yfJ1kL/u6DL/R53SOsoLG0VUKetpknTNZTDdxFBurBNjAqrkN
HQWSTJL6oLvUeYsi8XZFehijJN5H5HnekOWzjJSHxk3Ew7VdXNOKAQ8ed/Ea4a6xFBbLcyvzh2XQ
Fe+57b77rjnHCRTQSQSLdRSxRxLgx4nGZVjk+lIncWNxNpDrwns9lJ4PR6NuTg36EUfElKni8VFl
4j7THIjBWfgECTReD21ibcZMyzmsbb2ZMFCnwzXxSTdpTIR0pSf61upn/HJfOvSC2Pl1kXV0FKDP
SveuXc9qlhQWFqpDOdxbBtFoSbRuc7QFfuJv/CDa1I5TbXy732SVVmxoqdHKVkghDLmRVbCFIg3S
wqzAiqdY4dPYX1CCDVgT04fRUV+s5IhNKrA9OiYYSKq6rreRKlaBU8Y7lgMvhZ7cFU29d/FL1pIZ
uMq86Yzc3wVrqE8rlgjRfvSaswjgJcQXrydQoknPXyoN8UEZfGvm5MAJGkH+FlftsguHO1iHuSSU
ocuxDMT28BJKNOapY0BoteiWkOahumA/OqWxax35rNc22Ne6B4vmGT+1KvrmNWvfKx/qVBYHgLF8
LsN9tYb4O/FrILo7jm5lF69uDyM0UAnJKVLDz69p7o4IWNCSI4L7iTwu+BVJ6SdrkTjD0m1ZDw2V
9V0vo/dJgJUTBSwHs6RdQm+3tYCapuUK3nUPbgnat8qC114E9j7xb7Q4GNYeSqvYFDuRkUUI2U1V
Nk6eJvDuXEqupvZuT1Rtm8F+66PU2iZ5sIvz5qcfhkDgic3jCxW3jZL3adib68ciluUm510vOukQ
BEO22tA5NzU5F4oFV0Nss+ZWs1k6PvaWagEDsmz1w7fEaGCWWCCuHMpClTBfyCyI170PxbvwgDUA
OHWNBFijDemkgjCv8rvCUf3WYYHGTiJ6DLs5gQkY/sAFHYr0sdSBApNjBTP7GEQBUTYE3+hrVagT
n6lQycmIJIi04rqV8sqOxNmvoa0Iu8+XuWdE8Ei7FfnS9VYkpBJLshNT95YG/toiLmqsungHkIkW
ZWMQRUMhItSzN4GnEpdxdlO5rQT9GgHXggAUCHUKPBIVMzZLq6xiL0QQardUufrQTPy8LOi/250e
LonDNrU6PkjNemnSMDwzge/975UzoIEZQudggXEk1bnbIRLBIdzaH6yKMdang38M7mQ54+X8SruH
c4+w/GeK636TQfFeRxk1fLvN8HAQJoIAgPA3MH0ZaGGR16TOecFzIk2gbFbJaW5JuShwgi+jyf2u
AM8NA6UDLkq1LwPMa8qHeS+1nE/DotLkBDX74RQIWhQjaqSlmAp/54ZEqmUT6AWnB5AoSAZdZNHw
okZqdbpNfV1zf1jRqbbrn4kNhTqYmwPEiq+KhjiLOhTGlqM2eFO6ybr42kwQmo4J/FEnmLHNfqzt
JL4go9G9fZzXh5BLBdgvGtZ60KKrFgePw+izw+YHq/JnMRCBGihoVYG8EZEDujPV9ZWXCLmsUpdw
565faxQ/jp0K7kRbkGaXaP2GnI+lbq/6UjuNuD9XpFuzXx9Qv5aGc3CzktKP06TbwebMKIarzG9O
oQzIF9GJjpjLVJvBjLVtO45rg6IsJ3SoEVxO9SZViF/bKnv07RwTmBgoKzXR2vQxmg49ZHxtisWq
gI5FdDypzJnQXgcjFTvI+0yxSA/XXptf90P5naqpvPJUex6qoloPzfCsdam+H7pnysvNEsP4nPWk
LUM9n4ixhnZmG/TXkefXQWAdGQwYlHPTXEaCVASfJjaeInZcLNSHZBuPtbfu66Elb8d+lEXwWDma
u676mi2WjSzPsDHJxT7Us2iUFIO6c+oIcwvKG8meA8JOBMlrGalvcVFPjxNMN8vD0WdGwZKk7x63
EHj8bidYt2/aHPWL0+/kiHrNGqrrvCf42CbKxoR6aeXQCQsEgB1FXF8CriZibZeU0U5F4P4Hw3vs
nfBb5Ek6ViaLeY+gS1yFEmtnHUe81S7gyE4QqoVp14uQYdf1mVV72+dVhc23k2KSrh4ryfTi+FRV
yolfLCcQqD0bE0rPhzwZ75NcXDvtHLLGQLJIZKSh47SIbmjh5FFlTgEJ3Y6Z8xJUECvrQe2nyMC5
Qu7jUHgJMQLj0q+5kAs93RplF558YgKikY1AY4M31cG95n60UlH1OhI+Eotj7rtQKkvrwzPZ+xvj
pgjD5luIcK6cGaPpALIKCdyqizx91WnhtZj69GQcmzzg4rMH8+QDFzKiztnjK17Kgi806rydPvmw
Gp6yGAhRbWNAJgV5F+LD8wdyL4xEgXx0xxv7uqPDt0qM6sXR0bJqiglaacDFGMxWcQ32uc0Gjn4S
bQUnHEFmNWOL9aPmQlylevfca9CNZxu0Q/LDanp2yRoYCwt4ri9vClZvxzQbG5jrVkDv23sx4qrc
VMJlBaSSh1jTyLcDf4QX1Afkq+uQ//gCXR8GJyny/srMmmdMjfo2tMqTa5DM1wU0MIirJI9PVIRA
x6O9LQhv8lX6aiWYPRvkAos8gbeluQxWTdTEO1ef9hTdbxHHDEQGsBKMLBhCkVmt3GbGV09VutCr
BnqlPoDDzSF+B63YxzVMc7+b6XOhpCMRGsD1Kxocyo7WcRtKMJn+nG2EhGIiHmlCkbRnFQgpR+4H
k6OejLBr0Y6hFs2o6/VRd1U2mMda24AcO6fKBz49aQzVy8yky4ht9jVNQrUkHX1DxPGZeWlYu4U5
rgLXmZXFnKBp7j8JuCFT99APJJf6jdJPqbv2w9jd9DnUVisQz6SXlmtKJwspCQm4rLkSLVqNSvJV
x2C5ESM2BA+sIP4ZdtrtMulclaYb75XDFDgSZQJCkZVFDQ7VMMCQxbYZrfQOn6MPRtEPr70588xs
R95Spd9Nablr/fouJANoaU+GXCCnWlUchLpp9ygOn5quHfdGXJabOPcpJJoOSwl8uFgAibvtvH6X
Upm2gUqsHA4mlDLHW49mkO5ReZFh9JyydtmC0af7O2DFdyf3hcTbH50fgInMgx/R1K0FMQBzsmJO
mAuOsjgdjmMXeMuRLQcFv/7DaAIXfUwz8/AYlEcFUsSqwnnZZrHcZKnpW8P3vlDmWX0opLxjSIJU
YZ4yAb46SvH0IsB9rmS+65LWImaiPZRp1DC4yQ1LRHmoiKtuxaIhAHTTqBIAvYG4q8cjuFLhdOdW
AzWaDCS/6RYHu6HU15fdaijpxGLPytf1IE12HRXZWTpMZjy1d03B8D7r+ia3t1dxS1XNa1mCZyJ+
jXT9miA2lpvFAssiCp+5H4+oRF/me/endIO1rXfUELWc66ReYSvU907aH4uM7B+wfHZfIsuTc2fA
0x9GtSdUZlEXBJlERfPGWumFlV5OsjObHmId0MavbCKm13QRG/Dv/coRVIILERDm40DMCzUbt6tT
rXunx+ZBGmfWw9xn24KqZrwKRn0fE+9y6vzCWSrlv02OggPPnNO5uYnBkYyfptmkrdRAP4IMNDdJ
2LsbMCcZBBNQ8lnaXlv0Me2JuLTaRjKTFNox4QLc16ZA/QzXL4jbJxmCPkv6+CWjkejGWglw1K8X
WTVz5Oycem+njhAG4e6OoO5Dr9tjNuX0kOq73sFPMOtpV5fmR2qm933FUOoYJ+IA2SJ6PY7uwlun
iX4dQOqL3HZr+c1V7tDGDGpTrpVw9gAtrvzI32uJHm1lZT4GbkkcU6cIUU0h8zGHTuzC0BkcHXHd
B6wlAl3QlR9Af9V6tB7hDQe29kb+jN6ylCXwCc5xgnql4EQm1AHFjtZsk0j7ESuKb9QCgE4XzHC2
yZqEzY6x7tDGboQeHOhcsplvCcmWaWFhE0HuwaKW+dwIQbayEFsmATqNpqLRlAN+tTKJiMlMP+gf
nsPG3cRG6G2LpByW5eh9jyzxZOh+e++52p2Ooo30KBJEKcTGwTc358glka82AVv2fGRvUt1ZJbt5
j9gVBn4inYISohiB0EYiwiVxYN7GaVhlxcDSYquzlmmRPHgkd5CtXe+KDl24F15wY5sRd3dH5yo2
F80wkIPZQVkMjfCok2oDnQzwtCerR1ryYC/GtsQMZf/QGvsb2bQcdvHs2VBDcTkx77GMMsltCufq
s5p7dGUxInWjlZ46B5qjZOM0pGuENv6NxFDLvvjeNpq/RKFPaJF6UVFIODtDQZRLuY1DDPdEvKe6
VT5YKI10Ea0jx5mThm70Rs5ovJY5L1kNdgvWPmjCZRG/5UH4RDvbvkJmeZo0+o/Ml4Px4Wn1SwAA
Ubb6xqon5GxUXhaiUWuRmWLpG90VXnLs7QgOnVBZzCHwITuBrGlCBEMJwt8HzU2evKh2TK+EakAS
qfjs6upnl38I5VGEVxN6na7DHYXazFbKxkdULQfHyleTr/rV1LobkhaNNfm5aGGKs+uQj4piZxG6
Q30gNYtgbQPuTidPeoR11Iq1daaBhsPZfJf6tb/ryFnNWnaVstLZno6d2o2QVIq0vWote2JMpUbV
hPnGlfqDUBUYZ3N6ylx8G4lP4hWDS+Ebp4TOzq5lxePEVEl7pTGPBhJSmyzpZ7IuCXz2TWaanwx7
Rv1K4jPqQX8se+9bbXKlOe2jU8lpQ5fmDSki/0GG4Whh/SU3Fu9SG54cqlq2CE4E2T305LnR86Rq
0Xdcm1l8P4SANPOQsswyToP7dMoP7MXGU1tRGmpLIOihrou7fIqeYY41dwbKE3IW1Otkb0nhKve0
hZ4dYjpOLUL6aAofJtAuHFEGsAh8ITKm4tB0HOs/f7zcj7OfpNEXey0CjF1p07qsW6ad+QbRzRZT
FrET872UjsihIoV2Ky3/RgCWGjMUq36Yewc0rBqebv26j3SXi6SD5GcZe9/I+AijjCbOJn5Uqdy2
1N62oRExkiXd7rKZlLXlbdIAmHboNP1tqABeVuojN5tkHxpOvQ5EeNO44rFriE4pCajagZpgd4yq
tWVEflPajRPa3Q+q9fsqBZLbN3Z+bPhpqXdOTYlDgcOKSGXPOkRbWkUqQosnxHGHvaNNFCxsUtCk
gXmGAQL1HuRxQyTX8+VK3F4yrrV73Q0tHB7qxvTdk6Yc1pBj0pE8X+510jKXnRGxpdN3ZtOOd75W
DCxO1r2etneaXb0xFOWLwHROsIcOiUpfHKXobmtqVZBCRCz6WbhEF1rflCnhWEakOBShv8hKTu1S
Qp0mtHSp6y+kmsN67wDpxylh8qMUd6knIa+75Xemh6Oht4cqjptFFk8T1X37yseouSCUy9rWpeGt
3FSek9b57pXimWg0hHUlPtiyf+tQzMADPQJKwErkGN02hsO5aPqUiKuUYYX2Ih2qVcJJq990Xn0y
RvoRbuEa1Gf9hcgN2oNVc3bJft3ZaX4/aWuWZLe9rSXbom1JyXX754zUZmjBhI5i5Tko1YGzItO1
Mjd1HpKkaIeYwavJ3wZpcqSccMaPeTXS793YvVUeFM4ngLK4c3S3Lw/if2/MPC8P5vwrl/8jpbxZ
auaQL+XkFwc1ZP1aSO2tzFJxcKbguuFU2l7uEV70rcE5GPVUTaombVZTCpLycnE4UVkcsO4JBhlE
wGnnHIooMQ/tQUcyc8g9RVWGdpg5VM9mqvP+6Nwz6c0P9uk0rhrLYaSa35Y2TGobTez9JtcA/jT/
Xwv7ClS8Cgn5Iesz6JOXwppu65glP52Z8nC5yRIsn4t/3jc4UHrshPvLW7zcjDnu1D/fcgwYlXL6
vmBn1JqxtyFfgt50cYi9BPh0PxBVBI7kFDTAZJZ0NPMDu81q38qny8VoulS0RF/vrPmzX57dCIL/
efb5tc0kokAayKw7VrxIquXZ9vKJbbeDjH35Hi7389CrN64Y72yz++H14tiFlE9Uw9G1u3rrh1UE
PrYb1GGYLJZT7Md0unpmzmYsUAfLawnCTVpiB3re5PxOL6PI5S5ub2zK876pnke1y1uvTVKPma2Y
YrrmQEwltI/e2tFvaUliLNYS39Q67BTLRtHdto0PWM2OQUAOWUZEwTAy4Gqel5Pq6t3RqcgP/WhB
uy16OJ0tY0LmeeWOdGbKUnZ2GLNB25pOU6tlFIMXIub6aNTgzfshVGvET+qgBy2ZCrXrrLJpJLAj
tJOCmCFeZwrIFrTTyWDgSNqDq7nNwdbMZaE1YudolqMvKS6O5W5eYVzG3yQU7cEjbxZF9XwIyV+x
Ko/VaBJWBxzl1eHy0+XmcsbpkfYx6UO2HvOQ00wEFJilnu7+vFQu18t8I+ZMUdbpIPyatjh0BOWl
C+J5i4PHH0MxIv+wjGLMzRGkqLzJnQWqHhZ6EQk9xb4cIZQPpf2eBZ04ZKl9llQKNvrY9YfLjQm7
YW23M3ob3sEBeTxOTdcEGRjjjmHqbQLq3Yw2JAxGaOZJjEED26X+NsHlRqIaO0mjZddzuRgvN+V8
Pl9+CiMwnm3QrrQ6B0Nme1F5CCqn+PNmmk+Nt87pmGWNrjAPQTmY+Je/6TnE5ctxEKnM/3FEqOZI
ob1pvc1W0Il+VAqlNFu96aqxWnQCQVxvA510WmG7KzvKrkdIVid9vqmicNNpAoZ6Ez7qNlu6QY7/
eMyota2NZGvvDoUN7E30i0nT17Jkw5RRkbhyJJWuNHK2l1/I1dAcYSgsLo8ZmbpqHP9DWbDizUrb
4lXEv5GQiSJUgKUjyOp+a3Kh4S3Js3NvmYTteM2uoRpq9DV4Z823QZXb1CDsofPWKpk/FYkMVK/u
qS1Qwa1ZJIn5Tetw1FalNutXWGicwoFtqdZzl+zyH97YMT2a3VXrWse+oUU9ZafOIx6coT8/+eNH
0RnhFZhmakgU3EA4jck+quOdDByQXS27ZyRHFhz8Rhgnhkxx6usOHjmqiIWVpMTpkZXXVaRLix5W
AFushSu17xXa9qaLqXIWZG/5uQT/XPvVqhzsW508ZAxq2Us5Uu2x9fS5qya1tktOBkPJt6jObrIE
KdvY9PG2IxZnidNWltM6dKIrpMXlsfMQ5YmRNAvHaGK2J2FAX5Oe91IXZnb85407CITaEt507l+J
3nXgEXi3FG51RB9jlR4zorWKbmpZgwT9souY6nBKruxRiIOcsd+Xn6xYrDVDODtdT7OjOcn0zxtX
UuT0bBZnnfs+jG6EpA5XrVc0hCsEgjgG0zhcfqrmu5ef/vlA2JTiMPi5WCZ0TJeXB/SQ7AJR2tnq
n793eZbLL1tG9NhQX99UuuYceks4B1HEBBZcfkSgQQiEFa5SzVYHQJ6X//3nTa0K988/ymtg+IWd
JUujN1miDe4hb8mwgLbETEKd/BD4ujwMuiC1JdOxAI2rlBXh2HByqkondaduf1BcsXgCY46W3XrK
D49YpdzBK801UwHHheExMEmYZ+Lcl4yqamTYzFD4U5RXDlnuiSJsDg94rEjOyVhMGr7aI2wGV08K
9MZmFIDZa7zZIYloTvNEGPY71ZVl4bTPRHdyecl202HYihL2uIn0nlQChz81S5Q+WFqztjvncLrT
0vKJw0QTbaqS1lu9Fk3mXGqYB4I0Xwx1ikdFHYNKWo9BfqWJ9G3Qq2pt8pWldfPmufS8JWw4aDOx
92yNFMYj24qhlI3fmLIF6TGtWI6KSldR37uSxpd0YionLfvsDD1PYW2rMHoI9XRaUswg8aADplVk
T2kTb3wTgG5udkyyjHg2WNqmKfkWbMpteXwjySr2U+I7qyR86LMXPOiSce3aHIn3kXp2XRCMuSoz
/5vfzhd7sdatdM04OCf0DFSHKhYLRKAYMb7n2s3Ls6SsbdQOV73fH6RI2+Nclp1X/aZZfrhaSfPL
3TlVfGOOlr2CbEEDJ21/MDOojRTXqTYc6OPfDAVEwDh8rkZ6bF760NI45cSineUgKc8fahfymh8l
CKQLzgBGSuDmg7Ng61AtTT++nniynupiPpACV7TYwsqCinEK+2WtN9bRZVAMkJIL6BVTOZ6zRNDY
f2haiKq9KW7QRaMF7/x1zQZ3KSoS1fRJP1W+/72FwhADbi7A9Q8Yrcosei3pBLhZuCny6oz66xRq
N5ooD8QRHx0vJWRy1XYpQkY/PzsGeZSRuw8H72fv5ufKj2kp9NErwo310K270uyZ0W59Sbhy0hCg
UZBSUxrmUfPqpTbOngLMht2KasSqk/3WoORXxCRkQudHvn9FIbBgq6qflN9vO8Xy09TXdCGuKJ9b
YjinH5rod1HDUbXrt2GOlM3TVaKCYyNA7jnGveFc+a79szbPSVZRCBNsSBXFNRrI+2rw4uOoOcP/
Ze+8lhxV2jV9RfxB4jkVQra8a3NCVJvCexJ39fMkvWbVv1fM7D07Yk4mYg6aQBJdkhBk5ve9bm8j
NUGaY4ord7vKDv2fG5Q+xnWBlMknzb43K5TvxWXJlltrcoCE8MUgy3mXOUVFpz+ByYcHTqmGADAH
0pYmqR+9PnuU7cn3WL3NKCgvesVt73T+pBZnPMbmft2nKEx2kzHAm5/lHGR0GOVktdRwjLxTnJvf
EtYeu2JYDEohcDhVZ9Kr4Mcc6JZeOrXBw5C2VLNk3J19F6axeye1bJ/iOX+Rcd1dUCMRPoaNNg0F
lmvbBj/xx75cu0Mz0DrepWoxt3hmswb9/MNZSaQpSooYV1Uc49gQcuQux6TB137x611BLC4LH/Ui
JO++LC50XJuLUJt5W6GV+jgEJa1mYmgI6TNSIkcy7pUqweK4xa+KcBbu4Vx0pB45Oj88AB1sTTsY
K4KAGIKJ50nsyaAPhoxxmvUKRNeZLrHalJQ8F/27qdbbw6o9exXfpNLUlLcd1JUABolTBYmRcaoT
t71QrJGHvO3OWROd5y4UeRGFvRd/MaaBr1OmGMLRLFVf6s/qETDIkrAytMI15XWOWewZyFz3mlqh
mv3SMmvU1DOfjythn/UpHo7+MIH2fr59pj4IwB5IN2MLcoJLmeMt4rQRGQea3l2257a9baMZ9U3N
rc/6iMRgliruCQFnGBXrN9PqByrX6s0eSfBgLhC04Ggy1ZULSFebKE+k/Kr3KS3hUYGFLH8diakJ
rUB5iV3SpJYUATwUemYjtYlXbthYm48VveHLtrETFxteLTsN2zcks7faY2S00AnIjGCIlX20yNJD
2pivhcawGM5Ej++ES+R50+mM03LUuABYa1N7UW6kThz2PSMquzxZ9M5wmYgw2yho/5+s91+Q9ZRl
HfKb/z1b7zatqt99Pbz/O13vr//1ydezPDwdocL5MNmQS33y9dx/GaaHB5eH8YQtcCz5m69n+f9C
eGzi8au0a5QL8Mj/4utZ5r9UJoO9BVT8ofL9N/h6vA2M9H9jrGPbTFeTGVVpjdAcbXqkf2Osm0nu
o0ys9Gula3XSyqBxx868YpJJIsjSewhyoNOYv6M5WTN6a/SHaCdHVOovLXS7+MMV5mT/0hOw9Fcr
osH5NlGO9h/xYhX1++qao/ZrxPym29G16C6ruWJINDcjvfLW8xwBtDO7DK114xT9c2e75ATqdt+/
paSA5GHWN4k8ze2AlU4SdwInMA9uGqs0ics95ABmlQYg4T6nziLAadISoMhaY/63dDlDdff9tr4C
BqZip3vJ0tzHso1MQBB0wUdDjhFjZ0YmOwBjUX3XPY/bECsGmvBdYYMTYoMFobCtYivVjwWOKr+N
ZSayq++1ZQ7mJC5ZALbz4BADbkkYjansnZulkKDF97JictVIfaHm6nm3bNH7cxLbyNZxt7RT8e4m
dPfOlKQwhvW+0MnFnHKIfRjjQxuKEuvJmvC7zcyVSbemmwbjaYFjfujqKP9BNx4isGZBlbwd4rGk
YVK4EfkLeCOQdFquCV72uOX40Tfmyj49ENyOrqK3zZKwwFQsijFv0s5G6q/vLMdd/Ae5Ju70agLX
ms8c6De/nGROXmOm2Z/6Oq8kYuZtn4PTdw0KBtuy+VO2OXx3kpy1kcnq/K70B7IgsZd6YfROghRe
R0x1qABrWem1F/C2BnO/YT1WTmEuO6HDN2FBU1d50LeR+yrdBgCnGpthfsRNqRBBAqk6w5N50cWl
6/iqCGXNnB6r6KEbhRaCw+ZhnXsg8tRZjGrXtX3j7BfTkO0u6jOglUQmKxB7qo3Vg1+0mvdhu5PZ
E3O64hS1g79IYHRZ+5AP3LRzYzy00jjVrmXsAIQDw6IbsaBsegQWOqNLV9fvJ3c3GvikHLF4b214
/lREYaT3ZXwXNxLwKUv70jggzej1u6YZxXMGQTY7TpCV2tsCplx8q83x7L5VtuYbp6WFpnuJGFFM
kpxiRxLZneoNvwo6i7yf7pxJcV8X+JaOMaZkusfa18Yql+eR/v6T6HpSYSMCrfrcmh50d4lvuAOA
GgbbpmOtIz6dhyL9VVhG/qJ1/XScKiMhd32ipTE68RF/Qvta6l5zqntcqnxyEY5Gg1e1q3GaV8/B
KRC2YxcmxWBerU60t9gG6MFaVea9lq/a3k+1+aXoHOOI/UV9Ld3WvZlJHzn60VSSLuQ6l6i1ynMH
h+XZaWOQxMFegFoEKiVpGmc9iu03lBus51HJ2Hf9av62yml5l33R3VnaaCFHBAeaRpIRKyGqx6Ya
Y84HiNaUjP0j1CL5YyxEQ3JNaj4nREuB1AJHEoM0c2DROsd+nsTXsoJxbLZZfnYWbpVCJmhE/LQG
eaCm3JVeFZ36NMav0kdV1mlOfBPXUerBBBb4kjNC3ndrVn2vZgvFj/TjB8fp3COKiCh0bXc4pFXq
hSsGQ6e+M/qTJZvq0TcZXWgZdrcml+Jx1HosLdbcfhitSHs3UqjMraybtzFthgcyKyTNb205FND8
79dMsRIyqD5R4gz4jKfWg24P2E/ZiVXe5YpOl2SZ/lHqWYXeq+zvxOwRd+/gmuKgqi+Ns9Wv2he9
WfvbYXSLPpiWBVhaT/LmITEhKJJjVR6WZY73dDhw+TL9MQRI98OsNrBq1Eazx71H9ZgybnMphvlp
dVp5cCJTBOBzCyGVS7OcohhOnFFM/jEvMXX3elsjj6RVxmaSunuy1+qnFEbGFaIz3BLm8jzWnXPX
zXZ/V7dJHUb8PicjbWwcLvL5bDSDdrDyjJTVxDQvbSpmaHmTvfdKYyYwnixdp1kq8lARCUUlwZVV
ZLs/u8nSYHG06Q0Ss+VQdo0WYtvQHCevxoQl9VGLuU5353WDwXoeWnbUF8ttIj0Sbg09O7QrZvRD
Bpfcr0vzgihiCLKSe8yxHGNfcCsdZWK5t5COvDfK8ew4e5l9HZK5vR1yKMrGOs2PUal3d5wDlyEZ
A9BjTrza0ce0CfBaOCdqCCP0I884LshrYDWszUEvQYUrXI0OWiwwpiJhYC8c8u1d5ZKBv4q8JAj8
YJ/Z02Fg3AxnFqN7vR7FaXXG6FYKIucX0zUCJgTvOHNHH1BQRkeAHTwpLT2/HZbO+FXEU3dnZ73O
AkDl2Xo1qbJ6ksKIp9TQSoU4eNMMnSC1wmzFWk9mJi0LV/KLL8t4xovaPlUlLp94XIsbTQf7g27p
f3Hd0nnNO0pvLaLjw4TpHicfQ4VyGKxLpOHrye3NIDosUQgNJwkaDDoOLc6uH4mlx1eRqijLVeue
PI9WtG5LEWZTb+1pB5FeXaJbzFcP55sFUk1Z+tlFrisRKKOc7j2tgDEky/FOMHIc1yjLQ3SHJBrM
eDZkllmEVYrjbqmv8mBrWD/saowbTsAtJOHCJbyMfdPfNn6R7kth4g0Pa3M/+5GJd8/K5SBHImuR
PK1XvPAKNeHqpPJiXVPCQAmxz1zPEp5r6KxCka0LsgP9DDKb4M4orYrg7RLq61z5XMNp10HaR6Tu
VFMeNJkuj8lUqgkE3G1hvsOWQreDuYH/O4FL7+HrEtierUh5JnvIwmzUmUM7vYD9J+WThvF8YEOd
Pa2ids7Dkg5EgmJKRFoXOc4dw0xv+trJ9Xs7xEtwxqPPkcc1V7oga8Enuu6adp/po3Ws6pnCvpjl
5AbkeCSPowOYisQDFDLy+u5LI7HtNsmEubPg9xaHHG8mF7H6NBmHPu/76HZOrUHs9TQuJHwJx7NP
s5in9Qb19FoEc7s6w8tsrfirs77EGtzqmumWSb2oA1MkLOIcayGAtGwNmR4ynIOwM6m6cbEjOl+Y
gC76jUSw9YPKi3iFvxJG/m9XQf8PiZEwj/PN/6y+uc+L96Qu/2N58+c//VXeoDmiqyywFsc3REmL
0Bz9JUdCBPQvHFEdJjmDuoIsqL/LG9NVryDgdjwMK4gwoSj6q7wxTURMNvIlVExYyanK579R3lC+
/EOuxxPImnAiRC5o4KrwT0UuAgoPRpNoL1rqXot6MWgMNxfXzf19ESVvE+30Zl41hrnZgOn6nEP1
osUnZlK8aCGWw3RdqOGCSnWSYcsDn1Na6Lh+nf1Io9/Mkv9iWZeqg3kVSuOcTFV6leax0XFnMlXX
eqJ9Pas+9qraWfRv6CSve2sRJx/uAF5WtMBXs/QvtE3gMSWzvkMI714ax36jOZ8HXe8rlq/qwqvu
+bb3udGsYDbS+bIwj9gut/P2Erw4WvXbbqta8TkiyQOElje/oO/VKIRg28QKF4AlQ/y67Zq77WFe
QvMv1p4+0d8Hby9sm1T9j23v8w8sVd/vfBtqxBxn+7L7SPppDTSvpBWrUIxtowtZXrs1ck42EAcr
dOPiK9Tjzx5ASJm7SUAuEsHJwh3OkVwDWArF1St9IBS8Oej+kZpXRzeWQlnGnvHeM+Pq+rnJBElf
jpOTtpxHdK6iFNLiuCE4CstJAXVaVNBhf1c69gScz0IcfykcIACCDAAhRyFDo8KIHMCiYi0Lhvzm
u4fH9Q4nisdoyro91S4gE0zPa18Dd3YAUJSN36RCpAgzOIwKoxL+vJ5qp7whzIfxWSFZ9KqMW/i9
grBzBXTlCvPyN/QLGExXeBhV7M7dILJGoWXa8mEq9GxUOBqf5nYCWJMAbB3tqxsyGmADGz/iCQwu
VWhcpXA5WDpjIBRWZyrUrlH4nTZOHhTS8XkB2psVxucotK9TuF+sgQAC6XN1DnTAJ4UPTkAavUIM
LYUdJhuKuAGKQmGLtkIZLeDGWeGOrBPinQESWSm40gSbrBVI6Sk8Ey88gEsQzO01X4GaOuhmqWDO
7QBHQZ+4Ph0JjTNvFwWLCvWpB5DSUUGmHdjp9tqqDnAUrqoA1gSkFbFzRxgr4OuiYNhOAbITyGw8
AdH6YLXuOpDbs4XjijU72ouEYtVxz/dA0xcofO6hd/r/8NyES26S36VDDHSSJ+VVQw58WrTuYFTx
cOn8eqD5qa9gG2p3e/JzU9Hi00qiDBgAWZwruFlYvHM2LNft0UZ8yHWMZ+bV9RR/FbwzjQiKeVzt
+HVOV6gv6JyvNSok1WjGesEIW9N5KGKxN3W50PsrNOJjxztTtTElun4YuR394DalE+hUEKu8+WGj
AzSZZ4SjV35Psqi8TMYynpBCYbNi0DauJ1Fe/uw2rkVQXl6f9KgBMvpZ0GOhtUkn2FAbRXG3+eXQ
kCJjM2aANdVq7MYBaUsxn7an/K4FahUw6DtTdJAKGH8kRChMHEaE0g6CA72Oy7Brc1rtfkszKFcN
3MLJfubzOIaJaq6jJGtRNsq/9rbnZvCMLC/sYy9I9O0jz96vrJfLwUlPsOvW0Gr6FvK+/252PoZ/
cTNcto+0olUTaUcfdTuTwAC72pu1ANgfi2BMuVJzhgzou+3egDcOGdXqQh8PWhy/LDRkRYJkZ6gL
whtrI3C1kbFh4xVtFIlBbyEDspxOjfXS65V+GTITn5d0Ouh2fEorEpoBjw9oJJfDmA2v5ro4F5pe
88Goqxcn4qSnIwKPUptICo/AnlnDVCFTJT/jYPooNpwO6NlErAApBur4DUzm5GCn2q/KHP0zBYiQ
lX3SqKs2PopTTkwV267U2gqaPZttb2o9sOlUo4ek6cmRDkd52S6ARVFVtj2SQp4GXTaHjUWz8Wkc
m7SxwFf8mkiqyauIatKxFH/MHTAMz4bpoikii1VB0zeLjuzgwVwuxmj8BFnVQ1tCoqHl9wi1I7qg
cDVPUgK2f7P737Ew+wvRMICyqyLkuIFhk2Bdgaxgn5nA9vOcj9RjtbwdCW/YhEgCUrIdnTvFso8i
0O8ok6Fbwv/1JiM90Yg6dAtGl4t3TolWLTCuWUMPitietGNME58mAgQwn+Hi//zu28M/5ET6KbdL
n5BNrSiJhC8Fhh6tp+3RJ7/Inp2bwlh+TJWQwZo55sUazQrExcAKQXX8jTJ1dxns/kLn6oBTv3Nz
AIJ1WUlyN3zK03aFz6+N/mW9m12TQDdNHHABkRev6m4mu86PBdEJO0kgcih95MCR0FowJ0te8BBz
UwCYTEE9un6A6pBeUPTzYEye9YEBQpZNHPoZ9P9mduVJtwk3b1dOuNqsuKsQEFDp1s61iyT0Ayfz
G4xIIEwqTgzswF0Gg/pUOMwFTYdW429Kzcar2Tbbc/0qH/W4Gw7b8LZt6J80l8+HGxWuTBGnxLHb
7ZOa/guX2Wm7+2NdMBpsu9vG820UKQCN2JIMN1mcebtGByt05mi6bBuQVjqpJH5tYxB061sH765d
VVEF9cZ4rzXOGpLQ/X173z/EM/WB/vFwjXTtWDnlwVFEOrQLIhq8c5Q3sBXGFgU3xIsvvW3Bdxgm
/bJteq2w4A5wRmo9tm6E27ZHxIofJeuvcE605GpY2n6tmvlkVC9a5BDoW6krM7FizNRH7qXt3vT7
BLKX5XTEvuFNEGx0sQnF5bmxd9mYCLjd8beipf3Nf0y9djpAb2Vgbs38CgUhP35yk/4QxzaaEgX+
X1ylz5cFBjtSmufP1z4ZTVlkwQkev2+MPBfz69MUMdYpnuLGJswkifCfD//smU5+NnEokeRsoDNV
B9cbAXE7jw0d8/GatfURfZ19NPnGlVHNQPSFfpON7npjS/+MBhJKgVsuYdpVvyEYiIvQYK+0DTWk
8P3HjWm2EYq3vY1tVm1Q4ra7Pfl5zP/qOZfuHmQ5QsY+D972ysol6bMd95/P/+P/by+glAa83SDL
udUCTaP63W69BmR/IrGGu7DtnEoE3myoBXuZBTMDusRhsI1g0c1mzbD49xT6+XDbQ+cPofEPt1Ed
uE2znw9LBGLluBKTphzwKqHP4TblbNxVSl7oettjvAybk23ht4LMBGhUgIFuG0+faeV4g/ROI2mE
iInkzbaZXbfeL8zIYCc4azWiAToFH2JGVuy7RdHyImS3PYqvPDoukAKB3K2Fs+E08bwG2+7sq6mw
0ATs13+89G9HpXQ+9HAuIRFuR1Wh1OvmvELcX8NKDcAgEtVl29s2stT7v15pcmftrtuzVC1tedp2
VzVZCbCmkjwpdhdz5nb9/CtGr9pH7jwWtGOSfF+31AIQwTvA+j9//N+f+fyTCGXKy/YXt+fm3vDO
0g22p/9xFJGrHnpL9R/+7G7v/ueDbIduj9PW5ajt8Z93/PxTtGXxTfedobq6cKH/HLS99z8+xZ+P
/fn2n3/9/+A5qHCZ2+odzb88Oq8RvkXUo2lsBYazb8O+MdeTPi0vc4UocU0nA8Vre2dlGBwMuEFg
RFG9ZSkOQLXfvOWwT1jMrjYZ17p1FJH70Odz85VSGNrI8j64CZ43APP7dtWqQ21wOMmdtOQM4nfS
PnmdESbvJSYQF8cndiiR9HEi29z3vbOEReoPh6EeXtANMdPQP0VA0g2oaMeXdfImrDH0Lw7MZwga
InBH9xpXmLcmKZiiUZHLoL6mhWfqMknEWxoTHwzYAQZYCE5F2T5kHffC0O+hryXB2DXFsamG35FD
f9ObpyhI9PGbMcxp6DhfvQwZltvQKFxgIyOdPyyz+G6irt+NIIvkQxotEUYE15lnF8I3RtegBX1+
STTOWwGNqK4HydCXfku8obpLkl/T8qPwo2NmVtFuzNCCx1XyZRh1jHPN5Gy1FKT019Alm0dzaABp
4oGfqtV2fSx/OVGxb3TfPhoRHYnMqQ5xR+VGh+yL5jq/bG3fOaqBUS7MrfxXQKLlKZ8jFEMHm8zF
Xd+UWmAVDniN+SNXsQ+0Jt7G8oeOUF2y5LpfZPFedqx12y6nHa4/wLBacGQ0jR17HfryiooD6IK4
lO8rdo6op/3+XOeFMu214nNmzn1AlX2cu5Zf1kEbE7tF0KHIOvre8K6vPSTgLn7rFVEo1/IqoHEy
7BvKx7AS41GzUBnO2I3PnYXVbgP9DPHqO+IVccmYqelej+uBfvTLOovXyDXgoRoaac0sQEuWaZXt
EAU6RJdJxwgugcZ7mmLxTOiydTQLElXL1npKLe/Za4q7yRdU78omYBDxvcStY2jnab8SsYomChCZ
U35Ugm88z5FvlfKmSrPolzb2N/xrkWMgEcUHCzvQlAGutzDfWxOGyZS1FcDQPquz9WhbxcVe9Xs/
7XQyOwfINW52o4/Lcu9jXXAuteKuacm567lehSAdxmqc49i2e1EXPXm1uHp4cjUPs7EBjdODkVmB
FVvtpR8gRKo1jae783lqvmiWx7A61oqNSOcbEoxdxhZrosHGwbg2dsWIes2A4X+1jNE8tqP7VOGc
segHrRDRsbLzr61p/7B7+0kFHX0lNvBLwxAVLGMOVbOVJLXPKzYW6zTe6vpt2ltL4M5UkZZRdxyF
qoG0pyjq5jtYLZaD4mXKxaNTy/5hqT70NX2ulx6rV8Pb6XPC2Pfi3uD5kj91TX1u49migaX9WoV4
q9LogGvFyW98FYPm9QHw63DMC8SWNKXToBqVfUhh4/bsEynR9qf2KrPeOlrwanat0/bgSzOuH2gv
dg6ABxlw5JKVJcs8xJEaseXlGN30hYEHSCR/s8hFvjib0z5icKrLEW0p1ulgVHpQ9v6l9JL5UNsZ
rDwxhE6MCiNXmnu6/H1SdIFZM/K5LYtQmKSB0SBfzZPoSxmRi9Y5WQ6P/4S72nPjatGlGPJD4tp+
OLQWvrZu+6jN0HAzsugPbt7/gr/THyPGqEBfShmmAzWuBYkRV827Cmf6eDSdg3SOU+29kDZMV8qp
BmLB9V+pY1xt0O4AJPd9nYrA8rChjgxMeXuur0Plj7dQA97MDoAHC4rqsIycaONtHIuPJgUg9Qh8
PtVIJm0o6VbzTpuC7zTqnB2RfwMgAFOqX0TiVijx8l8SV3j05wnkfGseFAu2fC4d74CofO8JIR8K
96Y3sYXp6+JpXES1jy3HCqFyFeHQpFA5FnPfZA3G42JtwnR+l/H0HbUv/LTpdYiLC/0rqH198eyn
46u2KOkYNg9zn0A2nO8rw/kxVmSkM9SkbnZBGGuGqEd3tYvmZtY/pqRB+CzGD09AR09QRUHbGw/V
yuWXwguklbneCXWCKg/ctwDvh4A5YPwL7q0J4qNljo9IY1YG1pguwI9MfzRTiIa1DTM5guFLMnox
L9nFlJ4AZPviWPjytjB1DyKEisFLCRjQKzKDq7iBIfrVIn9jj+Bb29X9+APVnwh0v+G+yEl3SkRP
DjCw6/fRbZFYNrl7og+FwgQbDWndxbh6RDppUjoR4PAnA2dAJuKXTh6sWvLNsm9X5fbZQEBNsHVF
Fiy/WWZO7tziHbrJvkri3O5EldxCSkdw5lvjIUfxRb/ZA4nCkSCOyWaXtId36dI8toU4MQu32INY
h8xNzRBR0Jc6gWvcZoODzNoAbWbRuJtGWAHplD86aQ1RbUFslczv8Dv0vcpaJoXtrUswqSk047dR
k1tMG8qq4UHP1sJQ+ObkxrV/b5Ls1Vq194EoKtjqsgsE6WFnytW7Be46y4Lk3hzFrYVi9mg391jh
PHgrWFHlZ+1h1OZwVcSTeIjFebEYjJOoPcjRfMXoH1VAwrxMA+HJ0sxXFxouIuFGf8SKRh67KiMt
mphkqxZrWMIFh6EZB3IoUxyxLJzcM7xHE18/rqR25WQkGq5CAuV6k+ol1GSdZjU/Wem6aJ8WRger
sEKiD64a+tpzXTc2PnrFIcJaMirye1Z+QxC77muTd1dZJQ9u2vbXerR+WBXG8k13qXGkDzCuM0hB
pheYZF7oSKxUIqFXp3SIfopkfiEfwSFfum0DpK71jnkMLrPfl3u/ZQU7Gk8k+UCMz+5WFw2HZg6h
nrgybHrlcZ+Rmj5WP4oaDbzdIlNKkNjS/MX+yfbeo2xMaaKyBDT9/l5foEzPjUmklQvTZQxju45/
U3PQxbdi6X/ptOrJb5Tu10oXWsLNg55epqqGXeLiDgQ3ejfisxGi2D00cnqiymWi5q7rEBI0xEbT
9kRFBjNcDwyxvMAbfSY7Jid+QoRTgUWWVs2M5v4t1hBrsJZPNrK3fa6Pe+Hl6+1iNo8gxeKqDeOu
qbRrn0EBFl0jA901wGjXtoHY0NFr9kS4xuYUrMh9gg5gUald2ihndetS82lfNZcOHP4ciNKtpQ7q
3DvQbaoe4tR3iU45zEPtf2c4QuvGYv7QDAI1vpzFHWDwtdP1i+8zg6cinplpqzmURQoCM4UuNKlz
jeCtsZb5gdzSMtQ10e3pgcOLShsLMKBGWedk2UHIk4F2ICZL6Lr0+Ydrr+lOMifBU6t+kt39K9VY
a5H1pR1illa7qdDne8xYw3x6QXOxHg0odTBd5LmZMIWqSRA8mQwNDIi+/kh6tdLTGHDi7bNj0duF
phGyTAIxHvMuoIYNSlgYuZV01F7QUKEUTIHvYtqhQaY5jgO0hdTqzpPoMmRuXREMRZMiUtpD6LKw
oUidQw1yw9zxQzplc9iMQVOjx8Ohj24yIh5YaCUfaX+bVeJQMr+yjCT2vGyeTOeZjEvxEnViP8VT
D+mPHAkz39tt+60faZzLwXiDwFTwiczHkqSfxsReNdUfifxAz9KSZjGLNVbW0RF0iPUJ1QI2saWp
7XTO+JJoAx0fzFqyRp5w6hhlDp8Cv5bQmp+kM5H/XcNVcueLKxMsYUvjYQDoxE1n/okzKgaqHiYN
heQpLcJnTceOCLtQ6oLICCcT7xGiU4B9tP67jEHmRLMOe7chGAfBvJcaSmmcBNXCbAM58GUpO+gB
afnLrNDLliWKwFl4/V6kGkrfFqZ6+9tIyuHQ2tG8H3IYwESKwJWx951LyzdP6uYkorYIMmwewsLP
QqocbAhldgBbvC0c3rmo7SbwichMJvNel0xas5WHTQqxM09hj2ep/C4Z+wNT4sKf5M63Dg9BBjwv
jGqiNEQn3515eMml/2i1dNXblR6D6JIgWsOuxyPCXOb3pSr5dob/ZYS7QrtcR0rRQjxaG8q1ZCm5
sqeQRtrV9UzynCs06j0NoNLzz3mnqW9pENCV3UfN0YU5M/XleKmvY5r+sFMXJWIHV8Q23qZs+uhW
ZiV7tg9OPP62lhXBhvoBHVhfSUbZZlUw7rvlgJXRq9cyfyyl/yVfxbFxx98Eg7waSXzGyoyw7/49
ypPlHPsslivfedL7Cr0GBilQ1R1Yn5fBlpAg7GVfrQc8SKDTe9yQ9Wyl+9Gcb2tUSHVEuOHsvhsr
Suhmiv1wbYyYTB2A5riETUafTNxI3cDMw2nn62DdAQ3FeFzm1S5Zy1c9jzhPSNf5ycw9ZId7ahc6
QbZ2HViTMgr7tGtQXLytRNTfUaUYeYQrwsopIyQJ2k6H/2Iy/AS3/Ujkql6i8RgbXNqO9coo8asF
PDs0pXkUI9Y1ep0Yu8Fn1I5sb8/8HN+M2sgkGnt7QoywIxmAFnx7DH2tfXNiXCf2mRZ7T9w9EyI6
qhSIvQv+YSWMQn1NVhXX8K1egn5ZLcKJ0Ib66Q+3s2n6cU32rkb0JXA1DpAu/REMiTRBM7Hv6o8E
5+4gIaExSZcf2AgYQTtm5yhSH0BH0i+STu66Kshb7auMZwkv3r1jjfDFHMznzhgfzIrMR5He+xm/
EvQYWqnl9NP012NLfDY+j4dWYn6QpnBZ3Ujsmto/mMoWNFkGvIM1IjKSJH7wjVocE7yu91ShrAAK
6EbQYytW4OiNeka1RRjBXCECJCoHHwBW73ImOo1ToUjHWEzU9hDMMdhNgvn0Tl9quUs9S9zkdBhS
5O6M2tO72fbfPJwdyhVlVNr0yY5YmrdFvGNY9y3Gbg8TRbvBvoTZGRvGdBQw+TxCJrEPM2bn1oB1
fm0g/M6WRF4P5QW4/0r3KccdwS8wJNXbu5FsFUvK1xSWzG03XQoPvfloGD+wNEHEJkd50Cjj2Zue
lsY9iEFXsqD8w++UELPVL5FbxYee9MMwcQvWmiZ6BWoHJAeDoJO4uCgA6/og7acZBricPnzIloEj
XicbNjkEoe+a/eq6DrOc8kO3MMyOCqpFcKKdi054B9UaLLXIcG3X8UJv3Du7gca01rG4qZaRg1ip
ondh5YCzO8rUFBdIRhB9wFXJ6x8SDVCQbBGGh+zBxyovlvoPEUfdkVgQRSlm5OMzJyahCC2YuWA5
2vn6rapRdxGwmohEyw3JV5r1+YuUHS7aujhkmmEEcWyz/Hawn228h3TAFkebcFDxYzKcVv8177sP
0ug/FKfEJmF4rPAqpFKB1YbHDYaSE+50RuoFeVqwOte+milMTNnby62b/oSh/QA9yz63a2fhL7uG
4woV2mhR2vbaa78IUGKnqvZjpO/EWxkRJ0MpwGAMu0kMCVJkDFEhxs9U98FQNi9MmrfojR7dmMuz
DE31O4k884NpNPmOBSdwbA2yWWKuFj1RVmWpQaoCZqu6/2RO4ludFf7Bh/5iOucmw6EkMd3nhAb0
zrNucxuKQREhto+TB/pxeMdP+YNrA59Cs2j76cVZspd0XJ/mmSTKlCz1obkbelwYIRfmxrearxBh
3eW2P5uEYgNjjt5euby0mxmvf/zQXJThpH1KdDb+yoI2Fhg2xu8wyV9XAyspjH+PMms/ssTtyGxC
LYS1C8y9V89fTo2t347SF7suHQl9iPi6Nv7o+LA/GvxaZmShpQuQvT576/rSYp56Et/QJ5n/g7vz
Wo4badP0rcwFLP6AN3NYvlhFsujFOkGIlAgPZMIDV79PQn9H96p3e2Ii5mgPWi2RZWASmV9+r8sp
ENmVriHYFru2YMTUNiJz36k37RxAv66vs+dd3ULSQjBudaP46prganXdR1l+DA3JTCUAR6GHL8BI
DxILm8LF4oaDzWfxFcXZU+5Uz2WPKQEdS9TmpfcRMJ6h0nfvJQX2ak6YklI5ZSurrb7naX2sa++J
cN01ITs0CsajPSEXMsWT46SnutHfPKN5GrxiF49AxZUfPvjjTGe5r78yP3sIotfB7u4xdznHbQoN
Ov8UqKjea0/DkqHbQRnx1noU27u6l8XaaQKxMQ35piUXMSfvWdug2L+zmhoqk0ChGbX+bYVwtOri
+9CAsKBZtziCfeEn1+AMr5pVpnXX92a1BkOji0SlHYtt6+Gu2L6hr0K+8Q0nXu1YtNODFrIV9HQY
aMnjnPxKlfufpur9f+cubuq2TwDcPwiWvtdT/r388X/olX696d+EPs/5l467OLw93dZ1ojv/1Ct5
AcojHb2H4+gqWx4l0R/24sG/YEtDA/RNoqcCw8YT/A8+n/cvDLosqH6ImTyKPeu/w+czfo+zgwzt
0n70dfwMiSv73Xy/1Dt4WnE2H8TcAQv0zECd3ZCUqivDQ2xpR+LpUCASv6usL3p6+zd55vl0MNlt
Tu6PIC7OdsnSg93g9i+X8t9e6P9RdsWlSsq2wcv9N+dzLo7uWZ5PKAun6f8t9guJT9xqszsdtKbD
Zca2V7QqyrXTDvdTCzPHLurXySZ9skCeW3jUvi7Sk38+CHUX/qrnUgfhExxl2ditIV8zf4tVaZ1G
76UTj4eplcmebrO+koJt+iS4KF6I6TUrd2ThU+z+/EirEpFoDx8fOUDGIebUkBBrnyqvUdx+e60T
bLkWen7N26utiZDtg5LLxH6+/q8O3Pn7oRPBbAY+0QYm5/F7WiI7Dz/pJ6+FwuHRie3e0CaILVEI
hzyMinU6us7aL5KTF6f6JtJrZ6NTy7jze6IrwYGWX9im9uvlWkMi1GFpwp5xmdb5vgPkC3x4huKl
N/Tn0YzrmyRwwePDdy6SdaD5daLSKXDOTR7aoB9gFkHbG0l1iHT0Q0VnTii+/eSQEMG3mg+Gp9bs
sTNxk0yn1USKL9ofQhd88UhJSPOOnunOnfGsjNMBLImSOYhyKFxM0tTGfpnBiK5p5xUDlBotx90A
fxDfpGc8hdg9O+URxOUpilCNj9QbM+1stjMud6ZsMP9zfDaM5iGrOfkcXTi+yuKqtuftyILs9cU+
LXQ0zbPDtjmAPNHFEkKgupLq1TVpTm56weOJVMG5S/bU9aQkQRaEHBdOayOLTsKztoamB5u4celn
5t+i0ksOcYwpYx5SP/Zm9EXHArFa0Rf4dTsxIFV3jQb7W+UTsSrVAA9NwOU8KSk2AnDBgBDwIcED
sMhOnis+MasDc0LGvMGxNMAB5563U67ZmJhKUw4baALEu6B1dqlsdkn6anfsXBJPO4SB8nOorLOX
sn6ja7tI0uewD0HQT+LjvsTyeYVnerpurjRWrdjHulFbSdlM+3YQ+ioYAEqEQfnb0vqF1/rT9YgE
aDWM3AhTWLOl0n89pVqvfxH2u2p8voTHIfId6gfYVL43vDVuenXwZROowbUgu9ZEx1jSAj8ugmcC
rsCEYuyAPbuhrKhWUwSfkA9ZTXV0Gnp3lzT0FlHhvY1Odl1+Uxjcpn4Y8B+ynybJPQ+6Yt1hdIqq
C5VI5uP0GvckWbtavSqH5sXWMVadUvsVysNWAmDhx0rgJVUM+bLlupVcO0/wWMs5/vJEdCbS8sW0
ffY9QOZxR5/d9QM4QdhM422xnU2TDMqWqExseTFWcNY12Vr0GeQdNKQc1JqGneHKTWsTqpuXOnmy
9OeGymBapsm0nEGUeOgpyunJHkZIvQEjNa3RGep9csnUfYep/zVg0YxrzdlKh+cBvu1aQxM6RIqf
lJHz15BnhRJwVWtNBnVrHdP/GBF5HssBu4PQRaNudUBUlrg0cjS3Hs2hgM0OZBuusI+PoJ3JbVep
gdFjSBrMNuK+qMAit6Z/6Azze9pjnQeJvUTNicAKy+dVM/L6aNtN2B6angMnTtJTD7TpHg/p1xSd
7Y05WB+mwVZWTlO2i4rqpa6hVvbDz6ir8WTKwYfTYXgtJ6dZC81BwDg7JO1UgnxiaGlY6+IREGB4
TJH30hYANknOG4tyOtQahmqyCbilvnIIVtN4pRNGhJIw2+k2NJ12qM74oQJ1YSK34jZ7cQSsoxYa
SfIqXSnzPtJeMSf77IAisRfwz7Uk0KIGQm/znRN0r53BzOanGFUu90Z0jI8qyK/TrBMB5u8rK91D
kca3reMhGZI0wEuDL4ghedCjVoUwnswoMdcY+ZtboopW3YTNfgowuEnve29AJtWy/NoZj/ZyRzrg
JGx+4u08kgwwxo/1yBwx4VHg2xw13vAQBg6+Qds2jzi7MlQMIijHY86nx0O2L4pwg6cg1ifEl1Vi
GaZk2LotF0VUBYy2Gl/sl5nsJzQsK4SdV8MCx12+iCqFJ3q8wfoEVi2DfZ/r2Nz48t5KWV6WYcLa
wJ4I7/bZVGDjzKPRN87KCL6nJExVMvq2DJF5YDbL9eirQc5a5Gym4O7ufAOiuJc8qp0fLILyGuQ1
vjZG9mUie92IhsWjS1EaGiYgcm/k97jBVus+cbZNlBHHpG6gRbt0i11uFdyHWQ8JAfLdqsBjXq0V
WjFtWsP8jCzc0OYkZoPA2LfCgokAyTXnwAWF/8Mv2w4nDPutyQ0yTEbcONXADCcWbxSNXxgp6xst
LjE6JiewmpuPNkFKE5j1Rvbd0zKK2JkMmDrP3xGK39e1vwU2aVe6ye2UaoA3mQPOOBfnycSVspNx
tnLxRAS3ZsDWjO06ZSbT3Opq5gFMjIh+f+++q+S5wGRSIVpDzTkzLU/CB9n63ZQSKGD5nSjETRbJ
TzjVwVqm+Ksb+JPcDHLrF0zFWGKBnHFNtVZ9UC/plSSvyGV1FmPSB7rsvrDKq2BZJcRsglcXPrPL
9fHBINiiEljDkhTToCdjNRRq4Qh6CZg4z4BgrDupTDeGNt8bdikwcEt/0NBlEAv50nBtMbAiTgJ4
cCsd/tma0ZnNLRJosaltsioW/hVwAXbLzN6GzWQHF/hnGje7xuEu5hUh3U5h4aPrvPScPQ3l4rrU
AdrIuB91lknuyYreHvN9eTdFFXtnBWxa41srWVTSzOKBBxrIRPcubO9Cn3DtVO15Ai5MldfRnGZf
5fhskp+Dviq8aiODa/KEKp3PUFmqLUsty6C7L6KR1qNgIjPn4liCbsdULWjowmdLJ/AjqQ/LiWhi
S/9tWucaq9CsU0jL2v+s1mMSQINVM+c8cE0T09x7zDYr0XBxf5UgBo0pdppAdcxjomFYtD6NeIHT
tpfeCyvcu0BDccxjHg3yqW/n18Al5hKULrLhuuNVIgCebd2jkB2xWSZyC6gkhkPU+htI/WQ5h9q2
ApDHTPYWn5pJaj/YlOBWRkADv2xh1PrYBdhwiDt7fIty3JfQ6XB/Ym5SJrg6dSWuQcRsJxG4rs07
F6B7ZcXkYqtr0XR6hrUPRqGVAZKneQMGa9RXlsMhpOMNgfA9STU8suYAXzul/9Qqx2SNzuna9qYf
ka93gFhMpC1bkTWFmIPxkvYzwHWcJhxq1lnC5gtVqbvW5wh8zcjHbWRrr9WQf3k+S6sTMH6qBI6N
Fnyx39g5ECVwIdePU2l+a+uDN+H2onvRQxM3RFXo9bSfVR0/2g2iy/xZaDlSvYmTLKvoEHfTEd4s
5RmJa+BpdBtxNQwKricdce7ZRPBJmhFY7kJYMgsGTNkUn7BKH02J0ESSOblBYHoSqfOmUW7Q5Lgz
u/dGTexpapyQgHtre+wmfIdes84ig7snGIhHZ7ZltLLG7sQjSPi22d63FHorDJm+fPX9RZ/h4oO7
sD4M29wtLl2dXxFIXoT2kY8JzY4wuK/SZR2tLm0U6wfPZ4i42TXvcn9TVqxDWo1cIcXeOq10E2TX
RkpJ58Me9V1kMFZhKBBnWlEiZtV1GX4BDjSbRtsU9NrcWX4vaKLzUN56alJd6rlqLC5LGZSY7/mA
Tf8yGaeG/7zUIMsknjYsrkaqP4QWbmddZlD3ZPUVr/KtupVd17wENaBAiWgNNqf/DLH0MpbNNaUb
h3S+98Y7bBcsYWyimTIjiFidC0Kp8DLIPpfa13NbcxtCCvctPAp6anBhS8hoohMrXBq/dMG4VwV3
3kDfYHsDFZIS0tXDm6RLvhIju8ZhzXzpFrhRoVRLm3Vl3xhTDaoe7qqOrk7ps9PGMRZ3hKyFrUSJ
Oqvpf86yA06K5Zr1iGoDx7LRM97DnimgrvtD3DjXDE7Z1p7cpzzIHsqUa42L/tVrbFg5sGZom9sN
7IfBf+6SACYi+F7Xuqd2cq7L6jjTa2UD193hO30jKcHZUCQtQSEXtMxXKEgsHd78gwIFZI3RTCjS
M8mKFIOcO1k3Z4CNCzY+rCeFTf3Z8FBV6RdVItsQ1j3HhnMxcUKGWgKCrDrT+aAIkOe6cUHdKf7x
7v5ulj+7hElirtxTmZuXbC+0jBAIxj5m1Mk+CRN6uuoViIRtauV131HFlF3zVMj61sOaeyWymaIl
+abqBaxinnFRSbka1MPwqQEruDb+MN8mGh02Z+w/qvaa0cSHY6Sm8fgh61A+B2k072onvkSGf0CP
eB7wC8Xxq7xiA6KjKoCzZAlv32AKuBPNJ0mnBh4fTNbpl9oiwWFRE9rTMDPbLeNYrcPStg/6xGEV
HWV7VlxQip0H42HSRxhBKSXSZHY/KTWvpLh2u4ZIVQROXy3aRjgS03ZCOLRzh5j4y6iHsIWoA/uH
xyHO7CO5ZUIvklshspMG6Zvdmr+T0BUPmibfrcR5aXX/exwEd15eXXKX5wtz+WGVu/kPYsqQ/TBy
d/fopQi67J+T2RVMSkO/t4+aujK62qUkFSBsCJw/bEwH2FfJoU0PV+MgXLsk2m6WolL1AEiIMrcV
Npdr24h+bTqraOcS50iZR0FoiOQ1c8JvXjWdO0yPNyRoORBmwxeXBRKGtDay/2KRnMlergoINqjU
18Cz014kIHsiwHc4tGPlSB7Q77Tuyzz46rH5WuHpvEkzJ9sFH2YlWxhePDWkj+zGXgfV6Mozi/U5
8qnEsOY8mtFQYhELwhjCqF8lylhPBZbqNTdJjXPP64/gY95KdzF6xY/gabE1XVQXrYcJCQVzFW4q
0iGJ4CgUuDHD/E59FNQL0zuz0F4NlzKPKxCfwjd2gebeLbqOP/8QSvWhL+bBg4lAinSYZLM4JtNK
BhT3nAPdsngHhfVlUX0sBxGaFCtYZPHe5YddiDsFzjXJdlFjkKVxT1Sl+8sDtqcQu/Ec8tEizARQ
8isf3EWytPyhG+Y2yf348OePfr3EX6ROi5hh+ZW2aCpwvGcHHMpVJse/fszykj9f/OeH9cq9bZFL
LD9b/rn87c+f/VJr/PnDP1/z//zZb5+aFCWdKjo1/z69X5qN/pe3sDqA5YOWw2s8D1vAFl7fcgDL
H8gJbuJ0quga4tdyWj48awO7+OtFCX5U6H+OOFVONwZy2djC1BtZWYEviVFbpDUtRshWP4TN6Zcd
slL6EO7ygKUvkXpK7RSEDZ4tObQVpUPS42vXYmHCtRzQf0ViPTakzOUx4QSdZwPLuX7rYu7uOzfL
D5c/JLK5jRXhPbgYctIFi9jFZWhulXg5ylMf2j9/Yzr10DLC9hlb4+AYzaUViMUWK1KtRmMcL9Lk
CexmCvodIjpz29RS5bytRMiG4xgRQdOMHbsvr9i6GItsjbyA0qmne57b8gaOG2RkbUAG7JYIH/tD
GJOK65YZTHgbw3XyBjFac4Mf3bRNJwtXoQlDCcU4jUIY7KYoto5bENKSJrfEsryWx8BRlAc9zPYS
AeukAH8z1MQuILGije8gttBMKTWYsI15w7Nq8dAnFBANu87eeU6z/kH0FVSKprzTfKxXyjq4C3US
YZKXiJyMIW81rCqx1wgHv9g0xhweLF/bTVp8m7nDGZYmOmDP/WzC7CIs2yVmAQFa289saXLanVlU
rpGEUoeH0f2oJw9WF11mTTQbreoOc2c+dX6WnSBUAW2TJINbh//TnOxPv/RsnB1UNtVQ/AiwmgPB
bD8lMRJjj7pJwibRHLEnRezipN1dI5T7aDGeo3hiu+Iy8Upn2IgOKjIwwW3ZDii0Kzal1jCSsfOD
oM3+sWnwrrRwuYGv7m1JLK8Vw/fGz+GdhkZ+HJ3BWrcwIOrcqu5HnIOYqqkAp4gUwxoLr1YY2aFQ
Yd4u+lISejN6O165Mev4cSxcKEfEBJ2wrYUemRdE1IN+r+IGUw0SBkm9MKkFpm9mDBQNGifACSBo
+CqZIrAIN8TkCxr6dNcXmnEg5JKoY2nsyOmDAoQswPGjdyl74vua/hQoqmHVWxOhfvWmEQRZ0L1d
hVZ/RUca0oHpN0PwZCa0oQfqY3PoDfq2w1m0ZLS0wgfULeVBWD5mYC6bTBG2PzgC9itGiGWOJYiu
ijYlThsrmRD9RUvDX2kIr/X4JiOjeBPFdcthpNsigSQZJS12sWZ1l83eGWku0e5U+Fn1nX4ceQC2
v+311jkGRB5ZfRuuu0Z8sjU8RMK82iyN+NH4z6RPE8OKDI5tDD3EtOarZLKlnRrvSF0/xRik3fX0
rhlA8BRrkHopk52p9wfHnTfeUNk7p2nlqnOMq+/kEep4+14foB83Wsu4NzA8t4ZXt40vtBFe3NDf
d8TardxYXio3uC0M7zkMaYnUPpbg0DkaDZmK1ugfbFxpqbjpqdOqNwMrL7hf3UU0I70sqGm5LXqC
UXr/WAbyAy7FwRggkM+TheBUundeG6TrbOh5WmDCbqLxyE7lg9bQB852t72BlWpOgk2CGSuid+W5
FIGTGITNmhFByFDWtLxiniF+sBy1h6bIvhudoCHbRAxb4jhd464codK0Lu2qSIWalvrA0tz3h1p6
b9Po5femAz2alb905+aI49nPIii2vdrzzuZ0JhvzTDz8SNAndMkU2ishKGRfQuo/wF3ZTWb83Iri
NkhHEiJJ0qXVZ9wPfX87pUN3MzNxWwnkPRrfPKh5uHJS/+jjBzaHwsQFdU62nYjXTW9Dr+AAYgeq
eabr5zJPcQAYpmNK4uGxLbLL0GaCudPotpUb16cHq7edJy1hd5a6/S6Mw4veBjSbohwu9+S+4gL3
otIUQnYvEJvx3CFPxByIwQkuVHIkkGHWkDjOBNWa/AroVvMtOTjPEqtiprrnZCDdZqb3V4VvHuDe
2nNMJDL0e6VzaJHXBj2yVJIN8RMMVioFIqsIDIos+SSKAY0oFm/ToYVUTjQzCAd7xAKsL06gw4v+
2fZJiTO9i452eZ2xiPnO+JA38aeFXj0Jq7sJWzS/g9pCFS/HYi0NuKVGssaMfj9IahW7+8Sag96E
RAreFsG5k86HrXoZGh1GWusgJRrMvC0o2d3cmLeiEs+ta1yhw92DbbkQSo8hqpsAhNBRQ9qI0t25
97X43FbWViN1bohCVuni3IqK1fKdBKot3oiXRNT3vm3dxjJ7xlOeLV1V3ZIlZPfmB9av7JEkHE3d
eB0i88EjmytqufVWNNHWciT8S8ryJk7uxkaesjQCB+gOdt/eqGte1BWJE+Y3YxQXI4/OJuJG01Vu
sR6NdqQj8JDbTZIXDx62QnVEraaSU1NCrjK5wsU3pSCnTWXjpNvk3iOk937V81zmM6ymmEzmun7V
dAuLr+ihtO1XdWvURyXecJDMbD6dMbMmBvSbrdSylQ+NvO7fQ9/9HKX33GzsgGC0cfRecm5HN4r3
iWdomNF0Gy9OGKNZcbEEjjYhBgFpAefSyL1jNLs3QsPewMAeMCOixLWHW3rwK9s2dj4t8G5sj9p4
Hae+IuyvXuW+3GZxhEVH9J1+yuP0OEU5e0acXpC0Q+a0I0Q00T6eg0etAKFgWmr3eS7Zqp4Qvc2b
gQs/5cxsiffQ+MX3co5u2gr7thEqVn10UnnV0m6mmaR9b5jJ2pTOku0XNmYGxGeB3N9amrOvb9vR
PA9IpFZ1qouVIbPH0Zl+0hN7o1TZ4Nv1WScnP2UYKk9K7O/841QZcPGKE0EVBzxj6Ys2JwjP4c7F
roOdrf8w0eDwBidmhz0cuhpzzzJLYY0b3gVeiU5GsYNuQhR4PMuU7ohzcmmvKT0pfEBtsE9t6nvb
Mr+jro42BJXORByEVznKnwLtl9s2ZMYZkbvRja0sNOc0TvohFSWzQdkqlElsWn/8wDnyg5BT1apm
EOoZEKtDU1mcC2PEPAY8LZ5QiGMX2AxfcS+KPWG368YxcZkqiezKnOh90BhrAwYwIR7E6zEYkPSg
mSh8h+CNrq3xx4+JEnDlUfPSF2tifyQLc1/Ak9tkcSk22siWqqjzV3uwvBPmQAgztEc63A9o+iyS
c1joycqFbJNx56fhxkiNx4kiSXVesg38BxrKbAdjb12pNKlU00/pSIIOs98nSptXJ9KSfSv69660
oh39pXFVj921AkCNR25pcqmq+V0fSwxXStZ0MfVneyj2jsaKbUNHraq33mSMDGnx1gU0TjPLRXxJ
MCkpF7yrc26xhWDMD907sXQ72D2AWjjmrWeID+sy0V4idHmbIpcvWj/hmhK/FDATSfMdV9Nc16t2
6E6pSS6Ui2ZhMu+zkL6Jp6NRQTeyBS2DwDz3Xxgr5auNA9aFc0b8LJ3gMhT+C2Rg18o+7Jn6Wpmy
qMDLqWAvnBXJQzrK/RDaB9sU7313j2Gp4xsfcgZ55b8JXgT1+rrDhjrD3911+icd9J1g1QH6obMC
46UrJkuaXQ6+q+iuCRHdqrf5rN3mv3+XjDjaUd5DHFyzygE+I8ljgOh8hcvHq09LoJhLYez7+Hvd
a5s/3gotidkIsoh6SQB2NcIf5OsqJzioj0CNQfxxuJ4QSkx8HJW8+qdJ7oyVvMzzRX1uBPfe5P/q
xSHf0cW+hzSDYFB1VKNVvs5Zt06yZ7/a1BWNOXpnQZntDBYkEbsbwd8t/ASXv6vf8Z/AaSdg5CDW
Xi0/p0g1ZLetUxoW+sdwqCttZVnx8n8MLw/sKqDj7GtItYFGOjXvVy8RhocGq16pxzHgu9IyuK37
5mBVO5vsEPueeWht0LHrW/1LHVjZEr0s+ASc5h4EXtSW1e9a3mGkp4B/9kVAC6fkwdmj1FipV6jv
E7G4IS0enqwLpV/mW8RHV9wUD+rLRY3MRJ0AwLWVjUew5BHlk/o4dVzqazV1OjjhLufOZ0hnjxP5
Vr079nUChTOituiY8NIaka66POr01CX841QDjsocqebom8mZzYRFBQewBi97y/y9gze6KvhZAwI2
eYTf8nf1Goxo6Jx86Gxb0AzeEHePSd2vlyeRvierB047BNkgXPkmSgH6WHQoJN7C6kcRv64a/6Be
ItBBzB07FB0+ooFDLh+lE1RcGBwNTfeprj+GqkQNw4jiNUF1l8/36hXqmMrqZ3z3x0FF/FAdcFRB
CeWr+IrboU+Zqedt2hjL16mPwwD2wMdYOA+yRXkM5sMQE8TTYQhbVuei/obeYV75ZXkZTRqLdTTf
tBaoHp6T2JjXcgMBGMjXSr7waHu2eKrSgbzZWXPFPo50jeV+uiwAvmjTL5bbZ21kuBaO3M1x8Ryl
ZnDSSeroQMzNwQQOTnXGEr1ovWQo4vF/m4bhuIeO8CXwDxnxm6WU0JNdCcHdhZV7cGoDekh6ltH3
lIYei435wG7ho+hHwqI8736hQdiSgdoXdyySNMsUKGLLZ7tqEF8VXrOpG8Q5id2Ux3Imrr2Ij5iB
PWFW8xzOqO/N1mDfNODH3uQ3TdU/qP+KQJpboWhiigqGoQeqWtxX+53hNSBYLCIYyMZfekh+aOJ9
akGL3teZ3siXJUrZoUWtJ3S+Zyo2x4JuYNUevj7pO7oN5TyvtNLJcSDTshfXyWmfsoh6iNhnnlSE
R2TCsWbYPds4nfSS0jlOasGqCbdkRqFp7ApqTz/Sn5d2t0+4NU9Jgjv+pi6Ks6bwSkMhMDTskFdj
TmImRI9odnII6ipe02NleNMUnorpQjADQU15dRvlFLaugsz0FgZFU2afdp00CAPYPZoDx1/+rPwK
sNbK3+FPIEpqqZgA949DbRx0JBR7ExNOPIq2shVvpTDK84ANK3G8MGUtezcjwWJ979Awd+hcc3ra
gGnXUDkZzbL0VwqkqKIwOUiLvc4CTlI7H0qP3gExYPnahNdHEoaFRSeyrSBnGcYGHUX/hLaoKnfm
2J90FC1H7C1PuDzZ/Cqx1oMCMx18/ZcWfn4sKg5zYV5VUMVWuoDyznOdjA2d0pBetqFg6MGA95ZX
T1FIkboMdN+Lx01XutvaCBwkQGFH4L1gykADVzaAfmUhGioscOdODXmB9J79uJMinDu7StY1adzV
jlDYAVU8eIh/KJ1puPVUcHnaOPe6dxNU2uscjp8J7nXbJEh3y1fLEf6FS0LydjSVO4EdlUeiIuB/
yTV0BkgkOIbc/WArqPaVKrebhxWam6KDleVtinnDpon8U5EwLgbdfc1Hv16LgcZplzu7PlBeNsl9
WFXTPpl4p5c6a0enooIR9gy5OlgNzNHkDrSjZixMhn3pyOeipNUcD56GA1V4Y9lmvhn6IxF32SZ5
I6sDC2S6Gy5eHrvSiMv9MH5ScVbbKZ3MPZyGU4vRezia33QDcCIe8jP7QGc9jXO264byYsXVJ3h3
vIJ5g/KMuLsulJeuic+Gm375+W0QUBrJvLbXE/HRy7MQdoxtDeEOXBes6l3mAJU+b/ZsIgy9PQfG
0YiUYjKGvVWUDm5o4My/4FQFKC4sqaLieCjy1uRhk7No3RrU+14ORaQdKI/QgqRQyI4FbZs4iPVV
ptBj2x2AunoKvTy56cimVXDRAhrUObgc5ceVJBPAX8VqUP/S7erizM5jAYMQsAfghge4E+Zd21mv
TsoGrtT2OpBj1lfnnshiloOdTv4Jnb8u2yG7OM9VV67aapeFl1HHDLFGiznP8OJKi6pMfckAEl2G
xlsuqmuTO0/IwIDCFItH4e4DYNncYm6b8AAXLsMMX7ddWOg/FX62EHPmnnmYLz05FrwJesW30RSC
07JHs2PyeJMzew+6SGqfO0b030i/OOGWfTWN4mLhlQScH79rA7EjDaA2BvfeLh/QY5sk6bVk0Dgh
Cz4c+u5Mis6dElgQ9vseqzaQ08PkSWKHrCPFkYGE8mzM9IhKzrAekWZ2sZWt0zhiyY4gViKn/gFB
zAJUxRCK+PK9Frk8CB2cCLceDkOXo78h3/NcaP5OOObZzvrHGeib1iEDxO05iUTdJDsslRF1TVpP
1Wz9ynoSTSBvANlIj+lGrLJhelSpkx8D1763KueaktkquuZDT8GQrZkaoES/mxCPNAQ2+4tobXje
L5hRFvFNjM4eUl0/bOD0oPPN0Gf2ZOshcABmIp1sXNmdT/ahfSgA5+qoec3GYJ86XDn0fPeV136V
qf/8izw1NN9L8aUND0l1xGftlOWKF6sgP8wVb2fTuMFvjvJXMT2z2Nu0CYKWGKd5uhk1pJGovCrE
jpxtGDj4Gm2nKflSoKDri9fGHJ4yQ8WGs9/oJ0YvjWCEx8J9YNw8lqhhdNw5dgt21sESQTb1rR7m
b8PIBFSlYJ8yiJmEsR4hMyX9xeX/HP8z+ln9X1jVFoTz3wjNhmu4bEwsVh4L3jm///z+iPey4mD/
rxrTigoObHsIBRyKiUA5QFGQX99PS3yTnScSCbjBDW1EGx1mOgfo4XnUMa8ihV4DdVf0KL1l4htZ
2BVXSSaMhqquLppiMnoRZVEYeMflX8gr1XDPr1wTeRNH7t6MWxd1MTscrK7SvGP/1gNHBgrAk/gU
sgF9nCOu2z8Top2/08l/nTYyLoNzD9SF+cuJQ+OqCpHK9sA27ZAzcYyzcRt4kEfJ9qFaq28z8VVN
IwIjHHVX0jesFZ8E56JKeSDYycEKoFyp4N9NiuYTwwTYgix9UYR8l40qwObgw5c9hBMfARdXb1lF
abCtMwgFfc6yhhzzqa9DHgQoyKGWIO+iq6bGaaaITUhPCFhbuPaK4FCWtIJCOV2ost6HmupFzXCF
Sz4R1Mqjr8sEH4aT+CmT+b5GBPpfXDTrN7tfaOMYRxuWabk+DgLB7xcNBW7m9ZrVHLTEUsLT8HkG
o/RUSbRguWP91JrAYguZcqFHgLocK5t2nFpa2LCcPRwylQPGS19qd5HEvVqRYxZa0zwvmP9UsY1D
k9MiZe5dhlCsxw+0Sd9/sdls66U3wXFntkiK3BANyWHO6oe2H1lU4yNx4VFMU1o9gf88Zry/jxlC
Y2DtqtNHYOCSG/PXMUOySYYvTNSQHdiYO/wJtBBjdC9mmSi0CHwLd9yFTK+bxGs1fnJaSHoaKaWE
PCkSuGKTh1N474j5bEmPTDoH0w+muqI/NkLZw6mCYZTTwwjToFKLSmQX18nnypRB8FzmeP56Bu0W
OBDMP9opxBg2ijFWWahDToooSLKtyAWOyMXQbAePbKjIh0mVjjA8sBP1MDhI52nhIaWDLW+cRhxd
X8ItVGsb5g/BntiDY6WIWHgmi7WRAwNZtI8QUZEyUcP+zK44ap6SaHrJoCbMXoNzvFpdgasEBXmG
HE6NCjMNNvC4aYDZRwkTa/PPd8TUvb9PYJ5lIlqxEGZYrqf/dk+cTrNEPg31Ia1wcO8pVvetn44b
04azUxLnMbvWqm09llLZ3biuNDd1H3+xJosOYrPZRi+T4tQJxbMqZXmKg+LWdyIXhTpv0pLyrUZl
HJTgV78mpcY4Im5cNT0RISRJfteH+YeXRFe4Z7uhSZ7NIP/yMyaOQnui8cGCWptgKLDKsppc2aby
blO7u84FSnIyOLgf7rtUPE47pDek9XGyjad8W3gaEYBIfgv8HO4Db9y2c3vSJHHxWW9u/Lp0TqUx
OCcHumuWYY1aA5PEfPS5L8abMCBEuHZKYsBxH0sKed/Qq8OiIM8ovBqD1PVGh00Od3YjBtqNOXYJ
TG2IN6qr4uB70qXZyYSnmGELnc1qYaA71g8149c5NZIq0tw6/8qDiLxQ5ibHZmlYmFTL700KOavW
HvQ++ioRpWqphb9t82MpKAn2ubgaCGZddv+bvTPZjRzJuvSrNGrPAucB6OqFzy53KTS6FNoQHiGJ
82CcyafvzywKPzKjEllAr3tRWZkxiO4kzezec88QrZTOQhK3Gs95XsLmLPviqE7ePKR6QRWiJS/e
ZWtKF00ejsSGyEd5GwPnLdRr3LV7KL0DEXdL0OyBIc9ioeIK8GWmNR5W0VJ9l8QgKv61rcWUaU72
ZQ/TgyiKk6nHLk0iHPrEogpfAukmc4ma/KCYql18lXEnmil/VkwPEdhrr0QS4RTFRLupoejlTVli
JnZ6X221jE40EeW5cb3nTIPBK1ldsuIk3Rq/YNlbQio/+3l89JFRYwWh+G297DvKgUWnFz19ZIPj
FRxSHxDBi4E6JIHOjhk7ZQgo7ZKPa7bFsmP2BPferp97Az6/aIe1L1thKtltCzFy1/bWgx9Wb6Hc
hbyFi+uduCTCfFMLPG7qeOOU0wPuJDAA6ggBjDDv63QKb6qGHr8FeIiY6CV+8+pH471jaWw29D2o
U/F8pif3tYZSDjsLSNy0RYanP06iesSC6J48pnHTMUomHQdxE4c/eZDjJrHDZw3wHM9VY91YxHGo
trsjq3M1GEABC+W9ISlglcZfTKcjVmDnPrqC9Guaem3j+GQYDacHM6Pc8k+1C8M/7awE8Sa0uKWG
JFGWb2OxbIWPkC0bGVwzGX/ps8rAEmbrOARujmOW3KfmeMTwZzxUJtpRn0CNFfLNcIcgDciizx6r
cuA8kSZxpCneO/SWBHW4+MaRrHrEluhMtsgPJ5vNp2wBS86GsxajBVsQsXTei098FTMYct09RJ5j
At9TjwuMJeoOeAu/A0yo7F0Zt+Z6NC30xx2q5gxhRd/ne7fTHMb/PaYbwSRR0o5O1WZw10liDyTN
8uARL6GIQdIjasZrnSexnYhgv4FVRiZqLXaZRuT1khACM+nWatKWWxPUfB8PGkSWspSaUfNmCZbb
uMSyAgnMvdYb5G7ZhCsWS7Zf7EWH0PVG2rTg8BbRbnTar8nkVx0NjKEiHOAGSpp143ntv/+NsaGR
YeOomfoDftLmDvraodYtcxO71rMbVMtN0F1GkbjgS/BRxlk4UqLMv3YMg3ryQ/GYxMYBnvHJ9HCr
7MbpIMJFO+FGhU//8qX+o5W/ov4NRR1D0MaGZlvO6ZZzHI8Cy79dIK8fbNsLTnjep3u/tF4TEWRn
UqEwlF9w8zEKh9HUrJ+itrrt6X8O1bjc4R+UHvKUbKwk73X+IQoZt66tqyHBq69ynFM8mPeQ6Jy9
+pTqU1hey9ew2q8qhMMSVmUD+SFhpOLPxjqkDV1Xo+XsC1y3cSePj26eM98RGdnUKMmdhMvpVUJg
nN4d6hzg3GB4uLUMeLwtDEHs+i+ih15nOtEx8xr3VMsiJDQq+HRTO+0Rmz3YUdcdRsffewaQSkbd
yaBlugSpvluSeTOZ5oc1YsGY9mZzskXXnKbY+Ckgp++KqepPOPzhOeUX0a7CQBL7cOPo4Th7ckEJ
T6NpEx4eMTZkL34KI/+SJUOCyE6HzhIiOipcUsjoIS0rPY3zg9PNd2XLcokD497UaC1ATOAPkn15
mJ6icjFu/ORm4QP0S1QCDIXGHpLTsG+N/Cbq526vFy5dspDWysT7tCAZFg6aDFHW6WzcKy9yCPbp
MSU6iiWbJ2CEMtadtjBDZILdbsEjMVPvl0dzBJWXOCDMKkwP07s8ie8SGOIUK0CgNGNYwlKala1x
oxjA5MGyD1UdzCytJC0iAlb34oOScFVdBwKcDV+RC18HntlZ7Vql1GZAr/7IY/fFLpYXVV0Uw0wK
w2TvR5NxXtS1b0ME25HUHcnkzt/9mW1qmbqNLvUMOFQDG9kdKM9WUaNzVP8k1ixMaKvd2GQ/5ijC
x17iB2ZOBDOFNOO6hsWIaG10tTv4UTv1KRVhWkJEOKfcT/EGUiM2r8adYQtIJtTrC5HxZdI+qzqp
mTk+xqjY42qPj20oE3B7ujNgGtw42rVTLg/y+FQccsQvsPob9n6+RQpK8YhDD5TbNnsfJTVYh3ZO
md48L6J4l3xYyT53LRjoCJsYJeLxhyQgQQSJ7UKlUPMxmjec+pTSLj+pHqHmVPm5DakuO0SIVsYc
rhYYleQ3Kbjiqu+5Tgf1OROQzrRe0FrxK0okgweVvnpX3H5c8rvES3ZeDkZQZOPe6MfnpUuGY1ng
VUlc+G2TYwaitzul2VIE4alBRtDo9KIDPPstSWsS2fe+rDqCU9KCcxYW/a2YFuIfXMxzO5SvaSU1
qGTNTZq4a/TgGZcLZpXmPd0t2hB3fHZg7mLp8rWInLXKCKrXnrMJxMF10Q408/vgw1DpdLE1Z3Ev
PPtQzi5CE+egGmhPso371vsGW+LbWLTWbmhhcXVec8wVmib1gIF2bMLmXs/Bb3CBRxKBV29f3Ugn
giW3nnIJaNZSXUMWbLDSRXAa456ixTo7JrwpOv2hRfnC/ycjWOXsYa/KIHSd6iLDhBkUzZxurBAf
VF1DkhGFn0M8UhfLN2KJLbBIykgsZOs7iuhxpcCWKaQ/8Yb81Qu6fZo0b0jTjhHzFXTF2bjRU6xE
Uj50S7gVdBV7onoqI+oiF8GARfAUEt3ivdW0XZtrr+oCkRNC6GEVWCUuianTPkvRjs3+wG4rXmXt
qfCD0KYSEQ7uf9TnrWieMkbXiGSofQtAG8IPwWO16pw0Wr32R+8xn607oXW3iQcLOmxgOrdN8KxH
yc1QM791A25doNcIZ9I7x3R9CPLgkr3zPOL5vo6mVxJZzK3pcTu6kccTOfhSNTN/0AB9xmPQ+wDc
gs8/ShEYsYg8IffTH4IK478kOHdSippIKVKoW3w0mzmdahE1fkQgs/aG6EOLbis056DVL7oVftXa
gj8N/MkK+c5m8vDvR4J5P5Z81nAmfsuPcTu1h+pbzryV3QepC/73iRbhCcQ9lFUqB/bWnb33ZRTv
h2oOvutF8WWYiAXkuu2M+MH1i8PQ1Z9ZmB0NCYAUIL/oejFinZuPAeTUkp9xov6tvT7F62ghtEQL
YA6VdB8FBtg3S1MfC7Ij1x2xrjQaB6JFGxiyJJRr2riJBwtxYy/svRPD1rWm9EshIj5Mh0gLWzxO
Cvz1GLqrX9bieRUOONJm/tWfgjswKPLdcR4e+q0++KHkWnEHpHSoit5Lx0YhSYIooN4pk+r3X3tZ
xIMeq/Q9mLKrH8WfZeySR+3XKKn7chN6YbmbjN0c08lDEmc7xO8ftVaFtylFNU4eVU+DIzV3LWGa
60F4Oylakf24bEmcmfaamoyLZPFawJ+Zq5lWQerrU+uaZDOCQanwUP1RHXNqS+8YInIJrh6CZyWc
UgoMQ75UYtZeShNqEnJqBcAp3NpUwokWUUo3or7BUAFeaYTkl8KvkDizPZIBarFQM4DIA7Z6yOyz
+NcAQOlzdHSOqxD2F9nYUGll12ETp5a0u1E/Nq5D3UtlPxiajfb5wQ3u+qXbFxWJoAbck2PSGpCx
XJ8pTpLjoxaXHC0vve3yMJwTjvtHwzadtdV6+S51XfoxiP+IdLW7YXEfu7oM1xjFMePpBlBv6+cs
d9mMHnTsGnKtG4jn9GvoydyaRVQe7Im0QiiteuJ6WzIszI6nqBSxejJzEpXBFjntlOMibJQ0+sVI
t6c+go1/Og614rsd6+jTWdx4xX5rp5LTlR0pLWgWhY1q3wOg1VuKg2y0tyKc743ZgICB6gKDyPJo
1cTKVjNCIsQaN0ogOkYH28Ff0+82SD218psacKom18Q7p7a8c4+ZbRCAvjdF9d0ieDGqlruW1HB4
QnLD8ZhXOmLqd9aPPpieA63Fmc5GoJZMpX1M9RHdovtRIYPAUsc747jNlNwDyK9nHRvE8IddxWAP
uonSl6QJadMx99p8a9qXPHKwHxwHhCUS8XEiG81f65ckDNk3XoD2YGILbebxq8o0+J9exqIj4zTP
79MElhCpCqAHLBulWVbKE+zFjuxoz4EtvquR2zxz1vnd/H0JjDO+5w9DsaQrqPAAY0EmWQrlRgTp
dwVbKcg5ivsfXrh8m2RkZuU947Z5scmr9zL3eQyH26Zy9r7sX3ugClhjaLakr0MYadW2kCovOW52
BWJZPrzqJzUdv4ZRiwgCqTIgn4TIQFesUBwEv06+tG7u257pMdPMnVQgqtWVWfPOxi7UL02oS9mL
HfFVqlQcgx4OXditclneiY7tWS05GYOCJRc/VA6K+uGH5+LdVUHe3efzJbfp3TteLiu9Txz9o+xZ
l5oW7waXRxIUuB1I5Fg6MLZ6AO1DHsl+Fv3Q0gqqMnf510jaaMYVlChXaqL6RTuHmvOkJr3qGUK1
YFafAjo3DPObujn2HrOJ1ntm0MTJImskTFTlXAu5HPzr4zQV6UoO4zVd+xzs4a0LxwfgMAYOGSlj
8SHBphFllUYkIjdUa5J6q9aFwhA0BiyMfPiB4JP7WcfwmpoZ0ma2UZMLNcDqnGvod09KSxQgbV4R
NbBylpRERj+aARKXSzxpUBrCeEf6k8Qe+aw2oOEqz501o0Z+fAYEJUinYdWHqAe4OQCJ2BhIOGNa
zthgIS3t6Z1lLd1b+CnQgx61prwPfKntZeM1cjZfLICRUGkwHmB7UwhNB0ueeD6UT6Tc+b2sx6xq
2hRY10i9IN4QEvuSlZZB6anuchrbryN1pz8B+CiJl/HiLbh2RRnJkX2rcYphdUW1Y4T9abajLznr
S2L4KYu4q4d0r36WI6e6S80kNW3EM43/V6khiZ4078bnyRN4g7C4AP2Quz6w3T7HEVRhQBOsE4U3
T5EB4ZSZhJy6wD9z1zrV3iokXyhFeyjGbtnJESZUM2ZePo+laO6RN7+1NLeLCF6QPrAhgGXAqDdv
szx+U2tIGMa4I0ECwYpXbaNq3vodChPpUSMlce5U8fr70b0S0vpSgC/VvJ72kQNSrEYz2KMtocyQ
K9Mf8neAI32hD1Y7Rc9A2yAWE6/wd3K35M24qBHHUmBKULtPc/zSfzpzhVm9zdkTenfoct5LWupV
AHSBPwPjpTL/srzyPSnG+ySYkVtGhpp/295OWHCPlX5S8zlUzZqTs2jL8yzNBAovK4ny2dvoASqb
vkG+rHNCbd9JdEqWLczIEplcslOqQlnPJdIKwSqQv0oFoqKNOFaxy+0UyFgw1IY+hVpTO1hetXZR
BRF4GgIbp7y1cmEx9iFjzH4wI+ZlujaPO5KIN2NtHwi9+lKEASj2zExxGR+tqNu8N42GgS6NWrL0
FCiR+44W5iBvGTvdmx7MO9nOJFJba7fFfexRHcvht9z10rrfwvaXLo6RtRqn/ENikGNPDakU3Jwf
lwgvHZwceK/9DGmwjtZH1ulkmSmd6BI6x9HFaVV9hXiYgL3LBdv92IUX/qQmGOrdnPzwWflaZMis
OSNh/3bRocITIKv1fp055juJfgzFWVdJBZ7uRxjXaQzOhMntVoZBtCG1iV41ajUXMjCaFhu1OS2E
WEWGeJxzV9Dx0vz1PJYAA9+pd1aDhpCY10IVKyih7kvc+HAY/5J3VF4ttho6MqnoaE39FyZd2OaG
6Vm9cpzsXIIgL06Z7xTMr9OYGoQAFx/4CN96VE5LRolGbbvDNRFVMVlgjMnri24Aw4RoRAtjHFfm
8ip6BLieTE+ShYRj2gb+HctJ7Rmt1KWnKYSmDP0k7r7WCfP+HbD4lo9Lo8cw/Zcsnspm6j1aZx8s
18BhqSGRCufTZV5TbWRIKuh2o2IjnS+AiRjvSIVD0XSfOgMPDRuTtTmwkRRfUEcBd0Pv2BukXskO
zJaCW6cbNnDJ8ODE2gs2xvATA+S9fN3VnpilCZfDyFbNQ1wd1T/G8oi9kWjJMlOPfaj8zk+/QgLR
F+fUjmPCisvwhpnmehSau5EYuLIs8BNnRx91p6wKDCmKj2dQ3spBLFVQQ6r1g+UhAg5gXvLOCmvb
LNFZ1l62xzy0jkjrGrNw3SYNLD7vZSZkHhr3iwITFI6htTMhHIP5pMwxmnyGbZu1sD3RAw0Z26gf
xPTQlncT59WDFfPmLBw2rulHu/Z5sTm6M1JLd4XfI9f4mm0MkDIN6alwnKeYCfiq1JbD1PEOlHhr
Q/YejF2VHXpp81J41a3W23iQuPPVHz+VSj0kSaolV4nbA1aD9+HaqZNzjFKXXEuOggVdVzCaYi2J
AR0dETB8vc4HCW+HwJAx+5AVCo7rhOxHgm+MnjlauZHTd90DfRzkUTfWl44tWSIrBY6nvI0HQWeE
PTGjHN5+1UB3S/tkWf1lGAloMHk+GRaAe+WEFjIu0Zjajj05byPuyOCqqxYPf75L9pkREzHnOiWg
S4CMJ6m+EqiHXfadaOSrGbNFMJ0b1uOis9dB2TI9yBkaIp1EbO0aIteYu6ck1GcodfYDwQ7iJh+H
O9GYC/Oa5M724WA1Czy4QpKncH/XS4dVCTi7HThaotklAXkBfROgpBsdY2lFuehcn87Tic4uRcpa
BOzH4fLpUdjCzUH1UnoyF0Y2cfpSvBUCNYbT4ALUePy8KXU2rFCIXZm7VeQhskXZ9SPa0zZkU7Lz
/G1yLMViaI3hmnbtuidxcO0175bJQNaBkruWJ7mciSnnncRlACIcfqhma1+arW8VgMKjFlQlr8pc
JcnErVYNT/LcFHDQAe77Ew5VyMhlC58yHfIMlnkb5T+r/lVtoWo/K9P3xKUpsGq4lPZrHiT7MAEf
cIdJrKamufWYve5o89+12NkaRf0Qi8/B76+1YK7upzwzYu0cujWYepOHANPKzi1B3GqMp6xCKMbr
FW5+4K/vsrsro+DgJ+NqgKhjlS4gT7QXy9kcYmkP0ILXwF/e2XVw0rRwXxjZD2XKUWjscIWEptEQ
YAkKZBmF/nPQUYGFFhWYz3Yu0S8PUwDF6RiX+Gb0kzcYh4B700rBnDWjnjV6wn0weMlBGUMppteI
+3vEOaCIA3L4lxHgxzg6+4TyRGUU4spri+xTGQs5LidKUFkbTuDXPrU/0zZ/kQZG8tjUK3z3g6r5
8Kv2FhLlhxrXwfbbz239uvjUQbju1Hi7SN8GUE7JGRo62JYtk91YLr6mq56RaB7VANjwmNgB0Kzs
ILjHC/BbCN1viyiDrTaC896FT7JgnibK+wpDJkaS0p3fkw5WVIeFpPj1dnHrZoG5XkrtU4HDpivl
xNMAPNWvmZBAZHV47kYLE75sfDjW0lwHR1pU+cJEVNTvBshva/WSMhglQWpwyVMhe4dB/GMfw56V
d5+XG14PA8iiq8/AhGfJVUK9cFC1n+rdKu0uKcLt4jPTJLaMbEDI9lnVQHyEmG1h0ARFN9njZr7v
UvfVMNmSYZv+iCWlNjbI9GxNRqTUIVbjP/r0tDfJUL92hi82jHfWgdvdwTWDCC+txGSXNklLJPR+
Nh6z3yVTmoAbrAM0wE8Jr1ftcysD3FR700mnMTVG7Xvzg8RAAjScj9yZUBRKOwnZ2Uh0NOEELFv8
GKzJQ5ZIy5bz256Uz0oqCLkPx3TwCWPSb+MK6/rBoj+zHXGDWyfbaOld5YJIC6hpJroaWUUrAlzW
Uml5eLaKb2lDQ1HILxrLCqDrv2kHtynKbUiqyso32gfl30XEZcG4dAdv3qcDNPHuY9y6daGGt5UV
s5ZDbYfxdPHLBLLGKNkw3WeJji+V91FqzVU6WsmekcHHC5qWg8jFvfQUqRLnvAB6ACJTM04209Pg
CdvSN1SE6DDZydnu2Ffui0V/Vt6HJGZRPGMArJMLLDI0xK10o8NJpNiHFjTd9gSIeVUoizGxc8Qt
+b1681KB8yM8TaABJhYu1FDVl6zmIw+PviTzVFVoMUCBBEOrZeXlJdfVVF1RKGXjqVbuIt31ZA+m
sCcwihuL6iW3C5zDKejlXfbr5bao/RuvZly3uD+LUSCTgaKrF1+z9Dzy7A8SIB/k47Ecl3wfxpts
9wwDXN5DnoYGyMTMRnjUhzxTWzwi4eNAZ4wnf9ukRJtQaayErKzkbVYVsYTTVX89eSx65VYk//SM
OxxscUpm1QF22CugPM5Os9wo5AmO5ijrcN7rpxSSBGlH/axJ3SbItqVtnYJ+mK7hHV3yd6dl49Ua
fJ5rfGq4E4sstX0J3+N1+c2d0KtJlufSw7huhP+oTpIBlg92RzqlPPP9lMQ25gLpdxfDwmIpbuww
wrONLaq/zcr+u9xr1NnvhMudBfFoC0/UnnfSiq2HjrMyo+QrxAdj5ejJyajxNkzK+q2rnmbLeVYO
UrLoda3lPS+DEwo8aT9oJbhYR6/dnd7G32vN+qgfbDLKKgIRah6orCrUYaP5qEHneQcl0g9lqSrR
C/OuxSxhZQ/DkYixIzKpb1D0L+0YSFti3vTxkSgM9I2a+yxM02KQmLJ1Ze+qvtVKG9v2cJW0zkvV
EM6pUAfDAAxwHJSNZmT9f0fjz5Jk0/l5rj//9Y/rB6LcTdJ2TfKz+7M5sWNbf2Bcba7d9X/9+pt3
14K/eXtt2+vPuG8/mWP+xd/8t62xG/wTu2AfjM3GidiVrrnjZ9v96x+aZ/3TYf+EZOlZeOTzJ/7H
1tg2/+ljXuz5ru86OOpa/Na/bY1t45+m5QeBDiVVGh5jk/x//vefOK3tb//9R+fg312NfRgyegAJ
0XBwFf0P49vAmrHqqLX6oDfjXUViUoi1rBfX1k7zK14zHxn5H27SX7Bq/+qKpq7bFnQ1C+rDb6Ta
vCSveZko0Mdti1/BavHrF9NF00E3MIZx/19omb9T4OQX5EKBpduwE21fOv/+gcoaYajKNCUjoSTf
YVEIkd6bL/WSXV2xXP7+m/3FpWAJm7aOWRnfzrT/fCksgw0qqaU+SLQhy7MvyVklt0rilX9/pd/t
ivlSXMnxbcPjHfiPp9a5yJ5jh6Mv1EjOCXy2izYGhyPk4b/dP4N3/k8kaHkt1wg4JwMH721Dfus/
3sAaG5cq5ltZGTGNFAYXXzSb2ndPCAOgRQodu3v/aDQdIt5Z7JiL3FkRmZxmefv33/p3gq36JKYZ
mDxNw7X93+6vBzlM64KxRuOn7cgruXV7KZWeLoY2XyDtP7a29xliLvL3l1XfsMrxCSqPH//6B+tC
3gHLdYGcTXi9zm93QDOcyvIMGXJDdGKqd0eicGE6j4+imx6ZTkOJiM5puVxSX9Buasm1sRsmDdjw
EVIECum7z6mbPf+/fCzbwhXd82wXldqfH4zbVL2Zoyk+dDYJ31HuHFyPq3XWyBDI7z6o5RDc8Qsp
TZWEwEmTf5izQmCpOjz5DsbR1MmjG13//oP95WOCCsz2RG3A9vLnz7X0Kd5t8McPsA0arKxNVKg9
mcczZeFosyIYsnpm9702K/Ff9hbjdxKyelR/uLb8/T+8rL5PqpwG+/5AZf8NMx7qDzBywoZQEjXT
ZdI5v/V0Ooyu+yNJXsom7P7L2/JXmwCG8//z7X97KmNWxKgA+QRk0mYrNM8Xd0qvykA7ZUv4+1tt
6sZ/3u3A5w3lvcQxyDQVBfgP37gKC8cvEM8fKr3eQcE4uUxzRl1OunWwGRsTHaSvQ86UEa/SlQqf
yv3x0WmsQ0eU8qrX55PP35nz+RSEvDuWFtxMY7CrW/1SRwlqo+EOH/JH2+ofqxRb6OpVllVBkl5d
AwZvO0yXJd8F6D/raN+7RYHDBz9H/vnelS6OlMJjta9m62me0dJWIAitf4bcdBIy3iTD1mzloNhZ
Wf1duTTE1TsG74oDAjTAn2NBTcP4aNvucTCZlBrxAT8G8hJp3nii5a1C/zWbuZKYr2M73ScCP6HI
ugmr6VhhG49iBvpnVt53HmliOi5J66LoLQn6HQsRHebQ2rXpcumEfrDbj6xPryREnDILf+kh2NG+
w0Ych60ZpF+yRZTds3yfzIBXGCMdi6rxwXLan77ciuWd0TM05rHZ7uoRDGkyf2oennW6JFfHiVSZ
3mJHFK5GvpcxuQc4Kc9518O7RFbG/VSbR+dOJ1x2aPObWltPc3E1uKbdcINMdrwxYOQ7zvOjkVB7
6/111Phy/kJIcEoy5EAmaOjxHoxd0K0rg9Fw4fFYqgnX3aKCJ8YGJm9/6FDzZ9nWrLRnBzNyuN3F
F+6Qu6CB0eBFMu0nhiJHkm8a66dwqH+SNrCyJ76qNrL14Et1GZLhLg0+J79GCeKPpM9wTpgLJgMB
+2Id3IjY+AYFYFyFNp8k9JeHyUKFxCEc+MNjgJC4KKAMZgN/P2iD7UMm3U8xe74GDregDAVj8A8x
TCdbz6/yEuVCpQxHlTa538nrJbN4J1yQhi6/Iik7OfJOUfwQSokFT6ZfZH6OhKWyCv+ctLgOHuwQ
a7oIAbkMaMyvogerMnG2bYzHFIdYKBS8UxGRSmHUP2RFxQ+3Wvg4mP4wYAgLWsTzUGJ5FvjxyXZz
ARFivix8onUZk5hWJ9q6FakUGsOMnMU3mRbmJ1zOtHhYjRvMe5HdVZ+FsTXuHQ9rpK50b1hXZ/Xp
PZi5q8kYHuW5m4oWlcFViqWwWriOkEjH2T4HHUDsxBgPr2ZrhRn0Rb7KxLOzlHX3DrIqoTthcUgN
nk3CWbfH+hTrsOFiNWm9I/+qPWbp/GIkZXOG6InFQx73/AP1IYPhsKl3Qg8n3g8ymSMr/aZeR8hC
X6lcuItsVtDTvFlm9OB1JekDHpdWW4k0wxxduJU5a6U6sN0yzRgvVsw5hU0h8p0Qy1kNvUVUETTp
BvG1G6gj7KxicQbZfp6fWuKN12rbGuRRH8tp5sQrVEf2eppyF+7UfEGAWW1gr+g/mWwMuKDoC90s
U95HYlQxna9qAUeZGAQyS7H8yF68Jrtqwj6IpHt3IC3NrIGB18WIYLdokI91KMBuz5EVjJTAk49o
EDif7DL5B4J+j00zi8wbLnR2hDlrfCyMyLjlFpcyuErIObRpNOsOh29t7c+4kgAYQdcjDbPxbITL
zXTSm0TbIOu/1RHmrYJF6/ejfnCCYTs1HvivlUy7kUwR8guIW3KaCfVFT/TVZF4gw7G63IpwQz63
2/UzcCwr/Rcrz8CGp5bZkCBuRBKS4x3eLk7knOEsMM8Ce98CvvmVPd5AqIArEo83liWOnkzWamt5
TFYI7jQYXTtX155ZWyh0XOkGR1drdu0tDBuMQ+OyWEe1/QQSCOV1qgmjrNMXrKjQWJZ2sQ1yblxu
6FsirfDWxEQdEf58UcQ79UKq4sXt0y95HOhF/oW65KDp3Bq2uK7DvHDu9A8iIZ9SgrkH3XgYw+A0
M5IBQK8w4ffJtlCPaO7wKyn2U4GVnXz5+2LEEfjGkhiYlvBClWl5NYxsxqoPkKcFt50FylqH1zqe
hmqLocpnD/azdSoXcUowH0d4s0ZglbsEyGiVYxgNiBIyT4maF9FzRwjF3fmwKrpA8zaNMH64fUs2
9EJwtRFkHRghkw03RVcDzZPkl0jbCwBeHiDjS4fQbwj1LMp6wZljcmME7dGNN/LhYY6zw4TdZoDA
j2v7Um1qokLNeUGehHkDIqt5Iwy/gy0cHJOytFYxnBAG9PGahWwyKKtuy9plGjVQtvvzp/A7rJHZ
t2bOTCCuT1cHnCsEN2nIMP3IrXjd+1O9sxwuNrCZi9QCuEuGLYolBtvy2VXEEeKVhULUvqDv/DZN
vC5d0WDrFphXPJsh5+uJBgGZXK6GiVuc89g9z7jyF+9Mm1F9ifmSbQNkqpoIe/mfQerQJAWooWYN
p9kMcludw4epnDhirEp/EY8WJMBOW/eylg1lKmb/OekoTEjRIF0UAqVdPZadeynJUCanoX9aSggb
ci933LtFd0jjwoB1HY3Wm1dip6G2IKdHp58axTauIT14JsOk+mfdOhfQ6c98Ytlavv7ijZ6+WcqU
AIUFy8gqCcDoiPDgwyz5Bmehs6A9YAZQ3NBodhvLjrCXAezu+h5XVdPZdFGJHVed4GDf9SSuov61
ORc3y+xWBznh80yDFU5h0LOWEVpNzrkvk3hVPpmdPzyVglmMCUBvLv7PuRgfDM8ff6SRv44z9yZi
OPROXoTu7dpOG5/Tyj4Pg1UfaL7JSR2TN78d9FMRpONZ850TeXDh3qrSkymGvcBG4TYSEwb/WK+u
OzOyN3Yez2spkYdBAA6F5Hpfals9MS4BbCEX2HFtTvlLwlGKIwWECOhNsyACONDzvS4WseWFTnD9
L8kYK3xi0RtN37iJmDezOW+J1jg2sUXOnPlUji7WP++qJ7d57aHfbbvek5Z3BrkWE54W1rlMGLs1
jnkPNYTwuar6lrkIIBzNP9R43jPxLbdxHhfbZPYvRjJXRwzkNiLrlnVU9Pe6wfzN8cjRMdvoZBfi
JOyeaGaX+a3bzcMWFgP2M6L70Eb3ri/x/ZjMbpfgJrOf6uLkQNtiUWSPAa7/TnHxoX9Db2B9ohSn
etVbHCWhdMCjcrcEr/tMo+Mvx/vZTRwfej8aOyiuZEpU3xrLwOSKaNBEa6q1kW50n3prmOw3W2Nu
Nkfs5ISoUGhFNCbC6lj6JNqu5sA+DEUGa7SK957FBQPskNCYOtLnhyNgMHvkZ8QDkcHKezlvnaBB
eTgHqBzmpIb/12+iJtOx4KrADF3EJDh8OYcYMsvozeIcQ9fE/rTnRJp2/dwOewLZvzFfJ0G+qkke
7Wxi/zJv2xIkTB07fG8TVtqyjMQ2Dw1llJ9vSj9BAWmiuvEJP/c84nulh4yctol2JP81wgVj7DHu
1TA1ajhhNl0czhu31lE8MMFCPhpsDS38wSyG10nyZGx5dbfr9p2DF6TjwmRo8G4NhnyvTjrCSGky
UY1jyomEZIrs49KgyonACdjOgn1Ylo+msM39gjg+8SPr0AcwhjkV9hAu8GI049sAeg7shZc8FMVu
HtofudDC3RzBoiX0BPOsLpARRFiOo0g3yS03WoqiLon2NkJbv3OffS9LdnRv7i5Mhlt3bl8CbNLW
M9kQqziR1ghY2ukmtcHS+wd/iigQS8p0o7dwUeMlgAlI8W6Yw37oA8w3MfrwA+OClA4boJkyXaNM
dhIZu1DnV3lg/kKXkECQyZ4l1D8pgPCKtQ4bzH5F7AmDFraRK4uCzCOQFYeDU6UJzneTOsvV6cxw
rMfhik2QbEiETJStWWxto3qWdpmveYcmI6SbSYeu3jVwiqbAZRDnYX9gTHxSiwc0asjH3Gmt7sli
+c9VScZ6NL9WfnSnSt0upc3EymgiwTS9mPhME6vQPRKVWJmf3cz3hg14Deq9rJQRBl3IM4ToxhDc
LfVhn+gNAajad4e9g00wXE24CmwXC3Ew/yMyBMflhulQw9BzgOyK+VL4Tcsx8AhKfqkeyekoRL8z
qdyIWv9SA1qDEcMB1rzfNOfY39o0prs6IT7GZvg/2D0/n+qCgSjbBskOIcrz0EOqR0AQbA4eYyqb
rV5iLb28C7GPLqRPvJewTX/gN4TNRqMhXcyups39H5eWjpM+DRu99EbwxDoZKpLTkezNkptb5ffe
MBGV7jwVvnuHFddXbUPNTbvt4Iu7KpRLzFkuDuf0uk4ElMu6xZJAPOH7W2xHDCxq/f+yd2bNbWPR
dv4rqbyjL8YDoCrJgziTIkVRsiTrBSXLFuYZB9Ovz3do33Tb7nTnvqeqm0VJljgBB/vsvda3ILpq
dZatDQ9EHukRB6tHse7a+TokQmgVxOgVbOT47C9dQmUwoF27oaHH1tRS7yzUZmB315KqK+4R2ZKR
zOYLDRQ8x5YEtpkLqtqWis5/NTtA8CqVFmnP9QgNZaviTedDkmdLrwogz6Gevj5t6UFPL41w0Rvs
FjB4bk1LvwOAUi6FpwSiym9hCvchznyVIYAENu8vVu4PN3lkbElMJyF0OsQNxbF0eeOp7NmgAdxk
EOn7oB5lf0mJWYYhE+7DvDyKkggEB1QuJp+n62cg1RwXGDWpE+o5qHW1KNXeQu2P9Wh6tpGtyJz4
z6qJkfYFvnHjWihorrtkK0P34mon3aHUEjrN6pnzkEwDDi71JMy2XPpqa1uI/KiKKd4ndNJqs1ol
80E6n9wE/5FWTvvCNG9FzTlBFus9+udb150OWdrdkTRKwO+8Z2QHGq7gX6g/rfofTthD8vpkk11Q
yQmcO8dIYUVnn5aeZYptKb3XSoXGVcZ4a0CIYtwZv1lqiz6ElGTB87X9dn3yhrrmVDbHq5nTqEi4
SIE1++hEQXowv6mlOX1eX+7oPKv9LrbhlgM+jcUpwE5zY4zY7Iz70YgFLZjxiMdHLjTnTusRHhNF
pRYMyRAtIxhRZ7VxRzTvsdVwkPL2aDUbHS9rbyk0KILZ60mPyqp+uHaT65CVrnFeNU/QPDPZXqb2
dFDXZcS3hLkU35qec1pt6vuSkl0aTCugJtzaCFE6wL6LLoCBV4feihLDX3XshDmClWzDiplObwwd
tos6a2fVHWPg+BW4mrO4HvOeVeMXvJ5oa2/cE6Lwmo5sQNRCC3kq7r82dQ9UR67VpxrNcitK523M
orfEeMe8QcqDSNGBFywz2t2EcpSMoGk5x7xs1YLoW86ecBwvjkuOefQO3Xku6Ko0wgy5qu8C4n9x
m/Ge9MH9OI8v6mUKTfWUWRSrTpwcj2amCyv/2riUrcluEhRnkXwyOTtqQaNiwB63gsUZLa+zAatj
8Bt06GOCgBhezZifag13apVdapIa5oFksYjTf6RQx1BR7DAna4urXNJASoZdeJ/oNL364mUSyYwk
iH2Havg4Iaoqm66GGHjWUavtGPVsDIpEVx3a1xvYPzSnbmIlyar1mLyjKdqKTJxGNaJuawZMDCxW
YhjPrsim1bWxED1mDpgEovvaRT1w4IUxG/DOJ+q14gA3kHiaRAyoSkBKw6Ayo8+e0vXIIflcOx6W
DwG1kQRQm+ue3olw1N6ao9IE8IaYcoNmiN36tX1GbIVvpTD/guOAzGVqWdV93pzE5GXyEsdm+ELz
cFU3pMBIstWlQeGXG/lL1xvH6/nQkV7SiIadPaz9FYrpJdz2rw7R9cu0nnjktFuHI6GK3rMlzK3X
zRzi19MPHYAVgCu4brUDdDDguPYGPca+ZM82jZhfARgFanvP9b6vww8RsnA72bySA9si1Fq7ZpCX
bAB4V5mAfGn+30yGHWInGQlkURtJurDXnVaoWmXZyMpQVJiuutxbeur6yMDl5tojzTWuujFNt8KB
ActuNYlYDQheT6Fr2Iu+ghDcRXwgTsYhWc8mCymdu5wpehRXW7anGk7boaQzGG1qRIjIL+Cp1VP8
0IoawtBusPC7NGmmwcVFO2qV9xH8MhCQWK2D9mQm/O2a5bVPPnUh7qyexPObzCGPo+mN03XvWcwC
S5kXLbOWt6hz809NN90OCYqoKZDaIutyMuYc9801ciqGU2jZJ3vMP65dGtK6SWsiKaWuoP8KcOKw
PPSFE3Fpw3nw/WJHqUiKYc1h67A19h0AYUlCeYojzY1QG/iqJZcHNgdN4n3zUra8DXIviJQgSFVD
rCIYHd8+713qo9Ei1GvA93Quk9xdq6XkSk+rfGZIkVE826P4kCMQTo9kqJIuAl5LpMrnfOISksx0
lObypZ27u0pj6x2UKZuozGFB5fIGZhmWFK7+654Z2D0tZ3VtSwVldOeKbzWkYBQ7FEeqNWU6nJgk
3eC2K+/oMtwwrCaIs5XLJvTXcMcS/gmqJVvmb4rW4k1r6ODyeD2XW81kj1rNd9dq7vpCKb2mZeXY
rM1s8ujM5r760K2OP2prmz40CeJGqdx61RefAeMmq4/GpH8mVoR+A0OAIISkEePasSIroOUAWQiZ
00LYVNdDvSuLEBgER/2YXuoUKLFGgsiSI2TTFtNnfG4Ud258mv37wUXmXkVBd7Ay9qGdMMm1OLZc
S1lKGwRhRb5PeGl7e9zpXsWmoJm+Bpb7rBGwtmZ7vnFCIGe2P0lElPlLVXf7sELJDqdUqZcmJYjO
C6RNhIeT2rAmKhRK4w4Pzec59Fx4rex1g65FTRhWuyJ1gc2KpF8CMMMSHpvHUe/lw6Tnn/K0R1/o
kLal5JOav56d8UKIlrZyad8tYp2AOIIM0W6VWvMEHnIenX0ZgPspZwsHtZUl8PTsA5yppRxNudb7
+tSn2XCjZX21Tk14SgJzMxpSqaKIs3adGZQNiRzvWsBEtyaK0KhHBUxiAE2lIOi3YTI8NpLU9TzG
XUS5zfboDZkL+bHeJwd/l5Oj8mor7bUrfdUjDZPtXJHUWenpMzo7TNuInm4NYCqIxoozAZ2hAeZc
v4haduurBz1vRbdP1Q1kuhq1Gb4QU4VyqJvA4EZ+BiVh7DkWxI8bp3T3XTJR/uu+RqMDr8O6n6r7
rCYF5HojYALuHc6cIQzLXRtW/PmsuINNFq6mXiOsFCdnZMDDbyL6xUJBHYw67OgQstoFiAyXosTU
3GbZe6tr5l7m+ueiYqCAvN1Y5RBNbsrByPfXmzgNPvvN5K9Mq3b2oxf99eb6vQTr8yqq0y8xCSVT
Vk473k17T8Kmvb/e++VLK5LWJnQIBC6h69i2HFfCB2ypFYm+//OmGsKMhmKVrPo6oIVTj3GLegg7
e0CIstbLLbgtoNxRPdT5jcsqYMW3aWg94OcDWO7L9WiN40qP4tsrzeJ6IxWSomnVeUXDf/XnD5KA
B8pSOhqGZhn76w3tfvP7PalwOqiT+Ik7qN6kbtqcrXF99jWd4V6lX9rU0C8l2J51WtAajAKxi5CL
36Zm/MkSTX1rd5BHBy3OtxqpVHs+pUvZhYuc5MEHXTS3/Hg8CYOYBSvNkp2fgRjx4iJekBML6L9o
rHvH0Mz7ONKrlUiAAvk+0sfOcNq1TUWg7BE+jnv8XBxQ6ksa7TUmyXBx/WocHGNFh18jJINMACl5
OuEwVZfZyqsLvGeX1jh9iuv3SKyl/JDibGt3Ixl197iVaIohIkP3aOtldhcvR7aGikcV9XT3Zzu1
uRBBDWmlJmh/q7tOEX01xhClo4KAFIoJcr3Xq0/hL9/TRbvuQ/sF63WEpTKQy8F0P2s6WTijn9YH
SBPhIQd7gohs36ub672xjx5onM03bcUV3G31cR+K7CNh0L5KGRvur9+63uip/+PLqgE4SdB1hm0i
J/iJOYNJT3LvRNAIjPu05yg3yw5jSGafpnu/C3qmTdx40/TO5ci+Ee4cPMDcLIfmwUEaGDTltCUv
YGWqs9hVZ2c3+foGV8Btnbchhx8mAK3o1nTc8fwafMcMTep/R19148mVTap4kGCgG9AKMUvNMqpV
fdqsps4AI6ZOcfwPsGa7itS4WAc4FYMLTOS+TwVhIwQ1dPtMLTRlUG7iVPobC5ivAQkxiEDDYtXR
2VNustE8RV6yYpRoboNuXbmpt0abDWLSgHgkeh8+Bn9K6A6+jdy7k0kXwT805kU8j8SmzhpyRVG8
15CC99PGljpPwW7knnhNyboGBIeSkLu6ZxNo44XJilbEuCiCGCPprNv7673rDYnWP76Mncpc577H
lVPuiB3B31bU/T4SNg8yRD/uXb/nhJ9IbZh3dI8JBw1G2uNRPOMLxoJ8Y2IuXCF2t2E9t68YTQ5O
7HKJnvpzFcUvWVS3iIGbZVQ109YIu09m6vLJjzfRNOmYZ62MxsMQ3gaxtzfhmy0Iua1uK9+hSSfC
nc2Wh+QOXIOV/iXw7E3iHtpE30bl+OrX1dPsdM/pSMVoEHA+UJey8zWT/WRSwoeT9clJsMzLuElY
SaI7vaCHAbiAvof9qpsNfYK+/VpTlHdNJjcIh6vVhwVgODbApA2D5+yiyRQrw0VGhofGE261LFM8
fr7bviRO/qUV3hc2JlAJscc5MvxCBunbZDfI/ttLETos67PDPGRch1q0Uy9AN4cNKb4ep8QYwQJW
PqdkorjF405hZOK5BTVJk2VR9eE6ZkGGisXaBvPesNxTFrHaNeI1zqzPzcwfaQi79kYuc4MEaRnR
ajSc/DkkxoyZhvdo+uEXvD5fMAjQ97qPU4H8M6SCcxy23zMkbdySt7O1n2uTYZzJvFfkzdqZFWhi
6sxbIuBeWIWOqR7BfTIYT6G33ZhSns26wrQ/ymk7Z91N3mj2isA8jPUxF7gZewGzuP6muYdgOayo
ZpvbWdABZxT1gXtg/N7lsTVJhiW8Y15GpDYCWfLYuw2UU2bK9ohMnnld4Hcm2ZbbPGjuDb3HVsv2
6drRS/zwQ7WCgO6wodLpsHg5UeBmQKaDQrc4w1Pjk+np6EpNThuiC9hAWguHjY6psW+xE5h7rduc
cS2tLJG+xb7+YFEs0jtkz0zq3CImktXr6QsgyadqREogaQtlcfZm1p52s7Vrf//PehtbScx+koL5
OrsCZE0+U0HLsH/RF7XzHNqypX2l2ITFxF6lMvRoZQBjH5mRuFX+hUqPBJQ643KW059QrSafgZpE
6e5HCdwxqm4aFPBsc7UzuL6VIW1Gm3A9a9iFKr2Vkke1hdvTmAimzA6bSxmw30YEPvTTh7A4CGRC
Tai727h0UITT7SkTYazb+jN0gbeRfLeFNqjWQbYGSD5R8ifLXGq3aONX//ymGErQ9dubgobUcG1H
6R9/1eWFoJo8WiLbJjeeJHKiJmXLqp5STHKp4R7mYRv6JGOP2KL/+bHNv3lsQxcmD2oggCJ46mfB
V2v3Tk6rP9tWauKdB+y/eCAjenJoM2imcyrN6SJQi0yj8eS55s4Hyq52YYxFL4FPTk2DFJw6gpFy
B+PG3402LZ9/fpbiN1EYbFDddXzP033LYmj487MsGhj2JMNy2Hg8y6hjg+i17XDDMsxmEqcNAheD
GASBwQ7D+5uSjNVD+qHEHHHMp5hDk0WR4a1LdsRoDd4stZfzMtSfblm8YXB8A+z0wTGxtk2KsjCJ
AALGFLfnqwQx1NW+XbUDu9o+1S/JBDJ4DNkUXnUabBNwRZdi6WYwsXs28maaVZuEC244jwco+TyY
FZGG0jOKG5vsOCY2lCis5rnTXwgw+gbF5u6zL7KL2rDR53kTzXDJmlY5MZ5N1WSMRb1zCupbkIEz
o8fGmh6yMdr+83ttWL+JY3mzHcPE7eBCh/xNsFqNcal5tD7w6KcYn3R7hUaV3a/SmzRqJbNbpYrK
qx09mv4GHBqGAnypJ6O318SAllwO6Ch7LoFTWla1sNXiYdv22iZTV+5poJ8z55mLFzGkf9L4/cUO
GABXRnk7t36+7vX5I5+1nsUNgraoJ2gG6jOJ6FhYYbTIo7ew1RDCGfSrcea8qYFiEdMkSwbWfvJC
SFAmRdzKqbpMGqJWYm4rl+4bbYYSn9RCcAldJd15iBhMpeSEYdrOXtyZHTEz7bfcBO2ACWpRTaw8
TeDCO3GpCtXPo4yb67xVat+yZKjW9Bw0o8OQW3TvGHzUlCHPTSoFDDDgFCK9eJMm48jc0jfkKzDy
AoZZhD25bparRiMxxLtC/0ShR7+Kjo9Nay41m1uNJhcaBl6143eXa6+90sqT7aa7qNK+labiFwEw
WpaB89noKfcCe2YwkrLB0tGVtWG7aBj3kvk8bLTcJLw5qas145IELFO1q95MK5n2A7KpRZo5Tw4/
ZEKwD8vhiz1EZGAU68CWR3Jpd5USCRCPxCHgiy3czddQBWOqp1rvwjL6pg3jBfphfzeJDAiRQtr1
cnyyAgexBp6bdOiaPYagT/9yuP7NFcUAgGToOAEcn7Dfn5eGUKIxsbU23VrqJaurgcv3qOH8r1p3
KNyETStuLxQ5Mbw8NbxTA7NSKelsJaOqu+xf9Lu/K759C9CO6XAeATM2zV+eEpFqg6hiI95mJB5V
eXKmfN6p1nc24F9tpl2gFGfl0D8p6RW+6rdAr58tz/mX9+ZvFnfLR29tYpGwkUT+Kj2XsQSfX5Tx
tlPRRaPkrMLbm5CYiLKlW6AUf2/YqvWz8y4a5i8hkvNW9TeE0o+hp1i0JJxCsPIedRk/mnY0reiE
BRDGx39R4vq/yeR9W2fNQSHvG4Zl/6rDpcC2GYMP0XZMk2AJiQf2aLzU+zbB+2OqYTbb+jkDw+Pw
sUEwPERmMOxd3W5WJr9Ig/p2SuNhJWMvX6GfcBem6kbFoGE9y46X9FktoMYI80rpP2HQRfCgDzmb
x4Jgmqr3292Qjp/yKSmhSqCKNXMQf0FqL33N8Z989kKmfjGbBy3NmtW1Jx5qMVefZt6aqbWk0+ev
+oHGWvZcOV26zeqCGB0ZR2tOi0WHsvKTyE0ii/2TiKb56PfzTTwxt9AsWPN2JfZJw2ljAZrDVWaA
7vS156ZqM6A8Pc1VX3+ZMsS6mrVVPcerVLSgp+b52mPEAJeg9ZvIjM69YEGei+IB3DerppVPROdo
O193zsBwP5xSlxthbYMka7ZkDdDQLseEZOcmWoi5vq39qrpkEwxFkbJa5VM3bps4/tYNcfm9+viP
v3HTvCMzaIiV7L6ba/7Pl/8LKi7//Q/1O39+U/lx/vzqGL+joSw/un/8V5tvpfIVtb/+o5/+Mo/+
49kpO9JPX6yupqZ7+Y2hyrdWZt1/uoDUv/x//eEPg9O/WKM8z6Lw/Y+/PsBPzqjlt+xteGu+/dUU
9f13fniiXOcP3aYSMljzdMungPvTFOX84XqucLzv3iaTq3sBSjf6n//d8v/wWI4c17dsIFeWwS/9
8ERZ3h8UgIZyUzko703d+q94omz3V48SxxKFAzWr4dF318Uv9VqaoCMwZkLo+pSiyOur/Wz09Rq3
Flcb2LGxosiGNjxZqgk/rtjUiNWgeLNGz0QtrxXEATUD20+Q5InW3pBH5DAAV9rN1K0PDhEBN2vd
jbpV1XbhoS+ile7BYq5S5kFDaXaHNkf8lEa3si21tRa+MkFvl53TiUUrhDygZKGZpXX60qijN50F
fdO64jQ4U76LK+oKYSP1EssiQltDKG+IOqr8lhLxubFbJ1l7vMRFitixL9oXe6RQrnhZBqMpmb3a
GtNhLp2bcaw7nBvCI7TefZosPYQZFJw8LqArbA7pqoF7sAqaiBDbgCKrcDYYEpyHMskOetjQlJbM
JPsgmg9iCjfFbG9o2dfHxgBMOHkqPZwsVKnPW1fv6rXdpmczDF9FkBkPXswoPvVuA/Rye2KrQb9O
j7JEVqCpMrWL2GRYHjRJO3HdxVirXkKof551ZKlF6YO6cR6Ggc4B3uz0IQjdzzEiFpIOG1GRDt9G
q8Y2vs3oERFNVScjM42FP/kI7WXLaBxBQtPGrzCrASMBI0qZLpY5hNop7jpmlqvcR7eR5zm8km7N
MfSRMj5fWBU9lCbpHqoQcZgw+OzXutk90eYiiGpkz+bM4SESAqZO+NXRUlR+AflDRmTeN71576Sy
BX0GdG6QUX8T9+XN+i5KzVOTDjAgQ4wadoJ7ez/3OmFiRpkfZZwAGRQqujai9ScUHns6gNkgtySp
vxqlw8ywntxlKgRO/gQuDg8kLMyoeHGOXUmJKU3zvkDLNAFfCzDPkgLMmGAsHnoAzBRmurdoOsTF
A7VXhjQBrRqqcS+8N738tpzyW0f/0lT5uarTPWRPlZESgNBN+FDSKXz1RbBDPXtiZzGX6S6zrHtG
Za+1Q3/ELcsHmeYr1yuyp7QPFiOa8m5cVFbEEDvVG0St2pZ9JQhy8lWr4I6sgbvRgmzpJgIWDa+8
ZxrG9JsNimS0lDMWzvEdITaA5iB1xFYTe69QU0wGCmxZVgv6BgQxco5z6RwhGg/U/rW7lVVDiAfF
4K4H44GcATntaBUbC0vPwq0ZRVT6tIuT8FEY3sjoEnkMgLyPxLv4tAfbgSzPkmDcwNYgNQfajQS1
cZy8B9m0w51o8ttcFxsQJw9Cm7qLFmCcQSJWGE30ZNGIHYcYnOQyyPNilw3OFqMEtFYcEHet8LfJ
hIPGalfZaBAelwIlio5uJhq69aTCjajruqxCc+hX8Bny5FYEKPYQIeElz2lcuaRloAuiJcgVHdFU
H++qL03mBGfnZGVRt/ct7eSy6KwrtbZpMQmEZQDvjJifaRjJjtDRP8QQCU0PFrnSB8kJxjgdWfoV
hts06LFRKdvYQlaEYN7XUzbeWvMYwwPwybDrpnAVWUUDB6qywSKGYBFBpc99dvFqNI4501g9ndp1
kDLIdiWcLvCDd1Qa/jogK6qGOxHE0UMZ1fMK79tD20VIsbr8I1Ng5E4hkidYyW6813LQycMDcqxt
rwon6gFDY3NtnF2Vr+tPw6mf7tlAHLrvOGYoYRWEZg9Sc6KQzbnpPOFhfIgVzLk3wTo7CvAsFOoZ
HL6xK6A/AwoK16ECQmcKDc1QM1+TwPZu1WCjY2k2JG+Dku60GbCG6hZOawvWdGKArxQKP93DoYZs
1W0nyNSuQlT7ClZdKmx14gKwNhXKuoJp7eZPjVr4TQW71hX2ulQA7FwHhU1T72ArOHZ6xWR3ALMd
xAPkUUW7zOs3ZTo4G+kNI4sO6+ikkNu+gm8XCsOdw+M2XcDclaKFtwopHitsd9iDOi8ckhQU0htM
OjoPhfmOFPA7VehvTQABL6CBdwoLjqb1aClQOGYJZ8lbASgZiHikcOIuXHFfAcYpnZHvK+g4m5Bj
iQj1JlFA8qgBTR53QMqvz6JRT+V6r54/Ihek+fWLvANzzoH2/VkWCoGeKhh6S57HDBy9v3LSv99V
8HSve2I6ODMLsR5LHby6JqPtZABcb2wTB1JewOFBNfifM5jrvetwxlbo9i5xdOauPaYvsO74d3Be
JS+E0+CTFhnzbJWMZdroayf7HCo8/AQn/jrvCRU6nlRjGBzuuBmgyiOytr43lv5/AfovBSg2R8FG
+v9egV6i8uu3/7Zrs7fi61+r0B+/+J9lqPGHYeqmgbnXF6Yq9P4sQ40/8Iraum+QfuS5f1ahOPP5
DYPQbg8PMpUrP/rTmW/YDiJfh9rU+a9UoBhlf+2pYv+3dNviOfC8LJda969G1roJZZP7frkF6U7S
Yhi9TsyA9MfJ68yNHpTnptW71WQRB9EXCC6gR4h1WbBPZ3u6lhlwwIUM87NX98TAzofYdF68EIcJ
g2GvTVB1E16Rpm95kB7dUl8PGhm3yTHKmaIT7+nE93XhnobEp2BAXaSAZL5PBmBdIpoBRHqJR4ph
o7rvuHDmM3lts/J8GkG4DfPslOl9hzUCHqJpZSSap3S6WTWe5Hx0G89mR8gSUmv2PrWyCZoerQ+d
qXJvOB9drR8K7bVMoZer/qeWIIctkDnXcJILFmvEylRifUr8NMqWZGLA4LXuqcroiJqjcSaibNvZ
7teeiqfxc2ooJffisrf1rfxohjSLTHtpacOmbuTj1X8EdNN382/KTIk+cUVaybcJNpbVFbgjaZzS
bHFj7cGld4AwrT+mQUkaAu+mywiZPez9oGfHuMuOZWFvZUE33+EqWOs7bZjOceMC+dYPsT4fSl8/
kwXwFGnOFsLmGbAZXMi1apw3Wrt20obwdbISRXZsOioB+nhIgZ+DdrrEnnw0I+dFpuEq37dBS+fX
O7nWuEFkCy8peTOc+TANvMy0OA7o3iI92JnhTunPlEUSXdNRTvPZTqZDIgYIo+l+8ON9kyi/TnKE
9cBRER8rA5Vfio9frjuVv166WzMbNrQE9gZ7/8HEA+OKl5rLtKtNwDvFsZuedehkN76NPD/nOAhF
eSBlYxcI4xBgsxsK9BhJDuQUSyVVu4EIP94jOZ65cBqs+xXuAusl7bO3EIxJOAA1MBhUOtuqi/YJ
1znDDFFQpEf1CSM0eVLix3QmBzpVljG6eMqLz9sI/eup9jio7fnRqDd4Ht7xxlJfZ4sMS99UiJvG
M5ZZke5qTBlKWeyTSIAWfTjMAh9QaEaQlbFAG8jdZ7HFzL6nD0FOxOk6Mox4B6vxYEQ2CThIkiMC
jbiA3+gjXozRWut2elQ9VHVMzrWz1XV9YWMxDJzx3avMo+etxnR8pIVygXT5AvtpPw+Amar02Cj9
uxpLTgzAxsk6t2gCwwFJlKSpjgYINVwxbsIxeyP0gFKEWFA+lcgtluC6IVMfy24695ROsR6/qFFa
k7YsEt0abuten7IjAQ57i/M8n+ItWjI4vJAT2ELluFbGhHjpOT3S6SS7mGNVAwMPbj0ZN6r5Z2fy
sdHyIxtc+Ihfxgjn7iwvgwVmaLzQy6I8yd7a/rM/dftumNGBzk/qE1QTIS1Lj0CrGFvwWxyPRjhc
XMJDtXJ+aie57CkDeywP6iUFFs0hp7mhKbh1TD4aqvjz0OrnjgltGa5Rce5Cq+HvNSiu033qu6vE
Y846OC/t2K782dnGtvfFNxZzxJrAPvZBauT4cGynFAzquWUha9nQd48xG7pkNjdJQpxpzDIk1VbV
kUuyYJmx5WSxttnHaNurOH4Z+nZlxOOjaXRrdTD5dbuuY/Mp6ADn508d75TVuy9jxYYq1ecn3d61
mv8QVu26cZK9ljTr0pIs0/PZbcZz5BDKpmMPK1ZVPp41OT25yUAEC1MF0q7evFB77v3w/rZle243
+nvUVGzFoHNBLVpYzGEtF/ecE3xikHvjO8lHV0wHPH6LmoMZMtWqm/bARU8Gjg7tHAzlrUVtKTAk
TYj36zndZ+jIbad/BL10hiBaY0NXxywKjIP1RSTpPXy4fQcqgCH0USmfS+wyQAQ4JHinBRLv5rW1
mjsp54NfdY+tEqxl7k0SjAdkMEf1vxbH67LeaxaHF9T7tRMah9qR720wnkeOzcaWgI44xRK72tAp
WDXE5qnFCmgP9kZDBZGG6GLd/lEt2DaiBYaZdz5XNiXvVkburq4/mcGTzEcEteQZx/b4bkbfsCjt
wlGc1Cmp1gSlp44SPjtOotbkHDOMOF70ofciJfMxo+BK49svNcofronRTa93F9ooJ1N5I9L+HHXJ
W8djZCTMjr48RiNJvIMlONXyt8RHRKdFt010Uo+Vm+7pesYZ48lQioYAaUOHxMFQWgcd0UOv1A/Q
UVENIYigW4EyokIjMSq1hIlsIlP6CR0hhZfUb5Pf9VtHCc2V/KJGh4FZvLq1lDTDHOi9ssTeYsAk
r0AJOFATIPQUey53n7J4nrZJ39JCRvSRyfQlH0esA+l0mMr80KEPsZRQxFKSkZQ6/yYohglqV4zj
snBGRZ025l2mP45KgGIkg9zTXpLf712/N83xtBnyDgWAQJWVmOs5EdY+VwOz673rDQOhH1/alnra
7Mrydu97st2Pk0/AgRs+9/Y0Lnuru3UljTZAlxoumSxA0xvF1gIqtrG/3pCIZOxzImDWwew8Q9O7
mScZ7APgpWOZPUexSYcOavfe86twR9wMZHRaeJMeP0FujXbYKFdeNLOESH1bdwLTjLaaCzCpc7oC
srUaJJAzNWrR8E9+iEasU8IgiOQgV6dbEvnu1sR+8B20GFoV0Q9qmTzUUmsP1VR2328kCqIDT27e
zm57whA3rimKYNUywI+meJ1p0bko7XJF/fWEYSlz3mbHR0VDQFkdeRgJDG9Vy97bx4V8ZZy+KKCg
reCpMv934xvJvHJRZvaTGN1uWVXYmXMNClzjYECmWQhumwN7Tsz3TEv3feGcPBtze8TwjiC2LU3v
F0mfBd1tQveexYNToJjkhTTJS9hMzG7RXQUUOrbjfYYs393pyQpTDpvUduWx/I0m02lami/KleDk
w6PZTI+g0E6ZQCMeeJvZQQZgb7WBLCWR/osew/i9TPZN1/eE7WEOcn6bEMUJh2EypOVWuulHnZJs
lD3S0HsMvPHEPGDWcEVQR41uvfrLduL8Xd3wV27W35BmfJPANt1ybN2GD/RLi9i3ByK7kf1ug9A4
TxbhOgCZdxnaf9YXCp04aRcjeXSaL06qVPqXh/9tbEigo4WuhWegmz6ClJ/3B4PrjhY6zXJrdhTx
rDUKN6EhAPL1CwPhi7DitxYj7HgfO/mhsVnVKGyjZPpOh/tpAvLT+6CGgT+JP9QT8dhXUbTBjP91
7sU2l6jsNii26sN3RjyKVCaZdkBEczfBZDKz7uIqoU6NpBkcZpHJSzHVK/QO+yyjYKXtExf2qnKf
//ktUnu035+Zz4CBySEyL/uXMWaFBXtOJq/Y+pItlF4cUBbfay3aC3y5FKGOoIUmv1wPb1g39Dym
dyqxx7A9lw6KJH98t5AO4yKkBvGc+RxuTKE9Y01/6rh0MXpeiIkyhNpO5NPGrdnmU4IIf9ikCdZa
TgBVpesdZ0o2XvIo2Xu5flamxYbPYggR/JSEJUf9JZHNyrBfMk9f11z8Ak9uCjltGq+94DPeZjiU
UpuIXGbAmHXWhWjWetiuakxV4A6etHB6T2f9WYz2yZ+shWs1Z8+Ql6DKP2ofpxwCqwaBMdewBY2s
/gZVKF4QIMYkWHGpKjEoyaFnCodq+Z8/hb87PGxww44hDN0xryPev+CJzCz289K0i61i4dilfiZE
eZ9nX66VNTiPrtn98wP+jf6DI9I2LLVrR2n620TdH2jM8sNiG4rpgKnhIcnXIrGeEohdLRe+tWen
b5OiLczEDuuyf2S7u6/tfG9R12e9szPmh6gtdkV5nHEh+r4yhBd3mPw5GBBwY3iezhYyrcYz71rz
EBPvidYA6ZHk0jEQns56KCnF1N8dPIgK6BB7sbUpQNWuIONIYLa5N8zxALoC88D81LOryh1osQns
6fxVeZk1OWzY32/sJDtiPlvH7RcvwudipBKzPoLHEeWjiQIyVlLIUYki6StqSxudJO0wpZmUSj3Z
IKMMvECijkrfjY4JOpUUGsFVLsO7/83emW23jWTb9otQA33zSgJsQFG9ZdkvGLZso28DCDRff2bQ
eaqysmqcHPf95gOSlG2JIoHAjr3Xmqspl7fZS17znOwHtmBU4Na7WVEdD21ECPOXge1oW6Euo2gd
u/lIMvl9vYrPw7R+SJNyrAHb3WfP/XDOc6W0PEve49QpECbW18y33xVKdJZxba93C6BUzYRMkDqh
n04HZWU2qiQGdTJaj7jpT9nqnFZWbTn67640HtV2j4rlgjmMy9Xxfu+TWvdkThvLbhb3zdNictPi
91A2QbKi73GV0oyeQs+Ql9kHCePb94Bf/w5k+F/IWzQr/QCaNsIx56+irs3T2t7WLBIj2L6pLd3C
x479Lek+q1+5cbtT8zer7X9b9RlycrOFDYkwQv35n66mwVxRsNgri23Jhozwvrr9+1vqf7lkyWBB
UaeOgen/5Yfk2BdGgtIID/IJGSLLkiZOtb0OS3ns02Dv0Qp6wthJuj21gQ9u1tAvIit/qSr75v4d
sWjhvQwc+tEm7QjNvC/Z9tBDf/dYCL2GbDoEd6Id9qIovvsuPwbP4NWnogM5vlMLcVkvb1NqvsmC
pXoYSNkwt6hb6ytjkN2CzJO8s8cpwV4drJdxHC8tyHG1L/MsclMC+77s7BPRU6+DaK6O94zR8eSw
0VEvEkxu3Lvu/Wq5r4jlOWUi6XefiOagWNxh13wsreIazNOr4TnvaY3f1S2umA6umZlGIPYvats0
ZvlV3xiqOcMdp8dlSx9uJjNBv8Ac2CXR3duBlflsTB7uy6yJpkVxhcz8l8PtQlvZk+TlVS5lbGLB
q/gk/co6qb6C+nH6wEIjC+e9cafXWgxR2XvveqODwBmfg4WMF15LksyvagW32a/9zTKqKynrX27s
nGLYstgVARt3/tKBJN5nXBjsMdKuuH02NTz+vhh2+ci+CX4RMsRSv9w8eUbGZ6SRvziL7kxmzYsZ
7KvQ3uT9wDZPsjUk4Op+sv1Y0I5vt33PDl1t3aR8FPXyjDb6TvjmXe8XX5ip/rbhFfp9YeWfV7/8
Vph8f8/kLZ2bCbV/clCWtsZBCmOy5jFxLCVXPtWoKiqmASFX4tyrVZW4rw+8UztNF9D35w+yqr4R
ZfPNs9qr3fGTVj/WbIfiYzkaNBfo3iXa8qyIZMY0gdJeDnX7VW1SvbKIB205Ihk8KD+3sKajkj6q
rpjbgRDL9Ec2eMts7y2aZaoaI1ANuoTiJTv3GB7Q88f2IJ5rOX+s03JURZAjVMvCeg+KZcc8ducm
3nFq5zfX4TeGXHj1reSpo0U3+t9LR3umdh/D//uD/i+rGIWb+s9AiGEqUcWfl5Q5JbVxnGVzmv0m
FIHc2R20N29GDM9Jbo3Lo+3GSZf+zfllOv8hmEJaQfnMHRo6MSzTv1SwvW3hkLanBnGX81Yzl1f3
OTT3spqiWefDqOprMpP3Sf8MQUaYWPZpoODpVhovdDhNLhRLOLtpg5OFy0wV2SVtzUHHAEotZrjf
SWTd2YRoq3rJp1HqLY+qu9GU/jtyKUxLRayWjDm/Tpp2RNt6JDfLw6W6qwKqsHr9SBP3PjOBD9Hc
w4i267vq6tR4jblaC066oqGFSKLRUDvR1EeiqK9rgJ+ynJ9Tih7qibbfPkx1M2r4NAsb/fUWybG8
EoIb1gWhL2AXb1w+dQ0rXoT6naHXvW0GxLdNv/ak64nyO5qH62qz7ePfQvuIMg/dmMvqO5ADS6Hj
LfoFwOO9YOe62eHUV/ekIftO8k4/kCtW+u+qQ4FsE+UEaZ/4Yrut/qXaIb5cHtRM9keLS5d49KsB
TMSYfw1VAbkGFr9N1bFu20cNdTthJQJQ4wLSzeFVjFyVqqzbnObbpjNTmNeHFMMXq9+MgKDH0lkF
B8F2tyireEWLkvk6fAQ6sYV3P5ElOK3evepao6uDOYZFhEmbtiLapQnH3utD/dKBRcVSGo+9lse6
RzetmJ7VHT7n2pilc5+q2Dmed+Z60UF40y4apvza0E6Wi3vN4FLM2bbscmIE2gS60QjjX62+qrPW
sl+0R/lgzNFtE7tOr4TNfhht8bLRnEEK+qLFatVlfHnVk+JqMjowtuKbnRdXo5nYbGbfbJtXpTms
0HRfybLdr0nhHMr04jjOu+q01Q1/gau30Z13buGXgjwdneqyIzaod+9UwWQQiGZX9nuRZhGO/8go
tw+ZcaujmpA4WDVZxBn4EC0YDqYL3AgODrktqtc2jhXtxZ5MKtxXZdx1MD3VCc/QQ5WRObfhZeb9
ZPWy6QrYTROp3XjVefdBNeJyJj27ns/q5tPYIztIB1qBDJv0Q1ehmeqEU93Xgptqt7B3ED3dmgXN
hgLrCSh4N5dztnEnxQ9TbbBherrOLMeqT7h1yc//e9XCQfOftyd2mw4iVcdlEfmr8J/80aI3bac+
AST6aARv5DafreQTfS4aHpNN0AmbUZ9MHtqYzGhID+ZCUr1ndWKJLCAQBEIHzj5axO1cPVelc1u2
b9/AM7/jrfmQA/iNYP0ofE3J5++5eb8EZUBGMH6ZSjln6AfBsX4qlaOGZOr9ojw2tnLbNMp3o2PA
CZQTB1Vkvbcw59TKpZOSeqQ75NDl/nZF4PpuqC6Sq7w9i4vLx8Du0w1BRqRbBx+LpsZAmPJubOlt
6hYKj/uGWznK4Gm3mO1xLjI64dOLkuMiaMmk/KUPVrdvucDV+pJtZB6SuTkDLVOrumuPl8hkcVJr
zkuq6fd6j5d0QEfmU4XI+c3Sl2cl8R+RoWdGDI8gUvfwKh9Zh8WhdcewnwG9qPvuVF0Dzkh1/Qkv
eDGsF8lcoyr0R/XdVJmEx5etcR6XD9rgRS0zAXVWlB5OBL5JQL9/oL2sOgMa4wRcd7HaadhCvhql
e3La9WMFmTbRt6/XhmRD43AaOqqgdnrW7/IePBtQhqMsN5aljrh38QuW6qvlgpWgKzUqU9Lt9Pv/
c/e/m7srY8WfrtT/ZOLngmH4kP/bzP33P/pj5u4H/8A8FQBj/3cYfoDu06Ol9u/Ddv0f6DANVzeB
3VMsqB/+x7Ddcv8BRB51IX9B9y0gyP8vA3fzdyfiT/UuVS4+Sdjt7K0sz3L+uqAMBphGxmxZTHTJ
3rfTJ+wZ47FMzTauMnOMVywGR6dMjrdnt4ObGdGg68VJX8vuLI0fTt618e3gtytRIbeH+uB3e33c
7su8RlSZoZoeK/dU+O3XUSdEPEjhrpKDFWZW/RNq0z4FxHrVe4H4L5gPax0ssNIGFmEUXQDOFLIs
lO6EyKzuWXHctL/TUf41w4wwPpiKaDUS/DrT9iKRpR+7jQJ84k7mlm5wTjQUN71fk54D2lYgnxKu
4TAoJ3NtMJfyARKwO3txz1buMy7ihgbUnqbNXVvyj5vku+hclwFMcrcFzEmZK7uCXEqU13XY5iWo
Z39tQt/ArWFNyxybhHLDnukgmmoWje80YJN/loMBu1jl3/hkWJgagUEWnJFcYMStApJUYL0eDTN5
WNLsmwHiDh1d0eyXTv9pma+BgAJTrI2JZ3QlXox8F8gVdFk2n81JC942qooaRIH81Om1YgLRWfHN
9TC1l45B67FIi19u4UGMMk1ggWmYS7Q7o+U9YuN89Lv1PBqYO1UUfFr27d4m8NQwJ6B4W0QUXfaQ
VnmUR7rXmmG9tpcePVvoAny/zgmANLaJSVT0HsuPZyiNINa/UjwMdObD3EBBKUtesbfxfpCk9wpb
kprFoEeSpwVb+ufCmLZvwjws/fwTd3dyJk+5JUCYFMR1qEJR6Q7g4erFmYOw83smAI2ww35kzB2Q
TQd3pF2iDdjkzh+K5FCPAyIIpWnMtCrelieaoiC0O+5NrMGvQT0McTJqZ1v613rotDNvzcXrW+OS
OtZPucEZnpLRCHHaWoCetMecQqR2CI5ZjeOi89sNVSVP3iDcQzDRXkxLWZwSm7F02ulijyoPlGq7
5lE5GE/bZhDfVJjZq695ER5KscfjxDylQhlQj6P2oJu8mWWZnh1dfiHUcA2ZdfrcudBbGm4TzWto
zlQndP/QmZKURLGxZHEjmh85hPuswkRX6uvDNtukRWnOJ4kiExu9EwO7qvctKuZQLuMZosl+tKzh
2U0Liw+NXuzIdeYPM++446zPymQy+faPKjHqr5k4i95hKwtFZPWnnSHLO9vYzJ3nv6Zb84VK0ACW
x6wjyxOimtrntGPC09oC3UlDMCvz3bPp2ihi1iPIgvpAeLd1rL0w8Gc+vYys1xFAODwmuEjaah5g
HV9knqw0RLr7lkDasR8oWFahHWf85wO00PTRQvdjOu6BQcjGGJ+6Z2yQmveE0h3Hujh1nknYTwvK
pdPpurtls5+H9NChypETdivTCs5OlSGsMPIHc+nayEZma800+T6NQtuOlClg4vyTWWvpC6bY4Mqw
/R6b7BdP+mcxT31oaN5dW9uPhObSZYQCgxDS+Q6zI8y3tju6gs/4Lu9kgSqdXgJgEOay+ad8Vm6W
csggfYqnxJjCUVW1KbM0a2thsjWyYVypVWjKAbDXzuMqt+1BCvGuyexzYYNGFDYprBsoqfOQ4I7k
e3RO+31AF2zoLtbXyo/MdFujlDYKsxj9W0oTV+v3CVJTvGlzGgnUo1kl4ynofiTlmtyb/qbA7Jm5
c0p84gNDXmWky0JThyScrIR198OIiBbmzdQgP7e1Ihw7H7m+N19HLT+R4usRNmJcts19sPKkO7Zu
R073JL7btdYe2iD4CaL+faKhcjYV6DU3uwec8vk+Q40RZqbeHa0Zko2N1rthaQtXxIxZMcFfXld8
7KrJ322nRHripNethM6aXa3UuswytbgTLXct6lNCntBy+GVNQ0qeRJWbj4RyDlZyKjy9PXZjSoD6
iqKiS9d7paNFtLHYUIaEbhDV6P+Y0Vy3JrcIEnvv6D0/9l7an4q2AsSegzzzC3DwFKGt1sgDBD1v
LAGvrX4ROvAGhxUJhe1s34Z84HoZfPYNhhscO03H6GCWDsF41Xwq9fnXurQt+x37OgsyXHNcDVWx
9EjbNi1qlgEWUI4WwX7p29b54dEgyat3LI3ly5wzCQ8c7po2CBgkPvNPUGHyqSGJC84QjKtgISPO
Ci5iM7U9o4qv+XA3M6AvCOkEvBUuY8tnXG/hlMA6cdP92FWdykwMaCATCcn4uNuNUn7Uzue0TtMX
4gPwHQlWlfp+JazkqCtvwhLob5Z4mqyhitwcUFgeTFgP0nXbBd8NBgRGsHr71J/lcc2tF72ty3uT
2c8u70vK7MU7UObj/8PziOMXxUbbf9XWdYM7SuZBEMwJpJ8OvFzSWlHmLp/IgHnPaWLBTszZrSOY
4fz42vpgwFp9/EIypL/f3NTdjQYOh5G9PPF3tEdJcO8qFyiCsaV7I0P2uyK02AcG2YOeWVwcV/vh
+GMZlY4uoqGwttD2ybZ0gr6/z1cNoU2a5Nc5qCJnlmeM+NZja8xocoB17rze3DMYFSHb+xKwK7yT
UsjYsbci8iRJ9GXnuEeyTXdVDwkpFXpy5F774PRZ7HcDmGm9zWLdrM7ahK1sSQOgEx5Oj9wRJ1SR
pPdOlXtAnoHTXL5buc4tRDSRbsEMXUrgHm1pfWQrMpfBudcEohaS+45Nh/7LdFnPu8Y7e5P27Pry
ceY0ggt90QfBZZwLDRT13rJn7TXQi4fUkul1E6R8jWE1bqjjc7CQWe6z6qzbe9lx8dqmDJCBFeAx
sdGooOtDsw4J5jZuZp4DuG7QEdGP7KEni8Y5y2b60JJTKDriUJF2xjgF4em2RtyM1XzQNdoEEn8K
G6SviWI1DIAc48ExfkJ4vfTJ1pwKrS+OjpceeqtFyy18/eyk9RY5NdHQPdaXvYdX6tFQgeaaU31a
CMI8bF5JW8zUk/thbrZoDNCXe6RD3JWFRvw1tcI+e9cM651Xue5FsLFWG1r6JpxhjeC92qlnHSdJ
EcmMcN95QA/KGk0TlxcNe3yIOxq7Z71qEnjquhuKumYF8607Gw3Izi9z7oJdCqEkL6lIZ7N8apFr
O8CHUOUGh7LGsbEZKXWo6x6bMZqE4eC5towTuwuSJXLzoi9Q7GfH/jGASju5Ygw3h4plcl45PwlI
JO4F6BauDbtVvZLa39dE2Z25eXNmWGxY0cKAGfcbSrOTJfWMnedG3PUEMmnQzJ8qTD2qDferPdp9
uMBPxrU/n3vF7mskMvWZ4LiubA/cczLyyFNHZdCJKOf9XFtBv1YtnZUXqHbzg9XRDTY5V/DfX7ag
hr5QOl8bv0K167GzHfVMD02cKMfb014ibJUFVyP6V+4gpGcWeHLOq+OcRy6OkFQd4M5V+6IPNvm8
Xr7dzbpav6vA33d2J4+ei8rIntvn3nJ2Iwb+Qyll/1anqGvczokc7BcUx6K4MNy5FiMFuwP6jqjb
sO+fNH3uUEV6GSJUAIU52xScRMXFbbxHEkqUfmnII4uPvC5YuesuTzgJ2zfZ1+51S/IHq94+dxpt
sNbQ7IuBJdQMe1/QkJpNOmuuo+09SOIimaiGSXu428zyO5rDZM88lFSAZa7DKjAvtjG6dxQiD3Ap
kdsFtRuSkkHvhEhqoHdXlwDaB9HfIezqo1JYRzugQ+h6kq6JKz5v1UJVXVcXTA4UBXr70iqrkJFZ
9E/mBrVT697N5bZEohyOtsc3d9AN++YzMDUFtT6bmfdlbTH+6LCQwbARgAtHeV/MLKOLEewBNFgH
2WXhZuUZr/Q60CK71w1+EX+riTndOM0EXa/0a9atK817UgDZwbBxeEf7XCA947ZqjvLI0viB/99+
IiThgty7wLTfnum5ww/siAGxne6UxpnwkmOWyg/Mx+A0uLHvk6yATWMnL1ohf1SB6EnloTWTa88y
Hca3zHGJWcx+CG3RD1M/LHfbViDKMC/mGm/2AiFw+hI4tXxgK4NXmGTvft63ElggtStaWLrFDGne
JZ/at7XAZL6Uza800gvJLK1VsfLGhPpxe+hGT1GHUF+Z0jQP1bLlIV6dCVhm4zlnTwcHWQ2IkAc3
P5GumEZ84DSHU/8DLQVllmbaAIdZGXspPiGULE4op1ODizRrhoC8A86jLXj2sumuwa68K/qN+4Dn
n1vbgLmEQELT4WwHS2B/q6GrtAV+PULef5gFtDBpcGl3PdwJ0lH4cLiS2QNH6VzeL+tyl6b5wzCa
FXB+JOUkduNSNrQhthap5mvJudIsJxoanVqZ94XMlMoLN/1m5DbaY4klSF/FQ+fOL9ikuUXmBCDp
urxLysU6iZrbKkqwh2Xevlh44xbdnO7IaTYPuUk3rxZQwtpGFVYEcCR2w+VobFGqkw6ZCbxJNO73
jV691d6AOY3N/WKbLtKudYwaT54X2blEEznLcQKBErmu+Xm08jLKknk+ayp3ITA+hO9XXKcY1Mr+
gMs6vxpSPgBfLqkyS+xphSnOMpGvQWm46ITGLcxK7vGL5YUpdcFdY84UY3Vf7S0robRs02vXiZ+d
yzy+xb7qVECbJ97sAgw2vD1DD9eODkCA8Ozao2ZY5uFt8BCjBqwDh8V2rYOhS+PqD7thZLZDwxga
Nt6ipfLsCJc9ev388+AOOfItG9KDbr5ko0vtKL141Txytz2PWkejxPJwV6a8Nj42idrT+CQW+O/E
j1pDetETRYVHD37UIxKCUQBXksWkCya8UGb5bK/2xbRJrJtzUYPKyse9m6woxRfknXopYm+daNOW
aqDQEuGplSt3vhGRstN8Mtv852by7WoLHuxkcfEv1Xcq328Ytgo6DiMids7tpuVq02tQ0vbQoc7B
sclydEI5Rjg3xVvvTVwOHr9CkyaQp3tUPPQHsi6luF8xX/TDg+a/5nPpRAW6oP1qTI8N0Ia4V7hC
1ikPdoh6vk0tXDn16Hbo6l0yNVPsuwKzpvZEPkMBCYBm7u3QOwzbW3W4PWXxZvpizgA5CBuOO3XI
qtnmdoSelWi84gg9AVpoFTxiKkzOt592IybeDp3Vi1h60Iv/90XoI/Bop0KFuWAX4c843B79t6di
pv3caOLsqReo144eC+9bqzfG+fbk9uXFBGFYyuGnPhhNSAnC1ntFDnp7xbdHlswfKsr8w7QkuElu
X8PEuOe0T88QXsy4Tqc/3h+raOy9YULdQUHox+TnoEIILHTyU/Y4jjb9mRGbyKphr5uGJupZeGKG
eSK+PQroz/1+NPAx3f7GSAFgRuaQgN2ZbROK+Ahn0ijH2BLphJi4Re8+SciYm1LQWurfLfTBxcjH
ZCeBfhpkGraK9rYpne3twLAlACP3zy9K7iicJQRZs9d91Bg0xgl6HspIHuHomH8/un2toVpnnANB
ZEEHO7rGH4dKk8Oh9PPXxVXtNs94Tgmlien+tbHMZkiqE/5Hcxm6+F8Ho9K7mCK7i/uA7HIf/dkO
YlBOPg6JZ6NGwubK7TmupqqPPWp0Tmh4pvag9XxCTbOn8Jp+P0U4YCC7xUwH73KOi9qdY4Qi69lw
v0xpOse6AZG1B1a5WO0cS3W4fZ2YOkg5ZS6xpfob8XBjoyrgdZJIh9nC91UwcT6XqJi3+otRXGeF
4ysXpxKnTpH4NM9nCjLP5M+lHa7Vfx4qRfor3XVB4N483b7Oz0emFexJhEejlRqWiIlnEnHX6Bld
PAYV62owyoFRSjhIty+6bNrfKKf/OjTqhwp7hAx5++Kjpb6DoQCkufqGvXoB8NwBCd6eDxrIj6by
hj0gxdfW4bwr7KBW4oow9VgmPVA/ls42qQFKTeA7ntxsfAtwZe/zoGRNN+yvEs8+09aZvgiB0WZP
d9YrLOAg2pU4vbM/MN/XkhWXdYm/CQf6tp9bhOHSSb74XvuUZsNR6tI5TIXx0lvBZ0Qgc5TUBy0v
siMikMd8hRJnG/14zUYb3Zrr/ii0Fzswe+SIWbCH7vC2OumdVdjVYVJg4yAjULBeyeJdqqPPdVxL
unSFiVMM/cWB0DYdj5BkUMem4VTYCVxWpBkA6qPWqt5Sf2l2NqO0sqqJ1WHCLuoUqcJQvbSdb+HT
Hn9R0k3nyaEq1cq3vLQxhBesl/pRVni5wNI2e1e1y5kMIHdO5CHwvemBsBy6pGTd0qVU7lUNATXk
rUMxYBSqZoZ6o8p8sn6MzHWrMWA/QS4Zr1wD/cl50a4ujFqm4VaygDCecX7gNfymVW+i9rbQGVwN
VTcbLtPHie6W2qGdvbMg8ij2i8EgYm1wr14zkMAm34JGXiUEzRiXHaU8v9muEv30KAChCs361Nfr
vp0olutZ+9xazas2tdvRH9Uus5FHglOcHahJBPFN1H4hxByVq+cdEFw2w+fcqaaY3j29Dc08e4bx
ZQKrt/Nck5Fcs5jndIbnMw+vdLIgQyNixd6zD6pZbTurpyV1vFA0xcHxuL/1gbFEnjG941+m3Otp
QI3uNwY21XdXTl8a1Ag7w8u+jxsi9W7Tgt0682FoKTE12tx85w3/bFYFwljvEIwmEYlWq/zGP2Qt
X/IZnxjcgzRNHjfy9MgJoO8ZGM5xDGiA0JZgSorcaPBwZdS2zwqOQW8q2iCi/f7QzKdEX9zQkYl+
tFqPSBqbxPQhHTKgn+lPq3QJHKAgZ7agumsSoKu2nQyz3G/9xM5O7zy4CtUdoIU+tETwiR3CQmwW
W0wQCG4uvtIr+DozHwXqDgl0psPIKIRbSZa3jyucFrocQgf2xjRkzT7JoTEVypBGFf3VvWiyS208
Ds+byS9e+jMysuALySmMprsVLCBhqaPbh+7SzlfLKkGUmnLaD1cuLc4ueNvFWk+oipwvdg1CtyGW
s1ZYNpIMdaO2D3ibvt7S5zRHr9jbc5oJTAOsZxQ+wESyrPmS8sGwD3fCNs3sQzHqtG3YMQofB2kD
/LxZN/zjvRpC1cnrtvJKE8dvmfKSqWo42ZWLa6dGGRUu/cj2V0jdtXe2rKo7VHkNLrqeimf7savz
KrS8FKAjbze9GCvWe/9b6rf6XQJBhO2589ApXplTJHJPYO2ZROoUCOvX1fY1lEfQDTGHDWmeQdGs
jCcj0d8Z6X+lsY1RJW3xvoIC8430wtoaNe14pIjDTo4KUVvY2mVuZ0A5XXYT915cjFjqVnN4zRis
sDX5oWn8P8ks/GeLhpqICEehW+7Br7QPx663nSf1X8MMF3tbjLc2n7dDZgZlSG306s5zxlQNZ82S
lFPk2cT/1AmOjFXSfw5YhqmnCQCg0U3UaN09LJhZmjXuMvcTFDnzUT8JREMtZ17S9c65bUWKz979
1oj2U7NUYemhGCl7iwAXvz/1DslRTenIMEcCOm0s7GYFVbaBOU3iMj2ymRUcasjBH9c7YFX3LFgm
Nh42N6Y18bNpTbK5vM+qN0fmzt4d+jdzK2ByWvLQB+lIfzYnOlL6hLohQOEkcM4D6lqiW2nRmofO
AhZL9uqdnQdvpcrLGX2SlQziQOmH1MQ15ldZpiT7UH7aVRd52fo91cR2RKSC4ly6rxSen/XM0mhj
oU8JuP+32YAiChIftolrng9I5oPPU7IWe2esDK6Z+S0Dc00jLNZni81IFxhHb/VeZtuItlU/2pil
dgXzGDZ8TsdWuf3WVvIzVhzUOxnSH09+y1vchcNgoACHkDua2q7uk2EPgmK+k/r0IOrqJ81AW5Iv
CzMMkC99MeaWNW3+JD8X6mu3P7gdcggnqNj9Ji7S6o2+ZnHI8D/Ht0PfU5xOLLp+ndEWW5sUEqF9
P8MT0IPhua6h2aXOfujnmOQsWFaoKeLbIdEpV26PVtyH+j4z0DqShBZ24Aj7YAfXh9HKpMnLmtjp
EYzS3seYNeVgeXJ6kozp7CRk/InelJFfakM+8GyxnG4q/4obTxB0D9nCbTwoDN/YNzNk6K6yz6Wu
r1T4N5o0Yi/6RSbmBOpXbpKCCoUi1vUq4Ad4Sm5f77fKPNYz0Vu+D+ZjaaNtYjyZl89zgplKJ7on
xnVPYU1G74gOvoO1SxWEDzxglHX2lOnLFT0ymhEFTaPhPMDq0kWrXtUXa/Ory2ZM9cVOZzoibK/S
NSe2YnZHEiXSFq6jy2zGNUUR2Sllp6sOt0e3w1yAh9/dHsIMa+P2IDO9vDTQ1C5LaRnMh42f3WR3
8epzbVc2BdxqkEVCt+xHqhdDPGpuHzutGOLbU7Z63c7VxtOwzvQ/1EfmJfkfn5YnN+QqxXDXYzQK
fTOAcjOgOkLEvdKwz0t8a8Cqc/Wj7AVzNiP/nQooLdL5Sa9zDSqGS0Br4kRQF0X8r4PVUCoKM6eV
e3t4+5PV7Q+JyX6hLDNoHGO6MSjJcQB1X0p1Tq760m9Egg1XrZm9w5++NrriKpGucaGy83O3McXA
JRmocnYb6p/eHjGPxsjXvM3KwsfKiY9PplwJhPcofcMNeHU7GGqLsG1YsHdkL4TY6+nNqF1E0LGf
uD26HZxiMXckg3ShmEV+MUFpFg196rwYgFvSz4s1cWwSkZLrNtDLsxbgd10PY4aTTsb2mCD/9jAk
YPFjX6QOXj4FJHp597Xa1o25/xM6RxZyWz97jOYnnAH48diE5Jw7Nwq3lwqPbctC20BpOhjY5dVu
ESNJyB38KMNd3R3sQPY8/zwEPlBbA6PN0mTo0nlf62jLtV+25MTBh4epVR3wbPzxyMKXubc8zlFn
BLxPuA3K9wQcuRKQuAhEqxJXQLhmm6fviT40T6NLsoraI9Zqt6jIEvs1pY97+yBSp0R8sq2oOcTg
ASJjfE3nY5wZ4lOSdy10FX9onEtvGZeRERANynrR8Nw5dZwWG/3UoDtl3sjkLe1aeZxW8AQiZ+3q
Eui3QXO4/Zy5rlOuLZjB/CCR2GDQ5ydMLYxzPBIJ6qSl8WuPvFiJON2cQPerjZDmeBGAtHchucJA
M7exnjvUrYG37Qvfaojflk3cqz+9PbWbYTxawXge1SZP8jcQk+n6Dr0qC6Wl9oJBBvCQbSE7ELEx
GcoYPPmSprA1fXfN9bnYINyaaheK+aeLqzIlyfX2XEXOHvMh572QkHi8qgduRFvhJsFZmiUjMki9
xFadnwOe5RPTg/D20rOebKNqON9eaYusb9tb5nj1BB+hLM2CMcrtfK5ChrPBgRDDS6uv1jlDm6a+
JegeTqXbw9tBL/PfP5tRVR/fDqbAlErX9X+fS2kJDPvbE6jrr1lqHV2CGo5Crpxmpjq7OEMAzWeb
dkoWtbior0HIIRqdKUR4+41tb2oqhky8DxDm3jdcimGxEA2r3p6M1EygNr8J/ALV61xav6/N20uE
k0P8y9ozp1Pb8qH2vydr+6lS7RHRQ2pzVStFPUvW/IdcahlB+m/jhPHh3s4SgcFGcqmol3W7Xm5P
b4dN/QHsMkz9AT332ytfVo0ITcu8CwRiXbtCXcKnW+Dp5X1bM1BfhxKmFgiA6SzrGkk9aYwUwszD
cahyB9N2hVtXx64cnrTqUPXdizX5FqSLCT+1wfYhTXYNe5pwodeCpnO4ylx/pIKgGcnKhQmRLGby
oJi2gny2iJY49kbGNagRcMC7anbyo6OvSRJS/ex35nsxul8Awd73nRGE7CjtY9CBkEKQelcV23bs
ioLbuT7GTtdehNd9cSboQqQYPGuODZXJQ5WzZmgMRP01Dci6IQ+JtPAOaEmGYTansygtH0dNbn+a
cIr1ybXFTQ8Tdw5zc7rHFv61FRWLrX2d5rrZeWX7QTtePEt6lbKCMbdAkKgS/TRSj/lpDw99bc5e
r42h5+tJOFTulTb9o18kZIYRGUuEd2eXKzf3/GGpqIzzDvKAj9TaMtkYU6RSqIzzuRvaD67Ijdwz
ijIzT3zuzILwxv9h7zyWJMexLPorY7NnG0HNxWxce3jIDJFiQ4tKQa01v34O4Jnl0dE5VdP73sBA
rUHgvSsSo0G2GvgD2YLihNKSJL8Xx7mo+z+AgNtuYH2NcNYhNSFTPCV91CEPN96ov4R4Z/gELraJ
SNOjM3Y/cDPBiSUaHqa6NddoHIISly0FQef+kCQJybdG34/IGqpWxG8M9I9VFVsB41jPR2AItGtz
J+5Etmg7PyoQ7chd/Uwo/A/W8++wnibc5r/Cet5+H16/oS38nQFtNx+//c9/kzaQm/xEeiKS9A/d
NB0QmhZ8IN2HSDZ+b7v/+W8N1vKfsp5SUElH2BOlI0ggOgK6F4ynzSJAGiy3kCG2EQD+pTn6k6J9
VmMNv5c/p/+Jqmxb70DjuiNcl4CG4ZuIixmuLXXa3/DniFZNQ9FUELmIHiVDY2/dBhBe6COHF0Z9
tgYlR5YVSccqekXTgkB+GtnXdNXd1WI0zwgwQ8qyw2lH8oo0tYGRc7KqED7bEV5Fu7qhQ1saDYwj
Mb0KRmIkY9ptTzYbYz6cYXT6zwPBhqwXBaFG97lBsh7SJ519XxT3QVvae+FdwXejoyY7JCVRl6Wp
5nWxxLiQ6ctVa0beQQpM8sOsrxvbevLMUOxrIHo70ejhWh8HBFGM4ah3mo5Ek82ovZ/aly5snnCD
e2mAWHw0QZaaxXTre0F79Pux2ZgD8nC6lpRXnlXfRa5BM2UDZkGu46uL/TxkM5L78eii6GNYV5ne
5/eaR5Qd+tfGN3rv1Dtk0vUke0BlZtWleUNwRf/YE4FKBDBvOzsgJlh9ZpR7H+vzzVLBQxkHKCJG
gUxDZJD+bGRnS18e0vGzTfcakAoUl3ph/Dwu4oMfoiOstnBCbB+QkAW/5hXxxrV7hA0jMG0u2lar
bnLQ+U6GYR2k9/YSV/uuJFFP4gk9c0FuAz0Si5tdSQfBqwZBYZB/bYXTYLFb8FbY+dY3R6Otbj2Z
nTad05j6wW1crpEzWubWvhv1Dg309M4CdLmqCyQrLH/84bbj58nOcWENwm2YxED7CprzfnI3CQ67
myZBtzQusva40MmyIVGubMjlADHSBfwE9mKkjBiM9P4aCI9L9GBXtOnW6LzhauhzvAqBX61MoAOb
ZAE1P2jivmpG9Ibmhlha49/goqgjj5oi3R7SFR2Gq+A+TLT4JiNxspH3plwS7akLNlUmTOKgQEOI
cvIdeHNPLLvAONvFXvGeRNQpsEtkOB7BzyDq1Zb52ul/2M0Q3JB++KOILZL5hB13RgKXIoOaTLBG
/xhaLfBLEI3cnuC04IBJN2xGijO0VgPdnluT3siYh83JNHGxXUbzY1p5+Km4h7ix09MksMxzffOU
AK5An9BaNsIqZpwJw2ffGQecr01e206vEMnUgVBN7T5q+bfiITbcNDzFkaHBHv2PZj1oaC46tZkd
gAfx17Gx/Gob756zhmMJYyMcMxufMKJTaJp+ZJjQXnv8t9at+YQeZv8Z7tVjFhbPuq6hyYju3wHD
JXy1pxOK1uGpEVp1nKPGJYUYeAwgYSiAxqLTGTbaq2aSbB3bcZPpfrutBG2Ih9ma0LRjCqHltolh
5iBz6IJryD8aLqa1uUHkhY667HgTrMuIS916uXcdWUZ+kM0VcMMcDlwYLtpnPRM3ne713+u+Kq9d
HUQ2CsI7hBntVSSC6NTq3IPZwHxa17ryJtY8fR8F5WfDroJTWMfTdpwIONltWqObIrnfs2NtFm3K
7gLwygfHBXqMUCeSuVlKgLUAFRDi6LCxO22Au9gam4i+9rZ2IhRLm8LdasNExBzEzr4Z/GCT5CMo
oyB4IZ+WPPV5CYXUQ/jWiK11mhPgL3Vod2G73HOd3Yy7GyBt4K6DgZlmkl9HGB2eiyyBgGsHx9ZF
pKjgkWuOQBOMeCzdionUb2E/pmFsQanrEDuah1NfTOTTO9JVuvNl1ipr74WALCq44aQXGpxQgacK
qT+jClPW+qiVhC9ZVdOqVpgOsCdSr7+Wz1KqRk2r5ZfJ85pqptv47EktelNViybbmXftJO7VLtQq
av67PfYMZa/M1Hj2Xg0PheleyHH1sjDSiORo5FzVSqpqWtXUSqq4bJNCXWUEI1f0WjlQuSy6bHOZ
p7ZWC9wsA5tBRgWBggxwsZr5+zPQ1HmpFc6HU3t5Uz1vpo5yrpp+cuJzz/aXk3+z68uJ/fZaz2u+
u061zdQEJRZPTcPAgQu+7Ecdum2GR/JSxe79oc4XeLn0d7t+v/r7q1OHeXOml83PW77ZvToPQhEd
g7s/z7CqEP222wwgKt5HjBXks1YFI75W36r9vzkJtehybZVvHavMbvY0gZ9DezDOG5zXmmBqpwEi
r50JHpOMH1aIGL3dJGUh1mUYWmsvgsRRT9VDrokS0APDvKTKYK9MhQyRqLmXRR1Urb0TaFfv5qtJ
W26s9nBZet5Ly6iZcMtljwHMk6Qi2DXVuNqN+jaRUbcYIj5hMVnV6rn+OT3HRHKjIvY2b2YW8KuP
afnxvIlaoLaD3il2kz7eBWns0w7IOF6Y+6WQ4WyafqQqM88/1Smj5LllQK5qjcUwGjEtAnRAZVFz
u0rL5Tb2A4iq8ntXn2ilmoLKwPCUoFMvyhMkGX5XKc+MPnBx9Fp/3bbDd7f9TksO+qOYv+AWT/xG
uMRDFlnMMiiiCkdGJn83eVlPbcbTIE8EFp44VQ9koMJVq3WPFppDsT79UUSw75qGCPbKX0CsWeb4
Ocidx5IY8gbAfQPWmvfJkaGKTg6x1GQ9dWvL6YoDzDlluellvYPeFj6bvot2UTD1PQqiBGpU0cra
Of+eEw08WGXIjfmVeNdlTU1W3SL25A+OGgIrJ1WMMIcI3/I3LwehgYNrvAJdFqdEpp1Hasm4oyog
xKxwv3IRbCYeOf1Z9ITcKkGUuCor3GD8wIz3zuTck5WJT7OJWeCsARafMJJ1skA7ZKQaNIzSjpYK
RRUaCL7eQe1wWOhsdmbSgAUVBEekE6MWag351ESHfmXUiGAZOT1oAGnOUH8WlXPT0CPhdyaDWIj4
CGAKURVlxtZMoVk4NW4iI1I/R93c2hKNouA0wjq51khYQnh0/WQUL5ExR1UbHdhWplkeIjmf8Cts
c6GXUDN+4VMUskchVXwnopNV2jdDZQ7AFXgGvNl1dyDajSlcJua1Aj64Mkw6dp441ihpy0CNLqMw
Ll5r/LpQlQCtAntXnsMsI56piryMsqqms6Wga0A3r5eJDUM+ERvxrvwg0FqTdBBQ8TJs6OdT/qZA
XtoDmYlN0agVYufaFqlxTb7f9uyBu9EBOh4SAAGWfPcuL6CqvZs3d322iSYyqZ5sDX23BPoV7lp6
gcS+VZxJXtKbacfF95PxGclK4n7EiuV1ny9HkfbUHZeFX40I5C8jsGz5TqnLUy8cpgJ8mufnIJd4
wdGKCCBAEsyv1AWr2qVQ8zrIvlugzZ9gBZEUSgJuibxmjRw/tLs/ZxIcH1ZD19Yb9dWpV0jVLoW6
B2qSfyXdVRi3ts/P3pSFAuWo4jIJVOQzPAdgWjN6mPFoL9js0nKdq6aFVt/g2RYeBaRDDIm9SdRb
LYt3k2WLcK8ZEmSt8Z/txfi2mLWI7o6cFxpevee1uPJGk4xFOhrfO31GLUDGtVURRS1Eh4Dn1dZ1
cLCsYh+2/Y8KDAb8PN4ndf/w8v5ZU/Muk11WkOFoxDGwLWffQ2Ua0oLXaCGeNo9uc3J6x1hNVVJt
ktEgqxPaot0jG3ZUF2TxSdulaDcjXjs4RTEIxKDYyDYGFCq+LBJchkaG22o2g24g0eJaGwNg61U8
g9Eisd1vMI8nK2Qm12GcPCENFm/DFil+0QACUyfbY3Qgg0806J7hHNT1nD8FTd8MxQCkAp7AZqzD
8ITaN8lqgFfq7ejMPN0Re36SRsTn1lfVLi+DW5vJlfVYTOBTmiDUN5McG1nZ6ySA0vkyuu/KQmMw
qNUdws0yJ6WyU6E/xlD410Xo+6QNa+8Q6xGJrv6lr3yNOHUWburMRIdviDBuNIR9HfcoLyzRiOq9
VfToA1QPdao1aws1I77zDKEq28KjpEb9pNF1ULAeLciAx9wW/kx6iMCmi6o94kgGdasYfYy3aCw6
i6bMCnTyB2paBCVgh5RfrY8GxxVgJWzgkEEEBEY3Wqk+KsFH1zAZqfbai5nEEolxm+UWkebWJ2qJ
3YbXNE+jszcZ9q7Pe0fNQ47VAm+jjjMupbmu9eu8AK0qWSL5hF9D19HTccpN3gJBbOR/HnwhIXEB
9iHuxHWFGRcIMDlPLV2SCIZt2z1FPW0NFo/PQZAFgCJCQrvWH4ulzVdGi2opFDw3ZneSF3AV18Oz
rbUGAFTpxpih6qinC7R2eUNgRrX7PjWuS7+8a4gLbJEKohf+I2rZaVQPn0Qbzltv7LYBONHd4CFF
MIGkC2VLqYpC00jKtPp3q+Vb9BD6Xlr90Qvq+NBcJTI3qxKxqqYStIEvSDJZvXN0hzvXm5JtEgFJ
K2hLtkUD2fO8Al/vMXVeXVLPuy4ZbYCJAJfIoB30oOX/Iq8tqsBy6kiKrWpHNrqyGHJyYwNBlk3W
08zMy8dybl5CrVsYbIMeJWHB7XHSly5yUMVMwUubbjxDNCgweK/ctQd65/x65LNsdy1UKZBgw6kl
H3HYZrCZX6ma58WuxDj9mgkDFkIHsku5pkcknZlvyFZW1S6FWs25bKum1V7TuIj2leABym3frKeq
uuGkW9txfpy3VfPyZDzGBYzkwv6KjlmP1wLAkBGT6g2wYW2Dg85jkaeYYC0i/QDjZzkk44ek8TWC
6aB9GleG0DTcHpBLWIX6RJrD/yMc85elmo3tko0e7u2gRKoFMOOy1A487upj2Bf73BMI+2XWtokg
MzdFaKxIaQWbsJlOY541X4OpXcC8+F9KjM1W5UxMKRhqd221oKAIpDZbTU+nqxGDYiBG0VeR7Ccc
xNDp9dB+Ccfgzo3C5iYQGgCANJ5f3Sa+xtHYeTaIfR0IMfU7MdjDl1Q7qeUjikZb0KPZ1RA0wWMt
+mdnWqZXK2rB5OSBewuOsb0tWhgqMuTyGhnlh8II9OswK8NV1cZwWJbR3qqFLciwqU9fW8B8ux7J
7WMSusVzEy23aq/cNV712LZuIHCMdzZxYcghHK7ztM9RYuWPY9VAHbLwl8lnaFS6FDUvMR+KJ3/5
XGMlvysQhzrUsJhexio6qouYu1FbY4lpXldtLe4Z/fBB0F+/95yGZl7qSgC/CB4w9RanntwK0TUu
ZSGmsPgOkrlasyAg1Im9yProkx0QcJRn1SOGvIkSxziNbuZh3+PF59O1QlAxmOeY90M4i+vCnGEd
y13OrnUYJtt4mcmzH8q5hP7UduPnPAJhIHcZldhSd61pXrW2mz72w/RFzdezGOJNGEx3xpybN4vT
jcAJ2EBE5a2X6fUzkUH0+6cm3wnNCV9t+APyAVs1rxPAGuc4jHr/FKfLB7XDsbJhNkD2u42kOU9Z
etH5AdoeCHc9Qt16SrNt2/dIv5PEPz9AtLT8yBi/YBrc7VIDNLuB9+nzYmTXaq9L5EI1k68YfinB
nXrt1IVbtf6VaLTxwdLn+BR5CKmo0y8E3UsDLlFcOmuR69NurivrGLml/5CEBFjRtCy+Fr11ZSWR
8XHylnrHQBlv0qSZHpDYms5r9GFxhL2YfNJiK9lZc1NfVTRID61mC77BvPwaT9Y+sOP5Ux8XPk40
9UL/jegonCBI2rxo6kj53MNTyKLP9LYwfgpN70r4QXs/d8jDqf3YcblNRm34nNlEwjQXidXJLKL7
BpjaWq0R5tgR4gT8ufVdmL9VjiB3JMQdYeIclymuB4Yfaa+5+xLOBo87QELO9fL6DkkIzOjl2WKu
zrDd9r4stetvpkok1/haBehHLsN5DRBtSPcv7avXwhFOMqu7Rtldv7Vh8J6PMtEG+In3muE8vimQ
YLhGLaG6ddvGPu/CH6DSmdm1WkGvsL5yuya+6TrXB4vaA7yRp+LCjMEz9o+hd3L+6W57k3rdwiso
EkL4bfY1+3lCKNRsJms0b6BRljcZx9qkzSj+IK6prnqqcZJCbSu6hU8WXMfIyW1qE9horp3UkcRS
YX3Mr+22Ghr9GttjvFYAG70O1ke1QjtP87rRsbHtxFxdWy0kjC7s9NsSpDEhZsLUWtV8o0tOKHLs
9A9uGFX82+AN5eg7f1g8aD6DcOpvUOdWmdNbrwDstDXaNjrpXrs8FZwjsvex9qJ14Yfz3vzosfJK
+yXQMm1LNis9uUKzbnmZUESMvODV42GpVVMTmh2p6/qDXVrDAVdy6RZd2h8Ay5Nzl+cGKQRij9G8
Wu6YbKq0bm6RJhlPqd2aJHcrEHJZfa9W5et56gF8vxBaSXcdn8RVvXjR3Vj6Fj2fov3DhAtmyb2a
DGpXTudoD2KejQOdJ5Agjpk8Qr5BA41e/rect1L3B+1LokE3CjeZ1oa3EZzvUwfEehvnfF7WYt2q
2+MY3sugN/GL1WLNNoWTuDJQJrmbWk1fY3oje0Yf1ZoLuLNVPwjxMAXwYccZ9nA3NKepr/vHESWJ
8/2ew2xbWv78BfPWdjP0nX0DhTG6xguEHFngRp+WHi1D9fQq/5M+9OazG2nDbik80Pm6rt8JVxvJ
c/PCieFG3aCakdwqXJbmYWjH9AgNa96j6GE/xgOgKbVK4IQ7j3TVl0CnrQaeNd64hlZeB5Yotnbc
dp9ELk5qVSJ1r3GEWkOXg3t2gywHVT2VR6fwvQdnyWeCr6b1tUeOyPAb7XMK82czdmV7XdgiurWT
NN7Qiez+yL2Huc/tr5MG82zwXe3OzHWINbUV7chi9x+bcb5R+0Jz4oeGIMkT+QV33079BLSTX7cb
Yn/HWdtfh9g/THMgPvk4ZW0XJ5pOyVKEd3lbghGU56MKNdmHvnbrIb52QgoWzRW5mdxerWGGZ/3t
/+TG/zY3Lsy/1EG6/T7+1833Kf5a/nN+XG32Kz+um1LCyLFNkA+OY+kX9yGho5JkmwCGyXxLqSQW
/XLBdOVGuuWyFcrnnnTn/SWJJP5hGr5wPBMvdJ0Ww/t30uWe/04aUsdO3RI24QJ4h7BgrfcKjbA3
ljEskusWeAiBCPhpZtUv+xRTt8STWRFf05uryPABuzh+a67kn1/TcrTtY4DNdWR/tfKILrF9XUqk
aRvB9FEFhrbTVYD27FbL5y85emdXZkWQwS/qlnCPrBaeP4itqvZBASlTzlRF6gaSjefDw5dhOYXo
goB2X+f9uFNIM1WItmU8qqqVT3A2zr+RHyOIJccOqnD/rKnJnnAI2kka/Wk54lAoukKOGErCeHhb
ymq34PZV5JASOhnaoOtJIUMbl0lV88W4xu1tOcQyyqeAfKYcGF4KG426fS9NOmWMSgERVaHQiSMy
O7slbq/VrArvGGCBXryuFUIMt1BwYo6K7g1l+SETbbMLBjwKz3Crc9XtjfGYTh8QcCGmbuLrdlVb
1c9CTSZxUmwF0dVG8/rxRPobvw3U/DazrSUT3ZFyk0WMMewg2CCm9K3L53sly4BSXbHC6vymi/q7
JtHD3dwijgRwcuVqcPoRX+zgWgxPEJX3Imj0g/Dypz5Cvq6KmltIcTa093qrV0l4j21v3cGRL1Li
HrIGnRVJHyFeA7SoXFOLt81oDTsT3UlEZ5ccHsaSxSbI9gw4RSgDcOrZJE79nC0dIgk3hWG9nFGQ
ZKboXlte091b5ehsUFEiSjf2CR4rDOVItDvfO/STto6E8/I+g+mVNYS+f9Yu81DesxjE/7lErXOZ
vGyn5uFdAe+rzgag6311uKz3N7t5v1jtNjQim0cuz+y8PD01C1mSyzFtdXKX6cvx/v15TQV4IC3g
LqhtVZE3+s8b8m7eACBuj8X0rnR37w51vgXvbtO7yalIcKzsiZ+pjaMRUl3TBpgD8LnE8vtSRfHn
ZNpGRA8u02pxUyTANtU2asl5pcuWVrzs586NkHnCsfN3u30373J4GJcc791iNXlZ53I2RQftQ4NO
CEmDc1cLfrfeZX+Qovxdk/rXl1mXTS/zLtd2mZe2xl3jkE8+X67huM8lEYPdm9QiKtv6VqUC3+QW
31RVQlKbw7ukxzjOUPlG+JeCXjR6OpfMpqq9m1S7PWd51ZI3KUrkT1GPxGDgkqu8nNRl3psUsTqR
8x7UcjV9WfPdvBIj12OKvMMRDs5wVQVfrC0wSSLhMlYV+9mkn6fjjEEpgBMWvamqRGWWyWb0/aKq
P+QkmFSoP1bQ6VnGObGeRfJJtvkqdN2oX8KblUK16iWsfVlVhYt7x8J1KbVvMX7+SZJVgXtVwLqh
hUZ5oN8tc/ug5qn1VM1W2OHLtGLYXiYvuwH4QphepgMi3UY0F+GotSIR53/Sh9WkXfrDuvYWqI6X
BV1rb+IUoE4v0eiKtnwpfjevS2l3cZhXKSOVWLkkj1QtVdkVtSQU06GyBtTiFJ0ZOkwP8cLzdgLe
wvuVz9upuZr61LvF2yVGFh0UU1gV/UB4Ma9CfOkjF/aH/LmpIjZkoygn1QKRalIdoPyoNxOAOJnV
UIWBMgWU+8TwtrYffprkrTLbBSRya2owPupxO4GWWFkCYphLomxj9zR/o+QTXwo1LyqROismsSWe
+ZPirsjuhc31FhBuFZs4bWGMqFqCKNZglQCHes8GKE0hpm7ek+bgueVwSoPBaHahtXwAzGCt5qRk
cCrfGvV8VWYnCxZeGDWzV+8O5Ln8CspMFuKgG5jgflL8B9YBfM4MvWdukboxgeXhQlG4wI5068rv
fetK1SK7+VmbHQyv076M0XEjX75WqSdDUTxUKkpXrPCoBLVv6cnGA0J+MIBE2ZO1jI8qo4gQI8pe
klNh2425bP0mgZ6UYytFoqVDBpJxTbvE/lWW99o2Zji+njxXAwVI7m/Sxq1Kjliq9/YuWXKeqZar
JaooFijf5LgzY22WEzhwNX1Z/malc6pNpmKyTEM3D5T/eZcSObXxAzDdi2Y+eshZ7VBuX0hhyqQj
Vq4/iylGOq4azYPID44I7aMhl6vitzlKteVlHQCZZBjerX5Zp3Fq5AEXPYBk+ithuihygZrmLQMv
f0nmq5lvls9OqK8I4hFS+DPhf9nR/2OeWuV8FLVdEI/fQj9sEDT7dTqqdrnUYSKBYCFRulYXpe7W
5XLfTaoLTTU09B86iXC5FEIinC6ToUTGBBKxJLpgZzaTwwsrkU+l+ptdVlS1SaGTLttcFp93G2d4
dLyb6Sok1LvDqnX+z3kOHfm1mZk7R8c53GjInasCWC1n9r6qpgsJqPntmi3KS7Q//+fyNzt9v+qb
6XP1zaGRyOCr03p4T3LX/7JcrbrEJUFi8e3NMX5f/f2RLiedzuJp9qtk9+YMVPWyyptdqCXvp9XM
N5ufl785HTPbWy3jLqhJxpsCN7Ofk3kJA7DWMLiTsy7zLxu4lh5sqyUj6PVro8DqDJRps9xEd4eq
WtJnnjjXpO3FVR6TZGZ4qwqVrVwkEChNrJ4koayqmWpx1lWMhi9rqlqURWIzZ4UUVvxzsdPLwbJa
/mZ3hoQcGmOFPreqquXnI6nppFmelsqHn933vsBkmvNSm6vam31eTumymMf9QUPLeCfghm2HxnhR
38rli1CTVuhg4X3+LpwB2XFglHyAai09r1ykTSWDSXaAxqFhOBypHtAooRKXwis6BI0LzH3dqUYa
QqUcVYpSFdpAlmClqvmCvuBaVf3vTQ9DdEKJnZ+afHEtiSObZJ/tMplPuyS5Qr252M+SftZ60Rc6
O0QQZpOQbNt/n3vrG2F0RJXq/ZSWIY6fj8Thm6uyHz4hepGfIMmKXYdGRoSrwFaNrVN2U/onn0z9
FrzEz4G8GsNfhvRL3ETwTPnNaH2BflpvYPEQ0sFFwRWuEj9zp3PXaY0/iqb3+9FynjOuxbYnEsjd
TtfpovLCiCbPtp7TI2xkb0hw313GrioUoUax+QTSqXascOWPg/hPwO5MP/mbgB163sZfBuxevjc5
FkFvo3U/t/kZrXPFP4i5QRsxdXTkJBHzTzaLa/7DwglKd+nDo3xmOxzpZ7TOgsEimO1Ztivly2HH
/AzWQXtxCdahW47iONZocFX+DW6LJK68ES83fEJ0PgrmJlYIrkV48J+JLZ4Yepp1z8bzzP/q9S6s
2odFjBMMYxRJ3rB8fsOjMeXO3hwM63NhcqWWj+y6zv14Z6wX9ENtmGUYHOZGpDvD6xFiGiYTuQgz
hqxBcuZb2+pHzNBqaB5+4X2qtemY5ToqN0P+JXeJqGUARMDvjQTPx006kRu10tCXiMBnfKif4KQj
T+CYmPLZaFwb9bjpm3bdWKm3nibXWyV2fF2G3mEE5A7sfManWGvu//pC3Xd0IXWhtqN7Orr0AuLQ
u7sKjiGbzNTzDzPf+tRhTmMmXrrp0SJdIZ2cigz50Nj4aunZDwJSh2pq7vW4yJH/wocAet0O2jSY
mfxHbuXXaGSjm0Q6CN0Fe5sWAA1nJ663hqSwlq00kREf0z6iy7CHKQq+yUNvzbGkgDbCUmVn3qCj
cZOBmsUEYiuk1JZm6OUOvOaLGlJlS+RJoGw+rqvIxHY6Q/OsEQuMEJ8ztTjtbvCy9YifJPAceuRu
2H2aa9RgI3R9I088oxmlYxoa5WvPT9Coh00JmcpmE9zIk/lQVOP94PAAohY8Mazueflek6xK9fCH
kxr0n9P4seqhqI4TIodl621mK/1c1gABAn94HWrUY3InGzd/86z+xbWMl9K1eE7SEYQv9N1LiSpm
ZebdQqYjQqVZ1MFTYqZffMR9hwIxmiIFpNMUYFpDK7E3Q41KetmgJefYh1ZzS4DuHZn96BCmprd2
GakcYFxvg9EwNkY8ItlROFu79j5NLdwiAyG+lT7AdIyAtZJf2jdVA+4rg1DvzQ/i46Bn9sYIsfpK
/HZdxbTmtYuvUEIiEDiWRkRz9LeL5f+RRdZ0ZTb1pywqri1675DsbQZW5AoBJp5yo3rpx+I+L3nx
XICt6TxcxyL90tqSLobnkX1VDuMRC8CNIbLbJNDueqO7xikvA6tp6i1DZMQq0TzBErjnKVo40GDC
4z/oYoQPM8OjiBLslP1541rZ09SmPzyc4XlQuMDyxvzNc/pN24EuhS8Y3WMwJ3mAbxl4rYUHyuyO
/iEmjAnEjBydF9rzTlglqhyPAMk+/fUBxe8+Ys+DmGjRG7DJmPzzERmFtznkG/9gTuYJ/aP7BboN
ot1cmlP0H6u4uDW1FF6W139KZ95gUAjZGmX/dNsX3rGJwx8tcsx1eEDY6K/P7XfvrA/jkbcFcSxf
ppTe3gxDtEWRa5l/cCUzuoz2IFpBHxucRI7MEtqjqGcUaNT+24e1dIHxluvh3Gq+z+tApTW8bETS
PbexNre9J72iPfDK5AdiU8E2xOgvbb2nvz4oGLp/ffS2wWzXkb+pf/lHJaEg88qHe9A7Mazj8C4c
J0Srx+wa3tiwdpFoJn2RAkt/Dlr3ie4v0XPw0evS1X8I4Z/yAdwDYq+0/hGuVAnCVAmNTKCn8z5m
N5nw6bKj/lgkc7biRLI1StfA/Z383mLAt87m+CO2PA8FlmbFwK2e3RCRHafc1hx3m03IR2eWs0sq
PLga/Z6e3bhxnbYH5ZgfsS4BymWeCh2d5VLCNmDfFyG2PhHoc+jxqxqtspXjNV87/Tmt0nET9OOd
H+CQjAkGg4ba/dIBRU5tzmwk9Im0T5vQLIKPtzzrx9TbJxEY6Qbj7WGNJfwW8GW/krphjDBn2fAg
sHpthfwMdAtdlZnHVtU7zcGNCGt1QljZ/IT8wXMv5Lr8WgG0zB8wCs/WtYbzVx/7T1bIhxf43Fy7
Nj85qMaktfw7IEO8Guu62Bj+Tvei9EBndVX2ENUniwFvhgvA37wRhvWvHoO6LgQvIv4uju/b8tt9
w8cNEFTt8eCeDlDkB8jku6QY7sipkU+ACkve/AHBDnLuokIICx5/1Lk3y7igZFSHx3my/M2wzRCS
WEV60QDnknmmsUdIKOl3ecKPiL7K2h7H9djn9N31PrwuDfHcJ/BxjTyt1yDQaNA3XZ8Um8gafGAS
6CRp9tcYAQmMWBf0tXNjbXtjuCGtT3jFtWEaujAEF48/SBjtonz+0SHW6xqxjsycDxX+2EQj7kRj
vYsHxAnKttsbqdXclIv1LdVaex0E89NUYW1Om7UteZ1ajEGq5dHUo+vMLj54yHiDBUMdpSoRW66E
8QmbJYxSLHdnA3Yl9OcDsUi0jQ3aH9VNulihyEHZoULcY46iFUW/iwbto4PW2dRE897Lzed2KT8H
ZY/2UGt/bGZM7TFDfEwQFEdTZ02CV9skgXvtZajhOK12Wy/9cUK/G3io+8BxYYW4yJ33zbHLvXlV
R+OjmVQHY4i3HjI20IvGm2ZOeuxf3LWbcausl27MMMKuhw8AUH7MdVzusRjZFVWDI0DlJxuHkc8x
SKKHiI712rUxVnBSsUv9pMJHzGBb7NqmwODvtEwb7tUmm8sUorLN3YuXfhtgYKGFdL6q9DhNOW8y
26L1Pr/SNfNWSG8z/kaejN6p2Fki2JCaGFaLiPAGiGrYLc5w17ZVvBuWGHV5SQ5JzPI4uT6WOjWv
BLEvKBqNFe/GBDCnaebVOk0T6MKpcQKarR8r+XM2ES7xMhRxPQtt6FTkn2b4prgYRC9LmD0mdn2K
E8COkCXXdTqH6HJFh7yvD1ltorZV7UbX3kcWL8NcWBusZXo6uRPa7Nmh1tGNDbyyR07Of/BDIru5
NjyGLV5rlWiecz5XIDbmQzS62nFo05NojeUVWVEnZTf8Spx9FVgvdm3fOnqNY46INJohc1/o/F3q
qaYVNEJjr0cjfIJ5Y5fxM466p0QMkHVLHQXsrHrG6x0yup+1W38qTTBOyHDlRnOwwC2tIgida19z
p12EwUaYIvpeoHg1zhGYwsW9K+PqBDvpbh76baVpr5hOP9BpXfG3cVckc6WgRY65cTB8HoziA6JL
XGSj6ydbAgcgZRgDPVSg/6vSrvJd0WuPZkDLvBQ0sVZYHFoE4rIkfkg8ZH9aD69nDdW8viedb2nG
9dK06EUJvupOJIc5hZ6CztVnqPM5vgH5qgqgC2gjtsWITyAruK/r8nNjouveEjpfOfmM6GhQYdCW
ma9+dxVE/bea1uaIWwwSj1BSWxtoXl0/FhgxP+xGP7qpZpLUnlbcEDXfOUmHLlj0kubD99pFYg/c
9YGW7badJHP+c1f3GBsZX1LrKgWXWM9GjIcE0a10drF+IcEJxHr8mNn2pu8COt0dblT17TJBJVwK
t0HPAAzrTHC9ivLnJhtcZE/819RDkgD9wsfMX5BUcc21Y+bOygUet8to6gsNE+uuyZbNPETGNkwR
Xkmn/2XvvJbkRrYs+0W449Dw1wAQOiVTMV9gSZHQWuPrewGsMrLr9kxPv7dZVTBUhgLgcD9n77XV
A2DudC8IcsAGeh2K4GlUcnecMMUNbQjzQMu+JgW/TmS8VGLMr3kTY/K2qGAxtX2VGmcTJRHpQ6VI
ykplCyRWrR+oMkHAZHWQJtFRmbrc62c3YN24S2xwB5G24ikNpPS85jO4rJbVx/BYk8WSGBzMVUlS
bm10z7YsHpSuukNsB8LRGbxk7OWucxwfmkjttov9bLO+OS1FbuyqKWaMXLCG50RgH1qnPzldhMFD
GiB/o+QjiJ+aVnZAlxg0CYkvQrjUC8xeSz90EzINNUqe7JqRNGmscypBgsZV0B0rsgFxIAnEbnXp
mbYBD6nXgec7dF3G8bmSs7lrNWTRoDTPZBHEY8npdlYO8cS2SuX8TYnfOcpbP0hQAppSvvStfJhU
ztWhTJ/bCkT9hK4eUHa4exBNHp6sNj+kdWz7ejSXgA3rxq2Gfi9ycRXEeqEpBe9q9AR8LPob1tCv
Dj2FCmCkU3LejIeehI/iXOnhdww2QxZ+zw3Sl/JayVxmU89dlUPNziqaCOZ41oL2VSjyO3E5R6uC
djgHyktqQXGz1/gwwGO1T3r8sRfG29DMTznDy27OnLvEhtja2dlRDtJLQcug/D/30v5MEvirJhlL
bks28ih1BdOA6o9FdFvq0VsQvpGonpGfi5vCwKuty4NaQTXqIg0sDH87zjF5XZze2kX6MyCbnS6Z
GoyqObsRDc86nVw7HF/RGqHDVxxo2uCR3Mam99X0y7NCkEBMvM+xkBlEJx5fUbpIFj/NwSL+Fav7
UZ3V13KJsM+QtKXVcAaFAf6XMY5aBBFRseNcpkZ+4l2dXHpHHGph9hJV3ZoQG+7mOnzGEm/jKXLV
ZPzaKQj1AvtNC1XzTWkeklg85iPx2Yrd0fdSFgkdhCG+aPL8a1oqSGZior6SBAwTskyzyvDCSfVn
lFD37eePorPux5HUIZsqwkmpJrJwwmsXBWfMSHtZKJFbmsozfGLjNNFym0ecaBMTHl9F3elxGsi8
3jbu0+qiddgkV58YXjvYPvvAMsVha5GyAGzWVWBzNpc1MrTMVyyp+cB0ddmXuj65Tjrnbr8o1HUm
rDECHdiJr9ufp7Ulv137fRGuPV+iI3pP9FA8flHAHUykKCQOAINpsK3cKjpg1r5bytt5ShFn190C
HzpO4NBiMdlezUEqflhtTLWJDRUnbwghAbQlInbcioydxUvj5PEe2BiU5UDjzDESUhvZGI7TRD30
unZTmeKGpFavGLWKSaV2QxwZe2j+zC7OaddIdYwSOHIgegNcHbpdreSpJ7TusjiQMlsVnpqS/iQI
8X5ccuCTTvHTVLMbOyKtmbXHMof3QTDdME2acGhG92PZPoPy+FKn8SXvy5/NOF2wv3iqo304vfVu
nJ11+TlIYp/z8idYz3utE/DJ17wy24ZCrcYwr4kL76GD9v3z1Gc/mUNdhnqdphgAQcTCqY9imCOq
HRFMkUs0HoPpCjFfYuKJK5m/s+6bzyaGifOo94VPehSvaqk5mEpzpWIWBnQarKRVdfjd0be0KfDN
vgRtQRfwVwuVDZ225iXMOUSVuIy9dnaC83ZRjJkCCC69Zd4d7IkbpFUBz83IRvNAkaY+NyKF2xLn
DWk1UK6TtPu+IdC3rbtd2/aVeDFVNDQB82w97CPM7TRlNrflds0xep0yj5X7EQbTtpFPltY4npkv
37QyJ3neik5xI76GCdUf8q1fAgdiz1rQEEn6mQwB9HPzaGSlQb/CvGpd+EwQKT0fS/J5hXmMJ85u
RD90JACHZ2emvhN28EfigXxIDoJTkjOJi8uoc8EDma6hd64iCtM3teWHMY9Y8qlhdonj7AYCKsJW
cZ1SZcEWm/ul6d9YtTE9EorwreVm1VYmPKAzbvqjxfIk4OdpuuRzMCjImabycxoSuWsavsBKLzWr
CU/DkjO5YYp5tllegkPmQET6TffgM11P62vpb1skBvDBKwvIrpF3R4zp6m5bci8Dr63GFnr1oTtV
Wu6g3eeuONCfVRUukROzf1DC28pcSi6fapG918vCvDbNK0hzyfc2SD9xcfh2B2Fl4vslzW0kFN0d
QyBlGq0PH2H9I0oLamwjT7LnO2WA7ixLzq4kaBYu6RFIlMi8q2LVrbAA7/uicodOBf1iEYJrafdB
N8ScnpnCJXH14XTBF9joRyJQbLfR0yMd4I/cmgEIDdopo0R+1eIr8gjHywMNR2yhuRFI66NNPbX7
aEtWUOseMy2R5dVrHdNaND/HO6lSPWi6vPJp3XhGM69uDsekjMCmdAK2fkIgx2kyOcYBjLBjlZHk
a00Pnd38CCwqAsU4Xyo1ZL4+UKiwkvY1cKqDPVPhMEX5QrIjiAG81Suh/dIYWkC2FGftsTEgnTNp
ouZeeHlja4CA+VAgR+9RrpTtpVc5uLfNEzHSxNEWV5G8w1mq/GEpXjTBqSyhMjia5V0i16gtyPWe
EoyPi0ECLpIRDo9Uv1V050GYFE7imtk0gUiPSowwc8JJDsBKPgGLpw1nxV/jPn5QAmq9216XThHp
SAK8+MTsZIRyzK3PNRXcIMVsK4SkDTvPogM3Dag40n8QcEGdpyyBiJesj7Fqq9mhTo4JEJu30hG/
78q1EmPn5kPTGN+zitqQDGDDCfEzJpm4ML4AmSHZKZJIXPlJ4wRxDkl5a6FyDjlGzSIGcM2rlekH
c1tI0ssQXe18reOu4dVWK0h5Gjp/7NIv+TTdgr7gJytZy+Wx4ex6kQG7XZYOJ6d6k1XpsaDYsFuB
fv7CDr+biIhhUUpVrqAYR2V7PHVjTDwQFR7FymGtp72GuQTWXT0mvjZRGC4rA6dsl3UUndI1pMQ8
9d1Yn8s5eQ8NqjCqciWdBoMfwC1cr4+BU6d7yvecjiP7Uo9qtEJxGzcZnL3M49ZrjaI7yuBL1LYx
GJ+FgzamWNMci74kySkpU0hOrBQWOZ3UeD41pJFjmPlkVVD5NWF3XZh+G4nmPKXkDgJsWj5z8dyt
O7C5GooUmb4DkAa1DS1kKXiTlLoZRLGHsbIPuU51TiSUlRYzTqgLUbJgx6N+YeIxu2w9mUxJPimv
sJlHEksy7TZbzIc2YLdlAtVmeefb2PUgnECdX/exxYCONRGmpAb1Sv0hm1D09UPbgiyJyvRTLIy0
fXOjM1TuRJwDGZpNqmEqOUYaJkwK9iKvD5qGB4fEHi8XLXW1FcmUkulNvhYC9bL9HgTBzVrFDdJr
V8+P0RC+ipyDerI0BUJq5coBT2IFVmoXkmhpBWbkIRXFFJi2P2uQk7jpo4upgtuo6PGRTkCBVCbj
UWFMcaNoUak/0GojkaDdNbIK/DF+TK3poyHJg1Msmb84bufwKkcgx4KK4U7YzBInljktne6DRuZp
KI95GZ/K+tgIjfSxcp8aYKKrahU4ytfY6B5EOx5LKlKqBimTIjYBcyw7DmqBAYiTc5czGQsxkI/W
1waPohtm87O12EiV7I/BUb6jWCFODteSqzGDq/WTpTItjJOYUpSpuw3rm0pLXivCQLHYTO+2OSoo
7NPTgD2MgDbWNYU6kGYAsWKw2ttAakez055qCGbOEpMhnt3qc/zQlyL2sxxPqSSGM8iaowRLd6lL
65vaE9sYsliMncyXg8CinLE/2gISrAA3q8bmmxos4X5s61tFGvWBkm1yyZdEenh/AaL1AzPhtLxM
M9MUq3uIDeqZu7g/zphzfJIyfwaLVjuuCGpCF1Q+aqBDwd4ukPWRPfb7dkMwRVaD7Vba0rk0tdoc
dCV8JJp4OUOJm13bYAwBCz8THmlCJEiJA2Bc2k2LEGDLdTCXs9WI83ZbRsEd9o8SyquTU13Ui2tA
Q3YZybJSe9sXFAvwRWihX4wC3mtGgIiiq+cuTcmq4Yypnisz1NAncm27QO9Ox5Rzt591M9qW9SLo
s4g1Lhr7TXvw+4Eliq/U/Ce4c9QJmxLJZKh/CXs9vhKoVY+g+TQlLTXXoCxyLACq4+Val8btqed0
ZF4ESh6U9XjOgyIR598XpiTwSieqxY/AHwIiaP5XlPD/JUpg3k5H6P/83fb/tzB1YpuLn9+7+Hvf
/alL+PVnv2UJtiPRGIBKsHSNXO0/ZQm2huxA6HSYVFta+Hv+liXA3EQxoNuWbmioBgw623/rEsS/
pAM83dFN01Y1R6r/E12CY6Nw+M9iAZo9UhOaQc3XFOKfDT9TY0JtlfFwBDt5jCB5M0jV5AfYsH2X
Qrpm1711ymfa6I+OGCj8lMTnFRAGKMXSlyYw0djFSstx6BSvVWncic55cgYnPYcFGLuhpm1Cgcph
imErFozGDDdBfMpI0uQsM0gXVRD+4FBycyCKnAn/oYBO4xZWgCtyeSanldmFutxSE32AmxFDI7Y/
2imlyKSRzKdzPgtHbIkgNOx74ZvMYj0Sc1l8gPoIAVTSuM+v4wg1W/1IVKauFKg9MT0HDgBRWHcP
cn4k7uapIW5DWYqnZok+o8a6tczkWz/KOxy5NyNm2KkrcDk2t6nK6bjqyJ7oe0tQ3Wnelqh6At33
OAT11zZrDqDI/VbgncV9/2Lo0X1vp59Dw4e3zOotK+PPMuz03VTyM9OFfbAqE9yaemWF1+7SkM8M
LuPNKP0qjvZ6rh2CoMXRXNyCTmakApZHzMggk7dsCA5EJjMbXVpBDiYu08RvGucUC342mjQJ5Rew
vgEnZpB/ftixHKaG4uvWfEPA3LSzUJPtjPSI0Q0BcF67ouYzZBCNmE9AZlyNqGTV0Xtz/Eo4J2Oy
3gO7+06CwTqfX1jDJjj3R9RbRW5iqmIeZm17ikJR0VreVWvxwLtU+zQiAxY68MmqrdgdUuMB5sbC
5tSO6wsnBrPubWsHrfLDgLYw8ztUmd759eS8Erc5wzieHMLtMyKgoP/XTJJzkpWskapdVZgncwQC
MYBCNgjqjNvxti9gduhL4ZOy2EK5oNso4IekrZyId+0dT5bFJ70i6WcJqcFxeBuvp37+PyAnIW7E
ZqnXlfZrA+PzIqnGBSjeqPbKpwTsixeHN6GOXDqjphWBd2hFkrhRnix7g2InVLH5XhnU71rzXU1J
f9TawFMzKgJhXwlPj7xaWgSyBmdjEem+se34KCFDODSW9JbPOpqsiAL7FAEX2w4WmPBAYCNcprVq
uIv4rOxBeCRTP+QDx0wjWAJO4St5BLdpzPZlsp4L82GIG83V1PCh7grsVjNBrQYZMEld8DWrfZgY
kTsH1XTSsu/TELhVVRDQW2iPsqNkFj6KsSfuW9q3LN3pQCDZ7zP5M+jIrMkfKxKN1WI+ZIb4tAJU
DIu2Hnh1esrgRe1IaifMMf2cJFUbOtssV7Ty1RyPETy9wEg5EsSripSRfXSiS6IULOyuxsguYg8l
TYacbRUWhG1jdnxT1+Vut/bdBfwIGmXNGzEI6k455SE9uSHjEMPgCM1EHOoqvwY6u0OsP9mo3Hfk
Mx9DdTkv6be0DolYYx5Q81v3fAo8NZ9Go3pYFI0lfoqXaa+m6r0TRZXrsFjZNQMZNVHe0FXMT7UB
8jzKg0un26mfRTxuOck3XWWFyNjo0KkN3gr6eseeTUjh+UlrdAoMRu/zCBNVGdO4gt5A85vxFK4H
K1kCvHfmyMTLbt9QuNDjAz60Y6wFoDpfHUbP1LLJR6vuC7AkZJk56r4m42NXpfk3ZYV2Jl19yisG
lsJG8k1EKvl+VJbCWrDSp1kpIvIpM/URNjvV5LDGStPSx9FWANfYwPWQ2nrM9hVF4ti+nRIGy7Jp
PrRSfmpTlrpKm3ltVE/euiIo0yo4lIZycQgyPXShfp9Gy7mB0+bDS49dGb20LcNRiljDnUf9Go+s
elkOtV5NZBapdMa+SWIyhgSIXH6InZk7N2FwEWA5SOXRvwBV8qeOGbGzGHg9UtzxFId0wCpupBRr
aIgJ2owtOCAXgbNEhvxQUDyIZudZ9OaxdFR4Qyh6bkTejKyKEizbOQwF8GUMbznieGzcfkh7+kAu
iuFO6eAPagE1KiVyjKLvPVPGvaHfKTmbQgmKq1YF31ONpHBVJc6tSn4A+f+ij2yt1Hyjo5/viHKm
AFs18lDP1bcqFXzn1nwaOPnS24HPgyN+xoIWuogWqRYxloSt9jA3aeKFsnu0s4gQ4f4HTvPnxoKJ
73TkretWeG+nP7a9fJJHuGrUWgiR6azDaIwRe8NMkpdd3sV6vKfPwHBbGGQm6M60205YZsQmWRQ+
aKm0gTu0oLIDujcuUr1v+kD40dx9EFnwGRn5IVl6NGHsBqqa/RAKx2Kud9INtfyQG5rpx4NxgmFB
+IPETJKR1VwnsoZ7SLzbZB5qRvs56Fl3xfMuIKBoGe2bcbXO0HLyRDDQYo0CH6Gez+SI89Qifgqr
e3EWorejbH5YdKz8S1FT41jsXRVyMlLUlKF8rWDZFsfyMjQNJ6eMDHHJ9yoo1tlJ/iHG9LWpwGqT
IrTSRBxm4hWlCtOIEipE0zsgDyrJRha6AFgMA5nGUF3N8WvUlUQQrOW7QK1hcE6Udyn0cYZILQDc
/DVZT8UeSdAxzFESII50Few89DJU4rArBh+au0/tsDBUOKGOYE17GPrGrftp2i/rAAkTkZVZy5lY
6KC7suFSY4epCQJZi1HUz3rqPUk0UnQ3kBCotzp+yDwT3T63WY1sp0MOHpq9zDiydfZFsY1gJ4CO
MQMipESCwLo3CvPpeSp7wy0aBlvTeID7RSIi7DFA4ssu0m/MDqpTCq7NVczqizLyXSJ5o7cqgW3E
HHgR5IrrqqoqAYGsUxeSjcjbaOkFaertvIi3bc+RcDPYA0gdgMAVFSTO2hMAyZ5T3N4ooDalC4i2
RmnvxiF4jZP8SJ0OhtattPWUHYm4LHOyO2+KgnsN65vXJcTRRSKgTlZFKCopdsTFT2dU8UeZVrWv
RfDR9SakooEIsT4AaLUra/slL5kqpQrTLCvdmxjP7ZLFu1UNyaomf+QnL46aZXWXTpv+uqhJ/r00
sFEgPxHj2GCimQYykWDXOV2lHpmBf41qyBRp2Hltm2+T4/HcNOj7xzJ7zQRYIaVdX+3RjOyPkNi9
vVNRpCXbaVHPUJPV86/bol0yrxhYbGvVEpyjMrtLKFJ4vQ4vbAWu0Yf+C3OMRbdziAyLe1bym5Ft
87Bt4Zi/fW39anML9jMYP4Bi3zYfoK0QBIVRGwb6TH5mH2vRJc2dO8OaTeynuNskAHLKWarlKnp7
kVrj7BUi7ZxROy5k8kytcavmkXoQMZqUKA0izzDqRHXpCclDrhUHpPJUhbbMzILfEQNA9mw2uB7o
+PJAnbLLdXGjMPMmFWnp1JDoFR8O27o9w5AjKVhOMfhxp2/SS1TcElsl/AJhA2RrNbzaVnetCCZx
myyombS34TXosqtSauQERrp13hCo0tD9yDKmI6VXFKPFl8D8aU1F8KVdiIBs5fC9LJvhCidyuC4P
WWTdUjpKdxj7zTPv8mxF75UTWmc9MEkaGrITZLjMr6nl75xWTDRQAsBb29XU1pjiWNnndgsPKCHU
PRwZEpq+JGsqarLiC7drmU2d0w4viOuqS1JC7J00+2uhLOBz2FmRAFlvNu36PQU4/TxuvgSho335
fVsjN8O3iuhHvhYSSJm2KYtuV40UYqSdMnck4HqnNJV2JkvSyndZJGGmtTE5PVTUYshLhzLXrjVR
4ZcmMWBUmoW73dIgoDcss0jCnJyh8pAZK5ftol2f/OvmWL3ocRDsrbKzfRYqNBfybrx0slN93C8U
GG1ruOSCWj+WxclLi3i8WkGEnF0zcUI24W2+CERyjiTzKC+sX9cCo7E9o1PIKV/v255CTeNctNRx
rMTwt3v09Y+sAhmw3VST27fiBmXaTTAmw8+KD1tNovmaNkHhOaawbsc1+22Q/XAZ69G6mRXlmizM
whdj/BJ3iKO63LzQP5ygs43ZhRxn9UlpC+lpJXLg7aa5RLc6VC/fHpmbVaPQnrI4Ua/tQm7TOGQl
xPiVvy+d0IMTNr5XSwhizE4fUpNIwCadvua9nb9UvTTJU2eCkBaAIIQVuXrPrx3Z1n8r0vz31ToB
3PCLLHYW598UqZlUtAXGYn/sSM86aIG/rlWxBUPwKwARNcxqdIp1MYJ71Fecvf6ob/wX1gL13zSi
1CJWuwTMPUfYhD/9Z0GghMk5yw4LdmtPz+ZS3zY2k0kWggSb/2Cyr7UIJnsrOgfqcvh/v/e/iXHX
t0ZqYCFTlIJor//81kz+FfRkRX/MZtaJ64Kx7eXTlJHIGRqzuxjiCBEt/CWC/F+Czn9jyAE2KihV
/d+LXzcxfQz+q6r4z+LXX3/3V/XLcf6lwqhRwRfalMC2EtdfETNS/ZeFiPuX5+Zvds6aJ0M5zLZM
3h3FNXrTv9k54l+UyGxMNBpSbMs2/0fsHE1T/7k74ciRcv1kFvUvQ5j/0HZT36pJhW5ZpA4lq+6x
e+8N65ZIXrS+xRScqeQRxz4sh3xKSTxmlRKyiqUctjoPNE3fGRU6NNb3VMa6i5QLQuIOEJVSfWQT
AshQ7X+izZS7MlwAOudI2MZw/BxKjZnVXN1ldlIyd2SpQGivwLgCQGYGutL0PkitWz15EzNNBk0r
ibPgQBaNnR3GCFlwp3/CeF/2kxleDIiTF/O+D+cFWEv7ntchpZq+tvfIPHUPHVDUfw8jPVqDQL9Y
BQWThmAQTw+jdMW27UfAa0eab4epr+iaCIJ8SydWME+X8i5JyZFe0KruEXQjHgyoKihmej+ZCPuM
ZWjRSTEDXTIxU5APvyuNKs8GJPunrtPjI6SXrxHk2FtYb9GtHYSx16kiRncTzNfEXlYnOa1KMnJP
Rg5xyC/aSvObRFH8VjLjRypOhuLUgroFOHqQdRv5ph4dnYAOFTKOjgJHfsN41KIpHW6gjjXg3KoD
itjxHgjfF8dabetJmn5xxLdpINonKoafDSWapQ2+jgY2yFxy0lDUoD/MSa3SH/TqOF72Y9miepyc
HPW59lIEDlBidX6ixzQfZNvwQiWaXGW2XZKqCdIwh4szjtP9tvarUH4dUF2Vp6WeXXNRsivaul3Z
8MK6o+h+XDYfekSk9bpSnDu4ZOUiL1P8mAfZxQkM1D4VJhnBCyZ5TWdbrIG2AU3GWbKCBbKE5QkP
CB2e5uDofEn6XucZmh9MoJDuDDVrlsZAhNcLRKN/XbRRnP5xc3t0e972lP/q5vZAYCTiMJnGdbul
IFl284Fc5SbpUTP+4z2216u2R7arS27IfR1aj//4GEbi4P1Z+tdab/Pz70/x+6OY7NW7oEN9+/u+
38/7/bbbfdtNdEEq+po4ornId/79wHYzTEJkDdvVPz7fr2cqy4tpZQWR1gSw/fHEP65uT9zeBqWi
T5R3RVY5kSnRGpW8XbSq1tGodsigHmdxXXu5GCZyRPBrPqtJSvVeD6enIr9aNED/uFCwYF2J9eE+
pS5pDALD5lSbXicidEHUHux6/Lr9zXZv79Bcxjmy+ENonM2xfW1EhkdC00JiohKID3iQIqW+QSJT
+JFc/VYiV5hMj8p1u6ZHueMvAUq5bUGU2RQd5bicmkQb/Y5qUUGRi6CYo5Uv+hXPjn5V1guJZPvK
ujLUdLJC++yV9oZ+2B7XOsjbdjtcAwCxF5j+/NSWFu4HsEfXEMXQdbsGTRwsGKYHSaeyBd4RKOxY
i5aY17BQVrMIv+Hv+yiq+jp8RTj8PAOO7/dGIgzPCEuMx9G6VOuEMlqnpgQJl3tj/d2Zvemll1RO
c42ohMlkHyRNAOYWGPuSOYLaIs/aLoSVqb+u6Q4krGpM3zRMJQye2ccY1PmBmFxShuW8ZkP0R7ox
5qUFBNrOoj7mCNZY4+j7wCi+pwEMImrvKJ8FbojcTl+KitpMU4OqQAde7GZm5vTPxUg9upxY7NjT
dU5IlZR5+QTLY7qW68WUaBS91UaCPOYZWnMPKFi/5Iz059GMbqP7eDQsZCOdisOtNE9TXJ6iuYiu
yXox0K8/t2kEHdokRVdXPAfBLfVAXpAqMGqLOC1v9OId32h2JeRRjHjf8Bs0+5HVylWh03IVrGCv
bZKnp6Vivbpw13Y/c7B6Jwwn2W83k3XP3659qw2Y+E55nbMTxqWIuCigknrNJigktWOq89pdYYjh
RNvEcoXT7NWYVdEwNLiLJJ+EwKTkOGi7wuy+DBQNwIgZ13midz/nI2kWnVUhvyU3C4MjO78SmodK
N1+2HYvKKoFvK1i+cYLspkYKebO0rOzp3jcsTrlpKG27n8kVQtU9g0WTTemNq4RfwbVqtWiqibd8
yML8voEU7pe2E3hlCqGUoLfOxUSRYZedMTtQbdr1ZajewZQ9oLLMXmOlACAaJHcaYqnjFl4wbUmt
v3MLKPgRKYKEmHimEVzmiHu/7nRaub8SJ1pYFdu1X3dulJbt9vaHiShhUWy3//H07abG5tkjjbvb
3poVK/WyOLYo662xFuvF9np/vPSvqwWr9zbQoj3G1b8/yfZ+29OXLXIW7Xzlhphg3T8+xB/Pb4rV
qBMWITIsxDQ7pYZ9v104q67w981UA/vzj/u2R/sB+bZhAHpyDpqiajD2hbUvCA7WieNV5mzyyyDh
gLO+1UX4jf5k7SEq+YZw4p144+GmT9Dtp0OcUbN8g5HoT3ybUzZZHEBGipFQmhoiFuNgaCpNziC1
Seu2+AsNZWRnZP60xNW+zbKZyrn6qsjmZCFHjdvFMxaVaM0I+rFpV4+DVRyjYn7sVts2UjO+sxLd
KRXigdTwMGvEJIOpPVkYOf4KCyI3ciV8Y6B6UMolpzwzr2aMKh2mVWsHpacSRpLgsEaBUJ/oW3h4
xiwP0vS0K6nAUPxH5hZqb2ORlJ4SJTZlQD9vcgEdFWNJ3bVPKi27IniNhn5C2291R6vUZ2806onS
m4OQqtmTQQ3pMFfe8yofMJiZVHEn51hHqQYlXc29EtaP5wxxf4Wv6AkGwp0QVuipJc2jRJyUxul3
cJLkqeQStewSk3EQnNIuWqcoZuwH9XSK1gwSLaa6reFTcvUw0ZhIksFrIrYyBO1QtaZ8WC70jpy2
Y1Uup9qjRfeaqczAgoyFc6rbDwrboYnb5BjYKPDzNESwSADaboyISVPG7KOC2JTO5qEPIzql+o/Y
LKN9Lr5Y6kT53KioBOjioOXtmxXSbbMCAgviefXlEsIAL7Y5VU2aebGiSBdA41NFs8qdlqRC1Wy9
h8sQXiLRtPuR3ZO5mHU/m31+hX34XrzYfWZ5S1YdRqVsaaz1b60VkKEw2d+wbIOcnaApQ2c+VHTB
dAkG3hmRUGmjwqRionYgKGE7bfWuiSTy5I3tjPeVjSAp6GV2UmcNHFh6HEbsXVlCSojTvS5L8DPq
caDi0PDsQHdFTICAXPQjv5h+A0xu2okLDenspmN37GKJwGiULBoyluPlagw0q7NRiuYZXHgkc9J3
y0+bThcKyF5cZiIex+KjpAHltaI8NiYph3PeXdEGXQXVuBsElQfZ8Avq1uRipEvpzAzeoDfyosfD
yUCbuatV/X1a5vnB0um2R2lzE4/sS44Frl6qKP46dlCnEncNtqi8P9sDkkDJCc4tF5M4voAwOstY
x2T5LCOFyDpjMt0EBqQDo/EQo6/H5N7shIlKFUu34hUMOl4aTtd0tPVdYpEoaPKvBFmmhc+0/l/I
e+eQCrAFN0I/9lQ5o96Kzza0Lip1NyGxuJ4U50broB6r5Z098xnN4dgWJtoBuuH7PEz6Y69jN8Bq
rOMiEplBoUUchySYX6TZPVt6/DFZqIDojWFAtDT9kPW38LKtndIxrJgxPc/CwahgWZnizTOJ3Ng1
nqdWf0mAyntDlUk/bOr0QIKURfyjXAo0hdp4MBE5ukHOGpBYIeOSpHeWmqLIjiLHjUVB27xQ3MkY
ShZHxEEBSUN6JE5jO72NdVmv0RW3UWw7136qvjpdcWfCUfARPEYesXza0Zqk8jFFTbYvUKoFS6J5
+cznBv2su2adx34uR7rrkdibYfpiZrbiE1UY0yyMFFeT/D79PPuznigHmTXxClGpvNihhklS/M06
xcnCEblDlh0Km3SLsmsJdaE2RqhZ5k5iXry+Um4WsHYBw34KR1rtSlSDY/gYWNK5QIXxq8xmf0Rf
6A649TzyY8tdETo01fmXSpw7fTghrFNLceQRTbCrJCiLy4IWu4rteFdoFezBRp4c8akFdnCMbWJP
5xAJrJHWfPc+uVOHDnBPwU+rAYRDB7mf7arwFLZGYhKQqMfVj9C8Jt03RwcFgf4h9Yp4el8ZuWhW
1AQLOGOVE5XqOrULjpCAYvJQSvZgfbhpaNlqSd56imHxqq3Qb1Rkbqq0hlMnkWqP6fhInPjXYmhM
F8GrQ8ucEW9j53Z18qbilPCzIDujvzkt9NWZfxuRT280Z2DP0Lo7ZFs1jr0fFONH2J+xnFIN50ff
hfe5VQSXADbtDkbGZ0QJY6d1yPH0hJT4yDozUuEakl/1pjk1WcQyXTHeNaVJqJX7LJAjhub6a1Nw
UjK6jtCgsHfp6HMGNEiBitblKFkDN5ESDQw58VNjd6ws8vyeuFrkISL/HqicASEs71TwDrvazJPj
WGAaxwtGhuYDPOyTnuo0RUdkM0PvlRIrxX+wd17bbWtZFv0i9EA4SK8kwEwlS7LlFwzJkpEzDtLX
9wR8y/Z1V1d1vfcLB6lAUeTBCXuvNZekJ0NLUySkPao3jIKL4eS3auw8FMSphupDOMgrWTwZTUwF
a0jYdOciYzpRxQvhQs+DycdgYcxyxxjufviM5tjaF9bQ7/vioeLkWZNfy26zIs8zbrdhih6PwGQ4
GkHiTwWOjxzJQwktPdFaEg6ibzpsCE+KoSPhND4Hdl1sVVqPHuaBOkVOL627FpiDVMBINIlDOuyk
Vbs7qPSG79QWtkP1PgW/xFJOIG9atO9ZER6GOBN42Mxv1hypD0L5cPL+INvQfRhrM0ZKAXaVhqpR
a4fK7L80CRsLZ7obdNh2JBHhNWF4KWlNgGAUskWet2VX0WcSO972HqpEk4MGjj+GWrxYHXUTJpFx
mxB5588Y2hgp56ykrpWFOh+iYh9cR0HpT8STB0AauZdZvq4umdIi7b1Mohc7Nl+NIg7oxVLYIpLk
MaJ9loRPVT6/R3NF10/g05OW82W2aKSVEVlL+nxblnyuEeDSkGPDNjZpxZLQssGonBzajjLC+BAT
kq6FxTermMni3Tt4tZ4q5TCpxdeupodJrilzYl+eYkwMvZPExzbqZy9PaZfWYsL6GDQxvrTya0GN
hniYh2kovtLiTAhOrzBQTs2+mxqTSlz45OAP2a5bLh0hyEY0LNBawuk0W86+s+niDnedk12Hewri
u2IwrwaS2H1WKyBdTGxGllXv3DDe0ddi/lCbrVumsJBbkncKZFE9CXrGqLZb6GPu7UTPv81M49zb
KXCN1NqKgUZlTULhHsmN67VNcOdm4+00fDeNrtmNEBm3SOLFjjyNxM/z6LPE74Q4hjQqqT6Ta2vs
nYgjfCKvWlYa59A4mYY6HL+mKbADF+XrNm4wRgjnrI8kwo+6iSBW1F9ov2Z7CBYfxM5+hDrTJtYI
d1NF+DsiJGN+lOvlLgtuSlcMt1NOqUNxgR6WgtNn5MRHgQyscpyDE6aL8ZkGNhve7oJzrp1VL6aJ
4mVOOd9Jsgq6eqA1XzuTV1azda6r6OlgqOXXyvLDOTOOeHrv4K9g4UPog6V4ObLjtMa6KbAwE5/F
OhmwvybGxBbh7WAYXlr12xZ/0qdYiu86/ajNGIcmE9uE+KiIkbEkanthX1em2lvEpkkGY+pXdmPu
ktrGjMahdLeJscVcJZ36mqv/FAuE4Ar/+pSM+0Han9PAZXet46rDEsJ+2rhoGW5vBPWnEiSCD8Un
PjqacVWV8Kko6f6Ys0O32wXqY1v5i2JOnzp4s6y0NapEt3mhGG5hD0WlsxOp/k1SmfEwI8XHztCf
h6mGGD25ntYgajbV20zDBjSRgKBH8uwmkkVRCa9dWGHw7dE+Kw0bayIsQLDXF0J4DjLBpBTOrjeN
VojzZcJZvtjg+/qu16MH1RW55yQ6y9XYParhBZ5cfxLtLLct/qBc13j3dcXc2q5ESZi7HF4Q2wUK
8itKpZ9bFIhaR0hfanLCCUyLkBIqgUOV3Fq5Sv46HAFyHe4IGTybeXfV0ENSH5dX3iexsYNbPRL6
Drr352mEZYt767lyh4e0Es+1Idnxdm7vFUr6kGkS01810VMDfj4Aq/+aYVjcgnzovTSp96WFkDEz
9tM4PMRJ4BwqJbqqTm2fZ5lY3qYSeQJ+bj+l+k412uIobZ00dY1zjNWYx1rrkxspi5usHUd/mS2q
auI0RxTUoaXKH+2GHp5DWCfbYMgjH33izVioaNOWri3Bmo5PG+69shT7zCFoIwKK/1XDLnk2y21e
HRtwWcgBq7OS0jrIg8oiE8997qldf7aijnwyw1k69EAgCwSb2ScJb4CSfOigxksfYr2K/amxHT9n
cfCq8COv5HCpQ/SFBYaLpBo9FT+O71QOh68mi/1BI52uHYt8VxbxATAfp8GEnCNlKWHhKKNO7nPq
sbYpe2KRE4xZWy6qlbE8BCTybSymjgDGyhaLOUlwwW1oC4z2eCkZyeYxGIdHPenvGgedbzApyZZG
JJK6sPUsYCte2h5LXBOYqNkddccBocccTWcH7x3KrCBnacXgn1n0rlshQXY0GNwGZES1oEQaOrO9
51h5FB0mELXPDjFxcczkqNoLUJmEF7H5mAlWkXOzERZzcM9a6LsSc2/tdshwy+4xaVud7IJFcJjo
JIn1zZFeA20KFR9uaNN87kjRnZJHzTLwe9fdw2jHpMD3A6IBaVGLo9e74bX2tlN4bcDyLm1S3dti
R0oam+DCCTck06uaUcEDghpJgPvk27HIF/8uS2CVQCQhjbl3STyVrJZ1ht7V0cwPwiDiczWEL3Fy
cCAss9gRgBRJ82uXlcwfGanjaCM2sW2/TmGVbRE6sA+2h4NsphuXevM2bBM0AGXCipW5yOFsjjYG
tuh5IKvKeqQtTlq2XIg6narvTKb+Ss1fwnBkq1I4z2HQSN5jIoV1V6lpT3N4Vgv9lCL1Iw0SW6w2
H9m/0TxS1RqT9leDkrXWPjcQEza41cvrHCsTHxEMpojTbKO8NRQpNHUksUira58TCapZlGe1/aBk
JryLyDx1xVhRBpwCyhDiA8DB89TCFMijMaWdBEBBN4bXsmrzXaQmz7STw6QLr01UlHdxltbIprCF
Fc1zgbyE9YRCjq1ku07UOzNTWT/GQtukeeLgdFeDfT/kjwRmSiSDbEt1tfjcGtSA5xGfWDq/cxSc
TR3BCU2jasruIz4xatwJ6/ydMbCF7lRqECO9f+la96JOvqejuO3z/rFRBtu3LVoeWlfNHlclhuew
943XNhjzvVJbCnVVDqSzYZHVOMWPGSezoybcBznrp8Ie97GjXxs1SPb0/yp28pxV42eKRvmO5uQz
VVH69aJ76JaLlHqkN3FeJGZJnIYujM+DvUnfULwtQ03E5KpPtOmMwN3FEO4SieZVRmI/KvPBMXS5
6RR72qGuzH2YhAh67AE0ingerNBkhLacyqL5+zwYrY+2kgvfUbf1tyDsUdkMn5yeKPlwfDfnRXg6
KafGqb8EIzLJoqzcbWS41K8C9zvSh3FX1ebX2ci0A8smiRNZOyEr7W8ZFh3hbxDZYTlj/8nDCOYD
q6MzKXewz4Gf128Z+p7GqR6NXo13cdCCP6s0StHpvaqKxyEbGV4Ir6jZ259rPaUJKQpMdZpvqyFn
4PlNE4RGj3VzjhBlsWPjqBji2CQnrvDBRCWXCbO4TZjddhjK24ohwnXtAl4bQuIGjexLYxiVH1Wa
sWWxJa4eAw4LFVqQunDxe6HRRiManEJ7OhqNzdZa9ZJQvJuK/dhk8jZTdBMR7PhaOHjPtMmpfctA
p921V8qTnhK22UHJP/XtWwKK51wbxte8K/xqpPeqxQhgDRUMozW+s8ckBcqi22iiZ4FXcJQ9dmbe
bg7lg99HaGhNEvMMZGFUHQd6wFnfLl3Rj7mf0UMK80a32ZHXbUvlpbjTXRrPEbmYXtQMvDRm7ApP
xg2CPe1gJvz7mWq8p6FE0Nhk711KCzyCLeZBoqHJKHEYCraXG5vJE4Ehpq6MCc1TOsSeVlh4zVzm
u3QOr6o1NceyYX+oDc4eXdWeC2izOsXdLI6PSlTsnBirZZrFDI16epo6xKf067Pd1DjHLq5JV+0T
z83B7A0lWbYROD0YMhi6+kKLL0K5tklPV6XJb0XSXqaC4iF823JvUzo+GfjhN63xuQzILxwLk/6D
1dzEbF/NjPa4RDvcKcMdDlr7wBVD1aBL73GUsGYOaP7kgEejzZUdQrdhIwy325eae9cR4wtood+S
3LfDDO1eDOspi91pk7XL8ShBVFuo0mN+2udq8crJ6joDMpgV53aoXfTuVUBZUPnaYU+89lQK9pMD
zNjI2qtiReF2dJPan0yr35WRSkBucdMX7/GE4socjnrLutkaLvp3qbOciG+xJXMvKj8Z2d0gJxAu
gcJ+Ngg7v1Js21cKEWxrcyq2ClUGRXlwDMCbgnOo1oIRg4pBEYi6uXrnUC3dFyBfGFADm/rMuMbC
erTtZm86ndw3U9Z4VT/b2zrGDyQRGbsjEi/Knb00SxwU2n3hTGczyaZNNdr9Mc7GKxHEhVcRluQR
vLdVVYTyWMjZkMS+ERf3c6q/0puCQnrUy2nc5Q0wQfwQVKEHQlNi9a2J3PCBufm7HQUUUVwa/bBE
AOBwUPKJHo4dO7uL8/JSavom7cLiUuD5bwMlP2pz2hx0o7+j8w8bMCnASSUauwb0cbspo1Dd1ynX
YuFC+ek/R0gT/blLeYPxAfp9N1pU0qNndiKGpzOoccRvozqLj3NLSXVS8Lq0u6AVEIona6+o/XAX
tyLbCqtTdpNaAr/qUQEHjS335DPOp0EJKSP0odyzilP+bMdXVLFfaUgcOpwbjI8WvcMqQNYvpjEg
X5rKpzWo6AfQeEkrMvOBxuOvx+u95if+eE00Wn/FCUkA3vx6/FvW0fI868/EdLEXW7DKpQBAmRxf
4Ep4NrMdEIJPvz3Nj7/6T5/SAdK+UadWh+CwvLT177Aa0oT+9cd//KadFOeuHBJ2aaQSRkFwQExP
PvP6h369vh/PU5D3qyL3Apv282kbuBmcmeL9n8+8Pv7xg+t/0jrmazQEvb8+dUTpiRe2pLr8+MXl
Dfj1xq1fi/Ii2tpFMKEv5Lu/3lHV1Ip9bGhn9KtPQW9SbCDcfQsR7GumN4oXqQQWI65pKN4t/tpM
4eTSs2KOus5JMmXR1TXNw4VzAK+Z399YhqV6zqi7x8SAE6MKzQsx+LJjk08ZM1zS6Z7Qwm8c+UPc
1AmwKzb4fmJNTPOQ/QaX9r1OVE0gE2+cAIGgjXxy4ZFNBnoWM3nI+rc+K1QEJnm3NWV6o6pLywSh
KMZVu4DbeUF1jgMv+ba0MJppIQjJ6loZ82vakkUla/My6GLvoiVBvL6xTbh0CpLIkfkeABuipHDw
2r5LthQoNkMe3KkGE2pioxAwzJhRP4QbZyY7mAuWWIdbK2SKLMB6zSUC0MQ9NXWU+7EhOkxae8xY
wHyy6DrG2FcsCwdSlZPL2uVvc8PbW9LiIojYD1XYRK7RPnWFjvsopV1jM2iR8I5HFraDUjl7Cmna
JgIiZ1DLmwblCzodBX/CeEGaszWo2YKVQGRvxs2+Ssl3hhu1M9vpBVkOJ4duR7YsimSFHFJMC348
NLTMRfWcZ9Z7ORij19fT+2DjiQdzxMRtlD2sZtZATXY5PIcvUag/lhnb24qZzOuxFnnlZ6lSBYVa
AcjM13UVQxaw2MOQQu0sNPAgTkMDPYlnXE2us6/ViudLz0EQa16D2W0riAjbyo7ZtM84bkhb00AZ
CHczK/JLPUBXskX6OJBYCckL45urvhC9uaGQZtOOat4mL5TZ28Si5itIPHZdgRgbe9zFbnQvFibZ
wKRSjk2402268uRt3jCNgYtDvGB2irJNcpMXX7sndQ7uqzYw6ZHNJdpw63kwSqTDhbUtlKzeddOO
79Jmcpt548rytpvd53auTmbaveZjfDeTi+KJSL6oo4TMq2ETDTrb3q2aJ6vC+PKb+vCfSFP1RbD3
O/WadhH2cQMQp8FWCV3f3/WhUSCmLJYUp6aJpkveK+4JybS+jbXsDoNKso9F8GiiBSfSjgRoBRzT
zgmpCsP7IRXPOLYNNkuZaYtLX561XHHvxThhfLTz25SBUNrtJ6aC8N+88P+hqV1euAU0ltaqaVjU
/f/+wqEaNlA+K1acwUmPioVDgnxVzKEgvDYy6SgNJghe4yy6NZMoPk0Gvvh//eYtLuQ/3zzqHxbB
hEghMQn/8RriOk6sMcrjI2KN6bbKyG7SkujIzk+DjWYrB2y7zi7gdKDUbBmkerJu56io/g1w1/jT
jcx7gVRUuEIDh6JZf1Ki03KaRJPa4VHC+wO30Yij7GjPY2b1hjb50s9huS8z61FzwvrqpOQWxRRb
euKIK1yjVwBN9YUNPcYAZ7iGCGZYrzJWdC0afBEyTaMI1a4BSv1AmCenG9prRUj8trLphzcKPeki
C0q/jLVXy+n7w0hWQeqW9mW9gfdnX7ps/vKv3/5/MnZhzcNst23NUR3bXj6e3zirEs901PURzlgN
6vjQVsQXu+nka6G9q0wgFmJuLn1NnPTUzwdTr475WNDfz2a27eOlAG1xyNVBHDQz74+BiKAXhoBD
miro91DH9YPUh08yKI3d+sr/Xx797+TRurPY9f93efTNx1vz2qavf9NG//ilv7TRrvlfhobBjHoo
DHtTLM/3lzYazTT+f65CzG+ajZIP8fI/yABLJikcAbj+rrXMdXzrJxngPyEBaLrNH/x9EiDK1GSb
wyEH0Z5l8tL+PgozQyrqFET9pehFN07Rtg6a65p5seZtrvd+3fznX1vTNGBW/SOr83996kZEUCjD
UjYQ2IwcAd+S91nScPkr5bMXBm5eam9TlR+bILsPMuKAIWjKLaXePbozTglD8xgNz6VT6scC/6Hf
kwpNOU57yRX9yHNVtHczeSqK5nN+EixNSUU0oHgFSQoyCDKXGVuIHmQPdpW+goEWfHCrx8CJvlSS
5nBD/4iG1FMnF/dlLe/MCtIxZI8QWlQ5QejoCQPon52iOWZZY13dhLpn5ybmqRo4ChmNsosChR1E
qfoaRzr21+BhwvwZIf3rMNBREMEYeBLPTjVZNmA4HJSprrzkFjtwlOraEXUCSFHjXeusTT70LBxg
yaShp2xraB+RhHRF/llu01LQ5HdseasiWN51MX1nOo7MJ0kBu456fLuzE0di9hKoGqviGYjNgfq+
PMIj+T6ISHjhUHxKVdi8UrrSC0Bu7+AORg6bNYopzyEflG87p1QEulcag3MYi55Cx0HBl2oqJh20
4qaAs8CJku5JPKILmN6DaHB3vcOKJuCJ72YTG5jpPLv0H7alRUWlbx4LyyIMySUvQVW7K/npI8zb
7K6J6mjPTm7OC5Tkhvu5T7RPs1WaOyGqfWvn93PlvPRlzb6KWFK65jSLG4kf3G1Im1EQEo2pcnUS
42jUFGUJ9CXKuZ78YWQcxKTQMAejkqfDsc2sZ5UNEOV1WJRCbcAA2gPtTBsCJkuTYoeYfLUbklQv
sAAAsgm4vWkFR2+qMVoCE6JCDCb4tUenhIYx0ncBFp2morWlqd+AvRaIyF8VG5FORpyPF1sufqq0
vjh9lnuCC5ITc1PguydlPC6r2yp3LciqicKQjmo/tsTtPIK5zk15tg2IgcjwjzIe2AcPTumHVvlc
lHbFQgCRXPb9sMNUdbRyw2/rnIQmuh36bD6ME5q3kC20TvABm3ygr8bYkIsNXtyy6eQBsAURUpLw
C0s08VU9uslD9Mhaphwwc8ktLxWJSW2/QSR/o6jklYLudC/sh6TLPlRVWTCgR1nQ/7PMqTop4rWw
iRmwW9zAvT6BYTKP7TS/Jz1cQ6O7F72BT5Xd5Jhmzr2WDgvM82sapYAwxrc561/guzcHM51B63bF
q1NNybaFU60YxpNDNu9WDnxWil6bftKdFfdt1KpPy/xKOVK4fGiCSktxdethPHTSwibMYUMZhLrH
CFKduyD+bqX5A9OjP7shJVwZlpwY0I8huUNFAVOIzYU0HintPjYI8siSJZ51ibH7cWOzaczF5zif
JOx4/S5prPu0U1xo3lG9NVu8ypp02FPpe/IhYnze/Z5dP+kdlnomiQ9HJELvseSasBOYAWxuTFpB
VxI0Hrtcfku4uoSCa4Ezkqk9KOhaDZnTzdPEuSbeeY4/m3MHNaxDkgaeLaMFk52znFpPfApnXe6o
Q5jgPgZ8GfOw5395n8NeXDkK3gDnZWjo9UHWYht2412N6xnbfGsfbII4yeJ4mpQK2rZdGV7smtfQ
dt44IQ6XxjyMTpocVOICkGg5DyVYqV2YYZEdats3icTZmAaqjhHaXm/NwI2dyVfMgEtsbqf7uB+K
2wD/gwqZWaUhY+nJi3D7U06UCHXQaaI8iwm6m8COCIoNuUMj3uH4pc0fVW4erF4O+3a06aEK8bUK
xm0rAaD7Sd0Y1KvSyqtAYSCiMe+oqkutsWmYQ2jXByqebWrmN0YTP2iW3NaTY2yxrZqUPpU3KRyk
GRVqVV1wMM+COPb0nsNh5bh3ReAFvRKeMrrEeHUgQNoAbjRlsvxoBA/W06XB47zT56jzDMnhckqC
3XJpjTNtvsy0Jj9N3mlrHwNTnJpZB2FgoZiRpfJRD/0XJiS+Sk3UldqljMr3qhxuWQwuTeigE46Y
dLEJ3aOq7jBwI+QDQ9wM32N9oR/mzUdkRfmmCwaWyu77FExy0Ys/UrWuSNCovVID8NhZ3fdk7NBT
OeA2HFtcYrP6UiApT+0YDKESSyRtGqM8QaGrBM73eQHLFBHairQPj23XHzhLbnIFkLaGbYCJy7xV
FwIQXCOCHcaovEZCextG/aGZpkuHoAfMyVRc+mDXhSFgaWQ8Wie0U5Ea/b4rXKbaeLpzguIJd7qy
CQAObE3qJuZs6dAGwPFYFfqGIbh2iM9bB25HMHhGaiIh7kbbD/IPNy5aL60V9g66tlVncXZTruXC
GV+6IVX3QWO8EgexFaTAbUNbfgfKCjtYICnrrPkyt/H9lD87cIJJSLqzxUyuhJqFIMCt72Y22jsO
F5uq13svQFm37Uz7gafc12jHt9GgInRQC0anHiJbrAEMyuisVngD6jxyDwI0DnbgPT9MsaeuaaB2
D0PFLqNsG5SCdC7yjCQIletpU0sO6nHZ38jJbb1K0z7q3vVdoVdQC6ovuIYg7CTFd5cDXDuo9b5j
S0cRsF6wG2gi23ai7t0P54kyDt4ymnxNTyqp3jhbTcH21GqZ59QImiwmNogH5xgYwC5OGwrKsa/z
grdG2t+xj8RBP0ax5xb0BQ2mY7+Nh0PnjK9BB8/JwUm1643hIzyRHGcjr0xdr5yVFz1J4v3Y2vLM
XsGioyGAPjauyz9jdF49Qq6lBfimZcsWz+kOgWKlF0XNzxBgbqdOH7ZAIlxPhiqtOQVwC0YjT6Cm
mUIgqgZ9ualTu23Lh7Xp05bek6g8dUIQkYG13PD+JdvEqT+kZMKgvuN4dmybHnMZTaZJi25qE/Z1
X9c0nw0l2Xd2XpKnDvmSgFY8rioDaEwoBRr5h01N7jISCZR0B3WI3ws+yXrWJ/ZX+QBRFTv4kMEO
dhbn22A3xs4xweKZis5lpOj+VKNoHmZW1iq0KX2nOuA79inDjNlmamvElQVy7aHIPLp6dEdG9V5p
jWoj6qjbNRZkvD6JHkhtSC+mUum7Eq8+rXJ5ZQywB8mONEiJ+wqproP2ebfb9H1O1Le2sT8F0UjX
WIxsmaX8Wkez46/Jt01C2vzE+u6b5vSkgCA4WEU+XpvAeHSxMJD1MIGDpXkR9O9idH0qKksDa26p
jnLTTAj7XfxEVlyeC0N+A+Fr3rqQBnLX6PZWpTzmuVPdkzcVB+bRqTVEWEVT7ELXudZljIVHYyGf
w6r3DIc6J+BSecF3DKmfFnXd2o2X1bFyzqZ5G2VDfmsWKrpZ2wIXNuBXbGb29PhK+kdlNG/B2Nyk
WRQeNEOUB5S8LjE0W10NSpDy9C67oIsRzFtQlUoyCm0l0k6WksMZqjQu3rImZCZiZ2NYkQFllk6o
Bm/5otLu3PVp/YFFrz63iVED6uMe5+1bw1S1o67AiixxmFPPGSZ2C6Acw3L4rEy5sh/S6SJMad5E
awBY3B2mZJLHgWUTZnVW7BO1V3w26TdjnhpH21m27bZLt9lgK6fTO4L6EVwnTY5egihiN5gwZmFW
0lnpL01rd+csmOJDG8z3E0zlw5gGNlBj+zTaUILSkSCDrrcpJSN4dSljk/RRq8+5Y9wlVApHbep8
giciX09sf8LDCJDYOMtqTK4wCa85E4nUyktbzuodQRpbQ5uiizSsly5GRK0Kav/pWD7W9H7PeVV/
AlXozWphH/T8oVWd+W5W5yWSLq93TpEHtKtLqvCQOjAeBPZuANB2kpbyCVIPxWZOFjtigTZ6pmqf
O91H7SfAMuXDzaAX5W0xXMIAksnssDktl+Ts3+KzERCd/vga4T3f4pAdR6DaILWdnmUxlAFCFqVJ
h9P6VZVgTbifwwEi1niyxmA4qRkCgs2vx31On3ORzy2YvWzT5xNiiCL8DvCb4xqFW8D0y02Zh1CJ
jV4/h7XxGneG3FqFIKt09cG4Llo3EnAgpP943NWvIZV6f83K/hGTLVhrDzElrQb6wmn9xnoTG7Wn
0HA6SDFG/ZmJ3KTJm27tEYj9ouwsT7kIEqDBy90ehJAPaebz6k9aHT+/boYWK9L6EKDCfS2whUkI
sZRE8fhYM6mf63OsNyoTOwcQe//rSz/+QAO+VusjxVsZ5euzgRmnt77e/fVFl74wbI9pj0quOAFE
zE/stejNrHcbN5yPoXbJy4yrYQWLu53+j7srYxxa+7ibIuV2hZ5z8FBgirakEY/UD34wT2SQ83Yp
M0fUXgPYvpBJClJVwJWEVXcqAxOJAMwRL1rg9OuNsrxL1iWtTfI20pkdY0B/anUwYUGGYL94mcbc
mDU/VjYGqzYmAuKS1yju9V6lmv2Mes7+Am8Hgd4KzjdB6JeVnMvDhPorxPV2YF2oT+Cy6lNaZBhj
1seUmGuwtPp8MFC7jiH5qN1C+V/vURyVB9OWntSG5tQuN+u9rOmEj5fzZQ0ECFSv6/LoFGtwZdbB
t96LHbhwm34sJkj9C8xrGW0hex3NX//xlQXvuqChE/g8/ppIvmaTw7cYqwNW831Ea3UfplF9Wm/M
XqCvX6DxQxucBjUs9uuX5tkuYWzBTU2LJxM1MQN/yehGmU5m9M+07kJUDX4t+W46QI7cqYNP99OL
9pvjbHWxTVESe6mba5s1et5dG5/t0tBcH68368NZweYHftwtcDRxDI+Xg5g6Swy3OcD7BVOvcGTw
oyD/EkUWkv4Ve7/+Q+v/Mj7QEUhPtZHQh6NxjWFLt4kRZ5qoToleFGsWfF3P7Wml7jQxBgj4iQlT
CTAgMYBilhP6qaQk4iBbblIuFK8pEw0UGGN9vVmzetd7E6pIHEprc/bnt+Fh8UUydwcfKezrr9+z
VMDheOWX7qbU8+bLH882t0Z+bNWPsRr532rBuPtxV5Ajxiwu2ZssX0z6iICpBmzcbz/ZtwTZj8vN
em/9wX5kHaZ6M+HyY+jrCQlBppUf1kc0bxlEy9ddo/lSS8gx66MmpdTmqyH0s2GuTK9SCpT4JRZP
Mnv++g1zuffHQ1Spe9diVhkcDqmbX09vGK3ipaJaWry8t+vb6jpAj9aH682wfOPXwz9+JMJrdOgL
ZnRzuRYpM5FpUWqB6ithg3eZgifHbJHflhGT56hRblfDEHXk6sSwsaP/dbee9GtsJ9bOHe/KyeyP
hNMXp2CdnNxleDnrXcq4tTcvgPKuvFfWT3NtOv92d17mPKfhJB1H/d5dJ0mWcKbK0i3EIUVnRtJo
fTLIGUHqoX5m6aPF9vPlrw/j5SfWe+tNVNUv8yANX3cJbVeWkOieKYsx/PNxgAF670hlv/5ndR8S
Rb7cYAD2x16PD5SJG083VSjiP79ptkiSkLMU3hBOnPAman/L/MIFFDUEJXF3VOgRUtMGqr4Ap/IF
EpUs99aHY9hwAiUsRJ66jL691h9x+srTemOw6jM3LY8HTbnBgfnnIFzGpBXK+rSOSZP6204bxN1v
43u928WUQtMBx9D6EBZDus807fzbz60jW+20G81UjN1vg3/9mV9/o9YqdVvkVQQqjr8bRyHXE66j
2Mel89cLXH+ltSprhlduVxtHHaCdthEN1WRRIsTLRR0t9/54uH7DSEv7/4E1/ydYs+bqjvGvOjKX
UsZt/Fr8rSXz12/9wtXQdNRdEGJL+Cl92Z8tGZeOjHCgJOuupi4R0nQu/0GtoSWjO7rqWo5FU+V3
ao3u/JfjCvActq679G3+M1gzgRF/79BoGocTAkE1ekOasE39jw5NPDWDpDXZHAsT/V8cte7eaabH
ek6BusJ/pdGs+EWUunviULYm+78drvBqW/cwNOr5iukXcxvKCZezNMrkaV/U1xGi3n0T5E9sCjjF
DxoVWwdRQNa1bCMcZx/QNGfcR8dcYyEXHfWMEvCc3rxkooZu0KAZjyul9mSTU6r87Ny2EY5Gu2mp
opHPUpVfiKuYd0UCbbIgZiuhOb8dTfTsxFeAoR+gpXHSdSpccmkNldeRzE9FSaug4UXU+WudCXmw
RPPY1HiFKHThRVJB9fQsZBuayfuwNzdBTcCMVijyo4OKe5RhdcgiNN62NDZZpUy7JLeZtApMxPkC
y62m01hPqMRqakvTWI/gypoN82XlOsMt+YsHVcOqNLrk11OLPNAif2+hAmpNxeZGCbcisZbQGN3Y
peVYL1ObtR00I/RCJEKusJpdrvX2toj1JY/ImQ/SCnwntKlZOuLrhPz38NuI/iciiD/7+AwQIQBk
mYwSxpzxZx8/mZymL/uqOlaG+8gUx/F1ucmcFtSi1VKlnaSLopY+kORFCQTq84L6Xt/Mf/1a/ugm
ri8FW58hBKQyW/szhRwzvzqi3akAQqAkjavixcBRAqFHkXehnj8hQvyIRfbv3oHlEvhNBrL8WdvQ
NRqnjulq+p8ykP8m7MyW41SibftFRAAJCbxWR7XqW78QkmXT9z1ff0aW7w3vo3tj75cKy5JKVBWQ
K9eac0w4e8bSwuw7tFp81jFWrDixiSxYR0mz7TqAOfgXqERG0vYqtVPRaKv4MMOPvAx5qMvl5d/f
B/NbiOr1iCxmqobkgnV1XWke/jHcT3SzHcnmzA5XSW1SoKAizM6kSQF1qUToofXwTKWVMRBJ0hNN
nmWnZSlZSowzJ0GGRTh6v4aJloOUi+F7ZeZfnwrvOdWzaa7bIHn894P+LsS4HrRtGRIyvQt27Xsq
Mz2YEZx3wkEj8NnF7bzvErbK3aA5uBulgQPFjjdirN8lmTPrOuQ6jEE3rFCBltvG/KrlXPjoaTXK
9fJe5th44vo5C8SWzGDYwdGGJF1vndXJZ1cixIdUTKh1ULcb8hw+vb6l/6beCDP+mggi3CE2GglC
MR8Qm+JcAdf+H69YSVy+nTj4ynilYO3Qn1gM1v/5MU1pCMY5BU1fdONBaOiVmjrO/XB8jtzFPIM3
2VKTqRg1KzmS00brBW4UQjlC6ZjnhruKgBKAVjmeGbqsOmazGAQXIj4GVpP3NCjoeRLc9AGM4asA
yqv6SslNPrwKboSNCwj1lKHvCrv/qMtp2Tca3dYSNXsN0DoOra1FC+ffX/b3+G0+aFtXkhNLB6/m
sOr975edGa0z571IDl3jPZUAYnnLl1tm6p9aDxWr/l0wPihMQ0MENrew1+1m22ydliEBIKxwM8lT
14aSsCHbuvn3YxPfosGvx8bxAQW3XQz35jfkX8N+BSekTA71vNeRBR2XrHwrXUjudSufkD4LhHH2
9rocmAOx6bKysIcDxhUZwcLjQE9SXea9+aN1ok9rmQnlDeU9p2W76QdiSMqO9qOxNL9tS3dxiz8t
HgFsxcl17TsSe5u9Zo76tkxw0bpZfocS3UJLTASBUeW4UOMfiMrk5d9ftvH/3sJs3ZGG4RlSeg7S
0P/9kaQkhMQh+r7DgvB6Y2fJHS49D65kp2Ks43tIkxvChvyxEyfSq8G8zdhejTp6SHIr3xcx5P//
OKRvhcdVomLBy9MpZWzkKd8OyYo1yvXIiw9RgIYz05dbPZKW3+TFAdu1dYjYq+7DQT+ZnmtvCOeB
oz9qmDSN/zoSdRn+4zL9I5Yh98KyXEe3bOPb+ZrkndQajcu0IzTUtr6wfMF+z8J+FycESZvch3Ao
hUc1NguB7JdlVO27vJqO84i3RnTOc+YCzoz6Re5sPGilNP/jGMV3SuZV0CMkMR2sfNxN1Lv5jzt+
L7MWPevEraS1b4CnooPFvWx55Ytmuu0P2nVLyCADBGGwr6JPR4Uo2Kg7b+w4v6Gg/EoTxopu9ZXa
XvI4QezVoZcPiZvfmTCnNwEpNWu8ucXWXfLhlJjac98zSS5ns71kE9We2yhRAs35/zgP/j/6PAOc
gMXK4CjR4rcrcpgRu9Z2Fx90a9ZWddeBih7mE3mbIFKVpljgzihAaqw6o6asyPqEAOg5P9ptCYrP
GY8jabNpov3HNWN/qzbUaWGiG5QSOCq1uPvtBB1COZRL4CBgTDzf6Yiaa5MyYa2fn5DNJOuJOLd1
nC4PAEUM9QaSOMnjzsJobaKOZrDPwuYUCGGmQDvYGPvLSjjgTWZjj7V1t+CdQwCR3eoD3WpngJAz
xK5BfLDcxwhPn7B605paEu2jxANqiwHj99x9TbQstpCEyCS0+vOIPWks7fy+r8HWzHSWaQ6kGI5M
UrRJJMeu5nZfwZAvJ6YxNwUJDrfFwOfYpfvarroPOuKXCaNjAbSEjNw9GanY1ULPR+GSqGAEWOJK
LAXQQ7v/9w//qkL8dunZnMx4xtghebr89uFTrgYjWlBtD6+p2Y9QgDMGlyviBg38Qba8E/lA/Cj4
HzcYil1dM+2ntV/tpAH5xyC/um3gmHvpZBOJIDY2QRl3s6tjzC9xzZbFr1Jg7ZNW+BpkXrvnenbX
ocfQHe2shSJeGa47K2QSgPUN9fQt0SvWexU8OTi72DmdS2gju2bx3rA4yU3S4DAkWiE4zIMoj0tr
UXagoc6QoFA7qfvDdGLsu6768ffIsGRjjyiaQgSq+Fo9yBy1xf6pbT7IX7hdMsY3jct+QQAhCVsv
BMIPWi3Woo52bhPtRd2Rb49yDGvwsGHg98MONfO+KOdbjpiQ0qbcLVqJ4WmZQINDYvr3D+j7Ws5F
gHHQFShnbWpV+f0D0r2iK9uMd0mLSWbrivY2DQp9X01kL8/G7Cc2KuaR7lLtQrtGZf8ksxTLm1ve
R7YhtpljXlKtzJjsMtUt2rbb/scRfiuyrkfIOq4krkro+n1TEOOYA6TTQhBQ9jKGVI95EIbbkonU
4rq841xmqzied2NQLrusof6BJPdjjimTGbISLl4RKrs488pZ2ID9x9HRL/i2tgA1dlyTrYNNyJL7
7QSf3dZurQmshNtgi4hjHVZWP/7IEifdBUQKrauJ9EjAKwAO8xhMTkKqYGLSWVOLHtaizb8fkPiz
o//f15wrhO7oHuQGOmdKCfrPpSRrKs0capPJnSAF0RZt+pCj398Y7qEYCu2Nb+26KC7OYRxHfl79
8jKz+hDlOx48ohuFaH6iLKJUjfL9uLjRySp/Uc70AExGONGBzHagu+5QT5BrGtXu7hoTkQ1cFYOx
iPWAsA/dMIDObjsw6rhrcEOT011XBz7KSzK1X2VVJheZlNW+7Za7wETC0IZDQOZpEu8iXO3rxRuI
Em3izyaJovNk15i4ygYHd8JWGJ/NUSTOXU+FcYw8jnOA0NNa7k99XpkDoJ4GgJWYvD0AuFOf8VQJ
sYE720K0kOjhgycX91BGLP55CB7XJAv7WCXoWwiWw8E6tL/5uNt1nQxiZ87ul2jQ4iHIVKOwZN3B
C0W3sgx7XejEwpG0Vob4MRws2k+m+86bHcFLHB8CxpnIdKIFH0+ariUbaBY51zjLqrO3AbCjl8DJ
GJe11sErUFb5MjQ3rlk1JxbUH5ozLvcCT6ulbOf2MmfrnGEw8zQ6F+GMFsIos3fH0AgezvCGjmQC
r9g2QZ4crPe8sGxqPTUAgV+XavKyTO50yl2GhjWr796DbbUpeyJdybmL/LIJ5Nti+qll+g2ymkOX
m79njHgPfZZ8OMs80gci59xtLRwOdF6xPLu+HIW1eeMmeJMbmncxEoR4YxeQE8kkoiuYaSXTyCcJ
F8D0EhPqIUrFJiIHqHK8Edv1VIMFJoahMnOi+KwC8Itl+OxuTL8zuarBd2uHxUqqjdAYUkWl8xIa
utzMVXHTjhP6EgkIudanlhmgBFu1qJiaojzOiOA2cnR/omyqdoUzpmd6QFCU6qzB8D81T2yb853s
U4ffnJXllYQ90LzxGjN5d5DNiJtn6P1Qk8D97aqhgp7DTYuSkubFxbJxA8VOexJTmu+9eXxG21Ov
KKpAd8HwH2oDxyAbFhSKiESySp4sr6UtNLZyw5zdN63mQlxWdEmVNhfmMAAcZck3OlDQtmRfXOVE
FhA2hlex2znKGJ/22EuWstc2yRSTohLkIXPF+m7p1Z+QztnJSv1er41ThM6H+cL2T9HdFMEu8fpl
g2SCdBjp4A4vDJ8tjnkokcvATiC6QyMwtWpsakSnh6rsiMl3AjBH9FxeAyQs25Zo4HVK8Mgd4dz2
amlZvoT7Ug51fN+QL7Dq08zYBaU+XDwC119EwAUZmc+mFk4vZksv32oRXZkUTIppZK4wQqI8ka2f
BmFwxpXOfsyVu0wQ1ZVOj0Mxyws1UJXkwZ7YmIVAFOvW0yQ24vznoI9ytVgBZJDUCy+OOmiyIm6N
zHGRXzBSa3FDoUYihjUVSJexSwBwQ/fHXdmvRRTemPNPmRubua6NSzosGpLiEhmIhQRNS8iQ1gvA
PlVvhD7+sycrhwhXJgnIVGFtCXSsV54e7TsQF1khddJfp0sgx25rFhFqm6nfGOqFl00++sbgNlsr
6acXt+rSbZAszymIC+pHbY/FsLlFIlaDp4thM3bLi7bo3srRPOOyuOhIIjhevRnbPuN58VI5CVng
JYP7QbDLZTWMozRbc1ntqtYuzlI00ETi1HolKUNuhMBeOZuhWBPjo7/XAUKfJIU95S2Wz9ad98ml
P4GffR+nst0aZJSvjcn9iasNvkpoabwZZNvQ9HloQsN7lBrBb82cmCfDTn5UWRf6VGodpeTNzKiD
QoOtf728WQ23nrofNhnERkCav/KBroFueV8mEusdaqn+wIhuuI0XNGRZ7t2jupKcfQAV2GazwwF3
1XuTsSlgEHFZMseOnvJxatCkl93GiuFywBat/HS8gIvho4SJODafjjfZNCiN6pD13IcGbRBE8Olv
BoVMbnctaRpxdMkLFK2x6S9ZfW9HXIMlWNiNYHLNvR4ZW5O07TEbgQHEvS+a8aMorZdu1As4J5W5
GZDA7SrI23EK9IrO+M31WdGngdyI3WCbTmOz1V0R7SzjB2op7lUj4RpE2vnm3KB5KvQK6qx5ECK3
NhB9EBzL/FiZ3hGtEaf4MBHmbIzFropOS5I092hKy5XbiuNiBIbf9cNjk8tkl4UCbbXXyN1sJNNm
KeVDNTfGbUQ73OmR6DOlyI7jAvckFo1+MLxS34chuFtNH7fAASi/AeQgWc8Q91Xr3qbpGpSWt+6L
er6MZfOcORU1tBjeiOXucpo37FhwLrjpzRTBaMOmsOzjnPyj3CYspsmg9XLLXTVZElNVJmip7DOi
/OSMzKqhXBtRswuLpyHhb01WEalkpXiMflNGGuit562n180h0crtWOTuuR32BdmXe6sugxVnLDlx
5tsCqUKFtuBViJi0d/XWyCkBiUiBXeCVHdvInnxlsowr98mL2D2gFzjmWmsQdMFyC7PUxvkN44ct
KGYPVJhrkffNScc+IXH1boPIZPw+V2JvtAiyx9Qxdt7iPqeT94UEBAE4PIElp8kFYgfOTglWLg3m
0zK2ja8NaN1TeBJDYkv2MT3uhHC6zazC8z1ER/nwu+0QeKaL9gC+O9q2OTOUGaUEsOoZe9mQHpuW
WO0c1igqbmg3mQfDgBkO+Jo+ApxSAmfTx+qATeTFjccfo/Y65RIlITYUrZ/XtRvYj6kaeHAfP3AV
qLREKkO7CZ6rkeTgjVY4CCwFP2uGFmGS+dZ148e4p83IJUf+IbfkEnmkGussvhgrX+LW1OMSbbnz
Ms35LfjxBW63Ttup2ZXK6Dkry+fEXHdu5UuIRpF0WyT1Bv5QB59oejWMKusoVhWMx1O4w7BHchX2
0kYZTRt0ZAnOU0rqjamsqD3a3TDGnIqVjawD5VfdBkX/WYXIrweaMXMr3hGTs2fH5+paKbmcbNp0
HLA9oniku5hiR2WPHZRR1laWWfDApHEpG62Znhplq80Xx0+V0VZfkAg3c+GtJmXDZSpg74Wy5jqo
E5RVd8CzW72OysBbKytvpUy9Me7ecXkzldkXTAbQJGUANpQVeFKm4BF3cKVswgV+YQPfcKIMxLay
EgMRw1dPORHgTZlxG4Mcf49xH9fKhpw1rZ/ENvf3IKug2sKPx7Osw4qA/aq9WbiZY1zN7O3hAtSu
H7Vst/E9u8oAHSkrdK9M0QHu6EjZpC3ll6ZsHwat3IRR9Qne6IQBHaOGMlkzm78MynadSD9RNuxW
GbIbnNmFJ09NyeBuCfEETNptWmw9ZeXW8HQ7Th6vU0T8K71PSeLG+T3iAO+UFTzpMvCFC/bwRKXN
s3rditCfnFWgbOQTG6c+cs6ZagZ5lfkR4zivlfUcyMi50bKfJp50LzzP0sIyo8zqhrKtU7nddFAc
Wa5hF0XBZ+pmD9LJHyvZoOOvnjv6DauFtgaZmWzSreKmScG+FwRzeSE3Po+2DGHWXC4jhvcUd32O
y37BbR8p2z29RGMjgpStieYdZBoamx9tmRf3OeDQiFvBRqbYJhCAmmDVzcFvquixQsO6mgO7uTAC
5JKoJxiuS/OD4oglW0ECZOQ9yxgAr8IH/JUgXQVtrsIMxAo4cP3yr1Tp+uWfh6tE4MotGK7/VDCD
DqrB9ankFYlw/cE/aqfrz1y/nhUegbvQ6frVnx9UqTlIUvTzny+vT/H3r4xXBgOpe8He0PBwKUBD
Ved8FAog8feZzSvT4Z9Pq6APNOIJ11SSo78/+ec3//yxfzxL6JmPhYJLlFfOxPUwdAWfSBSG4u+v
fzu+65P/42muX19/5tsbd/2/f7w1f55HvXvgbJ69lmbUHF5Cm+261en5wYbKectUGGov6oDRmT48
uBzUqj3AJFAdlYJ2aArfMSuQx6KQHraCeyQK8xEaAD+ES4Gf5ONbHvW7KI0/wGNekNzBn6xsMkSQ
YFvgQxo4ImMHUKRTaBFdQUZihRsx4I6EEQASJ882GGMC7BFwcYilkaCR6py0hQr6EAwTXcFMcAIq
U2N0xMJQnBVYEGHJGToQUFXvMEk33RaCLRgbkGjrKmCKhJzSKoQKku5GIVVMBVcpFGYFiOG0cw+L
wq9o0/LRxNl9OkXbcARuo0AtqLPXNd0+NNbcTVGYXjI7GQ+ZURK+N+qnpBH3zazmEAoC407nDiYM
ZnR9X14xMQoYYyl0jHQaP7LkU8C5ctFnorjspNwCTol8V7vrTawlvOpNIQbgFhUGPE/sQxtYTbht
FLomLBXERuFsagW2Ae7CdFPBbizl33+MaXVjvnF+ugqK00HHEQqTI8eD5FQhl/Aro2Yz8V/ILkIa
hNN/mzjEPCZBd0E4AZjJ1DAcFH1zoTFB3UNuS5lrN/lUe7eaeyBJ9UJf40OH6VPC9sGMNK1yhfuJ
RnteOd1zIgL3DEJ7Fze8e8Kb3ytYQTbTJL9JwAd1cISGEaAQpWID0xvIUAltqFLYISf0nD3q/zsr
44YK/eWEbWw3wCoaFbSoUPiiRryaCmckBwqRWiGOJgU7ElCPiHzLb91y3IX1jaMHYJFmAR6Ls54M
aaBJgcInhW26gcKd8LveAahptourCRb7rD/DsZyhxmnxfskRvBc1kxxp9ccUjI9B7yEwwDcVcJwW
BXRywX6LiEnm7BWgNwguzBX+aVYgKFchoa71otQkNrnZaDeZWQawZMN4XxnxVzoRGJTDlwqIt/Cn
eTT22FPdm0ika2NQXjd86xvTASE799UdL6295EwTCubKN1qi09BwfrUKcKUFoK5MBb1KbPBXhHBu
sxH3JFisQOt5Z+r6YMTTCdwzqXBXiNb0ZSmoFr8UrTpE8xvoDtu5lD8G7POnxvlMlsdmWbJ9vbg0
8EV7mV0SvONmu4Qdy6m5fGDVxl0Xj7dElTyl8L6YIlkK/xXBAUtt7RhEHQeZZ4BtHFfDehZnRJS6
WJYCxP1wUKoti93b1Bec+iJ2FTU9oGtU34rERPWNrI5Jc3qGjLyNFLAMLzgLsYKYzdDMTIU1S5ZP
V2HOCmMrckQMjQKg6ZDQTIVEm65wNN16aqGlqfHA3ANoJlcr3om4fUohq9n2py4QeNLluWsUei1S
EDZH4diyGTCbroNoI//wtlHQNjx5AGOwOuxriG5AhblpWCEcdBs5vBOjGTHHnCiWqnsz0ujUOcbk
92L50hOc0fn8aFajH/9GPG+sp0mCTfTarXQMckOncT1OGTUEADoDzR4ANsMPOivf9ldKnVC8umXe
B8LkBESKgtx2XSi2HdvkaFXPUIMLM8u32Sc1xqRoeCVYvEXx8WLYGJMaPodm8+ARk0D01fwCZBeO
U/ziAdmrTFTHreLuwaS9lID4BoB8RIzRRYXQZ4Pq02KtWTNTDDdOjQfb1azcb77sGONK6VKE4mjZ
FIlKi8iFs+3BASa0LYh6+Z1r7r0L0wnviIW3CqV3/NDmdb3LalLwyjm7J/XrMivmIMMC4RhfnSAb
ue26cx7Wr94M9C8JUQP0gAsVns5PFMtQG+mBEyYmiaaodqMiHjqKfZgDQWwsmgnkzUqQi0i+2vIO
xVp40fSbGIBiVUFSFCAVgytbMTPS9dzPjK4BL2Ls/mUqEmOrWk/LIo9JwcLfZqbzILpo5xAtMI31
1q4dccb4vYpAPLYK8zU6b1pTsGEht/sydB2OO/vFMfqjXv+YdR2apAkvrsvnQ9hqd3od175r6IRs
I8OmDK/XRDnAFVYESg0UZaSYlDVwSkmhVytapam4la0iWI6TfFpAWhqKbYlphDqTpAsJvg4/kEVG
7ch+NmdOWibTXk/IKM+6jA198BFZEdnyAtthD1IzBq0JETEBgoixewYvGgVvg9HFp9Qzf0E60THJ
Rzh92CTGgbduFbsTTxPNMsXzjBTZ01WMTwR51T4HW6von67igI6KCDo4x04RQpeAVArK/Jqg11Ua
4+YZg2WEz1iGpGJ0D6ZijdZW9tT2O03CIBXcPdmqwiXNBqgACaTSRjFLSdozjx0Y00rxTF1FNu0V
4xThrw64hoqfpeqoq9h6TJDsBxUdNQGTCpAs29sKnApAFaGK41OKKPcyk+1FcVbDDuKqrtirqkM1
Khqrp7isejSfJkCtZUgoTzEAbs1X3Dhl1mMrTxHi2Wn8HNDIXJP16hLtMd2Z1vxUFANNYRGPu1Kn
m8fte1TRwzXsWCcUR03RZMkG2zeKL2sr0mw6RJtBXaS6F2Rb/iJBOLnPvBUqvI7lyw33KfFyvLGg
CHpDo6aZzXhLHru9zW06IDQrmiv7ljEdFNxfRQwVd1F83MSElEtP6CHpC9fvjWomW+5xKUXxRV88
q7FHIbOojgsD2ldQ1a+9hTg4SVqKI6M+aRNj9KI6BIrbWwPwJYdiuSUhYQXQ0zlxEX3ZivZ7TWud
FQG4BgWsKSYwMTTcGsAEhwZp23ioc2vPbodGHekeeQvgwCyrG9zQyU3tyAN4dADtDDB3raMXB1lj
AEz2HfnExw0bN7lxISgTyZtc5ign202fH6YAn0VKEl7T+DJpBrYzioH8w1REZJhaio+cK1JyCTIZ
FsSwaYSiKFfglL3xYS7blzpinF1H8hXDlrnTltveCkg9N7uLrtjMBPVdLMs76QS3ay1B1Q0MsLGL
biWX/5qB+w2xdjkXex1sXNXvbNvXoCfZpJyJc50sA5A0S2PNfoxzBHp0B0YaMzsMDkWWJtC3BDTN
nIDgbc0DQ28lD4tx1zVwdi0DxVPdeSGU/GBDngako8rZL1pzRh9obYeJ2BjHW1QpXt8EehVd4L49
9MZA7xMeVc3k3dBup857zJXA/BpKTOuWpnQRy3CbVHRT/vxnPzBebxAHmU7JYCmb8IlrWsUSW4nn
0GRG1YeatmrbxGQiQ7hUt5TFprdKxN4em/m9jBxwIESFXB+ckKx7uFbHNOnGPw8yWMpN5Ajy63ud
cBP10OIhchYdojSQZ4Ln+zeUfoSQFY55HDONYrGrDBi/LXBX+dzFEXMCLVveUeeCGu8dgMDedKym
BgWaKM9Xa8714Wrauf6L5UqydbDcP0YeuAj2BE3zak+62nauBh5C3xiiGmOoyJb2wWrn/+PdGa+v
8O/XEAMckjGwkIe5I/qTDU98NVQd/nRlCruav4qY/cNKjB12AnKqX800C7a0hHDVBofr3yxEhGvj
75+P6b61xGDiBicvmZZ1Aie6WLCVLdqj1U/jsX1n0Iz1Sn3/+kPThOJtMjWUBSLgBk2YrwuXZMwh
4NlrWbH/CB292mYG4ctuEQH1sOhGNAM8AA1TG1m0xbqoE4uUDk7GQh+69XcXT9rm2XG5ufqR/njj
FhAkcRXEEOac2acdtP/zzSswcNEZFMKacEXFDExlav0xKnU5r4Rh9/3V1HZ9SFgqNhNtq9XVyHW1
dOVJskHte5PIHA1q1SUbqjhcySHerqutKyVIHAKGjs25SQg0UKnP8Uy1PUJofE+BNxzcON2j5baB
moUftVRYh4LzF58XOSz/1/ZCP1tRoCmVASys54yg3KsH6foT139dPTGNWzFJ6bwINTZDz0gDUiJU
b80Zppc2qxjlgLc2VAfHjCqKy+dSCmx5S/fOGvfOHfBnQYydxAQRDZlN4WkiF0jBew/67xAK5moZ
xvvMPaWB/mJlgEjpa9Dl1V8W9rWERZt35iReDdN4sQfSN7oAZH8uH4J42M3LBJvF7A/UxL/KkLr5
R2gDv8sZh4qMp7aL4tbRxnsUmC8trGLkOs+TpAJxhg99IPhlMepuo9WfjmV9IL68nxrJZrOCGoNm
6ZC7xUmjyb92R1rmpinyk+gQsFOaLQy0GPXllIzclcpj6cznNFrY1Kn/+vvQ0o9i6NBHhwITzPX/
M6eufS1hz66+9+1HIbeh0rk+5fXbeo9Jqpms128/N2D2UgZSVbKqp1la293ptXUp05ypUJEX+3AW
2ZpRw+/aHi9Whtql9uK3gCHepqHblFez9uxQAayc3OuOQwOCUjvlMPJPTa8hO830yxSQwMdcEAO5
exuAC0JkYa7aWnTEYvCBYLVdxUPwYAk1CbO1XZh67GF17m6Cb7Uuow2FyaEWr5xHLjlD/90PZXdb
Teu4mMatXSpIZhKcpXO0yDfZuGlEcOmQPIi8TKjoKW6KMk2w0yanqQUxYkdcVo3q3YVZwRyj6j5r
ZJ5+ieSzNnPMrKW518r6iW2/Q01X+zYuu5XdQdFAo7zJ4wKjbG88AvOe9lYfUnQHrMUuNcbMcu0L
sBONt5+iur2blsyvW707RoF5aOwIO5jrNT5I333EloVSEcV1hMjcpxPJXr8zfjsOCBxSTTZtyiQp
Eckb1jpaNNaydVjz5/FVN9yBaKn0w4izboeB+WebuRdHtvddnd3JLvyycKeTvaptwvBcsZQ/j6np
62lrHxLQIqNO8Tu3fme7w4Ht7HPeuCazYQZ1Rj5/gTx4qU0R7mo1CGhL54ar4zn2IvQGRgjIUbg7
t4s+k3Z8427PSywPljDZS0TRk4VNzbEROTHvX7IJ9GvKddaN1Q420sjMZVFoeO+X9sU+azwnLnQ9
GY5bRKjOBu/EE46T7miTr0JgXqbMUM5vkCOB3y6XoCB6iknbkTlm7mnogptgB4nn0WKzktsEKhn5
q5DWTwdLNJcusw/mavNWaaE7prGTw/GIIFZaqgqKOUOkfggqP27yO1q9VLlszkW0HTUQdm1/Lsic
2dkaEA3NIqhAj+80YfxwRHQ3hsNdghjAzthQwqvyNkEQNojGalrX0Fw1bH6W2mlu61Se5gp+oWB4
laIkMe2efbI5PYUGQ+Ciib40seBTrLVTUWOgdfvLlE/vVkq5GonxDtPWfSPpVXT2gz7CFM6GtyKK
LuQU7BN69nZSebi/8h+ug/5sGUDga1wW1gi/uCg++PTxdVrhvcyin9RaC3lk0cGc0zM3ep250pds
y3Mvx1+TYf3qGclzg/6YiJ5LWntkdtLfLXBc1kbXEk0pzbOTz5956/6GgENBbGOaaXSuTuNOtF9o
YD4HQ/4wn7q+haagbpRLXf6cdcm7H/2CNEDzLAAGHU7JTZSLd5I3aQWYzCza4WX2zIk9UYJYAKxZ
Q4zXXAtnhcD9nfMy3iY6oFkK7hvIZS+dKyOgDezag0zf4eqHcksrjKI+BMkwpSfhNo+Gi+uhZZpI
6yRf20FLwF8wKhmgQ62nrz1IF8xu8Qtk5nIWjmBIz4GnrQ69wxqfkrqrfAK3GPXXp6jv3mF1F4z+
X2M3JaaNZTU3IG07EGtPzWSSeFGtwJbfRpOofaOA1kv+wTShITeK0duMxnQjBqn4VXxkfeoPTX2W
E4MNNte3QF6PEzxMZRuy6ueGJi8M/XM307ty1D3LtNtVGEQHHViWZCZFa836OerIcMyk3syguTZm
CLt70fsnt00exnZc1XReJ2Wy7ksmIBqtX5w83K04AcnJoP2X13tCF/dcpUonfEjG9r4X2gc5Xw+8
w0DnJtb24Y4Us/WcE0U8y00fBUet7277NDiWob0vTTpfo7kt8/GFBpNw9N+In4veY0LgpA+gOx6H
bnmtwMusPCM7DjGA4IwBiMbHM9joHw0aWEb8E2FImol7kWJRcTrvEzdBu44B18CzEbs21lHU2ANh
dHHrF6JE5doiJfkI0dLhXQ5+LKM+bA2OI+OqjLQ7O6hX2JcR1DCv7MUnrYnTYmNRsoLqZ9dNrxZ9
HTLoJLuMX1WPDK2RAbMrEoG0rn2JYvnM1IImWk8HOc7GX12JcX4w3Hs9Dv2+fg90hXly9BsSjy+J
sfx0Y+9lChmFMilEELcNOhu2X1C8QHnAXeFV5KMntAIruO4YgnaDGxi7lsb+evbYnlrtG8MkiN6J
W0HeNLF5DQO6NlOnepjmg2kOX4BuStQ8y10jdTB7Ua5vkM3QLC9+67RFWVyH+xCKALc7Yt4JnGCb
/LS0P7UY21Gf4qs1u+5kDAEnEYL+XZY/5o2BcaxG1Eb4KwEGAyVwPpAO4sSX2Gtew8JoV7LVvduQ
buqKWfKnwVBgj/sJe2pe5oeIe4mlMYhAmJBvIJvOm0Xj/UwCY0ENSgt0McW5JMV9oztzvRki/cZT
MnqdzN/QtW/cSVqP9fwohhSlXom8wkCNZwddwpwCmFVOngLLEXB5R/4MKGpO9UKMXjniFemD0V/6
sN4LNmJbJ40jqDuAeIIK+XqpEsR1XTcYP7e/U2PcZx6ypziFWheZZgWIh59fGqRVRZ93x7hzrd3k
VuCeDA/+YlY9dklKC8VqB59yMwboTHaB3aXxqbDne7JNnbNndc6Z5FrCUFyqRqO2y7ORwx8JDfMC
W+ozHJzlTHRzd5iYiY2eU5979UBga7edDD5evHvyaCrfyTxlp3KiRa5XS3GKBRvENFWdJdSSxybr
vZ2yYc5ZTrpC7dzKBPXc9cHtF4pZEk9q2/NT25mPcSvQBNHWDyXItblnETWsHiJa2tIfYym5uT4Y
M8o9jQwyIFN3LoN7CQ1IuRIRfa6MzjsHWYBWRE44C5M8IjQ0Pph1aZ0nFsN1FfQk5ZQTcPq+1R+p
VYdH51BF+gI5PC0wcNjmSfYlWRkd068hH5unzpiIYekXqkTY+76bcMqFna3di/I57Evn7vqFDI15
Z6gZfqmV+LXt0eIyQFJgmSi607ZdbqIlYl2VVDOVLljpOt4eaRbWORqKX63Vxb4wG3nOFpxVRkM+
FhO6tYQRsyZB0k8J4LjxnP9h70yWI1fS7Pwqbb1HGQDH4JCptYh5ICMig1MyN7BkkgnHDMcMPL0+
sKplppbJ9AJaVFrde5lkMAJw/MM53yEgBt2psfUA8l8yJsFrxx+c7TzY7Z70CGauyeythh5C6BTg
4tZ5y3frWQyTwLhtJpOZS0sQg9wPopqe+C4bGzjTxEP9SoaUBVLRKpHh9SNh7R7fcw/EzXoA0YLO
z4a5QANKmGs6wtpxOloGRT7O1JmHsBdHI8BipCgnssRKzh249BKAADyyezuT/pfG1k4tPktMdCwx
ZuNxrN1uIxW1u9ehvEMe0264zYjFaoEFjsnMRaonBKPbVvNkihv+sjAjQq37gjBZBvFGxVyxaVq5
GXrUF4gHMFGS3RIjqGxEQ63on8iNv5V9QiQCghUULw3upVcg6Jxyi6G3q5wYokGzHmY6v0F0+PN4
gG7J895aTjQdsR88RqP2H1UCnHNuazJTyGZv8mI3+vV72huf5ME5aElzEmIWeUuZ0RDkvBHodWhd
w/QMHCdgMR3msK44Yebuw5mmy9wXTyU0UHaeY7gqm0huFDWcKHlsFphaYsJF3TqKtzKfSFnqnb9p
ONSHlmkeEqfx4ifhefnf7C5BnP6wDnWg3xQiMdaaqh4yknrt52qKp6scDLpPzn9RyRUQ23cjK+8l
0cOjFYUIWVIUXnB4eLiS3MXujLQ6jmqndMA/S2YwE7wsp+2cTS+jjywhlSYQkDrjqZwfk/hPVrjB
kbUbA1SvaTikpmrvFMgw4xBLMfDux7TQdMQ1luwoYAhWpycGryRTiAQIfsiOxw1NdmTeGy6Z5Ab3
7qcOKT9U1x2KiIZtHhKYfQ2Q+dw5T2O3WKaDEcPxAFW+LQ9RKiKqmVYdxEhnneQmdsgcorsewpPw
Mu5KyH93YdmHxPkM00BRg6O4HlmtnsNE3Tq3N4j06t/ayNJrdvr4lJQFu2qUG+C1CLCyPt/mzAiX
a9zcdrDUVvMCtZpaa6cJgSZhTh5VV9VHE/MVScUse/r5RwZpXencOxRBE1FzkN5CwKYBZsq/8jx8
McfqnVvIPCoDraeciWX1iSFG3Glcbbt8tdlCgVZpP4okGU6dG99RFS9uE8K5EueRAEpJF0x90RTD
a53Wq9kbUJ2w8xg9hrMeRDVVthDrEjYk8/xL93XHWNF9INgYlm5FR2WT7r5iixxipUxOXF8xs7zq
5tbzegSpt2n8Cvd5AXV8RkoT/Siq3sE/7p5lRWwwomW2Eu5bhiJCuD2Y17rH0F04H9ZsGbtiyZFs
2EhsY4Kgw6CFr8Zk4fsdy4u236bxVWFMChtsofNL5R5Mk6ldJX3yzVt0kXXZbEqHEjGzqojoecNF
YY77M/bZhy/fSjrJQxO4P/puomJaLBTfZj9zaN2zxwW+Dt0RnpHrAglH0X+pnPv3V9Utida4KTmr
wUKuuoIapFcNCiilofFJolDdFiGCLff+QJYyNgyqgkReoHoA8tEOxJgiefRN9ibaQzgC3GVN7OX0
WAYNwYecZqrVu29rphkZH9GUP9PrszOb1YHdyzm1UopN3DRl+qGGyDyAir3PDQil1I0/CgcRK5IW
9U+vvdU7u2FggVvkSJhC7oAqRl3lzW2xV1tOB3jLC0oAAzgmTWR6hgPtMPsliFgD5mlhjZpSAmBY
cMoC81zkvy8ZHms6zGfAvNjhBQGSkQ6PGfCZDbooUCWptWpwwHYemtk4e3b0yI9OsRozMzk4VX/r
BBVX1vDXVYhaMqyrbROEJN4tX+mnNLTfR2rqatikTvgObu05aidOOnZIyNfodrsp2wyB8Vf0fbDO
dZGv+5kNTYqBusYags5qPSMxMrT9yXm6WNjSm1Uxi7OHQkCu52ekOtkohRRisMtNnPRwOcVv3+I8
Ss36UioqarPCpmtzziv2x8gZuRfcKzhbPiTbvWsukolXJRvjeczwlFfJ9N529GLQM3laxXzYTmUu
OZgURgYqs6YhmzR4ZhmZrPjcWUmMBI6NKDwgVe19xIUizyREKvXx/TyZtX/MouI4Jbfedv+oitah
Cvgr3+O7WpAEw5eO1JIAon8qgmnWVmkYODUL7NCIUGI+voudXB1LgFqqxvycBIl1qDEQNF077nJF
kyttynmZDcaLp1qioyznoE3zMjde81iDIXos2bnn7EyPflqMx6UG9rJB3zLBoRlPznsXDc6tp4w0
R7vG8JdtDWH3t7RdNjzzhl0bpJthTA5kEL43UZ2dv/8w+u6XUvBdAUWSUFnGD0bUmeGayVwPyjmO
zsXsv6nBQD7rAgqaRjM+hDNOcM7RO8v2fj/b5r1yW2/HWeKeRReeEaNQD42APGnxD1rqX0EGXVY3
1g/VcYm2k7EdPB6Sy0VlLkQH1Tk/DZ9lYtIu7x/jtZM74UxzwtPsMATlt3wYgyPLnmC/9PzT2Por
BE7msZUHX2fBniG/t0KLwOJOm5tsMOvjlOJ4+pbdEnIj1pYNHaHj06Mw6FcBZcKwdGp2bUfbhgVM
W7L640aMjqUZ/0x6l9LHx81A/fjDTauLP0ZYypYoX//W5D5q0zrmWhqMS0klg8SBoinz0ienJf8q
H79w2MmNJxBgW3TrKx/tEK+tmtZlrbd68F7bShKOnlMuRah7ika/1lTGaz1yBn0fRIxXSuAKgizb
hsdxmBFnmomPuVi6UVJAV0YcX1vN3e+zl2B3T3GrV3qMaW5Fccx9tv5M1votkR+5CbJkCCd9MKFE
UCmiF7EdFB3xRL0XcBp3Tf8GK/VQhJRlDlyYhTFNcV6t2wxktkXCZ9nzUP1+nzzvpzGgTSPzZ0Ou
D77j5eSsSItZRVRb5hC9zBSCG0pXnvUwUCzgYzFLdPCUHcs62/qaJjVuuCc3BjT3bd8hlpBDSNE6
MsjEVcdEgXs1Nl3siUXCzIADy7Y4alLkPm3bd1Q9Sy5Exc7UP5Ypa7y4UqfaVx+L+b9tso+84GpC
SIvY2zI29rTYzmX/FFnt68RlhUcJksq/LkGzZumd4PkGIfdsbfqUEyudOB+LXV3oSxpMPB/lMbbU
T1z0zaYYMKJBhaAs4YvK1t+TLEzrSzz7mtnal4mBnWmZ3Jg1R354yeeJM9kbHhldT4Q2lcE6Rvnp
RohM0Ac0q2XsvZZYXaz8Th9/MSIMgr6FYG45r/pm1yOKQLPP+dxMNHwpX+7A52dlySnm28lH0EyP
3yN1bCRkxtDFI5MoGcEl08ZwvAd/mVNytM+7sFooF2l+q/zuMeaQWRn5R2t1Ghsxv01l5tu5IFvH
mQl8bUgdYXy+MpbP8Z9nYjeAv02HXTAkHxlLq7UWmGUyaxPbvTgTE7Bq3QEcxsjdLqcrPQkAWrZQ
q5y57VvfK41bpIx2mR9NbyScrsxBLuOM7itmoHPQo2veyNX+GsenKCjtXwwqUDwX8/xAvltycMVc
E7ztiw1ZcX9K08yIUyiPsWt3j2Lsj3lP8xdYjv3YU+Pk2YzOupxCSGwB90kIIaVAvom2n8u5Anmw
0n7GNxyyTVw3mv1u8eEWMPPIxeJJzBVSW92fNphebLt4hClwGUpwIGHdkwnPc9ck14XZN01OB/WV
gfJmWK4e19QcUlSJ5nISjAE5PiGHisgAIbYZd5wTyV9zN538DJ+z56Rvy3nIfYLqwN8SX/2h/PC5
TPWPYnZ+tpP6zDLvoIaCUy0B9MhUY41opucj9Z805bUAP70WxEhsmoxy11luIj3yg5qSwd5MRDxG
luoagQDD6svlXVF24LttVzOpMxM8azBJROpm/uH7gR3S25r2GdNcsooiNwN4lxDhc+7Pdi0/KlMe
UyfAHWgflRVjz2qrP2EjuWa5uMzOfR4le3InX+NnLoKcKC3NET1hZpkLHr6y59KGf87/49r1MFMv
cc+H5d61Cd7e5byc0ZDPY8txV5tEVBhGe+lMasVuKSdGEe4WYDDIomtYcTOYBW7phlG3GzmXEh3e
6vuV1z0u7cSbrloaT13vGKzjsb9RRVRzcLEXb/A08yAQPvbNNuCQU3itRv+iUy7/bxDV9+0SJcEK
g8SjgXaa2SKfb4QJoeuSZO1WHEsh4ngMG6/e8q+5H0hYhsuOsYTTAX/tJgf8QRrjmkygi6Ez3gXH
rznAzPBv7MzFfvn3RNIlK0pXucl6pEJIhmoA3ozt2JhOj84Qdpvvn7V8bcMBBx5pVUYVzJyl3alI
5l3b0IVXXfyII2qZ0vPQUUVDUohoQc0yDikMtiUeh23VcVFIPE2ZRwAE1dLSeGUfdi5OdSqxjy2c
rCQuDpnPRDGMFoGdx689B5Ahp/zsSvhUauntc2N+TEv3j1vRqYQ5z2eizFZERgf7zCDYlsrntSfk
2qhp7rj6V1mGZeDbmitbot0Le5kUjsU2JH9dN7TieUaJ4Mtg4wM/YrmDIcMYxJO2Qa8jb/N4itfL
uEIhcKMVWB6bXBwlnvR5j0WDZAON+yzFtVHoXyWf3DZJg5cGY40VGz/iBoBSnAdsTR3iwtHdEXhI
PoJFbtQmbJonZ+he26XLymr/3PZiwkHBY1qarMvVcEvwdm+yOf4YbG762iELLpjp2FLKWo2LAwNS
fYiQ+KOxJEBezyBJv6/H4ZuPVPYOr/bv99mNl45Bg4WCfSwPfVtM1I18ZKMQT1JXycWfnK8s/wBj
Nv5kDWpO/gMuOoT4GZpenMxHkcbTSVt1ivsZYrjrJ9UaWUN6TZg9rLOkYgjj+aCL8oAdeCmfWOes
C1IeyP01dxiFkQfhvrO4g44QebdDML6k3aQ2QZ0iwpkaVvxmC33d94YNkp6tOVjhozFzYtn+9CwF
mihuftwaPasVHcwLjP1m8RrPiY+QbXLroxMPeldP14aJ14xuSSbha1BY9bHCloMOx9v3Ea7BuYKn
ATPCimOCVgDY7lrR8YyNKIAwN5RrqYp5N+r2BvYIU8uUZndLoLwpOb4x0vSI+uwueWzo4NeCIV5h
mMVtpFu8zwg4O/Qk/0T6/P+8qP9HXpSwHAuawP89L+qp7Fr1b+vfNSOz/x1R+K+/+i9EoS//AZbL
9Be6A5QHG0DL8NW0//HvhhT/EK4vPeLvAiltubDh/pNQ6P7DBtnp0hMJz7H5qv8VGiXshWu4hE25
HqQlAdnnf/z3P+N/i77K2z85BM1/+ed/Y+Z+K+Oibf7j321h/x8gFp8QKRNExhJRZQnzvzAUOlh3
CLljFIAlTlIr7P2HWHfPuWNLgNRvKOebe99ova7Hvt8QAcFAj5DKmYVfB9Vif0W5UO4cGeYXX/8I
fYMg3Rmqf2lY0FqjkUzBEJPVdJnqqj70ZvAnSTIq7zlNNt7SmAoHKH8cN3o1kNi9iS4yz5KnIDW3
Zo1ihsAPuclHYeysmaXB6CFTJDBw35KVtHEjieahZo8HdIAMCeTqW9PPl811kcBbz4JdNQaMjSPc
+Jj5PMKSUhtXuMULXeH/IFsSusCxDOOTHMdxU5sD0poaPkuBVDGlht6FbRSuosG70N7s2DNlT761
mNiJpzroFOOl0ZM0GlvVmbxaltCDPOYx8QC2Gl8CxSqjyJL6wXD33ShJlR9tj0XV0LwbYhwpfMU+
SpIAgFzsXFjV5FjF/ODkDcVnneKLxww/bfqSxXyTdi7ijZEoXsB1Wydufi7d7NQb6rXNqNITljAi
1mIfaOwEXFVntgAWHlrxUTdxupaNLo5WdPRjy30ONGdVGesj7jRnV+Qqpy0JD11oR8DSeoYO25x9
xG/WTQ+5eHEDNzjjqUKFFw53YSYFkB0ac89cZBP9iuUMiRJefofKT81mNM51mBywxgEQ3pSsx3WI
BgyNmnFm05CdVNpC7++DcWsG1UvPSGCHDRLOUqzch6zCy6KYHCEteAibGklzOPB8xyZSF079Yy6t
t6Ka9YNZ44IsfbbqbtptJgjwd+pSKgujZOLcTUev9IZ10OEFnQZw915brmfCC16x+q1aOxRHu47u
zhSzj8h4VupKMesvbmQRh2fhAUQabU7qSXnzeUqBPo0t5E1Y23fe0A1bhcPMghiwGSkfTcCj38gU
u70+8TYc9XKVpiWhzWkkdlH9afHr8kTx/JuTUmiV4r3Krer3tBbJQwZ/54exAO0dk3KX0aH3xtDk
MCSTeygqs9iUfnb1vYyombGKuO6xcrCBeMyVb9ya/tmLzOqsxvyO73Abd+0TSQ7zacLXKlWkzpXl
PQRNKMDbDswrfOH/CKvmgEklOlqLzdvR9UM8IrUUrSNYRcL8zHS3hSYKT7Npa2aUXXOG1/5Dl316
+J4uk/hklPPJj82GCyh/8sb2YhMb/gMV2GfekY5uM4Dkcy3kqlmiy5ldhsy/4e9ZMYWXRp0kHXvc
GFUxHJAlWWc7PFvGL38KnnVca2g41JTa3fNBqYHWbErkgxHgyixxBKO6bvCz1umLmVNuEFL/MGXF
1fzmlovuOtpjdi320QWbxbn81i4J3B9xZJqgAGw47DLYBgbznUBVw84ty1M4Vt0+JZmDkZldX4d5
XCNe2gWiUM+1/Uru5zqXEhOpacWXKPLxuQQ25GnDv4Wl98wR5N8YhP5VS9QHqcVs3nmqb7188oAZ
kCnVV2LZfWKaMKmpEl3TrKVlQTSFvoxR7D+UbRDuM2kM6ynOaEUY9D06srsTxoDaMkavIQe8V0ME
L9pIQMlN9AW8P/YvC/kcfCe2OabqPhuPdQZ0/70RZekhEex5W6f+8plobschRclqItxmR57foDml
8jwQo5wlob0jwbtFl1bGFPZYOUr2KCsVGbdZURSj9eu3Ssi/ThAyyyG0o7IoCWMDtlz5ht8ovkyS
7Veiw5DXPV55a9foh/K7Lr7yrO1e6s5alaND4FrAOB0kw5ZtDEZdPDJyWLdR0h9rMjWJKAJ3Orjm
SFQv6gz8wxtIWwQLT18h4oV9o33ojZYi+qjRb4mLdSLua29j8jVBUfxk3aBX0mc7op3xpcCnzhKE
kVrjhg/KIkAUksAf6A4n0PGoD4vhT25F+dpO2yMTNAZK4Otx42ZbYdE05RnCKNMWuBBwxsZEvYRW
G63aaIJQgzwqVeZrNUFBKcnYWaZASF6hie946YcxUEct2XA7jjHeUJgYUJOOiBzNU+eXPB5mDg5R
g2kcoyHnmB+JNHHyadsYb04cvUxLLLtbBeJIctC6moYPOMFsQYUcaffJJhezfrcj/EcqC3/U9RFK
R39vpm6FhPWHNJ34Bh/H2gQt+klmC0TmYBRfNw7UEIVea5y4NescCi4S3y365EcRgr3pCz/YWWmE
mB8OrCFSuAgWIW2QxprtnOVMp81H2bvztSVAHDQX4CpZJB8zOz9UOi5bPWdrcNJhzpOoh/SE322Z
GzrAJNhIMkYrEtZWnm2f/AL5v1sk7nZSQAK8WW9D35kOQeqkxMjUb6L11MFuY0TkRVxsk6H4PdEX
IycHujinrF28GeqYS4uouMAyTbwH8b/BsaxunpdEL2NuHDAObmcVzYdmdj4n31ePc6LogITL4UOy
Vi6t5wKGcJn/xPhU3fM+eiv1/AdzU0QEPdcMCqqNy6ThqleE8YkjRjwU58bJ6up36aX6QNQaPUQ1
kCfl0jX7je8h1ZvzJ8tuj+kyrYg5v3faDe0brjQqDWn9AJK3hTIb/5zSI3ym8CBtO93aDBl2DoF2
J9eL2re0d55kPP5oCsZzvY2W32VHWCUMISRTf46lVcVb8saC7lM5sOy8NG0uOMHqLdakCGUA1IlU
k9qdtl32RMNSQsisCW4yOfNMTUBboprw5+hNv+ypbS9WXDibIHnwWFv/7rG2bQZ/YPLtWRepcVAr
8rGY9rX+b1fJn2FFJ0SACnyR3HkuOtZhZZT5D6qenefer996x+R+sQjfkRj/7q4XMLJUwKMAK1nb
NgayWyEiYIs43h0UO4+ih1xvz0Z18KJDhHHnSxsaDSmd8VMaZt2+l5Z1DDvhXpOB98N1SgD/tc2a
VatjlQ7OX9pijsaMzPTpS0nzwVd+ddSIShlcWbtZV9Eead+0Zv8f7uvJImfCQiE6de2DV9zTHIaj
VtUpmIL6OWi5iN1A9H/G0ltXnr7HssEPFZrNsZpCFgvlE2+Vifg+rshAFt0Om0H+ILI6Okud/I4j
n5QcLTs+FHdT1pbeuGOsnr3kttRZEARB16Gc8jGBIK7WLzx7d14dpUdfE97Wme69q5qbPRzDspa/
ZOgwNrXm4Gn2G7ElK6HANYskXEUtGTKzs3bi8Mvm4b+GUWBsqkLMG2O5cNKaxUBaRnBlfMLS3EL8
RYbqblTreIe8YCwJ5GBu3pzBrT9FF7xDUot/sl2WmMErHnAI9dPZHXYCaZsXla+jTBgWLzMa0yBq
rMmX6Ed3Vu/hrRAx2c3D+BVV5RnLF36JRjwZvvvBtqa84y0+Tk73yHnECSJFtgdQ/gA2Kr7ide5w
B4Jc9gYIV4Rc5i5VabnGrFnOVv2FEEazcoi9q+yd86xyAybQXxES0aZlQW6juawzPfTNI9PfreWn
zm4yUCFn9tBi+gzjm+ds8ig2XmXnnKjj1GaQlXktQ0PBsUk/KwSKbD+s6VCG45sum62uGGwHDNnR
VtSPkFz7Y+L7JkSPcTXGzmsoZbtmRPV3yBEMUfe06HExl4gYMyhtwqcoRpQ2dncump6RcAURy7bj
12/vPK0HKI+yXzK5/tOVMjjkKygnH7CT8bVU6E/VYDRAZhAz0WMhJTs3pnotTHIJnH78lG7cYbMq
MY1qrFODDF890zDxhYj+RE46a/rlD87nozKrH0aLzqbMSG1SQPR8rjgbT29p9f2eAgxwZYcvrpqT
1bfz4/uPIYjHE3T1d6vUKDJiltjCdAPuDQeVY73tvRKbTeQxG+/JxoZWMYCNiFjQoTnBEKmIQgqH
BEFWxQifCdAbrmjoW62+GI0f7y13hNKDjXcd2/AihqY7R37XMExjjNm5GqKSyUTZltl0Wha42G1x
msA0/2j1yFytS/x1wOhq1YftsyYJZcNmiZ5ujnaRjdgin/ye/Zz6oV0foGzUySPlCTvQe9l3W1Yr
XtqnD+2n6gPivcvkmrudu26X+NDQalCVZdExNFyEW/1pKtBTpq0XHKPKUY8LZgJRQXKYXZmAKSNK
JcECHeWJvwJjHTz2c/ZKAKQGbeLE93TIGMh5a8y3FMgqTe5W7u8rV3/BtTKfjMVkNSS46sFbsakL
2XGACMHNsehw58LcpZH8WdixBtc0OPvAXXUDt2RDmgVeURRXg2if5iQg9zSS7wnjt6nu1YEh8s8u
89+B4e/xND34g/pQLmuDlMhToyblEd9ci5Qy1MvyMOGh1Yd40VrWzmmwmxHamUOGu1IbYhN54QlA
vkdBO2EP7I80Jue0AJmZXTK2vmFenjUgRJKsMenQFdeKkPZiDIZDZ8AdnGR4ChdRST6ThNbRA67q
NPHILsUapzzMDKN5dbzRP4XuA7I35yQ6/btP8Al1sXuHBZ/wY1l/u2GenmP1mg7ytzeKG/furejS
t1BU3iloSaoazQsT425DYf/9jYAN4p6u2MWE9clpKh4clbAIF0OT7s9vdpTb55AgSvRKkrawb0NS
jKt07S6XX5fmA10Q4wMVZOcwCOwjWcLcpfnElkwcSIfyTvUQZHs8gdd+wGznolLBQqzZVRJ3Gdn8
Tg2SRoTMxE/GgUTAMXVPHDw/4k5Q4+QUkXlox5u+ph3ZimEOV4TmEfpWnyOs08icx8Q6Vo0wTp2O
onPtRuHRaD8NpOhr4F/dGgqAQRNYIw2dAMml/riZ8nGxwPBG5oZFjmwpn+msXICN2j0lFG+nQHVi
z9LuXFVY1Ry2ImuTrelqWs40eONPRCW/Z157tbu4XaJ6mega1FHUMs+WLlmvIn3amVG1KGujP1RD
NXV9FK8c5e5RNLwMYyg2QW/ci5Ao6+4OkzHdEv8N1cRnKyezC8YlwmXRL6x5vL6a3oR9wFME1Waf
ucxg+PaFszPMvWFSK+NpQ6qcIdTxnbQ6AenbO33lrYjdfCHzWSF0mL6G4r3RY/5k4yaeg9d8jBFg
pRJBoka40yF7FJO095m65hOWQpvVAlz78thlDdGgo8Wot/2wtHUoFCXTbPvwEeUtiaxfnbVpig6j
Xme+t8wAT6Vk5znN/qplc3IAgj+HwIVUIrqNsH4HTCRWrm73bYMhNErpbepJjzjiv0jkCB6XfNDg
l82kTILA7HKCKJmMRTI6ew1WPxag/Urb7a50J3OlpoiYbwzeXSqGazsqtWaDioI2lPsxzpMHm1J/
jZYo2pokp8d9Q6SZg82XD2PCaza51idmf8UIbekBmIxwXXoYaWErx4nst6Ww9BURwWfili8mRrjt
7FWgFFz23mPprocUPWZmBT5ejUhd/WbhG4oh3cD8WCLHMT2nbATWRjyx0KcD1lzWB5xD22rObijv
ju1Yfml6XbwN0SH20bAa2XitXpQPLx08Za7q18Bw2IWo7NYEWUNa6S9boWU1XTZM+Zzu3dyHGcSB
VjIKme0L9/UuIag6H/OvquVysAl5dEKNN7UeHpVBoHiOw4RUg83cIy10quI3HL+11t6ThgkJ0aDd
pKEwV7aDTM11ut9TMR56wVMuEM3F5lmyymnjSKRZgPWwD2GQjiU1C5a0kv4jdj5loj6ZGwYKHngE
iSEVgg+o/pl66fuAVaRp8efzyVnglh1YNm7o/sBpz5i1z36Xynrsx5bdDkq+jFDcVBnHRXoamcWn
rPVxLNklAYEksx7yZqKKrUOlvMpNVnF9ax6dNqweaKrOZmLcKqhtTHuuUZ08x331JFUVLyf8LqG+
oTi6c4+0UfWjiPsvD38WZaX3xrLjUsIZdRhR1El1Z8B0im3jI2aTTwyJs6swhJnkvlACcNUQUUsu
V2Mt8TI9o1XhiFvdAvkKRk5cFGBUrW9zUP+ZB+crmZuX3PEgeIzsE4fXJvQAxY1/YvRbG6ueHo1Y
fCCAf5oHFFdJ/Nmb1t2fh40Z9Mc5Ld77jC10UjI/QhzNgjL7PRqVieB6/ERxuQrtltuHz4FG5cLC
hMdQJ45B7JVsNK0X4bnHqUqPUVxyP+VLqPt7qd1n1j77oUSkzWGelemhYYslIiILlLHP8doSHs/U
1T2ARzQEH6ji4q6sBDev+JT4l5iOzquWUFrGNtmr6yEgS8Lm7tOFmL3mP0kid4jNwGZSfTAGvqmj
k38uvCCjrh9FPfBgNdNyNQ9ItTIHrV6rP1rbOYfuovUloDMZi9fRjUoaqaBZARBftSzJUPV+Tc6x
MDAUutnS3UhM+85+tORnHQ7vTg9hKLGoH8tCbr2quOq5OhvilhFBaOhX9K/s4Nvbsp9cFGg63sBC
IA8XvTtAPbbNrKEjm19AMMclN3vlNrHYgjGF3+FkrNfqhv11R22tXOMJcpG5DqGHpOIlTeUpcJl/
lPz1mRl0WxgWw9Dxb+WktFGsLGsDom0u53cl854fJeajSHA9pExbgkH9bQpxaV0fnB5TbXCKW7vt
EkQahfmoy6+JOZhXVNtYKLEvOmkcvO6u5xy5At4EZhxrFxrL1hmWT6S7w2PI1pnsMT8H6jFMG0VX
nu2yOSy2i9QIxhCFKcMcgDvVLjY4ei0iDYCSD/u6N8XRUoQuz+GIOEX9KnS1qmN19lWcI7pgqGLl
w1pORIIyPD1nrCYUUkTd73szhCsRRpskb+I97JJy7VTcdQZoJNtMOlbOPPFkQ49ZL+ohvMSMqsJy
egC7u7Uzjew518xkSfBG8uocWTijEM47Cs8c3UqR/PZUNBxHAnRgUbIr5tJfuSP2EemzUQZe6j2M
6V6Q3D7b7JqFS3pr7p9yuFO6QvjU9e5LZPEuDxfPtX4X2R+Ncv5FKjYEddOh+jETVK8QXWffHY5J
GRWQL82M4xraZNeDuIttagyo5IZwtqqg0ir6BMuRHd9nrFOMy9nxR5rhp8bOGNSRsYV8jA/crQ41
yt+Le527P2Yl8O7MpeQpN1E2KmtnGySaDH3/PJHphUTiPlcQNxufkYTpB2qrEoQe8AJZ7AyYn9CX
xlU67nkuOgd7RN/mtGmzCVy4FAIb0cQUDmor5A6c0CqJ39IWYQa+iGvPoRVY2t7HXgAXxXm2FLpU
W6r40asRrsdRhq6ld+9VkyC+Uw5tS9p/1Cp6bj180k5Dvq4kfXcobdijrNll1kpOA0CsPtnHJCta
kJ0nolklE6AVq2sIAwzqQeBzd8qAZPHGMalFhApuTgEz26Jam0DTtlwHD3WAuiFq7UPKGp3XJf8W
SZAv3tyDN6M77jXiGV1O2zh5q5E73pzIW1kL3LUtom2Xxc3WhIWo+nIdB+YrBW699is/PdnMRKhA
sj9E1mPms1+i1NdHsL7O2g1ycTWj+Vfj5h7XtSgvvSInK9Mveeg3O+GGCB2mjCaPiGkjD38TmYpq
1iKwoRdBz1Qq29sZ3zbt6bd1/8q0v9sM3VfSEOcl8s+h7TfQF1CLGN674xXXGaSuV1Z7TQgAerWZ
vEx0cAibnkafF2X+kH7JycNUv3YH6uFftj88yYIRRmAR/lL9T/bOpMlRbM22f+XZnZNGe4BBTSRQ
gyTv25hg7uEe9N2h59fXQpkvI+uavVdW85pgSNE4LsFpvm/vtS0KClHGM1AuzY5dRZPjAasn4Zmk
u+5kRN60nFUkvskuNcv8oE3tQbN7HnwFWUyHiG0Ot618DCnpJJB0QSaygUOZGRRjeE8C2mNrhLcs
Cyj9L65PGRPxcmp4Ns+420LvNRYCq9yMgoJj9A8z9m4UgtTSW5UYRf5yZka/MAlbs0ShHeqeBmGZ
zl39AEZFc1MW3+a+IEO6LuQPOaLkU/J3/LB7MU1nQg3BVlJ3X2PPLVQujMqIYNe9AeHDLGcuXfEq
JjqHcYboDZArMk3I7XHBLoVyl7HP1P5en8ZXuot+gbJd6naguP2vhY8EJ+E3PhDorDX/yxgd4B55
ifFhhK2vZ8UXtOYpcu+rWUxbjeh69P5nXRV0X2GKF4O4J/uhW9ps60a4yABFN0lLlE/mo5R/YZVn
ErHk3PSTfVFE6kWSXetG1fKnoe/eaisM1v9LWtkF1u+JFeu+M94aV27pWLDZmgKNuTUxR6w/5Skq
bhu7fHP1+W5UxQMBVF4X7sUyvOm6feabdBG76YjYrJSwCctmncLoY/gz5G2dIXIzsTKRFZJgBikJ
pooawgK2Z2GrU88Xo2aoTArt0ZmXp6QtMVdGMAdSb7KHcyFqpGjVc24+8al5PKXHRJV+v4aYT+6t
Nfa36/fVKxR0i/SWH3mjZlu1Evdh1/4Ya6paSzoMQDTZa0/wTSoT21l4CMfxYMyIW3VyBDayYGY0
qa3XhsQCOzcYkPvXxkFRIltmAB1ckbPB1Iz2a7mDOeNLo9rRzn5PyR3YVGlz37r3COpvmjk+koSB
PSnfEwmPea2xXpIeTJKlBmFfXhrZo23NUJiXKKXc8T5NqVQpNu6XKpbpPs/Tl0mB1Ua7K0dHta27
6M7oswcV2iy18OEwdfIE9xSvh2J6cYZVCifGbaNHu7SPv8iVwZHbrA6f5IXaM4AJDYmyrXf6ltSa
W3ETmvBzW7LhB90rJ4rWQ3pQ3WhfjvqhYpeMwntkeDTJohOT33GPKNp8SaDVJ2l87NMYSR0Lb5xl
Szfvs7Y+hKGCs11uQ0HXpSbvtZ7oKpEl44RYlqz+MaQI3Cnsad1yP5kVfRtXPesVefdJ+bje+J2S
fsD47zLmtGq4GedqO5AFJA37LQeqJhX3Bjigj8nrmUb725hVXmoB+Z8QoolGfYXRZ23U+Rf0x4jJ
ur2feeQ3ePX5cgbSlkatPLH0ODeDedRVuS9ajYi/8Emn+oBAlWqCfjMlyU2Z1h+0r9/byTloabdC
3Qt8Hz9LEzwjbU9TQbPNwkVhRHU65XPR2q++MJ9n3XluY+ruFCO+yk48zZnwFUU/iq55oY/5Y2Gt
2Ic/VCuEzoGzs4mfyxJcuwUEEewRsnrklzRa0VdAayNJZ79CHUTcezSpdqQof+pqc1qE8VjiBUus
/idlmMPSeRizPwh9WuXz7wVPvVLWZ2iAb2Dn3sdOsTFcGAiQ7QMW0ruFFizOMsqbugS6ywS0KqEK
N4htxGp2e3RE9Kwb2l3Fd2I4zhfXumlGHM3Y5qriWaWTJpg/oevfpdMT/aXvcHZumki/afPsR451
O7LTQx5H5wSPzerKMJTyshjmSRr1dwIKCyXYyQJYbPBQCfBEYtYKL6Fnmqn3eZu8YxgLcqlTz2OD
2zOY8IC9Wop1tpLEUyk21jbC4qS+iW33YAw0U9RuvDWW+nbUZYDJ8EYpNMrPzJdOFLRhdu618Yni
0iN0+hCDf/SwEvOjmTz0ilub0dPS1A0m+yAs9Lu+Zv/0UFpY5YiuKShF4ro6iWrdfUGuzEnLtm8x
LzQM4Ihf3JJo5PVmCfXiLozutFDu4ho6ZkL9inEGICTch3wblhStgMaEhTGjnqh3lZTlJro1B3KK
uvJJMx0faeDWriwD80CDTq4GtzX7vf1opOPRmg3ECVT4I/0NIqixLyZKQPb8aIu1GjPiabXk7TKY
l3TW71wQL8YUHyJZ7+MCKy9d1HZZboqs/VH0yUNVPLkxol5Uqq+z8yN05+NkTT8rhTyiUNNvOqJU
QKUv0/OoNR9EkA6yPY9t+xab87vda36RuS+xwyMHLRGrcfcTLNllBYjRFsHaWtHF1FlOGbI6TuCG
EwWQmW1j/unobKCLSRBKjHC5koJmdFZd0njZhxlrJEYMXwCDWkbc9/YEmg3Nje73GplJLLO2pfmo
KYRTDLb2THfrgtwTNbEdsMc5kN7wYg489uRX8r8vJ7jym9poAZpJbj8KT5Z5x5r3e+bPQ43MQnfe
TdqtaIqnKpfApO6nJXltR/koLAvJN0t1tadcHm+rGnZbWu/IiqFAbbm+0Mxf68/NZnGvGu4pbuJL
rFEXlvggNusPLEzt0S4Igkxi9zxF/QMgzoBtxyGMk2cdbl43VC82aPLlYmlxtAknk31IPOxzy8FS
S/95/UtT0bz2dsR2L/nWV6irXYinSq/vwaLbMWQi1MMl6k55NmExZoX7qbdgBAwD/MayMJO7Hrbb
chNWKZXhCRWzWF4MqCap1e5qpd23MDiFSVFEkRS5WezA2NMpMLeZchnxu6y2BW+cxoO0h1s3FJQJ
zWM4trezYl/myDhGcbdPF+Novg09Rez5aVgSb0rmg+P0t2byHq2lzLH6Tkfnk2rrUZT0QIEMomz/
bNxnWjSHKMy/Q9O5hHEIA0A0R0dtP5YQ6FGBrwaWkFNSwekNzFG0cpQ2hzTNEFkX2Z4S3raf7R8A
gFQPb99tnlcBZgI+ygxW2sKshT3CVjx7JYamXYF0AdkAHahyaxIxzVyhv69DZtROb9AlVrltAti/
vRUOeC83VZsgqw5oVb0Q1cTFmuNDx3qCPPA/8+P+V/7538g/NZMk+v+f/JN6y3/Npf7zH/wl+nTV
PzTLthkfEXf+Vny64g/UnEIT9O5J+xVr2u9fik/T+MNShebYpkEKIf+OPLy24in+j3+Z6h+GsNeo
MEGoJjVF8T9RfGq2u0br/SOiSnV50ExDoB11Vd02jDVV6x9ph9TxO8QdiRM0RvYKdmbTyZhVTKng
OiBYGfjqi4Oq5Yzw/NwmS3uKawsD1qx/KKmR+ErDji6sqwuC8eFcOz/iZh6PBrAbAJTJgmuyzn/N
c58c5tn9muwfnVQ01oY2z8SgECaY6E/QqfypdoxTraI7G2b1ph+faaBkx6LMYM2N+ZOuqsb9DEhb
aadgrkei2YnM2hLSM+5FGaL8Gp1HPMJAXTpsMlmx1yPpnCMJ2F4O09GqswjtGVVRi8gVak7rIo7R
vtZs/NOZDQU5F68xD9NtxaCGDCT36zRaIDVpXioQHIa1adw3pfhGdwdyNB6+sTPl/kKYRuJ209F0
2udmoq9o5xRIyFaiAlAZyslEuULj+n1MDOUGAYY3jGRbWgCYwlJDew4dlQH/opt98Wm4aNPa5BBV
y3wP5IR4kB4nhJGTHFpkC1gSHQ3D7ARaN6i7aKDkJi376DR17uXUBDYaS4zFLxOTGCZ3olmE4NSY
reQka5x8zgg/p6rn5QQKh1yC49zhZmu0dj9Z+Hzt1jeS2Hcx2kI7mD+FkutnQAiqT2ATM/FU3pgM
oHsCp7aTLH+w72BRSYe5D809DpwCvbD1hS8Wj0EuWpbYVM9RW9igZOxiP4+ZwLZ21+GFDnphjL62
PPSF1gQtRhIx6xTXHDYXiX0CGaXrAzQhoB2+3Q2EwJrmL8MoT2QYdqcSziSZB1A0RkQRL9Q/oj0b
QrIzWUsuefxpjoRoSl0NzCHTgy6ybkyrKna446ZDUn0zPAOqilTWtiiB9lTc3glIGemnzvj2u9HT
ytBCM6udxoaFL7UlyKcGpe9p7QUsVmvsEhgow2B/lZWV+rapjxsVmaMmErZsWWtuacaS9pWgEOpw
C7A/t++tEsXCMFJLBYOg7Rwx/CjVeDrkZnfJoqU6hTRcjGrsjgWtJgvk+GnRhQ8W0amq8JUYwjpq
o3vsYMbgelpMAlrGDbZvNBOTjPNmgb06zXhUBkUPjwUTsJSDcRmqcTin2i9TTjntDkI04FXB5VGA
wrfg2mrblCehjeWJJ27C86eyLqj7Y+2iuOm65LWH2YjDTwDwZWY/q9VPZWKpTWLDezR3Kwlq5YEj
/wswh2CjtG5UPSQromZLj1tslSi+G07h7PNOQ/9qKbdjYdo82h0G4A2QcRWqn+rhVHosV78RACja
yUKMtA7FTtQ0+llOZlsw9fZupUC4GbbfbsZqi+sdtkX+WYrB3Oc9uPiEXvTeTbO3Drd8aA83EQTo
7fwDhKwLOxmeSew8yJGBS5tnEqvIyNDRYVvw6jdNyF2Tlj80PM1obTE0xYXhFbqe+2rV3gO0+mUS
e+ZkxSlKwD676MsSS/1mQ4I0AK+qju7JWy2nkHl/ct0OFHq4LVWyWsEwljiIIy2qVYAwlm1FXZ/I
tzbed8n7JAxa+iSStcVqVF0cf1KhyDFoYyBjRWDldA7zjk6NbHHUPsgK6foS9pDRYMjcQOFv1lQy
WBCoJG5hEAw75Pg/B7zmNORSZBuiKXcWNAVkgL1+BAm6rJ48JNvpHaQeSkJ5RtDpyBa7E41XWM52
FIqD2fNWuOR6pJlGEEYVqVsCsNFPK/HObZYQ6d5bvchsx0RFdw731GaVvZvNcm71cl35LQuEqy8U
yjSXMpqMehTtqGSg3hXyBxrhEesZv2XTUY9tF/u1+EYNQJ+8lMtRdoWXUYeKsZSf3YSVZJ+UP6vJ
Pauhnd1kGEvpfXSKpw7UW8P+mMRcMptpuLSyco/s02wKx1a965XvxdXFLqG0ieBUlWSff2c2W6d5
ondCAyN6Yc7ddVNyB9iCXVynSS+d53OKZmOfl8WnKZRnRUWRjBcWuDEGxginYacMr83U+wrWa6ml
IftCzfZLVz/FeRs9usXw0AyltVsmQ/p4hzKMv+CDEc4iApkAMNLS3jkVTnC7pfKRIZN5mQ1kEH3a
2dtWp0c/zjRZ21qb92FrFjcIZ0qY3bjXcRKp0BHK1qdgdBdmskNN3Jw1PIn+ZKm0qlJ7vstYIXOz
09FM0uXcscrYIL53A8dkk4xeuttMtWV4uosj1G4UbWu61LxjmmbmUh+qpD+ymSlotjkk1rVU9su4
l1Q2UwCV3eIJNJ83hqghUIlC9+qqPyXhyJzgoGx0lfzZmR3aAkPzrKqz5jkRqRf2MDWbdp4GdGyr
FU7HtNotfG5yoeRhDVV+Y1Yzg2/Y7UYh4YHXFNkiDJ9SYlvV27NoeUysCT3OmKMJi4ybpXbHQEcM
1cZJdioTkJt6chjIdNwIpdP8yWVry8zeBBN2WBM0LzN6pezI9PKmdBTMyEu3FVV8nwDF81qKKZnS
NCe7I1CwwVE9JYQhO9J29zjD98rqlMXTxZ2b1t3RipmA4XZBwCCpSzoj9S3ducDs0Q/yUUlqguUM
VOBzEj2FGAUJYl8anP01MecxUhxJMJsDVzC3hHYGska9Nk0tAN2DyVe/Q2k2nQsrJ/x2sI493kNf
YOpfr7K4bROWAW5mAZ7YR1GuIAyNo6PaOdhqSOejrLjk575FiYIshDxyMjkaMEEMQFoRxClpww4F
vf6xw2Nso9tDXmlrC9GhUrJvnS0vrMUqe2DXJWlfBb10vnSQBt6gH+l7NcH13euZueKJbUISbMKN
fGAJ1OjDJXD6GRFRhYhCJy+QUDUQnRalb9r5lNFFbfxIM/bEKTinjYEMTDKIHdQOJZ2KuOZ6WHK2
9JbpfqC0af3IGn4qS9gwhkHhDdRi/bZzkkDNpK4C9Aj9IbQgGUxajeEoygngc6lz9llJ2rZTo7ZY
UdON2YG5zGzmgQyQLdaMDsCSMvta1312rMHpdyKYuF7kVKJbaXXRbTEHmcHUW9BOhkzdkOQkC7EL
o1YNIkU+h1mXUeTMm8CxnDqgM3tOCe3aX19FtXPGk0o4DXJwUjH7JriegTf56+z68nqAa8yHkbgH
akMSewKH9u+zWTcUKhQ+AJvkFDsTtFv3wVibckjts+PAeEL7Exks+rNtmUKmqixKiHg1xY68K8pA
XO5oGyRUZRHtInC52AP+OhhXQPTv1yICoR2F4vVKSDbxvwdDDer1EK6P/ZRQupXsZZhbJQpIWcp9
qzQlay/Je9dTvFIY8eEqbq/3m6q9aoPGHlor+K8GqiVwADjNLYy7zUJ78/q1Zo5BOcLq8Qz9eby+
oZnV3YLRCGj59B4hYWadyeF69vtguEkdSJ0PxlRBh+gLjXQ66VvdhsxrDGYdWOvh+lLO2TfUFcIT
/n4rqwnDMt2eddZqILl+Ftb1Y7l+Vq1OrU9Pwp3+RIV8CWJLAvNazBWLhJYRF118uh7a9Qy2ZwOz
hyCaamY+M8kaiNijVGUzBBOKGYfFDnoJewh+H3CjjgGBIdUuc5fnQqmVAHK2gn1rvecSns8GJd6i
9ABO14ODqtpXRfudI7tWt8vYLISP2QeFdUfwGz/uKOpfL53SRGWvLrqJ6RwM5yrEvB5WGo3mOwIe
0Dgw9vVtw6jukjLW8JuKpL8JpSQxzFx6RIGtfEDfNe+ufzisD7uBpHrbYcNHLLYAE+9zqmyo6FmQ
r6OHWIeIq+zzeqahfvhLBjp00UvijCix1u/o+l1cv6ghIxBElGufLQUWAAOrCRqBjS/RxP76zfzb
/duOJMbTlMUV8feNbUPKYdl81PsGQtj1Rp4YNVauc9MeJAuCPz8Q5vF/fl7uVJN3VNC0OLKd+PMj
uP6W19/XTHBV/f7NGbZLSILxsZjJpBskqB+0IBUCg008lebB7rR7jR2xbWKGsnTJ2nttiaqLCaCG
JjA2L7/r0t08V89KSWc8hX+Ehx2rtet03yrfioO0YsrHGUMLgW8QS91NWUJxy6RL627ussvvw+RK
CktacmotxJhm3vto3bKNrA6qXU1EQlgPA4ZEr3cvaOlv9CgEgMneDVae1xAuFCESWVMwgc6bD1VX
PRKnzozZsxeDOWATULTRimy3uOVlGi5pWf7UbO1FjTB35woRqOOYvBbqS4qmfpM79Vs0lG+6TXku
NXgEtCK9kTH91sqc7lW5taom3Y1TcU6ikQYt7hqWFsZr37LzhFrP0N62u96ml6Iu1upm6g/QXVj6
2MNTWuv1KZLdpTNG5xDl8XOjQUdZF6qqmWlbNUvso6Yyv0Yqhh7HLvcIJsDuTHdu4TylBmGZFCJO
zqdCnQCvP4KZ3hkfLExm4wwaujVNAsN+Tvq9szzUeZ7swphcgKbIzrE1fbIhoWinKDdKH6EQMBFN
RSa7daq/VCIIthOhjd6YEMschG4aWbdlDjI3I2IpIW5+jhlA8+ij7VmsKDOkc7A+Zwf7ypb2Ivjs
+sGRRzLs9sSF4w5zRMXH1d1lNoheUDuAz4vcD8fi0lcN4pF0uKgTadZgb7tIXGYWGZ2UPBLaTNdZ
Iu3H42TX9TOiaV8jVY9+NesqUMLHBaqzhzrVzD5aa3hqhfNj4ENY4gZV4Yj8zRXWo8yzwCnUhyZH
sWbMhl/L5Wems6ceUppyKcBbM7RpQ6JTlsinwIInL/1keNOgY+BFxxy5ONAK61tKQwJWasjTjUGH
tP1dUeMoq3aLOZ1w85Cok/+CV1CCoXRjr0blpE/WucG33xL6QfCmuQViYPspGt1NrbY44xQq/Ac9
hXhQdsnnohMv4s7kPmbikuMu2DhZebbD6WCUc0DqzSkz+x0ab/Iozeln2WtQlOXzIu3HTHPfXdGH
W53naKkW6wgPs9rUjXNHSvO+VPObMRuR6BDxIcWaEFE8cJVwR90Z9EBKIlfMxgvM+24yysWbVTzS
IVdQ4C3M7AQDBl9DNN5NOdCaKfPBqg0kWhqDsEmnlajmBiRcpmWThOreJVP7tszkslsIu4A2vJFs
Tpu/zY6djrIOy0+/XSRSzW6ifYUOPIGzrLxLiI4eUVVMBceeTY9dtfYudASb2wbivt4z+Cm9b+lk
03QkzHuihztk591d3+KmBlcUZwhi4oi1Mq7kkyi1p9Ypwbc1dNTjtPBS4ChbA80OP56+Fy3KrSyG
8QTNaPYcpICzhTWgNTuIY6Pa7J1B2xIW8ytvgBUNon7D9UkK9ODi49S+O2xtJIsPN+A6oMiqIdS2
HENtX7v0CYfGG01U7VnyQDjrfCLPKcFtvDfItgfpEbtAMERJooESpGOjnFU9Oscq6vdoJN217rH3
uHisEQDQ66DnRYLQ4NmkztGstpGJil+sLCLf6IdmyzNq65FGpvcLLp579sXLWTOTc+Xik1FE/ws3
TLN1GwoS0viYLKnuF6m+E1tSgX0wTwCrcIQ2oCudGG6K8WVC1/CXdIEbgS8sy+rtRIhmYjgXi04S
YH8e5EXoOzMFRgKOFCwRJXx0JM9JMt+1JdXYgtjfvdqZWsAC9oVZAxNESCFwLs9tNLJVs8czfcAH
lwAyoRrlRbcsXBe2Im663LpVXdRfuYIYbI2nl8Qt0WmIjkVMWaArwPWEzi/8+JPPNgRpmYLTKLUT
QoEtzY+t+q2lYn1mWPOSiW/TiuQvyh7zTsJLNFBbH9QwfGwYg4gnbX7FOQ5OI2T6LOR3TBWFLu0v
J0W9pZRnuKadH5n5fRIPmYcYCM1VoZ47SUOmyb+YYs4tA9muYHkvku6tH5xvpnSoNUBBSbcxA62A
rZ1+ZZaY/XEhW0iMzI0pa7LeNLZ6i4K+63YpKZD8xpRBLBP0i5LRbiPzFB0y6g53AARXkCPouHfa
QESepTDKsKqF+66ORJeYDtLYRfm0e5Qs9QzpXxU940HyIDOruBHliGqjEOG270ccN0yIuY2OEv1f
59Ton8yRvrbpSyRIYK010/whJ7tkndmPtKpxvC7f0uGRLzTA3sC+N4bWWTQ1EZ50A5ou6udbLC9B
U8XvlbomVnXgHK1tPIwl/eR2vg8taE5RkSy+MUUqzSR0KqZxS6cNy0uDEJvowE2FqGY36OKhTWsy
ghw8KQ0xugbxAYpwPsnLQoBTM+GaRU279KnMloRdAw35pGJAi/rhDvXftpf1YUzof+mEPswRjVyD
uzpZYEWn43w2DRSiyqyTsUmuMKqhqc1PCaMEvitcw1rewK6voteE5KOuNU8UvPGJQmC0tIeIW5+0
eiO3dxZShszInqr+0pa0bwc6CV7exy7OGJ09k9sDWlyowAl9g6Vqn4RKcjcP6FsXNaBMRtApEIGt
alkudCtxnyT6XVzMvZebrxn17U27bhmvB3sQQMFKIlXL+slkYBtxNUKLtTudihfFobqPKp9acLJP
ZejPScbkj1hrCutTOALQsUOdRl0v1sFwOihGfmGaIwG7d9fwKLHJp/IxHT6T7hTqjeV3LIk2dh1a
ANCMZ4l91q5nomns7MMNIRvRi5CHOR/eF236ZN3ka1H+Y2WMjlnu3IcY6RAT6FuZ3OMjBJNsj19T
bB6pVJ6VwjFRcJIfH5ofloXevStrwUb5uKhsr5Iu/+5NTE3QTDdd23mWkX7Wuvm5UPHw6k7BPWuy
1ey56xxHuegJkISuChEaEaS95TthGM4gXtoRq3csJXydwH8VlKvjjBuPkumD0RCqJZsCQ4HhI0k+
hni/cDECK12WtZQ0Fi+YuSv0Ai2GtI4+q1EgaLd6OLmlCEi0vLW1uPELJ4VPXbjCa5Eo3HZ5tlMz
pAjsBmguDzkrFJk151gg8lQLUK123O4S66MchtJT1Z9N3UEd4Xss6ljf9ULDX6C6H2s+XJoif0GO
oZvkVqg4xZDnruzLGVbcDQZ/QpRl9VTkNnlaytxvgX+2QTfnUFdrLCzB9bXaRB2lJnZdL3mLPERe
6whFkvbB9fXvA3w+hgtgiqgPbaIINLQO2gjtkMK/hz++DVCLt0Fy3bM53G9xkgZy/UHlVN7TE5l2
LHj4Cetbvw/DOC7E8hFvWK0/NJ2svD0MtJ8DNb2k+HEcShl+nbt94Ng5m0yyiIKyK9E8lM5ibdNk
YF6p6KWzQFxNgHQdcM9x4ALOixaV++v7qnhPdXM+JoUYcVqR9uT0LAQXjCLeeE0/atqehhudketL
W0CWUircNhTLmiBZixyx2hT1AdcPedhJeqTdheu5RL1vr+URaz1QufnnIe/UxFv0RYOazcbeXHfy
eIQetC5npQbc1UJFs7OmcAyuh6Yup2BBtgMQQTmE68Y5XcO94vVwPfv9XqWOd7jjaJvZGkX5dQce
hfMQuEJzyR5bX/9+kygRr7JyjajCka926XyZifqA268PFiIgmN1DmkXSSkEyya4L8rWc1ZQOXPaG
zCgrTyGz9HS3lJR/RyhdG9RA9oPrmbm+vJ6tf6PRCY8iHsf0WsgMmy6+cww7DayuB7Rq9KkTqDpQ
g1RIc8uCTQ+uTvl6PRvSBooLnc8BqmcQYnUm9Q1O7c6W2e31vTRi5LyeadOaV9oLCpxl/60ZxuTj
HGc1ocRaYIaDdsyaz+uL69tmB18/4xvr1FINrgf599m/vWTB2/oQ9iLYdVyVUk0Gt6yntfzCal8Z
fx6ub2MoDzGt3EPPt+AHijjb13l6o2EJYzxYL/Z6xRmLhK0Npmhbr9dIgo2GFIvD9eX1IADjeY18
yGpm4iLnayLQ5Prz/3ER6+UIx7Ixra3Xcf2TmRsB5jdP+IhmL3SezEbeujiat31cR+y5gGypr0XE
ZmWBt7pJYqKWME0ibrYxk8HiO6DiM2Rt3iwFukjoOA35WVSz27A7a7pFvqCTfmRT/skaCIrpPG5m
vRCeViXfllU+Vx13CaLbLfxswiuR4dLpQcG1ZHxcU1mdWOazl1BoHpKxVYB4n5udMZunjh1NN5XW
Phv476QSe79UZLjmsl9CDA4gbE4UfSXvHGWiPePe/cZ/sMYSgxWM0tW6Z5PEykrRkwPU+U7AWRvU
R0XREEfDeN1elRD/Kxr5b0UjtoaW4v/NDDt+fcTVv/7PN9vQbj5+/ce/NPP6L/5SjWiaBtsLZ5Sp
mYYqhKn9zQrTNPsP3TA0y9RdgWPjt27E/UNVVVeFFIjQw9U18F7/Vzei/eFCZUI+a7DysWzV+J/o
RmxNh0f2X3Qj63+hcl2usyLODOffSGGZFkJcp5xzo83pcMgg945xErGTX1jpkzBOaf06Hl4PddIN
O+rID9cBL9eSVvevp9dD2hJKhFHZQXJiUeteD4sSt8G0Hq4vK3o0DNB5vMtH+jrGWjC/HlihyT9n
mn+8p5TkLobyVGYRMZDZWo1P1sP1TMeruDrZnJo5lBWONsk6qAkbZ/m+noYNRvVxsFnQY1LjiYCj
Lwu/WRnSTFoHVkx3oAcnHxjQDc1KqB+kfrJswvGOG2fNilunLOFG465ziktM4nM5kfShuUW6M7qe
XncpVKwe9rGds0+3pL2Sr1MPK6A+mEkXC5RBg9Wvt3fXyUZ2ZR8wX2Dcipr6AUnbsFNsrilKnWfk
ZUfURYBZVeiI67RJKhlbmXVmxZBAxfR62koyE1GSM9Ua2oQ0QZGH63X+nmSJUrCPtNzAlizB9aAt
TQzbOLmdhrY6JHI+RGu/CHZ/w4Y7aKIwOcBb9fNaDDtNHJ3uI6X7FiNfU7vWphk9EmYy1kdWGcCd
bFQykflYFAl1MUzY2M3KoCfCIGBRBLQJtccaElgGvw/Rmtb4++VMdkMAiji9nxz8ytnas7gerpyn
65m91nyvZ7qjQ6imjeKuzYXrlV8P9vry+h5YR+JPMB9iLME2fL2eLmXbGWV7XTnkj1S9CXpcw3Ep
WqGpuTfOGu1f7EjPuvVoZ9vpi8wHZPto/Kpuhwu/G5CD7uApd5t8F+7jLQ2kGhfYR9cdGuWxQTXc
40lTHl1i24xt8cL8Tjp0K3azetsNrPXbXShOrQ10/8KwXb5lvzSP1ttrdYlJ7LJ8w9hS9CGWt6LG
3i63xoTw6auydg5eWpSdcoWfzRsMZeS+UVoct82JGG+SuijYU/U8zNgmP9VnoiF7wjKyTfKAycgG
Eb7BRrcp7JNQjxhmMF+Q1K5Ib8nObPujEhtvYJa++E7vXJclzgaFMbj5Lt5Q4S8fS1TAqHEEDk9i
jjU2zhsLXo+57SePllk+Us3jd8Vx5B4Q++bY/3Bc0xhEYRrd1O5n/YX6ho/vdnhK7sWLgr8WmOe5
exxgN5Ov6VHtQBYKMEh3/Uxfo98xFhAofo8Pv33g/fqdGHX/A5/FBksjUPKtifPgnQx5vEO5uWXz
A69LnzepuVX9bNmuDYCgZb067Ofkrm63lIrmb7Y3o/yZstuBIUpOU3asmKJ/qs426x4ol/LpMnvz
zwr42h9sYV38kZQkb6Z4z/psouKJ6ghp7oNBuv2d/my8roFvFmMIfV1Cw732Hj8xNf/6EeD7EUs/
makGhDgyY3g2H2rnAL8QZjBOaNpX2JjyR3EuUaC/lp/2c/ni+jmcm40Yfbs/ufIdA4t9wJCg8C1S
Bgz3bLh723MYkYafto5k5tnZJxRAt+odXD1wTaXrOU/GWXkTdGv0Dbet+WF+T0+rffdEj/aI7owl
JQI/nUavlxNiuGOXnpJy/pOKNuoC2LHFRTcYKQ64O+nWsx3c9PdZ9Ticm5fpTv+B8VS+yWTDTpqb
bTg7QL7dTf9L5AH7r7Vr3cL78q18p5MqQH0I+GyN9Gcb/ZAnPzmC0q2e4MNRT7FZTtFXo23gwwe6
N2Nv+QWCijXvRt+x8LS3WSB+uT/jJ+PUfptfRmB9JF/uPeMOTQLxGPk10j8d48hzmB+mgUwGT61O
9V1r7Kduq72GOPK2LhR+H5cxO0vzlv7mccCt49dMBxSVl037oX8gpqjyg8P9UOxgQsZfTbtjc1N7
X8Olp9pzwVciXklLwthY7IaL6wmfBCmkdZlHeT98I3su9fPLWG9Rjjen/2TrPJZb1bY1/ERUkUFd
spKVrGB1KKdFFoiMnv5+eDdO59Y5tcrbtmRJMOcc4x9/aJ36/bltX+tkwZ6BwC5Ax/fypgucyAdO
YO2tUT7YO0Iac2Tx+o9a4Fd91GKXL+qNmC7lT6Idy1XCkuLI5enwhEQ5UH9ITAqD9AcfT91mlJMF
5ZFAOz5zmMvvqSd9lb8LtlBC44JJZ/bC3w+eOPTfprO2wbaNbXHwI1ddDiS0kD5ga+fk4/W0CQ+H
bGUN9z71XstqTzATM5869LmWIJ1h+EZITPUerlBQP9og3wvfGIZyfQcCofIVa+/xPmKvw0pMbP7O
uOku4eyB5kDqnnDMgpXB+0DTX5PHYgkjRpH4OkAHW7IgQzws32GK97WDZjT6NDMrXqBrZGyAXaEv
pkEGP//A8j4U2/QL37bFd3RsMc7aGVDJXsqvKWeejNjTCK3xVvbn9LnNCA49occeBY+nCSs7hTQm
bAzh3kwPygKvbDb1t3Rqb+GWat+AVjNhZe1El0H0i/KiUUTjZ1qSnKV6ZeG30oVWQhQPzbgjvA8U
oMsdzJfYPJKCmcBaz/F8/i1QNfX4QFjyYbyBOpqxzds2Tq9T2N/l5nfmybN6yX6TDQ/6CIbyeUM4
5aMCdtzzHGqEYm50s85jsyBSj3/JE4X/hKVks+DKOHl4j/urSgB5iqGhVf7Ll/yvt0YvHF3eGPu/
6FObreLvaLIl611w1UOU3zB+k9/gy9F/vLbD0g5v9QpKa8LRtxbJuAOheQRj9N3rG1ieWbF8tE7S
4Xfjkfj6ItkV0lG8L2vSeuFTbPsBKysLoICZQFIspXKbGdZrx4uVuiUeGiRSWWcMScfSm42aHLU5
GGC12KhmH4uVskqPpH4G6puye+3Cs7nijsYncC3cyNZ5ssVkiO1Fu7rxEmYNf7MTEpJbPNTiFVz8
nIisMOjRTskneYGOeCU97PCI+/M7eaSOAvhq5VhfekkFefaStG/ZuBnULeDctH64mXfBR4ArqP1I
8bcae6EcjLgaAOSUjsrkjN5wznWPaN+YkBwxM0uadQjP5gsLQ/TYNrzjWAhGvFBLnFmhbDIC4Pj0
h/SdRNRO20pA8SoWbFvAZH5frtwoPzwyNyL1QUCQZFVHNiLGwviCW8Uuri2T6tZaLKvfEg3aWdir
5GPqJBAwd7O5SiF2A79JdiC+nS/jEdclv83cSl7LRIjBdUC1pfuo8zLCOZ7QW9eL7GIMgSzj3s74
ykq+1Wu1XXwUpvU48N2p9sN1vB6FN8JqsY+9Pol7cVGp4v5rTZvRN7/Ua+mIm/w4YWowb6ftP8Fw
6rdosUTH6beEM/uys/AV93FvD4LfH7B12WMM3C2b3bBWPp7Bgdb18Vvfx7dZAL+reI6XG6/VgCQZ
QtoZRwxbOIE3MUgIKYCdLtnmms8IwhQGKIZgJSfkzE3oyJSrC3qFJR4HfXZR9tBuocB1MpaGDhhx
7Ytfiw+R+fK1H9z6zBCiPxRejsXXacJEa34VPjW7NvmdjhjEylf59sHs+qCu88N0Ha71mc9/1k53
a5yzyGF+4+DAE9wul8378M4Uas6pxfkVUiGk5LfHyrhI59dvjHlPgrPa9nWuV7QB6KRb1qDsRt/d
vvpUPXgBaD5Bt0lbERFKk1WaBfERcf9JeDd+uHFqXzqL7RVhv3aRFF8aqbZtmghdvJqvExicyCv5
lOhnACiRv8OuRFN/HGJfK33Nxv/EUDyc+bPMw7t+A6UutcSeHd4KH/f0AC79DL2mc/OgE72yc8Xs
mOhu1/s6aHfhDYVH+o3yietTSa7Rp9s8d+UP5zQQ2lR4yqW25Ngvf2B++gQYtEvCAuQQQZH93LVn
8Ys81cUNcwAsqx54SqKhsptmi0dgSAjCQHW774/1sZa3EvPBo1L6i2yZfUDBI1PKXD/3k2yTSfg8
Zd+8eTS8w44/MAF25/YiWT33My1zdOdpD4833vA0E5JVh6nWDqUgv1rqboV1z1Ftl8gQHrkL+5gb
Pr1PDbkl2S688oo6AJt5ChLt+tIHV05bj7Zp8Q9NUiiseC+VesgGv05OBvYdRdBBfIcxc4NFmREW
RMicRzUh7dDFlT5jFXUzvBSM8VqFmjM2H7VVKy/QvroxV9qM7ykDxBh412kpmau/f/D+W6wE5Hmm
Wd9xLuxXfQyk+wKl/++rv+/9/cMkDRATX2+oUjV61rZs1hVzCaUNiWFGhU56RAZdTqVdxtwNktzf
VwP+0f99VQhYw5J+wE8Qy6U+IXLrcSEmmOPODxk1pX3M0dz//6PVqiKoQR+oI7XASE2mKsLtWUe9
Kz+oFLWmZBhWAuZ28x+EcF3RsvNRL5LGL6Rp9ejzmW5Kjkf4qFcLyNKEgsxfKrggrQjmHGx5D0Wa
3MW2vGJ+/pvI64zlv6VFa9ge8fGF4+BrqGZxBUS0h+sK00D+KisZooZqDb/m8rGuA0Vdgnphp//4
0rGE2dDxpK0lvIl0EqolfmicFLDENqXsNSncdYtmctvj5TXaQuotdJ8nVfW3bote2ZZP+knZTpJX
pmvBZHRljfDJDbf4fVynveC21KKLwuJvUH9e0WLgNmtH2+5D/qBBwqzPL95SIiYtbJkCIkIPU+x0
HuFW2+edrpMUbxP59MtJsDYyXeqxiunWlQwx/SNaiXvprp/aL2Fyol/cgfig1Y8SJTBWVg7Xfnoy
W0Gnb8m//U+6p0mt8qP2BW/2MNJoEfURH7U3DFvGr4f3WFJ4SLldbdqNOlEl2c0/gQnoLQtwy/Sk
e0rd92EciBbmo8Mr6i39oSim04M6G340v+WdaDKhsdMWmYA/5xE6z1+KS6IqPyDFILujdpMv9anH
tZ0DqXLweNA2ypfM+XdofK5ISz28LVwMtyAWeFxuPMOm/ZRaj0A7tKtoC9lCecOQoUndhwHzkjPN
En/wfCOlA2aTumvTYFzz1/B0eDIpLZH3ezyIp3odn05zC70KynrptPDCyXkqczvFTdyLNtyV2Is9
GLrNPVVPxKslDnzUgvs92gjF/WQTvhs2JMalzkTNyrahV+PJ6yUrBfIujjAW9gRfmNSoEL5IB7Jf
k/0I2jUaycUXLC7h1MYoyW18hOzFUTg+8X2A3ou8lfP9SP+srMFRpLXExnJKd5FqwZLAV6sc8ETi
uhI2ZRxF5BP4T+Bv+FMF+bUO6fCpqSx+IyONiIP8XKoW4airaK260eHBaBsfff95xFilSrB8A4QB
2OY92oqvoEJFPrgVlwSFjUF3Tnda6RjX50paYyac78p7fMpg+OCV/AMH5RD2LgHI0RnruwhHaj5z
t//C5RjIP75OA62lnrjyj0rzTUcl2HT4vI+6ABy3whMhV8F45Wo8fWz4dyiqzA/g8uxcodXd0r0Q
xtRh+nVX4Y3TCGTswaWHra50pDg/VIWLbxqXvSKNBi80ZqhEbINtWY8sUCXwLuaa3jhZunrsgJ84
OGfZBBb5h45Y61MZu+nnnI0KU+bfiJWTsNXqJWy2xTfFH+2p7lfLGSwj4bPDdsfV6FAggYAYgBEk
Ng3ZP7PwkbhhFRLZwx3Jcv85h2xiTck50fAifP2JNpN7nZ7T6z61ryJAYvYC9ACsTD1DdsMIjcu7
dvXEy7isdgkwE2wvKRhjKxaZqdkoREbWODjY9fFBGG308hF5VOSKPt3xCzqztJ7UP7ylsZv7fBfd
IUacwEEeSHmxmCfdxAYA4oJ3B1AB4UbzrX1xk8S3F1R/wX7esX7FcXU6FPlbjL8VgMSt+2WLiz+g
86LTKHNqtXW/b97waUGX2l8hhac1mySvC3BiqR8GHZWRl+6H+0JikIoWwgbHmrRrhgDZQO3iir85
RoX3Ce0FH9oAPxDnLIsUevT25r8G/CuHwWkVdyZbyIsKH1/E9yhZDVvS3/DHab5C04OyPJMMrOLy
ctAD72C0MWt7XYv74jhpaMWR3pKcYuf5Ic/eQ3amKxPpOLN7pNLDthlnmIUtVE/fRjKZmB670QYj
CPkkajaBUCSpM7q2kJiw0bNfJs/N69rvy1UfhKfJabmczH8OwFo2aUBc3fonO7BIIuVkYJLY4RoQ
KKaHy2MRrxaJxw6tOM1ZduleQNKCJ1FL5+JAbM9zWw0XUC9OolDbxwtKBbiJVv1luMYbCFqyVq6s
3RaV/7ba6ftpXy4s+HNk9kDtoVgoLX2leIrD3TQ/3QF/GK7jc1hO53mnSO34xJVnyQnXbgtbIMEG
iR3WZDF+cWpA/09TthvJhglRZuvynG2HvXFXoX/ahHqLv6MadCy5bC18dZqTKZ4YB1O8KirPBAlN
0FlZaJDGxT6kisE/BTFDvyyF37/PmwujuuKhZxMwP5jB2yiu4Z1oa/rs0K92aBg0yU5Gm81nYTB7
XsVlgFyill2J5lMlQGpa4QkKhGX+ctRi/p5MiCxuerrmhGIX5cZKhi0e+xlD6/fhKP+2XOYTy03H
hn9wgcTB7lJS72QvxPybLCikLKojoT7kfGWh4LCEV8ZbuXzR++vQNljW1uMzxuCFScCt4Wa8Tfdh
y0pjwxbBujqe1UqkbZ6eRW2N21O+rJG2VoQczxFf5ZIOlc9KUM5UCwPcroBVK+B25qvCsZ83eoX+
ltfO562eGgRtT6yMNmTYYhhz10YXoUleYH64fHZ2ZvrP0TOLXcfd+JO4tMcYliB4c7MCLf87NCcD
dggSwQZCkS0iW1lW2KtZKTsLpAmu3fZlcYvNDIpA+8qpU9T5gof9Nq6CyNhnyWqCStnQVXJsZ3Nh
JIRkEtjqYOfkRODANjtOAad4bX5o2WBgaXbDlmODBMeEPjlEcOst3th+rcHVL2QpxdRQ8ppglZkJ
8is1p4XpNT3d5Zt45lAEFOzokn7KQ0PMpJ9C09hzUZSreo4O0Vn90Sj/3/p1D1X1igEEoYxWFCx2
0oz9OtJ3uo/WzYjwbImQnjWKyzU3XumDi8B7Es+Yb48pUByPHn6pvWAnMEbHYRTU56hGdr2Tvqbe
BZh8fY18FJRzh/adhEXzgi/W4LwiJzw0bCQzHJ3RLZbLtHK84dic9VXxmR1FV78/S0ePPZr7+g/Q
74aldNW84d+C0KuXTVi4zVjnsRTG76oMGj8KzE+2X5Xb8swh+VI98cQHS5QZa7f5pRbv4fzQxVVM
BrbCJ0d6tmpsdWVuq5tEoOw/fbZO9l7muUUelyq2KfogNhnX0A5XGUAY31JnYFUEsoR78A8qmp3c
GeuyVuRfvDbrynliq3Ue3OhSsAIo8AYOPq94BBD7ijWWFDoEPY+aDGq1iE+PCw4Mjgl/V16NGxly
owXpJXnZwo5MVOyDT48fFS6URabYyJ1gVZvp0Bpu+IvxITu4DoUTHChdvRh+DL9EUazS/fMYBdyt
37zI8Ok17QawtKp2XGRcn5cqpZuPdY9M2343L883pAjrxM+9R4cViIWlHbowBIf/OJZhgCICP1N6
aWuygBgnbKSd9tpPk81PRRvBubc4skfVSiBLXs6AbLYdn8uMUFpH5iau6Hu8FjJ4uaG1678WXyxO
puH9lZtFRtHk8PlZzXa4hKsHvAm7OY9X/KJZUA4f3889f39t6hOSZ/yUwU/Ab95RS1NhL9WP19fi
+mr86ZxFdnHnXNLUXd69xdM3Bw3lf7hR7uHTifW1+U11IsT24+HX6TI+ElaSvGuHCkDnlMm8ZCvn
dtvI7wb35LUPul/S/GjKdtkWnvxNgxq4zDFA2jzWquGOIbMTq8T2K0e3z7zFkpeVu9hGe0yF42B0
1R15IgNdTXqRPZjaVrlJXCVYeI/9Yk0axXG4Sb65mQPxaJbepnauHNodkDiDitjjaqCTQ62V41NM
22pJBEVa/Yk9spn3DSv/kmp76gPK90igfQJzNtH20Y2x81FNVm799LnD1YedbDSfNFvGAe8QfGim
CboA1FcIMyZqDoS3s8txDZtUcIktKcxlmXvmqeusx9pULAJf+QOZYuPXnS8cefeyzaAzVpNyrthY
M7Ao0IZVR4ksB2QIUCBW7vAtrepVex/eiRPVkJ/d0IRgSzdXzPhdaTSHOMZZFKZHbGmlO7K6ZXmm
41szEFjSWBhncjgX2/wNy50c0TSKYdYIqqYPEaSVTT9Cbupy7wifYTDcxn9o0IbSErbPm9B6ZGhe
MPZbDEF+eGKO/CD7yNIu5lr8ArjSele9Cqta8uPjeBlqV2s9oIvyJ6VC4lWB5iO0r8SgVcjA8FJM
T7ApA2hquOAuJKsudqNZGYq1vFUh6Ni0Ig0+cModcZq4AfeZTtNro7iGb56etwhEiREUxbgxuZja
PIFJjmp273lHyXK4JcNJU73FZMOci8HmNyDp30EjgHm1Ry4buYyIAgHeoBxbpoSrk41mn9AjEM4f
jO7/KReGHoRjFJGvMWKTgmSvvLZS7jTcFnbU2U8MqDq/arwXdz5tMA6ZaYD8x5g4oB3BV4MBX7SH
lT+cidGqb36jE7Ej7LUskRQUkGl5/vyT2pldUY7S5MQhlQbUadpOWrxpl7+1+gxKlXvze6gDfpm+
ICebMXezLbt2TrdDv/czeSqLmtni/vkWrQ24467s4RHM4qFU5iCJtpqLA9Jnd9G+2k0Kuahwok8R
KLmet9/sX4lN6b/2w0QSETmzw5ffrPDG2DJjjf4p76m/eG9Wg93T8E939d84u26SNjXPRmM4RgFi
Y1Zav8TFaE7TcbrnPON8hdCT9tgg8Yxxtxpv4WM94jEF35LLBvLf+QIW69kK+Tam8zCOGdIpcLp7
WyIxgtzG+cw6S18kNz6wB1v4DC2VyA+JaC0cwfRfzU3Nls8XQzebMVFtjZ2Pe4I81xHMRFGcdDYc
8eeRlPY56ZAZ3Y2sAKamReSVo4NEnWOhGR3zk+I4fCP3EvmftoQ/iLzIZoLF6JsF8P34KMDWBNKy
IIMfNM1PsFwN6hNM58mkgLHSbzx/5iPLyYLik1jMCFdn0cmYBhPUVDE0BJRm+hnQuBAAw1p8S7Gz
s8RtdJfZx6juXblhwsXVowLGJz1zXtL8Cl6kQxxkd6Zjy0j4PY4zt9vGOwS1Tb9EZcyBaNg9SIzP
lv3G26UyTm9UywU2yRgQvcqAGm3xaZwLxX5csp8IGwZmhxucDF3zAyQAsQqb0R2YqTiMm+iN8Wn7
DjvdNJzFwu/f6eEZKC4+agi/ACbp9Zm9saSH2ZDPFX6Hb/ODQ07GHpEDqQ8WFBt3TBs5vjnhoHWx
ufan4U39LQ5EAoxL47sktJdgIW/CWj7ctDQHvnbDZRIBGCcsKynzmPWPk0cgTls7DyR5XBf2ai4+
Ze87LDmPaTLzMgNRmNV+c4AqdvoznUvTRfVNmVZui8wRL0RkkDdfuygjlBe1DTErC8WFkjtrFunD
WGnc14IVnxOvOWUmlo1u1qzNRxDjrmY/99W5LANDCBguMHGQUjA7b9EvpXQ/DZdF6mI8AVsI2z1S
BgzJ674ycB5fB95xGAtyr6tus522jyV08gDoiHuByq5y+jO4LI4aFQXTydgjD9F2GLFREl7wbPSa
K36HlRCUjd2fkV5gVNg/NgmgcQYs1btE6L5O0eV1kubgpnuC2p8XyBiCUVYAN47BHNlxqYaSC34o
L03HOMp71S5mM0p81990t1mhJutgOd8SyAbpmXxf1U0+cREO7ZD/K7PRcj/tGZgzMMKUTDccIEvK
DZWhr7phePq6gFy4jLFuOHHoZ2kvLLGufM+PHOqLmpmB4KS+8sPACBVIgghoycABKWCQnUR1l66G
nY6AH0bhb3gVrxO9L4X38vnx8NOV7CAD4CGfgN3tHfwff3dsfCRbXtd30mZdYdmekxNvR0US5DLl
UJYx7F5EbhbvG0v93bh94Ic5z1PSeUKXYCHPMUT6wnv9ztIc37nJ2PAIs9JOys1k496NnSUtFy2e
BJu+/BCBMC46YMxs2O6O2AKPzGRto3UYd1e/DwXvGdcEE2JWxhHNZ0+5UwTNhEAeZ1pmLh75ORrb
CxThzCuzVWoujWpL7npsLDsI1Ibbqf5rZJaBm7BbhJ6ecfdjODzPH0bZNzs7h8edXWerv9ZY98Kb
tOVgqYkJIQgJEOBvHpdqDl6ImcE82lI+6t/kVHyRNfL4ZSB84Om5Y+aLsGpivOvY6mxs19b1b40Z
tcaRbhmb9FyplnkkE493p5A0zGQJaOtpMQIk5bkH9Xvn6vAeG/oPyrCrvO4cY6vvoAnZ4to8MjvE
3NL4wUPGCcEhZgNeACVLS9f6uv+cvolmQ96X/mPOsWzf6tFCcTem/jBcou4Nc2WFIi1zH4fo1uNr
AbJrbA1fZDYiUtuqDDr9V+cQNUC5UTCza+lmrekrudJUhAXpG0jymBPbePitNNYplJ4vc11Fdnyo
znlhJZ6wZHcgtS/163JDsudrCBBzkZgJVc95KtTA6j76lY4T8+ZvjB4Ii/N46C+hxxVk2dSRr/y9
3uO9wxHaNlcxUIinsgSnPAkf+hEJdxpIS1nzW1v+bihRflBqXADutLMQLVt74TNbPBuTz5bRnOpV
PFrqNTqxKeDzCBFNU90KzeouejO3Q8CcodKxRLNY/08v2Us+YpJ9y/BN2HcEVMG6OysfKkOe5JSr
DhLIrwk/HsCfdffO8AQLTD7P2kf3M73zHO2hPohf6jrbLXivOAAw4Pzjo4yX1732FUw1mCsBNICL
nhgya9hLubDf5JvsFKf4zm0XnUTAZtvcMfKpJqfYfH7SVmcgDMEIh9duf43Bas9PQCE75g/xGpOT
yoZ3Ss+vE9yAB1UtO3hpPdB34V7H6vxCc20tNv9yPtDFJvcJ9GLjhLvAbPSEoImxMoNbeFMuXvAn
3YsPzXqukEcOXogAFhSSM4Dlun0rMFsVHC5peq9YWOvEq4/VYbHU9pnz3JOd8aUwMBwsaCFrOdD2
hCS2t+TK0o1XZAIe0EA6TBencS0mLrwXYHnKzoMjLR9+Ql6Mh0XLZATw8IBZAOaPBMuh9uNNdNf2
3r/pvFvGtz8zZBtxqZlSvpx4LSBI43OmXcep8KwGOYkD7kb79yS8Evg6gMFPWCnX+QcsBpUlLoGd
ZkHvgOjG7QvxBtSBIaKxeh0UHE53lJjZ832xwtxo9j+xFs8N9yXK/jPRhsan/sX3OslScDC0uVEk
AnIoqlz5Wm9xZKZiS6iInKe8H1q8qiwUng8YVgXSPyRPlhr5Cp3tE2GJhc8zt4j4Xh/gfQqM3Oio
C9DyT6r3SsF60CaVVpJ9TMtxmECtsuGZIMuaiMsQU1yGE8EEPE9CBAd55WsM/2NH++zei/d0zf3J
8LrsLAFkGyLmqd0Kq+y9W8Ki0v+m/HSNR3kTT86wpFKv2Pp4iZyYNIhxYF4ZYeMJ/9hKH+C6vyNV
1Sa6IIiFIhY5eMCG03Kxe35ihF9bL/DUG5wQ5jYV4isr3wgc99Dn3GqxC2HEwoe71LeGFnxwVBwP
Q3e8PZnugk6toguMDmGjH0AFWgD4Oyfde4Zw+ACx7ADN9dB+PK8ionV4+171yY4tWJAVeoXbR9lx
gnDS6CtYQ+oTGhpAOFkYlvTcRk97OlBlG3v86bEaKCmP68P03py0/bCu/TxbJqptUNleap8NZtdh
OLtevBPUpL+JEEg4mYE/Xt9C4uPAvwrXGAWw8wloS3DfQY5moTDEGWPyFw47wa02nPHCrLu+pJfF
maYUg9CEw+aMXbtJ+eUSlbi65eH2ETsGdS2IMd9dWNQnjFSnf8nCXtzSdxqGlgsZ+TlNk/vc12/o
Knil1ATYaZcylbJb/LSfdKpJ76dvi3uI0tpiSxTrJUZIsRig26SeDIf1o3pLxUD/1pFd45pG8gvF
qWE4WhYwRk9u9FTdTZ0Yh7g6gytxhw9nVNjZfvgR26A8pcHjjZB3OjjjU9hz0uHqXkQfTzgsCjeX
Sj81BOK0aQeSOI5JfhgUPEG9J6NWCtPfJ/O/KzUEYjrKDFSpoE1gK+foGxWzHAJz2CwfdurcJDY4
GCr3KdnkDXT1NSPDmFZPJWjQqjFc7gPusroEXWbuCnjFrCmyAMHkbblufTu/81z4yiIandhaelfX
V8ZHIbmVP3wlWLM1oAD6WiNxCj1q7ypYZhbzhvwS5oomIlGSwxrNX2RFpylof4l/WWNSVfbzbEF7
b64ZFNUoiMuNGdoa6IfqlEpQ5tsEZkZksfMJjPUh8eFXGNvS97SKNxVYxmsuYeluwC0jG+sQHHe4
h9BsAZoPl7Hd4crH2LRHZQkNdcM5zVjai2YrkWCY0Ds6yrh6QoLQVwgmqUh4wUV+k0IooxW+PRSi
/ZKYBIlDhWEEtbU8f/xP2c121YBD3LofD215JPheLrYorJQSIrsNyfAlXIRhOfR79O0m0y5mkARy
6ziNbJX8a9JXqglZ7DKZwDXENj9mGiK1EEUCKfI1YAglO2W37JqJx17J5XilcPU2C8EnfAIBtTwF
Ye/ougPtLr+px8UeelLXwo21WwbWZSAIWERYj8qTyk9UKM240cgmzS5szIm+7M/6V7//G+x384j/
f3P+v/+UFHZ1vZCE/7gAf78Xm9GMjtTw4XjAqEcEWRRkmfiaHC//vjeFuuoZrbHvw2KxJKaY5DeA
sZR8bqsicnl2AmmxjEQg9PeVQerACuWitsSW1hRUesW/b/39UH49IGy2QNt/35NeD368mB/x998L
ErJN4kd85MFABqlMjsKY/EjDzLX/+149/+CJc9l//0wN0oO///zfD/5+77+HmGqHNZWQ9C1aYcZb
f79U5KbCjjc/0d+vthH5SkkqZyviW+pd1C/Him5cnSCqdGGg8GIlPTH9emhKzIhaf4IDJKctus5B
nxz94SbnrJu2dTRhLIkANDK5amVBXqb+SLCkjT8XSnFUVOFTFvvWU3NVxX7R6pIM/Z+QujXrtQt3
42NUfCRLuEnkt5D0ZeIQ8tHL4dNlhAT5r7bB3w0FfFiCICywPdByaLETIS6OIUi0NKZBm9zBE82V
9E1IslvRl8OyT6hPUZxw9BFia+tdwuCq6cYAnZuXJ8NnKZYysU3QoojVmBC7clWWKV4utSb2XiOZ
5N21QKPDvmgxblxoTB9QTPyYIrN4U/EqhGETwR9mPd1RhSBnfVFwdJiWWSQhKEJEYZQnjCwT+J0a
bIuGLDCXMNyW0EcOwqwBbMYBgywgElcJjC5hp85CkpDxQLeoEL9rLcBc2nl8IA8MOiKsOjQcBYsF
phxaAsnrpaaQ6fp+G+nybyNCZ8aCn/6d9NEX8/KKDFVbfhk/aYGYdQGeQWZeaJcaLn8GzITRhPtC
fMQyhU2hIv+0eoUkXwnXQMysxcrE6Wx40LHuihiyHYTAiXyo8YFBMdHTY3Ks6B8a2GJ1TxuQTpGD
ic/gaM/54XNwHYF5mDk9jmFJjlIaywdJ5ODQFA15bFw+CAt4gcQ1ebFqtK9xCrSHgE6HPXAq54gL
TXGbEYq7lOQvNym6WyjG1bIq/okpzIewhrBuYF6DxI1YOWYBPaKHBAsZp26T9A3jY7dr570mf3wm
T9QW0ltaPSEplCakhReud0Zm3GNsTXw51L8W8Ws7yTmglCnBPBY1byIxihikwYlUsE051se3QiOy
Jy/DgFRail6W2tJQOrfsxzFopxds7jmpqWCmqOjl5cmd6EqDBA75XKKIghyZsZmlZv6vHuJ6XZnT
DilzDDw7sUE/WB/hgJem9lIZ8uTUrtjbDm71Ty2iH6SaQGs5Z1smAVHJ3LItGJr8FPrNy5xWxkth
laRUA2rafAiEbSYVCNqzZUBUYzboyp3OZiDnn9qzAOqq05uB35DVhnCdjeokZrQEvfAAV+6Zqorg
htHsv5gqi1On4iStVHjC1WxlaVVoO4nuXx72ITeSEyLuVmUCc8i8hZ2bw/5+/BuErNtIGTu3ivcO
RoJU5EmR+DqOnquOkiYNo9EPyRq1n5BuSxmjO1EkK6HNMb6ww9lfrOzz0ps0fa3zAfRP0MOi4zbr
X6Dg0RCrZBlD8X/V6aZLKFSKhqrvUWWHIfpMGgI9VHhfIiQDttgoUPGgnFTGEEk2/BR5z4g0iW5x
yUi5NIj9K+XMnxQEyEmdvXxcHx5eY6KZHGGqRv0D8L9+qQkNcHatX6+Lmu3HitFUywxxzCbIzx13
cFybFm5FplUy+EwWgkM+lHgw1KLFB5gWJhu/RUP8GEeudaktJswsMxda9ldT0tuvwljm0k7KzlSB
HAX1Qko6Z/UfBWhi4JKKkG2LBxxcrT7iNat+ZMCNssKs0gALjuLey1VhNVBEyKPOgdOY7Srrk3ve
EcuLiG6tNLEBK/LF1Bp3vGaMkCWEc8j69DwsJCxUuzRflwpj4vRJ5dBKiuj0z7L2HsK0w6bPlXUj
cjIzpO2plRMmqQ/I72CGxkhIrDQmL6971chvjHj3kAhJwBLmVsvduaxZJ92rdNtRpI3H2otGq4nf
iooGVGNo/9LIGxAzwHa6OWOoKp6X/Q0zx6MQRswpnkK2gov4bLV1rFFfpAuG5Jj2skWW5k3MgClx
T2eAj0JBSqc2aIjnFfT8vBhnuYLe3VszDpeiQTk86F+5XvxOpKv62jj0ti6CwRdurBsy6XxQS2S5
iEmIlqRdV0I1X0hl5pgq/VKH36MsR7r/ijpoE/hPktJ5UUvExTWx3YDrMI/yZoQogsVlxF0O089u
IvQ9TJwH3POWuen1eAEyyWseNqfRReyO09BcmvI4v0QyS2NuqlgXfGUKLSlVSAKc8kuyUGKPAGdp
JSfMaOrHNDDGgeOBCz/cwpalmJdT6y06iukHg49eFzoo0KLdSJNgk04een2v7bKQatQg0hp3gtey
k+LK1Zv8UBAvGjwY8wxm4+NBTKhu/ILY8Bpmz5UphGifgzEak+aRqoBAhCcZ6XAITJOKeveIuOWN
tOmdaYapGwpx8uzIzROxvCSijiCxSrL0GnC5evUkMU5gXwR/MYRotWsuAhoU5ubVCi9XfcKeKIeG
LFHzFVRVn67KESWlFuVuSdyvtSiQ9qURKH+lhR0JsmSIhHRhGTFrTNBoYSCeDFAWIhPUUPk/9s6k
SVIkzbZ/paXWTYsyw6I2bvPg5vO4QXyIAGUGZf71fSCyKrKy+0nJ2/ciSWzwcNwMFNXvu/fccSbK
1nemXpIKZguahAML+9ii6qEc1n4dd9grl8YTARsjDsSUHqaGFhvlSDV2RGI6qtyFORI+uLSXERA2
ulZ/7OjFtvT3pUtwHUP/NqoxyiRaodaha8d7SaNdH9ItANNqU0fGi+5RXdY4v8m64OYej5JFovZE
7qQH3QvKS0PMVNVYJInm8bNWhaRHMSCHreqpw7MYEbmxbkNML7mK8S1xM8lq90UltvGcWZfRrG1u
5CAFWgqYo0hwbDXFN584S3bPf8G03r9CIvsK0uxhMBrSMdpOnfrwYA70AwxH9ifbCFGa+yzqu4wq
VO17Zz/PPuwggNcr6OIX8e0Qee6RRIWnkTOQk5VpDbO7slc7nK2UXuk0xqAHVxlzL3RcxMcU9J8y
x3rNMhpZGiK22CUYr5HUsEyRpqjR9G8zsZ+LutLXA4G7Qz+eZYDos2P9sra7Jl2XurXLE6QLkbqf
XPcg4QrrElGDoVc7D4bGKgvx/Jih826qvmL11WxSOVDE0vJLaQ+cehOGMZoHJSkTvqZrNy3Hv27g
Dl2Ksb6QzP02AlfaO8SNwdeKM+vOasQ+BHdxlRn+tKvcbtORk8akhc62JdLdMKj4EMjpCCP5tkoL
IFlmtIsk1Ss9QsVPTBI2JAmfh8jBjafV6YbMO1113KalfwnnyDa3pfpSQ2NJtM7fipImPXmz69y6
drQsJgSd9qrtYGQU+k+7b748QbqmCG+RQY8n5nd8YOUTtCfvUJ39obEeJiB7AeT9MsOSNjE52U3P
RNFZWxzg094HeCBp5lhz3CKglXMf2TRTAEsRU1biD6oP0qZKPyijYp1zW4YZhtsRK6myV65H/pEH
GWs1TS66q/568LlL9PR+VOXoxJejhuzbZ3IB4kOaZrcIEQajxnCJoL7S+aplM5gbodWbHLfvVedW
7mF0SVAdrPC+jJN1CM1eQf+mgGUR/VU17y4hv+fM90+jz3LFt8tdN7zn9jXB8WeFVXijuR4toFGy
jnZfIt1+aFIyzFqOlY8pRk1IICsTyORxDL1PaXewikZzxnc3QEC68JxZDGX5mLzZifYjafhAbeqk
vt0dgFS91RUSYy1Tr5kh6WuI4iKDykYEPBxJYFbrzKmhXTV8ChJGrKulWJrMB5GJdSm7m7Cktqfv
qtATcJm7ld8wc4IZee7t6NvtswCX42eQUNmB3gA5QudO25TjxXT1CymwMHEaVApbSy+RHJcU1VpW
vQz+fnUnfDoqjSzUrpyVvXHVHnyIyysSSqoWw6Y9AQO1Q+aeCodIZY/P1pBhVvRkg/lY6Rvfrk6V
yDaF8t4IWCG4K9V2iU7tqMgTlEKK4ts4arc11oJHQdOslwQuDbFaRWaPbrJPXEJUXqvk5HQGS2ij
OzkEzVGXMjCZ5Bl7I9o5EULlcyX6NBtotZRINWpyplfdF3ktBJw2OX/pXVPhge6xlEX6GG4cG3No
30lkimMYb4OApd5kJg9B5EjoTfRq+TaKVTsDsFOhNnpGx4hVNPV8L1lLlh0HU3Nudbei3qW2iRhJ
oev3A6w8ypId0/Oc8qnMpg03LTgDhFsOyr9X5blOt9HYzhU3tIJcPGicymztR4RQFHCsgZUiAIia
O2oKT1oKS8TKtL0Z8AVqek0NZGjfkxa8PDEcMBQjbaUacQbMiBnAzlBBUm4cEUvbzp3Dauio23cE
zGEQHJ+BlOz9JKZ0EMHXykKND4yL3fA2cf9i6xrA/EBHVuvPfln1jLl7OEE2llc3Vp77J7uY9lVq
tShi7WhnOsNd1+msvGsmM4EZUwqtvAvBHSXCl/Ca2GgmyzonJ/NSBDnqmvM8g6ft09/1P72aZImx
iU+61hFEbVzzh09XnmLBpvUKD3tXXVwRv0PWSsDf8Qm1GYNfkaMSdJN7Y0A93pkN0pKRz1fM33uA
ntTUg5MR+OmLcAgniLTmFM8QerJZ6UCOKRDHSoPrb9PrE/RdBp/aNF+l1dDYsOEGXg9znU+VGqzP
z3awjzWM0hPp5pwdnkVbpw5x+SBp9VhWhKNJ03pGnvWme4ji+wKYLZ2N5ovUsp9mTXGgalj0+PTV
B6tZCxdvf97z6ZYUZ7Zhi2CnkTS8QRCBva5wbY3jUO+5C2CArk10uugRncoh9rlwt6Vv93MpA4+3
gShOGgGE1MFEsDoZ+aGt0de11pSz2iaC1ERNLoLS27VoXGqEj3ZhOXNQ6c85rdr2o/GctenEaVET
LaFQH/W+HaytIOgvKon2XTddT8KATO6h+xum8uS3jVqXdYB2MJAbYgnvkhrxtTYZJzhApIIDWgbs
qZ6dFIybEGunfyELU4B0sp/JJkXM1SmCKKEfX/F9Ei2rATkeBlruuZ2dzLzFKNWgnR7HmQ2qkc2J
r2F8NlMHK6qYhlVcoqxS3A5CznpCVsV2yKNgzSr4BWlGKWrja6oeIkPqm3nUd/lCMZiulLwYUuIN
NuVdgbCjNFAYlqQeqCRdV7oWPIgah8hEX5g/LNXTl9Qxtx1BvgpvhWbKE9PCOyomE2KLfpcL4ycD
5Xc0VaSc5Kzu8rbXuQKyNbx7DUqhSXvNIFY094qNI30WtJ7/mI82F6HDierSLOxZw98YDDaYs9yv
SUo0IQjfWyVY7Tj9Gw6qhi+xrs+jzR9LVByCgnzYalVMn0NrorvR+fTCeywOJTUpAKWtv3F74100
NFOAwpEx9er2rFwINnknjEatyq0KrNegwFuKBesoGnQeYOo+GkFRKIYZEBfxWhpwAbOYJqWqqlcu
OQpMgY5fRFhvtdn2V7qJ8FQ4uYHMXXyaTv8w1fQ0GueS1AVSAOUh59MRkPXJd+TK/HZCqm8UtMqK
eR0LG1TXmcOVfXjWME54PSWQIdXPwSS9BwLOTxQuKBFS/ApNqV/cQgdphY1KdUg1kxI+3WSKT6/U
o0/WNt92wCWtO4+5b1PVNNU397e3zKH2Yjchs6wb4I71nnKmPYTDFqLXmyUsdFmHtueGSpIVVs6W
shpDwzlD4QLfaPDmdDUzq3Z2yCTGhdVQm/2WWxetCas4uj3JyLnefQZGXMJtRHUVMDsZgzrAdd3t
oxkMOHgMb/mof6SB/5SDG1yZ6TJY0XwKhosc0jdPV4AInUydq8Hy6Hdp+tqRokCQU310vbWblxmr
oranzehY08n3O6QczFsgQebbTg+uGejik2f41lVY5hQ3PP2x9CvWhtmgIfXEFGe3r9y85F0yNJBZ
Pf/BI6VlE0wBqv9KPXl5vnbGyloPRYUttTAfrIbxj5SAep2G5c7VhLZDo2qU2J8CL824z1HjGRj7
8kHUUEc6Z5vV1rEucmfvojwAiNjuiJLeRB5OTjOAwMdEBT8CsyQhC3zyLPW6iBHFa6yDZgGN1sJy
lZAEvDeZWxzDwvqSmebfyLi8nQSmzt4wh62fsdqbPBwvWc5EnvR1J7a3QSW23djQs/Tz5mJ+9ghP
oFvaxBdmFdreZJ25iq5D8GLm+cabTET6Hf2MKP6oy8K99ShHs2oYr5zOffYR32VY/fC8WOPGLrWf
EMd3veM5rNy0G5Ca3yGFt01Ro5XoS3MitsWi50ixvgqYds9V+0JkxRZWenLVR6E7A58v3jDAKXXn
8PZgZCJXMTlwIeldBRoahNFgxNCpX4VTbSBlHbSV27ZvYag9x4Vrr1NI8OuoBEQ9TtkeMh+hO4Ro
jD32Q7OdRZZNs85GfPxaz0Ba6BSbTXVbax4ohhBaoRtG9la9t1p7qkmw2BlTj6nDqeEVqFZxsyKB
otPx8oh8Umtb5vT2J8oRpK8XqxjI3D42hLsB5GzDuxFfTgs4UWX2m0+IfOzF5XvsDB+i0S5G7Zy5
1972fLPPMCOPgzDTVZQrFCuKa3AO0owJomVVDPQOjoyGmiE/kzP8FcZI37Oewb/BlsWNZLhiPcL9
2am+0pC8aal7yItJmiJG63/djcb6rm9mQxX82OPg2yRtLG8PK9cbaVTPi4iuH9cs/HPcofOb5s3v
h1nlwERYHv/aXX78f339949PXc1x/X7senQY+52u9T/5lREeCRIB5LxZ9pYNWaz5sZ6Znr8fLnvL
c8urv9/8l+f+8nB5XwBtpuy+9Bn4mWAV9knIhapX8teM85/4a3d5dnk8mQMvaRm0D8MvHpbkgmXD
2fWPgIrl8Z8CK5aYCnw08tXNJnufTNrK14QCmU8p85gmgPalpzUHK4CHB3d2HwxEjXugq7naKxuo
YmQfpyjw1r7HlGZ52FTTHy8k81tcx6LzoJn73z+wvG15qFEU2jl9dFqekrZFogXB5qB6REJ2lQm3
Z3nf8sqyKbKaX86i8z6WJsZtJ8fQFc+HsbzcGLZ9KIyv0TJsBMN+h7vVQSsgoYidmDhA2ZppRW5F
Mz9IuRdXJd1fK24empgGTVeP9copYGkuG2OYgzmiop7QN04oRKDOuEXzPWhoLWDCUv2ETX9KuIFb
NR2zSCnaheTYJ8DG9nKmSsUzKCpfTvD54fJcRlQqnUq3rvd12Kwh42FvWF7pwlyfNkGZ/0h7qvK/
fy5VETfUsXUImcAWR/gI/8Lyb5ehNpNHtO7EnwMf9p+/79dvWf7ZX+9ZXhoaOimEbOEK/edBkS/z
x5Et715e+NO//f98+fe/UHqx2pHQAFbzH//Un35nIb29TOpTqjMBhpnF8OdlgBRsn2SC0H/oLYSL
ho7Pzh2bc0LpGZwU9IzOI5I90ySly4/E0qu9WwV0BYro4AIsPJDmWp+1tqerlNDHB/DdRd0mbtKD
FqJbqQpQXiBW1oGvfXS1+OlYUXbsKhrxdcpUv2bmworTZpU900Idh5oYPUuD9LO1n5sDBBgYRJ2v
dgG9D82hFKCamsKb/8gErLgkPUOaXwmks0JswiYJ1iVccMxKNOu7vEb46bEWsQagBgqGR5796EKp
beoSDRRzgTUQ8NuWEt0auzzqIqd4BIFIrSiCDKKjpACmTcM0del3N/gViSkPD9WgPxhufsP0Vq2G
VCBEkGQIcwved44OrzOHwaOzLhOBRE7l4ecq2ttUh51byaC9DDqNpZYOpm7SpmtnNXga+seuGEZi
CjBtxRpaYnsqJy4toDguWmW4HyNCSa/U6tuC3mIQ30TBBIx78pHQ6A2hWokHT7xy14avn4qob5Gf
BojRVXAMPQwgwvVfEmSVDX2QdRhKHEQtip5cUbzXPto2Sbd1rj6Fu03SlGQbwIH4oJJbVbHYju0S
DXWEX3eOIyIBMjhZ9rtrmx8GwVvXtqKYZo363nbQjkcFwoDipkuQG7pp9YLLILvyPTgnNSTZq8qj
TqonEvQsPFCAHIwPmlUMh8pl7RDSg00aWZ/cXrvQJ6i75rESzIt1VqZNDsME/vqKZjC8ff3cm56N
fowwpsYrrrXGrLa9HdxohvWZV3PdlsPROIUpjhjalRaTQpvmGGOSIP/pArBPA1jGeVhp11FODY3b
GUwhSRazkxqXEMqIKUDZ14pyQIUEZixDY5Un+qtozB9Oou3zEHMFP3pNOYALJppuM8156Jx6uKX2
aIRM1hIbBZhjE/7swqMhkUc/apYYcU0lyYH4hp6AMO3kBg+J1dl3xLD9tA1c/DJ9Cpmg4KjP0e1a
b50S4FKa6SXaayHwV8Ja4j15FkganOaLZuC88Ou1jVex1msKTHxmO6dWMqqZmU7+RMac1cxpaSOB
VbkLJnTwjU2RuF9hV0fPBeWtIPDLddTLbdUDbguo626DLDiSmHGgmPlkVFZwqPiENN/UKHUW9pNe
NOcUODNfL4OolfXY6ix735mRt2/K4Jr8rfpoEUwFHCU7UhK4FpiwBtW9VWn9LkqOICsRwWbBXVno
tyoaWPrxeXfaprOZCprt+K0njnZdS3wChqKEB5wWNQ06rEQiA4/t4DWSiKqnXMDUge29yvAAN1Fw
XUwOtV6uD+gR2hfLNRQV4pD7GHzD9mShsOsx9qgapBLD+dbsofGVGnGDBPZVn5lD2UBBSFybDvA9
C32bTmkP8Uuitu5k9Q9ZU6MyjBHK8NkiYG4iMj+EBsBPR3Q75qfGleGt23JPJpyBT0GGZD/o717s
C9QwOfpLI3kaLdnuVMIyXI9c+9JFwVdDCa3VbZAYBvKuoeW4qja+lU0JPnAycc8GLVf30HXIYkbA
9VSm7BDRVNcHW3sajE3pNv1jW/S0LfvHSimBtjT6YUBoX1UUC7aNjeZ30A2dOTz/KF1iNC7t7ETs
fRLL8EynKmvgncTGRutIRW6NNTnNMI9bSh/EMle7mYxMGx8l7DAWpzzsG9B5qEkRcuwmTbM3fYyp
AhpQlqA0dpSdHQwTsJCtRTck0vZotGYSAt27bRB7zaEJxU01oQujWfVESBmmpu6uV2paGR61j7Ek
ES4QoXXsvfYrhpRKoS3/HmKQhD3RMczSxLMmKsWnXuNBsoFnVs14EraHsa11t13cUsIvTAo8pjtj
QHPMFtXwMDQGenBLUi3WAE2X06lBXJPaYXY9i8w4c92ik+eknLJNnWVn6qQ3mlgE6NLaFLFTsexw
613boP/vhyk5jjVftD+pixVK4DRlF1BGGN7cBA1IOgw3CXX7Y1/SWMk8bFxDbGIaJqBQDMkbLO+1
OwxvqUMzXTjxdTtp6KNHrBaOgYVJ1OYqtJHCj914bus4PVbbsc/u0lJnTM39jzJXFPMbLL5O/Qwz
WaKZKR8cmlr5JKGIOtyZM839duZL1TFo4STZue65gKjZMdubhs9AQD8XYwk0h78+xvGuCyzZXoYF
uYoeCTGzdaS6PkEtkisFIQIUUP657Ng7wO1oM2ODmp9bXpg82HiVaz0WqglPfmS/yhSyYVyL9gjH
H+HVvNH7BDNFmD9FWhQdo6z2j6M1vEYaoAqVm+NRZ7aHvIRNrdnhxs6QE8TooE5JleuHyp9DR6ke
BsrYDfMaQLisCyrWkZ4q9J2YIZ/Lxvjn3vLw1yHOP6CkpDG3WZ7oGoPp3DAfudfrj+QXAflxe9I+
8Zaji3zJhuZU5mO+Y/oIZb8fk+boGR67NNKLq8LJzbXuawBIan+Xw0TM6jczRPuv++g8lyn9srE8
TgVj3iwPCaykgs6CbW2RfXFMgvfQaofp10GZSpHmS9LpXTSf4YnF/aCJE6InuVpYXNLUrAzQJcW8
Wfb+8lwHU161DgajmkScVTyvnDStZEobmi3qy8S+hG3Lgi6fv8vfGzXPUVtphytBx3llVTQ79/pM
Zl0QqSGZcQmj724gRxSwOJvYJQKRUZ5dOUNZp4pqjJ+aUM+7BF39HOm1kFmz+r5rPP3guBCLFjr9
lCLk1ZqKxCjRz6SqBUlf4jqrC/s6glO/W2DnC7x72atnonfZOwXFDEqx4cyIrUxznovZLDl4tBzD
suewviXYAgkXaPuFGd7MmHR07F3kBAe7gmZiJIh+wzLCBJ/C2T5E5j1tkeKY6161i2IPKJt6m3rm
eaz1shVtg4qvsBDrINSw7LjKPJaGbh6VGRNnxD30qnFQH7gGQ+WMToZ16bs5tACIN2kATaFEUFrS
rRuVZazMjrUMfczbMgjkTs8IiEW9oPWbRmo/+3ldsWzaeU/vA8T0k0lh6B+YXDeX3rpOKYjUtZef
cuL08N9xQ4PqVfoIcWOJwpkN9dVDQczmbpjjAKZ5s3z+y0OTkmKaUcz5FQuwfAdLBsCy8QcYKh5a
gdU0Bzi6KQsiIzIRlZJj0qJ4qZjw+jOt//cJuDwcYzzlxTgF61Z5D6bZv5UlnrpumrWS8RSrbSSG
TxN7POO+e+iH8vSfmdWpyGq04WIAI5z8A8Ud4Jshd15q1sAnk12RbJINITx78T59RywgYsqEG+TV
8Bw3/mP1qT0SpwwWDZEqSu15LghzOWZCvMLR5J6jp+kNvNj3cEPHIniKHjO0Hjt3hHC6yn4CUZwv
ymFH2ZMOYokviVbAeGVaG5og0K1jwJF0w1/zGTgGgmTLoD49wJOue0Cv21bsoDpG3V7cTzfNV8HD
EdkgCSeklV1V9ADfDC5fnfCndfPKr3LoxSH/qq/EPWY0moQZbnCEN85ZfgJlR7xc+vzQhJwBv7F2
wjvVxKR9QHnf4QgxrG1kfyGGAVZTAhp91N/uAFht5G1LO+4KmzFCi0dSQCCfYDuPZ9CUdx6/wlvj
jDoNcMEGfyxEAvJFne+S21m6ch6cb/tiPGjv5jF4oB7PXE9hxyJZh08sOjNnYFgx3uKX8Sb4HvCG
v/QwsJtdeNblwcLA35IJgSmBheTWqtYaXSzk5Gfgs1PJovuqeOU8wAE/0Z2ga3ROT/EnjstylQcb
3SIsDUcBjlj0Fhh7ATy05DNLWlgr5HGAovpbZmKMG0ji/bszaovd8BlWV/b9D7/ZNiNS+fOIz9ur
uBnurWrvuw9auvsTrv2WGUlY5P+Rt9ltIfNG/f1vhgfPnXnh/PzMa0d4ImzBdMJ2PaSpum07vP71
cS+RzoBz/8+yGvo4NXWMmuJYzoELm+Sndir2ySfxefdQTlN0C1sR3Ep3PWY7yoru2buevjhDmNei
0UtntstIKsC2Dpg2HTSCrji/wl3kHYL8FmZnX8JQXZP9pvmkNXvMG3YGkr9XiCYoA5+nn9D9ttk2
e4PCcY0HdF8+d3fxffZYPjdUHFbGuv4RHyHWvqYfFgaXXXdJj9z70WEKTliM9XtzN9KR2Ll3DGZo
DfbIZrBTI5/Gt29ibBp3Rr+y1lwdBOKsUZZOFu6o5tm9BsM8UM0+z/nR7fZH3X07j9kZHG/0E2MC
hgb3Jw4owq6dE6u0NcC0t/gTMaT4pm6N/LV/oLHwWPGlY7WBVcwrXNXwGjRk/UjJDhhmg7NNEgpg
uavoHrFZ9YLEwrsU2wtGCby61IZTPr8jkqg3VzLJ3qefaPW32p35DAVz62/CH2RhYew2d/IxnTmN
xqtnbuS5PYh9tLMu+EKtd0VEyxZElFw1d2AAETxnLwVkEVwvKJs2yJ0xR3KdurgBPuPNSh5yG1zr
FVfYeDMjAB5NsfoBmIwwOmYH62Yl13tglsA+6WBHGAhP7Wy8OOFTAKe+0e9pVuoRM50zJXLo4jO9
gdMWGd9lXDPLIM13D5HhwJ8Ybs1b/TvLDtV++GAJzqFyA9/Zx+ptPPlvrCt3zNy2zM33ZIJSdAO0
cHmz31ESohDdHOOdt/k3Z/4M9/8fJ75jCN1yXMf3DetfT3xA9gpFl9FfDK+74FmK1vMYw+n15Pqv
xqwwvZLQut6xzaBswmj0hCNJzcTvWav8bw6GIIT/cTC6ZaF4FhbZB3+9Cu24GZza7/qLNKgV8l8j
DlG+IXQXmrPCYcP9Y43PLoaOQR/spmxuQhq42Cyf8I/Im+Vw/i/v4t/lXTgsHv/0za0/mo8/wi0u
H9mPv//t9JGrD/UvgRe/fuSPwAvf+i9aZq7LsErB+Vd4Rf9DNX//m6YL47+EbRnCQYPJV20zEOdE
6kR//5sl5sgLIVyH2ZTPKxzDH5EXpkPkBV06JBem4+mOpf//RF5QPZzP6j+f9fwCU7ieqTu2SXaA
85fIC+LIvZSwLeekB8HBjFMBI7gVZ1beBBAxywuFdHb5WO70Efn0aYmcsJa0CXIjyiMCp0gnoq1A
xChT+uk8tyRSLHvdHJn0+2GBabCj3LBfXsyDdxlY5WGZCS4T8WVvmQXWbWseuurX/Pz3fHF5bXlr
SmwkNvp5xri8DByUwB0zOdWugWQh8irunxY3axj2lH3fuqyAoOOj0qw0ZMf0PBLEuivTqbOVtxTE
23l9kBtz/TwGrDc5VbmvfQEhJROPeYi4Xre0NWKa6JQaEiC64/zsmrbauXoXWec6U3sautZ6ymxx
XDYqmP0ZXvpCrB93l6WnIvi8D2UIVpqGMzGIW63xNASaZHQYc44Fv4+A7X99OBAmPimS8NQEeTul
BmxH4NXSCSiaor+gUxstHV3t5vb/cdmkNhbN3MOUbFmUtgLXhrRhM3M24vq4bLSJ7KmrZZcwctCL
/M1FFoI67yQq+X8exnIs03xAy96y4TiarRI9ggemx8si7fdmea4B4DwQY7/P4yrYE7KMWYTFR0yF
3ClSUrJXjp2Ce9dMjOrevOJ0NFf9io4SZk+iEPkrA6r6qyYrw81E53s7ddHD4MsBGa4tj+C4pV4P
BCm6dO5RxcwRIyw24PRWSOLbyUw3A6IJvI8dmC0iy5fEK0mRqXdZVg03IUrHo1+huDV17IJ5C7fS
LAA5CGwypLDRr6qYbWQUsfPJF0erhClZVH4OMYrsh16H4F5W+qdfeOdlFRrMC/BlY7SZ2AuPu9f8
lCwK8NJtdB2Tm8xdbo4bWTbBXF5Y9ooRoZ+e3pO3/eIidwPOpW/kRIf8qtId72Ci12Y2gi5b7nOX
M9MH5OYHWH5iJx1/xa71JdDHBAkFgFhTHSMvrjeN4f/0K2alsYQknGHJOZa/3l1m4YhcbH6npX4M
6o2lhVTC3HexRX6DaO8sgl23uusK3HrGl6YoXxhpPdBjmh2hMUFkiC0JWstg3CJWUpBG0CFnQd0D
VWJR7owe11I1dzGXj8FO9JJya3n/l799WaKHyM13TVCzzuuJIlmW5CxJ/1icL9em/avVNV+mgY3I
rc1tYEmrbI7AtqT2XXdVtNWys6OgjhgNZYJe+WhiIt9HyTAgbhxJpJgCnaIy+rFV1FVU9NrIXgdt
+egM8cgp5rISrLsnhBzjNqE9S7+o2iWJ3NfFsB2MAKpD088x86SCO+lOico5GHOc+lIN+FUYMMLC
IB1FseKwU2PVo+taeTm9iwAByCZoTUDkcVQjSrL7vUsWRq33c3nZAC+aM1I088MyG3RSm8OPjM7h
sZ7D8owavqQ2hJ8IYSt8Kf60SRtHwoD39vgrIKzQm6dPoAAPQKhYlvRLgNASWrfsLc9RDOo2iRN/
LVe/N6epV1XCaECSJRBdR8d+XpLFgv0FBrwCglmZ+HOYOHUbrwYx+euQknTYVxj8ljFoecr1wY9Z
SBDXXfqht2TrmfOGVO3uSLPCijMIPqUCpFLZa3vK6Tsu58KvXYvQlGIp7MzFLT0p3v1cmpvExOWY
+FDRQuPwK4mJgCIoJ3SWrozEHwhW6y5RyQhhiHY8JqGONMe79XV6PctHSRxARxP31MsppN8dPjnG
3ZRpG0mDh/EFt5RIsWwv4+8yvuWROA2WE/8alz0kgtTGUWS5tcz3AgH/Lgn7O00iVo3oIFtleS2R
VaxK2VqrLJAgdVx3JD+YgomYmDTWg1ut7bnFiHBr5wSyJSSR0tiyZ8as+Vyt2WezAsEq+Dp0X0CF
EIzVy8PAaL8rAbQ8iko4A/OvamTEsOeaP8bE1DcFrogTrq3khNJoBlrbITfeIZ4z0pbdZePOT/7a
M5jVBw7DZj17MAcH9k40SoylFjzEkOxmUpfM7DSJNDuNepud2t4pN4UGRj9rbLBIOUvrHKfScaCm
fwiyGRk1DyhNEMXHSqwm4p2PQjDChpxFWyvJ7nPV0lmlFV153l0OyYqao0HQBCGDZqyKg0s921+q
j8tzI9WktY8l4yrrGeeJ6R13urAPbi6Go111QFobrvgdzR6ix/tZi59ed4MY9j3162OrdRQ044o7
Pv3DWFFtCUxKrl5C34V1GcFy4a7iXae4RDPsVz6cSSBtkBGGEv4K2dBitXw/2VzjXfaWDdLgdme6
AyGOGJEJilVhez+M80jMugup5r6t6A4Di0FBR+5zyoL6uGxyr0QYWebPrTWX8+baVzpPYJZNPu8h
ao8PNgxLNxDzYnh+Dg0ww8KqIVqjHvobOh392SBsbBVhsEoMZv+q1u/jAlA5yeofRgTZchbzl2n3
IsPiY1RM3swennivtcCnRkqcFlkNo/uQlb6+I6ZKrNXoHmVQboKhf05tjLeBAxIo6V/GJFWQL4Nz
rZVUYqJ64/nzJa0xvkSmtq9tFq+d85gEFAIRClGpjsZPO2XxNmu5uRivplFeN4Gd7oyouWo9y9il
pawhcvnPmS4poEzj3qGbU47mT2U42CCIJW8DYzN0SOobXU7PtU+oRmh1W3OKSQuvq2eno/EKfstt
huxCUnxmAq/KqcnDmcG3lE0uElVxppndbWUYvSO1QJ4b+xuT+ROg8MQHRpHtY3fC9j0IIgspq6SV
SVyCi1yqGNJ1oYr5PvBRFqD/tLKyDw32vFVTbWAbJ41xW0XOU4Yjnd/sRhn4Z0kX1m7mu4/PrWXq
nKs8GARcS58krCBpN27SqbXb92inrOxRGj4YZNlP22Ea9GfFPcnrZm1BBjYp1b4aYTrbLiUKo6ZY
EExwyaaA2d/gfOsd/5d+86gTQXzVtAiEw9kJS6V0HU9MMvxhcjbZJDdFQf2qU1x0engaykMQ13Me
JVEOUmTvgzJfx7HX77oIO0UJdmLwoNDQyKd6+17ZRQTttj74o+wZ0xQCNde9MRRkUKsf+Xj94MMr
oAZj+4J7xmK0yGS6Nm8detn3icxIMjJTcMmZezA9SnCDPQMSQZk7tgffL76m9hyTTRODWLZtKCtN
SH8WmxYnQbpSOaWwxosPlNu3udXNMR7IbtNhBsi7ciej/K0jw13KmFteHEFQr3ViUO10TSszXVta
9+61DQDASDz3Np6Z2LnvERbDWvHeEhruswPtkkfUtNW1Y2DHtMwknm2E/XWLtSdvSVIvRx0OPT4O
ffLfUq+/1rB/XHWPbXiHruEUOQ3QftEhBYlq48ocoyfLo7xaKgGJAM8REXS3jUmvu0hQuls9bx9Q
uNHrUO8u//UxaPERGEAZDZyi7hOGfZA/U3xu7JQpqSL1rMS9Z/bmtC+M7m4Mcea4I1qlGmXxYPvf
KqwZCK0+Jt7PTYi0CMROE4OzLrAbBM5NFxc+VzHa3DSzcL2Rv9G4ldyVLaWY1k9Wgf7f7J3XdtxI
tm1/5fwAegQ88Mr0hlYURekFg6JK8N7j6++MoKqSxaOuHn2fz4NScAmASAARsfdec9m7bAZMIwIX
AmEY3IUgHxNoEWMugcT2D1IsO7JzsOpaD0/rZBP6KLen4nsY9Zw26cwVruI4YfHDYBcQfS/dCW3e
0MNJtCBqds7LUA+bkeHyFpu758bHwthBobbqimQ7kw0k1ZRFcyWNdOhoq2K0qpYFd6okbZhgAls0
GwyxbLIKlHtSw3b5UBtdZgv1zVKmgNTCD6v/P5flcXPtk8yboKl0Jr2jUI5qTNni6lNAZZyaVx+x
XHOZpdj+z9UOfUbK6tzrRpIf0HY3RzXVOQKNkwDKkjrXWs6YQS1WH7nc6rLpZZmacpyW3tu/XX3Z
TVLiQqlm50/Uq+Rv02rngnzkYaYAQK2+bPjuAJf9DGkgu4uWI6EVf/0BJT3nXZB1hyUZ/M1S1V9U
5ZcqBOuDNl6nDQyot/IztVB9XLa5LCtnObq/zH/Yxh1QbRVaR34ZMs1lsw/7e1fZdtkmks3uZX9F
X5FEfNvyt2fW+yYOB14x/dpIfTVD/rZNcWysLGRJm3IE3ONhjVnoRk3ukKH95cORvS41W8/g2Meg
w/tC9bWGSrIWLuvf5n+/zvprL2r7tIlQamIsNeKuHNAn5+wkdmoQ+GGroXBWJOl4qyYXy2VQMaHK
UrlMW5pJqqnLh8otXmYFiIeMl+n+skhNFVqIqAhJM2AMEqKXter7v1vGE4OW5LL7yzbCxwChKpet
0EydXPnAR1P8oTk55LYKrOf/hTBpPbr5P4QwfcTx/xTBXMey0vC1+5/y5/9gDtLn3+OX9/HMt+//
Cme6RB+Fjz2u5TkmCX0Dm95f4UzX/ZeuS49eYZqOr1uCvNGvcKbpEbO0fN/zTV06xjqs+jOc6f3L
E75psJLaMYP4438TzpSHfx/MJFJO8soia2UQNKXP+CGYOesUtUXzJPYklhBQXeXhT3s59WG4FdSA
6jn5IStBaoPSWf/DRovQDp96JFVi+WFodKRFsIknsErkXsfxbiRtFN929bOO5L6L795d5rvfZdp+
d7am4+imyeWhnNHjr3mXaSttx6k8L+RsJ3HUI6/FiKq6Ey5ADFQ4s1+dUbRsQhKFtrvXcvHg0rGr
lpvZG/a1hjML3avBMvZLTs3omAKHDRiHetuRaNFsQWYdoR3SpvdUD/q3jBXbSlqQkNcMbtlNTcgm
hboZFtWd3N1MGUAgl7FF2oxkOMtXuc0ASaKrwCVwOHAR+9EPKNuDb86hurAnl3z26DnJRXITuUsi
cDt5Bl41buWu6HMxgMN0q3pF/vnXSdUWnu2ckzxBdcIEbUsBsBpxtjxx2X8M6xkgibOmkBmCrAbY
hggfBUlyuma6HWGUdhaHTrdtiMTWE7dymyh3No1NBSxfZbWs3ZOVKwjbr+AmrIME97e6QJt+a6XT
gYAdkSr+AYiQ30YXvRd58M1piR/LfcRlAVEQ+T/Y/Zrv1rK6YpYRVyDE/rXcnZGcULLvLVwb5BZp
PN7XbF12cJ/lYcdO/DS85ipM+5Vp3drtyYL2yTfSgh1wDHVeHLzW3e2ff6o8XqvhAMtIDchCXQx7
ucoyI/X/tLfF9xZjR6PuN+oPYD9WhUoNEpy8PPJvlweXf4NFBrDGzFBOy0sYyGnWtbKutVwn6aPg
1GazeLIEKdAmoveeQT80QvwgTViCFo+GQWqf6aG8S4zHwMkRlnM7wKHyAzr13UbOyo0lkwdN734G
KSQYjtYZFXe4EPcUcfR9cZLLA+K7A8LmZPkWcwy53zZlvEZxXsru5C4Mpn1y4wUqIHlWjkH79uur
HknjGn0NDTGKXotiYqLsrKvlbjeVxV/G3iiKk4jQ7hMwm23O1+UZyK+N2dbxv+omaHYn2A/1vB38
AqbtUL7kOFn5Dho9EGk5kYGuOhs42wozWr8MyLqpH3yYtODRD1FGZ2b1LcXNPtMlQ9G8C/Lsaawc
hHIU9VPZvwsxPmaAfV03MNxAhlPutHIj45qS6X5deD34UlwTO3pUhuc9pgh5WgxsNMSq6JM8kHZi
fC2skDEN5R5OyAOj6RGF2CY8J0IAMZYeY3dPxH5VOe0G1TVX0LzlJRa+ZSX/Lw34H9pQ3XRkAvbf
297vX8aXOH7fbP76yq92E6YB7ZxDu0RFp3tpNHVH/MuwSOJZumchG5GJvl+NpmH8yzB1yqlsJL+W
Y3gX23ud9lT4tkwBCldnzX+XAzT/ngK0MLsnOenbjuEImmfLk+3Uu3ZIOH62JHZofBJVQiHXnPV7
DYYLlqz6dRqn2peswOWjGouT3vXWZ2+hxTT8hlArAaTdoC9PaFV0XFmLcWPFQifmaU3HjsB2l9ba
SQhZshPqzQ4BRIDpEH7HVdcdxt7ERq62w4fR04qzmbaPcYU/UhfvXUqljnNKubEIsnGtAXXoGHdt
XIPi3V4PNWh9CO7Dsd3P+uR883y480hC3FXmEwbxPNiOcUeF9FyM7t4sAmTmA7Az8lgFBVRoRcsI
KHPq9fd1SL3wgiR2249Ej7qW0riuJ+XUOni3Qt/x2091Oe0th/AYqlobLzZ7M+HqtSSMx/3QpfIe
rfBklifdSijAduxmxVsw3AQIv9aBOyCXt0brth3G1xbYuzZX1q5Jqh4LxRH1oOZ87+z5i1dY2G2G
7r1hNdUtaVIgTjPVgHWa38829a5eSxavTJByQjKxH0aaZELm3ZfWC37WFXgQJ/UBw5uITxhxV5u4
h4ua6+t0TNu94fczEfwWf9skRpE+9je2FV7nUzAcEoLTeuZYx7KcfpblmN6OvfasxeKuLY3lIbcn
iHxpG34q4mbbuc60imqruh4agnto/yWyTvyEhDUCWxOvSec7N42bkT+YyAeFQprEL8tjPbnU2nRR
sUNWWd/lIWjSd8/cb3pUjvG37p+6kR3Hc3k4hPDJkfM0vb+R88WyEi1onU+FHBCJoN+DaLI30ZRR
kGUPVEbqVbfhuFGeJd+EXRBJwDrCy6yEFKLR4rkJbFkjwYUwvdyNDJHv3WKy1+0y4LZKQawfPupl
5RLT9ELIiQOAfjHsliiZN9nUbw29iHdjr99kQMcOlWUjgeuQEc4T7nI1lhUNcna9BpNlakjFB58i
tKSARNK2N2UOumambs3JaOsocH5FVvziDkv7pUWM5S/u05ChrIwqnfjl+M3ICyhkKJM3fijl+WZ5
SyLhAY0Hae2+nKnEG43HJoOjVphE0Z0u9z/98wWnVuHjFbeoQOYlBH1SUMJgfejCVp7jhYGo8Gmr
pUHb3LnHLpo34xCZ12hLV35gf0FcEt5m5ymtiLVD8piq4VsnNA3lA7jHeqbVr/rm1e6p4qaAttib
kJzOM8X6+Ftdx3qcbBOPiFAmP8I6jFd6COKorUb9mEyjvWoCYNnInu/0pDz0EeajMYVzhZUes2oA
TIQXeJLFhGtTKTB2sVn38qcGH54xnOLPBoqNE1epIDljAloP3WPWoMUO6+nO9oKn0IK/3qAeOjoV
qcO0ANTlxgtxbbf6Oor2nGVVscupcN9Z3rmtlm6N1hYHZx8Xp8GrvsZEzO6c0Tr6DhXHYjF/FE5/
HhtD37u83EiixDtGv3hlFEn5NIfj2UJ7bedIajtLo04ORkTvTdU2SiosCxEorqywhEQz05MaBaSR
qDQJ7EUWmX2SG8K5gTERU0lo+2sTjkVkAFeNUdUPJZ7FFPJjNuk/u3b/Wi5IAiIzOFfWZwRr8Sfb
wr2jQz2ctfQeQjMFJhHBA9O81UIWGKNmQuiiZ8yS+5jXyf57VzRnGGLNOskw04uAZqXJYp8oSPjs
FAuk4rFm9JVO63mCg5K18Ug41kv3cQwww49caduJwAFt8wqimLeuqhqESGrd9OHabebxpEnMIake
XtNDNZ9quGFmRfTBdSq8TMP+YGk4LyAaxclFTBTpa96xMKmxDHU6wott2Z88r99XA8lBkojX0Mfy
HQ/6DyRyBjBCylN7A9/hwEtfC2SX+zxrjGMs1lnXiWvuq5UHrdIwlvRc2806SkRFRz84ILIo8HfA
jnPWURjVjDJr2CS3E6znKLfugh4YUBHYuylGn9/DdtjBHayu1YeLG0hVExma+cuuwiKt9kWOtYVv
d9eM4+Y1EdVvpoEEQ/SAw/TK2fMQpPse9qE/2y2WKfRVi9GY9ohN/dWQhOnRBI40GqG5sxbc5+bF
pXlKQ1gPtI6GV911TvvaN9G4/+fXgG7+/cVLvSgEAUdn5A/J1jQoWvr7i9cIhyAIBxchbUYJ6xjR
EzYK+s2+m/jrwQb051vNfVp7x3kaqex2MeiDqB1pbnzgYWk3gtD4CW6fjQCKxysvhqcQxMpKp3k/
DOH0YwmF/SlGqYzpZ99P59bGWcSuj16h4fjdVDYCLFLkGljuPDK7m9qrniffAvi+TP1htLmTtXCO
V2M3G2c/RJfjuLvoVnSuuzHCZsVPrp/LGNPVsm07wD4QSC2z+MMJzP4UhZhPRIYOLq0KhtNCHAOX
P3SvYXGuo6nelg1ydIviDJL9cbKx0TQUwco3gu8TY6E95T850np8Cckr7U0fe8jMNa7rgXf/qA1Y
XkscacXhSR9pxmbmwTqbFW7WHdpLyabLaHsya9eBLVv3U4dZNXkKZD2afapn8TTk0behir87Gugc
g0GBL5zwlFPcXw2hvunt2T61OD5EHaZLhV97G9eywaMj5T82aJMSEjCkHjLt5PgGWMuBMWwcUFHL
uMm6HgsT+76ZKEPuz/TL7DQ8xaEcFk3JSPYsS3gBQODBwQ+wyrhv/Sq9pn6RMt2SzGVJbOLshemP
0tWdXT0/xBp1FZaLqFqYWvtgJKI/Z7XzCFsOeEZ+1gtvV9ZVfiaXEN6pj/009D//+a515E35vvJN
UPRmUOTsOQ5Kbs91/37TjrXeaiAVgoc2mPy1P4T+KXAq/7R0RrsXlvFUNTnc52V6GOzXZPHna8ve
6ppRrsx4qV9EYO60Ikvh2GT0go0J6buBZ2KUGtM5H1PMKpYHbW6T49QBUUwb716zs/mrV7SUg/gi
eqhyGNkxhtQ7C6+duGYMaXsGSn27Aa/uNcOaqMV0XZe8y0y3WbYLTBAGooChcmcMdpzGd3B5+qmz
02UzIULtWpMUOB65rncm74MzSNFTfNxZ4sFGok4nmh/NacSTDxNncRd9T06pg6YQOmey+h1Pzl1C
XmVdBpm7c230UjEWDP984a0PcS/eFia4VZ1f2xCma8jCx/fdtGJJyVjDvnjInIVsYKJPN0Bbw+2z
1S/BXTEBuRNWFK5LD0dCPNd8Su4gLfRIXcAWzYQxHvKSrJ2tbeoum2Hkpg4K6OpJBFhagjjWgEwP
Ppg9slUL5eClp9s3RYOoMY6yk07P4BCU1EN5vDJWRtm6pNUyxgT2UJ2y2UwfqTO4zVLvK7pbZD9D
hLWdERRn1P9XHs35py4EdEBxRLillwyihAK8f75GFHT877uTsLyrg+R1qUX+eJHGvIkb5Jn2A31E
WkzIfbexft9SmHVsokHsOOazYxBJcIapP4p+mRiu4NZUD7p1yAdedaQpi13a9h19XyL2c5DTrbXq
cF25FXagqa8jvNJPTugv18IHbGMGaDQoZnIOHtS4I/Lla7dOvpS9sDAgOhOiPwu3ImZVoV0dDeTI
XthvOyf3d37rfp+j3N7zVlweXRDazWT6h8oUp8Vr4/MA1kuviGU0Ilm2FT3GteHl01r3kvkms3jJ
peQuTlrcbjUxM8LxSwvhY+GdwQfC8QxG3OcBJV556U0SxtGzhnIBTuiXQesb/JCs7dyn0bVLCGnd
z5H1KPS5ghy/OKe8rRBZNjMvkiN68YFSOHL1g4GjSTSM484AuKAJIkktuGq/Sgh21vazM/JYjox1
NtNIVXwDSEKW5gCGyR1S7CBxT+UBhSzuU76DLRSdpjvdGuON5jfNWuuy/Hps4MpHUUzY0jmXfdY/
xBQtal2AXgaV5c1S4mCWxALhiR0/92bLawNfULNMvxsgr1681FjFHTKc2g68fU6fkEoN9y4YzB9D
u5qnvACFEmTrIicWqVN6ulMtkBUVdxTe1edS1Ddxpd1mFNTdAq5tKB/MSoQzeHZmyDrt8VALlE8l
lTQlECUw/sjlNbK3iasdq8g5iKIJn8wUyoEzx/M95ZDHBlICnF7xJUfw9nmc/EOaNagyJygWUJMI
zhlxuxkG9PidhnQr8dy7rvqcG3lyS17/pjS6aGvY/gQzgjdPmO9iYzBPLezTvB7600jkFeTF+Ier
9+5alE64pVhEAMEBnWjG+F1q0bn2QgCaLSoGNeuFoGLz5NUs8/IwT/TieKQY9mJ7gliw5p7hsluZ
caa3hJ5v7BBtzTmEPawh3C6EsDOF4pqL613981PMy+zjU+ybJCUI7du2Cth8GJF6hZ73BCHrB5va
odWUQ6mobBweWyIqNzRKD4vDq99uCuvWTbVPRiTFWHVbbbJxAnUeyALUxKFHwegOjFtzMhOrB2N3
p+XFvWUkxSPoZQeK6r0wsGmITWTtkRUZn8HRYcJJFueKkpJiB1nxsUuIRYqWdlu9Z82mIxKfteMh
CiB/h2E/3npp8GPwhgeRmf5jGKIL4We+IdsrzYcSrGIJoKxoMz2KFUrAVgOe6vRw4Vb4Gv4tJchA
qlhQCYK42Ad6FWFmgnrd1yA1U6K1bbTZO2mL591AmKdQCsAMuv+64MBhcWv35kmDycDQiVINuwj7
ry4+wgnq0EdHp3ggC0W0qScD5G11PxSdTUCmjD6bS13jm85xMzSCj3nwCXYsW5ORuJ5AUh18GNyo
fMkJ1QFvN+GG9yS/xXXgi2WdC/OcBNLCE/eAW3qKX1pHB0o0G+nZAbt5oLobn8RZJOiB3NccBv5D
2EPjAAoQnlxTllqV+8I3R0AYdGfQvc5Ebnx3XQ0T6i26TA+dvgCsGMxdCxsVx0parhjnIzNlQDfp
C715EtTbLBt2BZ29q9zNgxujLkEUCAdXIpF0lFVRt9N1YGTbKSWuMWpP8YBIpwgqsWtm/N9cFLSb
nk5HCU78VBiPQkQ1REYqU4Kgh2ZeJvamdyKqIyNqofIRGV3vS2Zx7FGq5TTcOnXdbbyqT/eZD4IX
De+XKAlhY8NpksRLiJQh1bll5jOGbYPzkDjzPddhbbfp62hn+id4NykuZmZ4jCkJvnXQRFF6JRX5
df6qW7e0uMELcGIQITAizqE+Zoe0jDGi8oNTYOVYCnrxkTxl9jnT7e8EbPTrWs51tX/yQ/ijdWYe
M4KZj1kBzSpEWbF14qe81QxsplrC75HprqqGiiGvBT8dCFxXh8hPH6j6m6iPZvhtpT+pUv7u1J5z
j4csRgnHCFXydtp3iVneU0scd5G36hCfniI09FehWyAoG2xvrYvS+2wtWb4jilhvtCQrd+nIuItm
4ElrsTmMOtrKNDTJMRVibUa0v1ObU1665Gi1ZtCX3VQkh9AuPldh2e96USC0E4+D2dDlKc34qzfg
st5cd0tYnpcQU80OTpBuJt5pzo1m63a4EyxpvA31KL4RJIlhzXcHWwO0FlpYuxh2NT+lAbcdnaMo
6pbnegJnDr+yWOc2rhbwHKNznhXp3iq+VhOmliQ63L2R2OfBqso76p+wFx+m7I76hk89xBikE7W2
JfuXXS89FH0/IDw5xBN9Mq2dj2GffCliw95QDAaBzvPzXV7Aai1CSZU09Og5h4IKA3Nw72CwEHNo
MLFwjJsoRDY8xTHG3Wm0bH03c3bWAIuiQ+Ufh533uC/oGz3QWzloxaKfPSv6nASdtqnCfZZ0zb6e
RwDNcBlOToXosGf8hK7SCva55rVbvUF0aeIt8UDteS7sciO6FkJ5EcUgHZrgbrIJnFpDAU4gpJa5
p/71SLFqw4WCt+jqQMRBExm8dcZh3dXjp7DMsmvDA5NmDvMxz2X5new2z/ZLl1XNgcH7pyUg5TfP
frIDWG/cxNBi/Zliq+Q1S8g6CcpHzgYQvQWmy5pScuCIGDyGzhyctbFebsYhBS9eYUU3WBadWaF7
+0U3v7qFu9fb9qurLwbpyXk6+DqdhLRLHNJA7ngDQfnbQrAYzCF62sEbH8gh+Fw0/46HBeWH6Meb
rJow3SnMn1kdQgqf9PmLNRe3lJDBg65q3mlW2jwA7tz6/hOYhOLZI3a+7jJbwIPv271D3/2tpfy/
zNJ/yCwZsmTiXafifwnMrsuieyn+VpHx6zt/ppaE9S+pBXMtwVgBxibD2D8VZrqDwoyqDEEnRKcz
ypF+ZZcsXyrMCJMb8NZty/EI3P4qybCsf5mOZfuuaQjUvySn/quSDMZ1H/pAtkPmy5RlDoxeqRz5
oKuscNcAhDVHtw7QB9ib1CCnZbEviMxc5Zo4LAXgWiTHp1z6Q2QYRXjSMcKU3hFlilcLBnm8JAfq
L8MEyftPyqghyHX2V8PrHqyqwYlTvjJ4PxuMz7OV2/kFRdjuU2uX9/lo3/oRjhaUXHviMZ2778si
ResJjnUxaCwgul+jdKLTCEZMemRk0i0jwjajaMktSx+NLCD+YzsLcjRr2gwd1JYRjZGZ3pHYeNLs
/AvVx4CHf1I0uRmx6mikZ4fe494RSR+PmtzAKgzwNORrV3rk2FfocZ5p73to4fOPSTqCcPVWnvQI
wZeArjSuIbPPm3V4mRaR3udduel99MutdBpxsRzR6JfsGTATU5V+JMso/QP9+EfdewAT8Cwhswiv
aK0bcHOEV+7KCYF77Peb3EK1yhbTzqgCRhepcxQRKYbIpy9KrnJt03kETND35wRAdWg7W0cjYhZW
ubfuKTQxqAteJ8Z8F1GWm+FIXxOVNCqsWTpp0hLj1oIHQoGvtbjrBhIQvbR0WaS5CxQXYLEN7rw2
0BgLd7AGjnYNFU2X1jBmHIXb2LeREEnjmAAHGbQBX31pKQMiAoxdL44gCcdzhdiHpOomkUY0RGxL
bMcwpwm5ApJsgOGvi1vs8OCQFNoaSY6HqxXO9IYpGpil302J8U0tHXBirHAS6Ykz5R7IElAZnW/t
54F9LGnz5FaUjtAj89ewNF6QS0x7qMOELaLhkKVRgXgELx5ikfKHnW40E6BQgmHPJJ17zAIPn0K6
+cRuvuVJuYZ09l0Pk37nYPxTSAegMgIDAaKUOombSHoEjWb1kncUKkElJ7rUJje13qTQNRaH9N7Z
NJwjQNQRRxnch7ysxuLP+ElAqTpEGBQJ6VTUSM8ioIKbqcTFyGwMPN2ICHYOVSOvqcxJJYWBdaV0
QLJk8BExKra4kXHvS5+kqBmKhyh6CqSDkiW9lMg4koeFRqEluX7Vy9IMSXib4gcaE8GgcFNbrzY8
JenSJJpbV7o2EYBnNK2TbuP5dvU1zAGILxg9RdLxacb6yTdzArqE13PpCtX4ykfPfaFl/tHxAqOo
iEF5g+tMjEQQNilyvtn+g5zctSngMXfJiMF13cObjWmf9SEtVkNLDwdzgX6rA5gbYDLvNeysZkot
Q6qZGt08RnryXNvedHBBtN41Y4VjOECCRrpjWdhkNdIvK4DViCFX3q97wDeLz0iFDOZO1NLB0hPf
4piIkRJ4mlvewCs0lj+44ji9S6+udLzrsO5qGBleDZ07bOEIrmbsvSbu2QYAq3T9KqT/F3VCLxDS
tiUwuL0tPcIWp8UtTPqG9RgG4N+Il1hiRM+VH93Q/SQFIf3GhpJbLk4rAVQCNzIPtwiCJtEqw6hs
7nAsE1Yx7Sofw84+IIIkfc3K7DmUPmejdDyrsT6jExJRFdQ37XyYkLpLhzRdeqXBnH3xzPwB+uSL
jZlaIV3VNBd/tVE6rdVYriX9fB19jsFhA7tZ60mHLxsGbUg1drV0bBPSu81AS9JJN7cGju5Ivk/r
D710e4sSfN86KTyiyB4+RAF2N0PTSp1zLKuUMz9qj6PdZDs/FKfLIrUFZFxBpe3bd97WyS++myfw
Ajt+oRggwUWF0ulyxHSZKeQud4vm/DDTYIdSRN9dZF+Mx3+pcNUyekAEZEPrZ0e6FSGj2067ufVv
qX1E55SWWO9ONs8COahbGJMHR4aUhgBEd40eeOFFjYoTE1LGHdoN3XBikWLAZRMPYV8q3GBIS6GG
nFQfLYOW1cJlWCl9svpQ2khFLros07tJXxfRCDJhWtx7nWZ0dBHuRvJNmCwNnJ8S+WCANaOxPJaE
6cy09G4We9mTncvgKfa3Qtbcqo+Kwo+jFUYQaXKE3o2eHmv7xH2VHiPbuXPC8EsX5PeYNOGvp09A
TsJrD3HlwXTFiGUIzhz7BlsRpbSLbb3eQkf8NDllIVZqGdx4fk0SeYex+5xnU0jOZu2lmGOHebyH
3QVObvJeOsqEGX3Vp2y0f1L/jduQhwIvcdvbS8Gyqh4W7g2Cy+VgmVpREnBEfOkar/5AyMGdQSs7
GFHC1Kc+T/ebo/oARNsgVG05YTWpd7wekb6RpTVx8pWOKDXl92CvfBrwFApNZaHdcxQPVYlPlSAV
n4H0aN279oSZcT4c8/IYOQwqYyzvdtginMPUGQ48nN8E48Rt3jmHmHEvHX59T0rLWOXYFqxzK8y4
T1I0WOoOMEWPWatFGuhCo1KHUx8flhH9b9btaMDAHzsyMqqyOm+xe10q2B6qIruJq2qTx/Uf6tpc
PpRE9TL7NpUA9wFf8DBY6BHVxwKcaz3HzcDNVELYIWTcITXBysUanana5T5MUgXFUlQq+QHt395Q
qvRcpCS45O2waDy+oWVikwoL35hJa8xhH4gi2I3eHEffoyx61TDxAXcjFb2Kj+xJPfRlNmfAmu/V
msmdmmWjVr2Rl9+oyi40419bqHWNZm0tSEsA/Wdrf9nTUBB/doCEv3GYKTD4dcS33bwdQkIB1NS7
w6j5Pu8/gyTmPv1rEzWldvOOCf1htdpNGdgba9a8cJcn7rfLFpdzU8s+zP5u2dupvh1OrX9boK7Z
uz/j3aTaKvBAgBfTlE7nDHX12+W8HO7d5r/9S36//reb/u6k3dxCY+X1eG/SMa/NNkJYm5DOIa9L
ulzoOyw9GMTLFcFMlvttmxyuK/w5uVStsvPPPCQ88pH9yUVeAdMKUTRARcBVv5+kDiNa4YQA51Qn
+Ii0aFybCsHsSiSzZmRgl9RX1bz60COqa5sA8yd90PEfyLxuXbVYPlj1qUDgtLUsJMdVa0BCpxnd
WMNAdBkLNwJQiH3mYooQ0NIQrdH93Lo5RjBS6q9ESJ685dTsFAt44Jd5tZBiz/xt9YevlBKiMHR4
aEiSwIULrqaMNJnWVkI/QOmZ1E6Igfug5+T+hoDI7kodPldL1eS7paNnPhc2HRKnnalE8H2TAE79
1dEXXsZRS8VvomWHbpASmcTztc2UGp/jIXoJDRIjg3xu1UcnpxI6w/Dr/WRjzNn3YjaOfoKcUizT
KQWdcNX6/T6SLwt9Mo7d4K8qr8KbuKROTl4bs/uR43hxUDtkYMrpK6V/u+6QFBycePyxjP5dnQfE
H6WsK0idT0E9ptuPUi/eve6B/Nzl/AzZYg4zDLrLVST5Sv9c0dFzL4cBYOc5xSATnmqa/zxQ7LCp
AMP92kTBzRsze64m3d6IJiNpPst3oNBknN5zD3NgPkxNsqNLMIErdnDIQB8/SbWR0eO1BJ8eIhJp
f32tfiw/7W4aE1cldQrqvAhCT4fOuF3MAtMoy7x/21Dq3NTvqWaLXnJDMZKH0Ig0riQ4vlJH6SUt
YZDH0954JnI+fcOk5PsKrXuGynGE5pA7hADtrkDjSO3pnugqdRSy7zPGFKRwL/ysopyyHHn91S/R
ql3/NatWQKz/IxvQM85+s7Yj9LQUI8KZECUPgQdmBSvlclNxydSvpW7rUAwmlifrCCPdt1tWrVMf
SqB3mX13Q/+l4Xu7v/+aVRtfLszlux92hSh2ou9xrR45da+pk1GzuSJyXObV1NvCBZfgKxG62dvv
FWq9Q/EWxC75TKvDMtbkSVaTk3rU3ibV863Ohp7fnw9gqg50OeWwKjySI9ZZ8/tHS+q8E/lsRFqA
9aB6TAiblAgKZ+tb2RTVzo+GlCxsFAl0Hmz+NhnIB4XSJbunT6GI/OpOVVOXj8syHCJIleqgdfV4
9eEdpP6wDtTivFKTvuqdqMm3s6/Az9hIdssuw/pmusX6bdk6E74bQO0Q8DvWd0+diNWAkjTEQV1s
X1FR5CN+ufaXZS7ZZQC98DwuG6tDXmbV1OXj8jNell329+G7cfG5T7WWdxgSTeWM0LuozPZqXj15
XPG0O6n5t5NfKpissQYmVe1L/aaXe8tfXkJNKw7qHoPLBeZBTUa9RI6qu/b3k2oXb6+qqZxhBVUZ
/imUsWFsRdsh3yVqVk2pZZdZtQxV8H+5nfraGLwC+SwO6vjq/AZ1g6pJtTDw5G38djOrpb5RkEm6
fOHdVmry4/y7vb7t699/9d16MCGA6ZxHfRHJSr1mVDOiptQef7fssolaayhvDTV5+VC/x2VWTanv
/du9Vsov5PIVteGHQ/1u2Ye9fjhSKF/4kwA2HWFcLZ/ZjkiCOdTLTj3rlw+8vKtlNcp74LJQTV2W
LXnOI67m685k8m1L9bpVO79s+m6NmoR0MVxR1McrWb67HAVeuTwo7+bfJtVz9W6pmlfbq+fs1zd9
UpcxaMd00Qnp0TmuXynJp+THussWCnKcsNvaBQKBrib45o+f06kAVt724jOvE3ghU+XeExcusc7p
689V2h6s2iQpojvz18Iq9k5tap+xcvDvMIeq10YwfEoTQMplM1GDmqTRISalToL0oZgSgz9Q5lHa
rDoDnCiofu6SQ27lZ/TohBuJk5DSBeRAcg2xjUu0bpgcqjHkGPzjH/z2OlkKlGlyULVQqAIyGVqN
al5VQ3v58C+trVr41uReWuPLlr9bppputdu3I/xum7cjjKkP2mhHUpehH/0f9eGpZ/cyr4DVE6Fz
wmKqoZT9wFENW9TC367/8HVUXBSPOy5KhU6+1NTXc88tklu15ZDW7daY6nu1YlaP4O8nYU6FKzsr
X/UYBzm9jDF7BpmeSRcfDTob5Nvo1S3OPTY/hl4+jQm+P3HxnEofoLht9gTs3OMo8AhiHHUcvM56
arEP0rER8ib/xiyGl9hLqm8eRkNGm9tfbQrkQW68VtKLSL6eNzFd/z0VMCU+IFhjWJQ8UmOKj1Gv
42ikhXgb1S0uR7WdQ40Au3hVSw+kTpohfXOkM5IhPZJq6ZZktHdhJsJ9MJJ5RpzRXMULsJAxkpKr
rN370ndJx4BJl05MNPHPqfRmiktcmjQteHJ6bJsi/JvCLDfWtmmsJ+JsRPkGomAEwq9qT0bgpQeU
7wI/dqUv1IBB1EDGba85cEELgXsUVp2rKiBoMUtnKcomrqxwXNCZtWA/2yDbFFb5Q9P9W0uzHDgk
3c7BqirXJkxcNQMkfcSZZ/YTmo/5yiUwh3OAezdgeRXNEpe8QMTFDKvFFAsKxr2XY+ycxPUqk75Z
AwZaxndTumn10lcL25KtjdGW2wTOJsN6a/YqmYyurtDYTFsGyf3/Y+88e9vYsjX9Vxr9vYTKYTB9
gWGmcrJk+0tBluTKOdevn2cX6SOJ7T59u9nAFQbDcyAzFou7dlh7rTcshyi9LjLZuWLf92w5vnQq
Z5aNLnM2H1Xy16AA9G0sPL8sAANVmq8KlAKq0QzxUMEfzBNOYQ4uFGzbyJxD3C2Em1hc6qdSKPzF
hNNYh+VYKFNEcGxcyACf5NRWZ2mLvl7kkbZQcCzTajKeUqrddcLNzBjwNbMwOCsxOnOE45klvM90
27kLhRtaJFfBTYhBmi+M0oRjWia800ZbuUcJyZnD3tJnTFAQP7FaS4XnGsbIJLQ14HZ+IJ+lJchv
NFkMgPo6InTF05AYGdoekbrIexzd4NxW55aCrrgppd8a+zJFrmcOGBE5oQgZZHJ6XxIs4th9sqsU
rnEp9nG98JHrMvyT3JQ0UwP+PcFszuxwnXN01MuFD12BIZ0mnOnE7O8Lrzpct+hxqPeD9auFm12J
rZ2v429XC6c7bUt1UVoib/ENo5l+FZFgLXDGS670Gp+8WDjmOUr5bcRCLxFeehAe73XM9UZM9izh
tjdo8o9Q+O+VwokvFZ58JuZ8dDnlsh7IlVNvwQ6qO3OEk1+HpZ8lvP0QgVxlmP1Bzqo2HfZ/PSJ2
YPKFI2Dz6gmHQDhMLzaWgUGFd2AoXART7AQHbAUR1LpTG/nHKPwGmSng2mronLAMfYtQAYegxPRf
YlQYC8fCwCmtuVQGbA4RWhIm0RH2hqPwOXSEXFOGsEnp6l/x7smQ44kwRjSx3FiFw1evs9DfqdVz
EwtFycZLMROuik67lKvbIX+GyebfhDIQyjzHxMlDBLkXvozgOspzS3g1Kmb3TbVMOgk54kH4OWJD
/axA/V21wusRtThSicL9MVMAL8rW/eABPVIqNVtmLr5GgAnmjvCPVGX6bChjgSpqiXGOk12O3WRC
qi1Bvjx3h/E89tMbWDlnpGPRwra2Eco5+Kw8ou4tkai2UxAcg1RKd7bHdzglGFjynqlhrNHAucGt
Alnh4JLlzxQemSZmmZ5wzRyKu0y4aAIPyjHV7IS7pm77MuaH7ryKaUhJQYssxPa35OsATj2oRvvo
CLfOGNvOXmXyJ8C8ToBsdMLZUxMen7pw+7T12oQexagFh6Fx0sZDa2TyaeE+oly4QA1nqWEeqhPv
gBeyOuFqemaXUkQSxL1RcebMhPcokj/VosOOtIxFkhwlrbMyUy7sJthAresvdai7i0AHtBMIZ9PE
Q5lF6cvhnHhmVmB/qgsf1ALoSo0xKmI89roFBckOXidPi3sqwCCsxLsm3RY6O0JTBZMnKYxyL1Nw
G1KHbl1zUYei6y7cHOEpmyLzKqdoEzh5uQma3gfUj0ULMz8jsEE2OSaxuyrxT4ZWhAMsdo/1wna+
wZfLYGJTCkIY5qfk1c/e2IIl027aDj9ZLYOzrpfqqtejaO5DrU8N37vQRvWLIecQv4YoOmsk7VQb
nkAVSpcx2gIxpgAXnSQhdpSE7ZaiHLR+nPTQJFrHWN+SKECATLjhgtpFf6mszmwP6mFDvv+R+RGO
QAI3SPjppkB1G+GwC10CMWoruiUbv6iFC69Miy0iDQyMFvnfQyW7DO1MmUUVFbu6BF9ELv9Cxdh3
xODXEU6/jYtdqWqtK3jsCye4oCiOJzAIMxQIWI0k17tQTeBTDRbCyKMF6OvhKty0+AuTjroxAhyH
YSPyszAhxszROTtVhDNxz3A8kyXwZLSuJ9yLHdfU51rwKFedvYyfXJeqvjQ28aoPCawDr9kEw0Mr
HJFb6QYuUnCqYpXcY5lMYS7yPW1F8ghkpTqcOwjCzgucF6pBVG8wXqa6zQAVXsyZcGV2sWfG5uNL
NPj1jSecmyEJgObrtk1MC4H3W5Uwxc4UGWCm5GLpdd71lXPrBfhBlyChA/yhVeEUbeEK2QnvaNfp
IP0I+u3KiFMVaXXjejCDlmlcixasUKeqcKLusPXEfgjrXOFSnddJv3Rh0y3aMbhrVKRohsQkmi4Q
vhhSlKmwAfOWqmQSpBXFF1e5tsYYZzLosdZ3zRlBNGktqS21WGr+2C9lsxeJH8OgFgV7xAgG0W3R
72yC5sxo8eLOozNd+joIh25P6xj1sVTOW+y7R6BhhfDz7qEDQgOjGSavb4SfUI6U1unkA24b3xAB
W/ZJftZhcg3BUkIavcc9PGi7B0R7N4qVFts6LPu5aeEg4mtb1yokKvs+LuTmsDAckMFy4FuzXrr2
MSxHMY950ltoCk7mobYSsFThbw676NKSMF11Ias5wgNdDQn3y+GJTJs7a7FJz7FL7zXLhT7K4q4B
T/O3mYVBeIbBOgoci1y7AyVhz6oAB55eeLHHphB7AB1d5CNeHg2V4KZgCAYoWmDl3oK+WHiYu9to
vwItVYS0Fs6u/s8EG3iQJrAVyUucl2l9qw54xfsGrvG9Z//wwUIbwk8eQAzK4MJjvhJu8x628771
mLD/oRyNeF4pnOmVPDhPjAtL+o7RZ7EOGvYOg3QmdWN33ola1SCZ6E0Qt3g1oRizKc7r/m3QVmdW
NuKRLDTnIr9eBgOTcqEW8WLAxSiOIUJi+xvFybWqaeG265oHe7B/lsjCzvME+QQHalvrDxctMICo
BMts2vWwLiGp+fg+OFGTbwPp2lFNXEMEUtRWy61qNdiahI00Q5R6q1aOgUs9TkZdAk7aPe25VJvY
zvSV9DUFz72uoQqcoWYxS8F5shrqdwGzg2VvmdG/JKO9MElTncnlddTLzipOuuex0X+6qVBzBwIU
hMCHEv2ijtFUG/N2E6IKjH5HtjCFiCKIx2Hbue4lmsDwooqtJWqFgShwBQ0+z2FRLmRfEkJgcoAI
oZiBmPy0qrtu+v7UIQ4iqorXYzXUCxqSfu90BOGRvJZ6kIdaLUPITvSbZFwAeqEQ6m+gu3xLh/Ky
MrzyEhM+oCR+CYzfw1AhT1cmGqCX6LvO0AhPL6MA+kIttiZdgVG3/T0BIrqoNLStc9Mu6P32Fx8l
u4EIoHfz2xAVzUyBKtDW2IdoPUZpbhUuYrM7h+W/9ChLLkJTfRgK5cUavRi4eshmwXLjVW5oyTxO
wjXbhq8FHHR0W8ZFLEMzkiIsoe2O5VMZ8aVIy3XfgCRwrGXP+Z+qY/OlA7RwmobXjayJCN30kcRN
ntLEOrcCEkC4H6KaOoCywDKsPSMPDzrZ28YNvbAD337pxMld39jPOFd0XzPbeSzKGPUXLX4JQgms
bYMmP+HuptfoX7F+WUaG+hCX1iMemjMKpApmIGZ8OqZY6KYwzaS66lZyDy4J5uZGScOHvNaTO9R9
jUWCVkk/AnYKA+lLGg4BYtd4FWZDspRtsugYaz6aflksZcwwfJtraRohPQd7Kq+Emuz2GPShBgFy
BT65DTANgOfpoPiLVtIuO63rUNSN0dMb2naGspgltRnEzVhZe5aDGCaS1E0MI6I0GyD6OoEOhJAO
xyzZhhIbSsvWu1FZb1aS1VGHiVlyMWFnmzGTSW8CVlFm46h6qwyHNZazGmuXorJnHnIhs8a3omVH
NjRm9T8tu2HTRTnimtjyor5I8jm2zyO5QHynqY3HhO1S6FHKz0ClzY2yjOcuELaxRaIRDbRkowWg
QkvKYn0JVNYMq3aBiLg+Iw6+qkNBDmTzwUwWRxVytYOx8pPYZZs4uIty7NCQ80dzZursklu7WicB
sybOaRtoczeJaWVL3+m3DGrcKlx4v2FtXaV4+a3sXpPmiNnPrbxsb0JI/HBkUIVEOGIll6DT0M9A
gGWshWTO0K2UgNnfSw00xhzNX7lD/CCHGtM8i1bnQ89zLFRDK/S1MWi67bvqwQ5ufb1+COssnTde
lKEBt2rT0NxyNUqvQo8zhGHlcfF0e1xEVQ/AqikY0BZGRpkMucx3Hvy88vFsaG4UtH3WIMowwUBL
ylCwnYawA0ZwVJQrRU2A07kEM0qpqgssZgbL/xnTlvMCA+h1HkSvQWf+oH6/Fqe4Dc3mu0GWC5XW
+EvZd2TDhnqDm/kaEwsMYtAVXHTNV9XFQMNyzgNn5SGEsIgK1Ct+FoUUIZTu8Qss+1ZlCzLTPPQ3
dXD+nutpM2PkkuZGu2JfMfO8yr9sMgs+Rt+GCGKOYPAQSSrU5suoNuC6PfUyo/WuEGu/lKHwUhHI
4JobabVE+T9dOaV2F9qiBmviDaTUIgcxXDVFVq4qBenZoOhzFAoUb2k1YXxmw7KdALP/H1v8z7DF
GhuPP8MWXwq3ib8snqKs/ggw3n1wDzB2zBPD1BzU2RSQgGCFQRH/AhgL7DHgYUdW4c/yD/IQHwDG
psPLMjhiFtw3gLFxghAczE8+ZgMyRvTmv/73c/+/vNdsL/JRHTx+b1ikWNpHgDHZGAtRHfToOEOK
1Tt2+jv9GnRB8srsLfUcFonwLZj+xHWgiY3SuKbcoa4h+OenkrAraCM1RGnpj8fTk7VM72+lFA11
USkaSo2KLbilNtGVbTbVgeMSYbOoGxggk5tdPFX0LFHYKsUq3PvS1QQVmv50nS0n8LFaCHIogYvs
v1fiQbuZDNymx4bqnmk9CtaNl3h4/3UzuOu3wIS8+egnD3Fmf/cH7VYm5bhJ28s+x18PqszSHBRj
67ZXkZT27B8QuzKL/EvljfeJ3CEs0SVbqVOXTsSEaQ5Rvgp9W/hy2enc0+2bLgjPdNcHlgGedhbl
2VnhEJy4wMOXvatvakURdKcim6Ply+SdFhDrKBCppnWda+bXwo5uq8K7GeT6EdQrRr1GQbaCxElr
jx7cfYwoQP+C1zXcc/Tj4LsEzk+zXyRlAvvOCDOesJVZmtcXTkNmMeku9BpGlDQaj0UyXBlReqNo
wXcjx02UuO8mza0F/Nt4M8q3pixlbPC/tw60HGjGBEdeN0v6cFyLA9Z+9UjW5VQnMzP0yMpR1UeS
rusHHMecYcUC48Br7iFVZi0SYOktmuaYvWZQ5eH+66F27tfp9xyOG2raCJjgaOrONGU8wwH2G2p9
9y4JEKUor1Hj+eL4qDbb1BK8Ltw4iXnhKC7tTjHCKm5UnKckkkCRDqAPD7iuK4VFdfFC+QZpNC19
sXWK+AgSxSMroklaoeueu656tjU3niVNvfKQ30AiYKziU7cyThsvWPVSvtLkoF84rourmrktZZ0N
m+JTnEgNd5npxU/kCeA0yuNIagEcunfjWOpVXKN4GHO14vw+aVl5iSyVme8bP6kriW32GT6UILUR
1J6ZHTP/yI+W8Nd20LKZDVZDxyv97+DZSBlb2bACUwzwlVJpEVswe5wfuRHHi7Irr9L0Kzl7NOWE
zLdCf0CEI7tTHiOVpgLqiAuLbq7k1j3XemJt+lMuZ5tMtm88BR11tq2k9cb4Gj+ZtJOuolFftAmY
Z8u8UluMrLTRIEseSOsuY/muouFlhEIemzgsUPS5atCqWdeR5s8bg08qyU0pEoGFHD2Uivuopc5l
3ZjSvJGHJSba6FUkKBhLufqi1/K11JxaNQjiIoKzhxc5VDtEv8lwUcuzlBWU8S9GZ740yPQvokSF
JuUCVi/jO4yccBYl3ncojWs2lLqMJPNChbQqtd28KEzSWpV+nVpujhqee2nEGLl50SOOIh1ltE2p
QdmUSTIoanBR2vV9R9YTQatkqaf0ZMHyxNk7Jk712GXOExPP2DgLuznijJvyrmttLrJlUQuQISEY
F8aIvmGD6/CsM7ybutfOxlg+85u5QaPKKRt0GMbEW/nwky/4lgT6teQXNTu14Iee9Fu5TZb4Ct+5
ZviD+7CwO3NjS2g8I2zTRFs44tFKc8PzoPBuyQK2aFm1JHYy8XvYvHChVLtjkEb9XNVJURqGtkgG
P59FlJIqxW4XXvEzrKWN51ymTnlfl/Kt45GxrhXGdIugD54phPCkZOLqxtSChw4JeKnCW6+oEfWQ
OnMmZ901nPNbygIxqwTdK/zeasDMk8r8CY0kImUb4ZQs9WdmLN85IZ0ZRYJiYdXdq2xcusTbbKmv
IBO/ukoPyDHubmut9DlJ1NUzNis6TNCFM6b+0q/MpT2ypPiNe4dB/HOlZbcyckaUMuOZBqVXV4Hv
1hIiHHa3sC392nfSbRd2OLI2yZPElhT88aJV9S+44JxW+mjPo2JWKCmmZrF8S2ZnZrXDT0VN77uu
WOtB+LP3YFH340pS0a4iEh3mda2bwL9nVuAssK0ksqIwFBb5Us0upSJAewUSXtWkX2QOjwJGuJRd
DLYjjZ2zUMV0mzUZT+fZDJkrGv8aXvDziE/tEjgmBwmCCyoowxICbjIfRwGzH/XLoNXPvDjdRKH+
SCj+arkqemHUC/yR7KevW+eu2q6cvjuzBoXUYTJeYxJ/RmFmqevkASAlzuWkn7dQPXx2XrJ3K7sR
njT1uaZt+yi51hO8d2yIA1RdDarmDkBwfa7WyjqO05u4jV+9ULsAHF+unLYHnd7jZNtn122hzAMx
uvqxWGmSJjzo/FfgzhhJ4zfkYkkxCwEpdQPK9NJ3s4LiH1XOBkd7EkLQBqIoRb5Usy7t1H1uYWbP
K0FcSMcfteo99H1w61EGzVpCa/yeUJYTuYrKkr+mmDmtDA1ot2SDny+0bG5Z7VYtyvNeiq4HdDaF
PKlhMcmn5Jx9zD9kY7ylJDagItpuMiQeS5O0bR3pFzI8kUUIfbYLzQ3iVqvCsB77nhqH6O2OmitE
/9SoPIxqvF795nUBadhK+5FoJelgWKpByAbgK+4lAKH7V6jGSymxLuJO+4Jy+13aY+xi9c230HLr
9Wh3pxWFvqbBCiCDtwykH65VJ21rB5KhDXW7z260TL3VR//MdjCcUpIZIIKIiN68VtQSj1neZKf3
TuGsKrTKdGE9bgbspEc6IvsruN3JWSXJzcIycua73gCAZxXrLAW6lox4MqYG/abNAjS8aoij8HIE
oeWr0SXFDLZmMM9lem6Kcc45IcW8y5BQVekhml6uvTTemLl+asr6aWtywnkwfnF6lHY6PeeKfwuU
NtiGo/niR+ratMhbhZ30w8FzD4kVkEy+s+0iTaR+TFKe8Xe2/vI6y7EWrLCUjDobWX+kAzqviNe6
k6pngaEuGupSszxI79HuRfwmKZ40PbxPB6acsixetQFHUbv4okWyswxznB7SOD7Pa+IhF5dTeNRf
MooJ0JvsBytDf84GUEkyhMziYxSZ/tLwS3ht8dVgkjrwsvAWU/nXFPGSpeQQPkFbW5TDo1nbp5hQ
uXPSTsw3XT3TEuE5m8dzlVxmrv0YSbbrXXyvOEL+4lty2aIZCySejEMZMyNCArtHDDIkoyM/SmjY
zLSWnuDK3qoVihkQTR77nCwMhL8ZjJAcqYTuVNfhr+Mj0KJHlAjrpTvFzp8N51pz5O+dYb9UMIrm
VdWdR5Wtzhw9vBh8uGFZ9sV1sDdofPm6snJ28iMYWI06tFqbqDLj5yNFPQ4mtnel+ptGh68vB8RH
kfct1qIfYeE9FdF46Wvhba2Gl4orX1iD6czTRD7TKjgmFTZKY0ZHRKgAXlP/QE4bJv1Y3IGu+Y5K
1FmGRgOOcfFdE6PHofAbq97N5oG0SkLEnjPv0ciokJP7PDMKjXk3pLQ5pgsp1e8l1adubELdwfl6
kQb9VyMcEbqt82uXwJqf0iBhbJaAAUIWIQTvMkMln4fQmLox4uglVdjXeiiQJBaLlj08h4AwQRdK
2FWkUNWxpxkq44yIXIKBhEQARAbGOS7d90FlIRhUo2bp+gFKLUguj76hQXq8gWevz8OKCW7wMQ+T
DL6bNBdDJ6XA0rpPnu7fm/ZImJK6QC8HKr96lT1GSuatzOIZhuNtKAlZNmg+vd19tfz2ZWjqV3U0
F0TaPwInRZ1Ppq18N7yFV43MJvljnCnXLaYfG8VtbklfrAejO1dK9wylJRegf/m98Ug4Qd9ZBfDj
qT5UIQmywPoKE+/MLYqffs0SOyjxd3RksA22N3VPQD+q0Y3S4PBsl/azX6NFIoNSVeToylFaC5cV
pDJjk6q31cDNEwsezInuFQyhjcBiWVE+Tba2KanrQS5Y/ps7PbN/aKGLjmdMFW+T9XirQLAloY2e
4axrKguHvv6ZCedWgzLiuDddDqPa6+YpdsRu5keYK5GtsSLwLiE1f83Jyo2Pm4cRfun1lBKtx/I/
+UMB/8NgKurQU/Flif4S6mcEBKuyMQxolv02sEd9njUgfH3rqnPlKzXPoVoU4BOLnk1QZSLZkaxa
tTkvMsraJeVyUoObZlQXyKg/Q2C8JeNpbMqmuB465UHO7W+Yp5xLpGwZugwwG0Y55kzo7AH8GLtk
3knqtg0YU3VkvgyVcoMc4rrsYVxFiP/5KTNU4TwAsyJdWMG/1QJBu7P0q1L4HtTKQ2T5S0jE68Jt
+1nbCc+c5Kx378MO2RkzFlGt3iAfEbIABt0MAZmLpir9VaBBetVQTtUG5ijHqXGu/eZ2Sr0VlU/F
w83Uv0ffAi6ThchTNdjuqZmcax1VaKSKvmi6/2C7Lfh16zKnXb0c5eQsfm1UeY0YyHmqPupq+xr4
7os3dl8dy/jR+CZyjcTbKKyx/77Wc+tnEeU30Ej7hRXk697PKVITIYFNNshRPYdqulWU/rwMrnqF
9dJzs7WdOS2U37WiNZtCJVig5JTCKEWMNTBRYPay/L4q8lNY9wZykGxqHbko56MVP0FFhL4nED5j
73/zS7TFhTREzjJPVv+8DqJbFfjE0hn819DWQYvcG6x7qrl8bgRcq9cDa5O6+g5kPAHtdtDb6W5Y
u97MNJVgOT1MgHT4OX2dVPWQbNKcDDGF/03zB1rb8a78oOi2IKCLJUTIl+lzULAQxy8RgnqH8J0g
m6lA7xsmLOPpjdNzfa4i9AhTZ5i3Tb7jKEwQ3HZCCvdDTClQLZ8mDN30BxTKugHK0S5SYc+RFJ05
t8fCisHEYKP8Djrty973tsvl5Q7hZmIQt6qj6m7Cw5mRjQ5t269Q8BLJmC6ItoYoHosETWyhgUF1
HgPvP35tKn6XYVTe4g2IOd17B++cUJxIvbobjU474fwctJFBcQuU8vQ4k7x0EUnrQpEooMcd+Prp
Z8WVpJPaF/me3d3p3dZkcggYPj3d3R3jdmmmuPJNX91XKDrBRSCsexzhPbyBl7tAAiGFINwOlDm1
SlSz5le1QtblI3FkuhLTc+9w5NOTWuzgk9T4m0J3FnXX3O7A+VYNrHFqmrfeML1CtpjdJ4LPO1T7
dJI7FG0tXAvVmnTHYBQ/6r5a2hUivtNB9BQd2qWkU/hG0ZVeRwokrbceqfR0zNCGUIdbJtj0dEKi
JqFprUdvXHleAbxHZg+08caqMWekdrK/++J35zDdtWJItIrq4/4mqA+7q4eyMDF0KyBzguIwIeSb
Ej6TWWmL/jYWRfqpcXf0mnejZgfCnxrvsAW1wr+kWmdLY7XSfKo6y9D2v0sNvLqpcac/AERPVctO
WePA2k+nlMntdVJ27WqH3nSLK5Ts5FUuG2AzqoSB3qnSzqBoOsT0yene7uNiqB885zQ5BWyWm8XU
E1qEpOEDuOR/AHCqvWltdJj+b91HvMEsRt6gExbn3rCZenDfGN1mSI05kFrcsEhL7RDX//B7cWPd
ur6ez50UHd7pu6evnM52DC9sQjdCw8wst7ueJFp/6knTw7fnMktfihnJUEdrSRm+W/lWfG1NDMrp
/dOft9EavHXR3d3p9ZE06AaI0w4QvvsIVM619FBX6Wp3VdOCqj6ands3hPb086bO8wbJ9kQvlNt2
VdVQfX181KfX9AmvOn3g7fOHXXB6PF2h6d7uM9Pj3d2D16eHB8/tum0+2VBNL2UJUZQBztHLKxzY
1Y2CWOVcbk0KnYJagxJ8g70CWBro7iHkK1sYlExXvDNVC73SK+QCbjBZI11pn6sxYaCMx3oX3aS2
tulKgbrQMSLt85s0QTAR4priqPhzZpFcbjQJiEIhIe0+QJ2b/lA5r09LpaSMNj22Jj5dLnu42mcW
GkOqq1ClbX2yoCg0CFE+nDh/eze13XyFefpdFMPMjc37QbD8OvEHVzxWgemxq5qZiYAjzzZqCRCq
lNed1nceWhWoE0wveDBuwAk0K1NQBw+gyW8Pp3vv0Mzv7k4v/TNg9LvXp49OHwp6KwMipob9uQHf
dPX2de/evrtrCWD1u2d3mOt3T7yd4NtRfvfc27dPr/am8T1FXMkDQ2AsD158+/zu61SxGB0cHhCq
kMyDaj0FFG+o74P3vTvVt8PUpMBmHUjqxdtXhXQuJZa/+alwE53MvN/dxcJCwI0GZ9MgXTfZRk/l
F9AXe8foNyvp6YXpIRJmK8jA0lpuAkADk2X0m4P0MD3pRRopx97zliTNWUYmT2FOhsn/7TEOBCaM
Mo8gdGK1THz56Y+zY7WI6dMp83KVacrNVJkxJiT/xK2WWeCWRsWmppyiCMwlicUo4E5vhPKLduuu
plNMDBEUtLyNHtlL9sswA9OJjTUVdDxB3pIBrWQBuGRLUHVQtaTONDHWp8eyIKpPD2HMfU+oHSwV
q6VaJQbtdA/VxjXImJJMJdjQAA3vFQJh7MzLFFfgECnfBaI5FTI2RXWa/3Hv4LmylC12oV1CToMK
1sTBn/5Q9C9Pd8+Fcg+eGdvCce823OqOvvYLYklxPQPSPKfTvckv+O25oAP9Q/kaqMAQptuqrIh+
J9mEHoEMqmqi/DY9Nkv1wc0yFzgxNbep2hZQGQFfCbRj93h6ZRCiB+yuyRiLuG5yi57uTVf64DlN
xI/sfZ53Rtq7Ctw7U23q8+2mxvh5upzTJX6ryL0j8zdiETOxrfbTuthMxbhgItJMd4eJaTMx3CNI
9K1g009XUJfwoXx3RacnwxTwPyJBV40k0wKjX1ZrpJq3UohBry6urdtqKU7b4rE3YGJYJPEXQxBu
47bOujMYJvV2ML+5MmoFkzrB25/fPUcGZoNOqrL2Fex3B6nZ/6lT0gCVpUXLt+cGqPsQzMguO7Kr
LyYX6TH4oXlOviUHaSy7qv1qTHTf6Wp40yWa7jZMIa7qIbJTVfT1tysxXZi3q+OXCptUPMvnk5Xz
25+pMvr2cDcoazNbRkP0Ol2W6QL97lJN16dDs3Ljke6aLkpuOiswwuZ6Gmm7SzSNPDsEXQPEg5KI
b2G0JzLqgzVsIjeN5fnkcC2icxgJSCwRhVJMiPJnl0rCshNtN+lDxLaJ+Mj0eHcXW492Lvvsn6cm
lEU77tpb3JseKqjGbZWAApgYLUGo2ssqsh+nCXIaMc6AkjEcKQbUbixlZrA1M/JnuU1p2kxsxF4F
v2gSYvAlRZ0jC+7OfBmd9x4vFeqXJJqnVyfpBheV1aU55g9TX8KCozjNxJ+3h9O96TlDkBQ7Aoip
p/kqVtKSmG3+34JW7DEiQlVtOZnl3TSv5XD7WjUwKH6BDMSr18zL9T3QlRpHvX/1TX9+oL+8Tgf9
J2ANBUAE4rEfLIamk5pO5s+OESONUjcvr3/7q2qfGI5hoAIHRCPOUm//vGSrJ7ptUQ23NXm6objN
N71rnX/0+//8p+0a8s/f82envmuZ7cvf/qoA0gDWcdTP19UT8lLYCOr6H7/yfSs42glOBSSU5P3r
oFU+Vysg8Yba3pGtYJ3oiqJZGjJE041e9b4VFFU+MQD0YN746XoBpJyje4EwmzRUSzMOxgDWlZas
YE0hnCjF7X/q1z9nTVqLScjDM/C9ZZiqH6K1/sEEcHCEtwlAc+jhGpqNFo6S4saQen/tHedEVpgD
8Jrcvf7pRgAlGK7bUdOAZp2ooNTwIHV2A4AR9b4RFMU5MRUUEsGm7Vrhs00DimMcOwto+M3hqQq2
jgYVN+B37xvBYUXQHMUgFt81Eh4Nn2suVHRb5qSP6gq6fKKouqIbBmbCv2kF2znha0ym3X0r7fre
J1oX4RXtp+kdQPKPWOVfCAtoBdthPOyvtCwfDAice3EABEVpvbXSJ+sLJp3hyL7AtCCWBdwWD4aC
bZyAgbEo95m7TrKbhT9RJ9BYy3fj89/vBJpyorPo6zaB5nQ76AQsDZqGD7MFZ/nXUPlcnUDFM+bY
TsBQ0Jn0kEO2dq1AEPB+WiRQZhAwH6j7BfLzTQiaYh67OBAoEwapmHEfxAeWcYI+B0GYsf/5u5D8
Ew0FldV7F7T8+0MBgWuQd5Zj2ftf+fcTgqXJjuV82ihJw9z8vxkrPr0kiJ0E1eTxTmf/Y7Mo5kPC
Ydl2fr9bsuwTE5EJRt3bhPG5JgR2MvLRraCesLaotv1r2jsYEbZ2ouvgRnV5v3r+T+0aDq7j284Z
6Xfl2AlBM04MjPssg24/3Q5awSJOwiIYx659K+wyFZ9pXhAD9sgIQddOwLGYCvP/bxcHSzkxLEbE
ZC8r3vHpWoFg1j42icQeUsx7wkR3fztYIk3CJfqBiXz8dPt04RJUoGOXCJFEcGy2DTpzjLgdREv4
v50Y4EQ18xPOB4pwYDh63wRg0zGgaU23gxySpZ+Ylm2o8q8o6dP1AcU5PmLWT8gWqXT2fZrgYFJU
FOXEFEYZeMNPjbSbhT/RpKiZpn3sAkmwBPmPnmD+mg8OpgPnhE0VWWfns6aWNfJdR++ejBNbZ2Mk
uI7T7TBkNE80XSPtJCxVxO3TLQ1E+0fXF0gqEQ1qlgKnc7od7J4U2TxRMPckqPx0YwHyqnLs0qiL
q+zAgv2VSjlYFRz9RHFIrzJpTBPwZ5oK+PnHbp417cSRSZ+zB/vt5bdFnolAmYlxN0g+XXYZIrK+
W7CP2D2qJySPIUKbTCrvcweEhyZEZxmboz/miM+1YbIxPD4yMiA6xL6XIPjXjzysshikmWxTJ7ew
a4RPl1fGSvf4BAojQbP5ndo+ZXjQCrsaGwNh396faCJAX+7o1IFOT0e/GUPT3TU+LC6IjZKCBY4I
jqbb5wuSFXIfxw4FG580i/oJM+t044Dv5wNRYrEsdgi/munzTYeENMdOhyJ1YGvkzve7wcOdkkOa
iZAA+yjyadPtsy2NXL2jG4G0McNKJUb+/cpoEj6yMKhUXj9nI5Ba144OkikhGKZOhLTfChyERwp2
hCbJdwFRmZrp0wWJ9NGjS44iSWQoBlHAriscNIJFV9FIOCr7PcknWhoAg9tHjwT5xLG5uhidHcyG
CsGhYrOd3u8jP13KQNNN9ei8EUNA1SyypPuV73c5A4tWUM3Ptxooxn7b+u8Hxxq9WyU+/KOefhAY
UXAnWwLMR93n1T5dK4jJ6/jAAGiJhTrtfrY/6ATU22WFAMq29p3k08XIzF37Ley/3xVIHMm0AP8d
zATMgCYjzTFJFEy3T/fzmaSEyNVxKVTWAdUiWWLtcyWH0aFzwjwpqk77ksqnawVF5/SPbQW8hJEF
swDh7K71Qd5MUUgvkjoEffHpUibU2dWjt8s2wFudqwy+5FfI82GPwB7CBpJH8LVrn13m/hMFBexw
1d1JHTEVgDdwHMb8PwCjMQ6ApCq6Tsi0a4ZPt0dwiN+PHQsG2UNRMHh3rd/3BdM5UelzOhjmXSP8
CxHSf6PD/AF3n/tB/LIUmPTgtfod1P0fveEXzvvvX99jvAWQW4BYP7xR4N53372rWYvH//Whmj3h
0N+9+AuXPn3P/uP7H/j3X/3hu379ql9PboLX8ql89hHtELj+/WlePiWA5f9P/PTjKXl6D8Dd7QTf
zuRvf/1wnu+u/z85cBUdHFd0nqOPWwZj9tEJflflOv7A0VNaPVW/TnHC408Q1GOPPH+Kg58o2AUf
mmOH8T362FmclU8v2fuz3lV+jz9ymr4+18FzU384+LQ5PPbgi9f4qXsqX98feZeXPfrIe5DPX7Kf
f5lnqLD8+Njsu8j22G9Z0erBy4fruaeuHHvk9WtWeh9PeY/wOfbIG1o8CN63uKKxDfn1xG+ZOX8E
f3821LcvT/6HDriPmY494W0cB2kWfByROzz00YdOX4Kng1lkhxo5+shZ97Fb7Cg9xx727O/npl1g
dvSBOUDzHA2/usE07e2Axsce+jxrgurvmnmXXjn22BdPQfph9qDk+J9YXi6eyiF+Sl/eN8eej3P8
KVfV07PfVK91/aFP7+txRx8/ePYD7+kjmWYHFD3+0KwF1aE+8q6WfPyxMW7n/zz/MDchYizyMP+J
o2dNeXhoUfY4+tBZWh/MIUhm2c7xR758/VE+HURP+934sSd9+do+fVy39jnv4w/c/WXzlKDkHnxc
1jm+wCT+J45/+lpWrx9mKvAcAub1nzj4xWsfPH9YxvZgkf/Ewb9lZfTrNKf9wQ6/fvShJ+ny+VOZ
sVJ+WHb2eNj/y9q17CAIA8Ff4Uu8e9L4gHODm0JEmrRo5O+d0mKyUIzJ9g7Tpdmw3cdM8yywrY2+
zen96+QA3S2+44HcILX6cId4quFZDSa4fZdPDG1JL/mKUyddCnyEeqUbu5dapAmR+iSFPzXmRsXe
rWJbaIRL4c/mCQ39lCOCtONHbvIssHZED49qmhT+gt0n54gdKeLInBz7zbPKSGSS4l4H1cxf7v8p
sXMjhS3JPhDZGHIohIuRW2Q2C/eOHA4pdKUQd3qNW0i43RORXAxObijKlPHo4WRwvqp1tekhbsVs
D1OrYttHXE/Qa4481TJ/I6cqTV+phHX9aZZASL3Gi2v+ibojZXcfAAAA//8=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title pos="t" align="ctr" overlay="0">
      <cx:tx>
        <cx:txData>
          <cx:v>CATEGORIES PROFIT</cx:v>
        </cx:txData>
      </cx:tx>
      <cx:spPr>
        <a:noFill/>
        <a:ln>
          <a:noFill/>
        </a:ln>
        <a:effectLst>
          <a:outerShdw dist="12700" dir="9600000" sx="96000" sy="96000" algn="ctr" rotWithShape="0">
            <a:schemeClr val="tx1">
              <a:lumMod val="85000"/>
              <a:lumOff val="15000"/>
            </a:schemeClr>
          </a:outerShdw>
        </a:effectLst>
      </cx:spPr>
      <cx:txPr>
        <a:bodyPr spcFirstLastPara="1" vertOverflow="ellipsis" horzOverflow="overflow" wrap="square" lIns="0" tIns="0" rIns="0" bIns="0" anchor="ctr" anchorCtr="1"/>
        <a:lstStyle/>
        <a:p>
          <a:pPr algn="ctr" rtl="0">
            <a:defRPr/>
          </a:pPr>
          <a:r>
            <a:rPr lang="en-US" sz="1600" b="1" i="0" u="none" strike="noStrike" spc="0" normalizeH="0" baseline="0">
              <a:solidFill>
                <a:sysClr val="windowText" lastClr="000000">
                  <a:lumMod val="50000"/>
                  <a:lumOff val="50000"/>
                </a:sysClr>
              </a:solidFill>
              <a:latin typeface="Calibri Light" panose="020F0302020204030204"/>
            </a:rPr>
            <a:t>CATEGORIES PROFIT</a:t>
          </a:r>
        </a:p>
      </cx:txPr>
    </cx:title>
    <cx:plotArea>
      <cx:plotAreaRegion>
        <cx:series layoutId="treemap" uniqueId="{5E08CEE2-41F5-48BD-8436-65AD25DFB87B}">
          <cx:dataLabels>
            <cx:visibility seriesName="0" categoryName="1" value="1"/>
            <cx:separator>, </cx:separator>
          </cx:dataLabels>
          <cx:dataId val="0"/>
          <cx:layoutPr/>
        </cx:series>
      </cx:plotAreaRegion>
    </cx:plotArea>
    <cx:legend pos="r" align="ctr"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solidFill>
      <a:schemeClr val="tx2">
        <a:lumMod val="20000"/>
        <a:lumOff val="80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tx>
        <cx:txData>
          <cx:v>STATES  SALE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STATES  SALE</a:t>
          </a:r>
        </a:p>
      </cx:txPr>
    </cx:title>
    <cx:plotArea>
      <cx:plotAreaRegion>
        <cx:plotSurface>
          <cx:spPr>
            <a:solidFill>
              <a:schemeClr val="accent5">
                <a:lumMod val="60000"/>
                <a:lumOff val="40000"/>
              </a:schemeClr>
            </a:solidFill>
          </cx:spPr>
        </cx:plotSurface>
        <cx:series layoutId="regionMap" uniqueId="{DD25BBCD-57C4-43EF-8A53-D94C245A01CB}">
          <cx:dataLabels>
            <cx:visibility seriesName="0" categoryName="0" value="1"/>
          </cx:dataLabels>
          <cx:dataId val="0"/>
          <cx:layoutPr>
            <cx:regionLabelLayout val="none"/>
            <cx:geography cultureLanguage="en-US" cultureRegion="IN" attribution="Powered by Bing">
              <cx:geoCache provider="{E9337A44-BEBE-4D9F-B70C-5C5E7DAFC167}">
                <cx:binary>1H1pc6S2Gu5fmZrPFweBQOLUyak6AnrBy3j2TL5QHY8HxCb27dffF2GbNulkfCq+t6qdKUU7gkd6
d+h/3/X/ukvuD+WbPk2y6l93/a9vw7rO//XLL9VdeJ8eqouU35WiEj/qizuR/iJ+/OB39798Lw8d
z4JfNBXhX+7CQ1nf92//82+YLbgXV+LuUHORvW/uy+HDfdUkdfU3bSeb3hy+pzxzeFWX/K5Gv779
b8lHkR3evrnPal4Pn4b8/te3zzq9ffPLeqo/XfZNAiurm+8wVscXmqVrGkXYkn/k7ZtEZMFDs4IQ
ujBNbFimYarTH3q89s0hhfEvWJBczuH79/K+quCG5P+PBj5bPdT//vbNnWiyenpoATy/X99+znh9
//3Nx/pQ31dv3/BK2HMHW0y38PmjvOdfnj/2//x7VQFPYVVzhMz6kf2s6U/A2IeE/xBlxl8TG3Kh
Gdg0LWTJRz89++fYWBcmIhqx1AfwnmPzsjWdhud47Aoh+79nidAlHJnmLh4en9ErnB1yYWhE17BJ
nwNDjQuNEqJibM6HCj9edD40L1nKaViWkStQLr+dJShfD1UIFLQW2eMT+uewYHKBEdKJjvB8bLTn
6CBNvTAMU6dI0x+vOuPystWcRuZ47Aqbr+d5YP5bxoesOgDFfUVmQy2Lqjoy5nOxOjeWdoF1CxmG
QWfkjMdrPzKbn6/oNDrLvayw+e+Hszw3N6Kswzf2oRQJf1VxwLgwdEsnhq6eFAeIdYGogRFBDwjB
2Zp3x4zQy9d1Gqf1+BVaN/ZZovXpvn/VY4QuMJAvTBE6KRdY1oWu65pFiPZ0zI5B+ulyTmPzMGwF
yaffzhKSm/vuzTdRxo/b9xXYjnZh6ZamI7oSoYlxYWqqiqmBns7UMRwvWcppRJaRK1BuzlMasEWW
3d/V/K6pXxEXdGEQAxm6bpw8LUS7IDoFBUhbcZsXruY0NM8Gr9CxP53lkbm9z7JqSNrDqyo5WL2g
Fug4D/xEKpjHSg4hF1SnFIjZA0cCmeH49Lx0Vadhej56hdPtecpt+wRkAsFfUW4DjJCGETaMBYNj
jChIBZiaukEf5DrrOUYvWdFpfJaRK2z2V2d5hmyRiPLwXTw+n3/OdnR6ASI1IIOBx0x/ayOBCiId
JlQ3V8rOS5ZyGpRl5AoU+91ZgrIBTPj3w+thotELwzIM0C/hIDw7KKDgUKJjjeozWCtMXrCS05A8
DVwhsjnPY7LPvvPDq+o11gVY0SywlM0imLUGxgSLDeg0pvUgJKwsNi9Y0GlgngaugNnfnOVReRfy
V6RdwFcwaPs6tsjTcVgdF+D6wFa0B8l5xVd+tprTkMyjVni8250lHh9CMIG/2VfJIfv+evQLg81f
o5plgLVG/q3sNAREakThtIBfQP6tyNhLV3Uan+ejVzh92J8lTtf8LuTB4TWtnPiCEkwsQh/Oxgoj
sEETMOIQa6J705/5uD9mS81LVnQan2XkCpvr88Rmey/K4FX9NtqFiUGjpI/2l5VBgOoXGGOdYPVB
6Vkdnxcs6DQyTwNXwGzPU5H5wgGXV1U2dfDYIM1SqfXgGoAnf8xwCL0wLWJqWFssa8fK5ktWdBqa
ZeQKmy/nic1kevLuy+p+eCQr/1yVmdRMHSQ0Q394+ivHDcEXJqEGeNtnimathLSXrek0PsdjVwjd
eGfJcr7y6k5kFX9dnmPqFuBjPorRz48P2AHAHQqaj3VavXnRkk7jczR0Bc/X8+Q67+LkEIr0FbVO
HRR9qoPP+UGFWVsCLCB+6qR4EhAK5N/j0Z0lgpes6DQ4y8gVNu8uz/LofAJLJwSr3N8/PqB/TtsA
HIrBHQOxAvOzX4tr5oWOdQj3UB9iPVaOtRct6TQ6R0NX8Hw6TyX0mleVaEr+iujQC90k4HXGpznP
5JgmBExojxrRn4Tpn6/oNDjLvaywuT5PW9o1n46OqF+RruHpaFgIIgMexGX0nOtY+AJZQNcgiu1x
RzyqOC9Yy1/B8jR0jcuZnplDVR3uwqa6r+vq8TH9c7KGtQsIQNMhnAacZ88kaTAhqMCIwOv2RO+O
Jenrl67nL/B5PnyN0XnK1M59cugO5WtyHetCVSkoNI8oWCuUDIgkoCYGp/WM0soF+pIVnQZoGbnC
xnHPUiT4b3L44/Cq0hq4nSGwVgNR+rTt0wSBAY6Ppj4EcQB0xwfoBQs6jczTwBUw/z1PV8H1oRxe
1/o5edSmuE5jfVjMC6KC9UC3HqJtV2abl6zkNCTLyBUm185ZHpZ35X3wqhGdOoTWUCBU+kM87QqZ
OaITwqF0EA2OD8nPF3IakMdxKzjefThLOPaie01xTLtQCSiZBJ+2oVk6qJmqaiL1oX0lK/9sNacR
mUet8NifJ5+fbE27Q5pD6PNrMnusX5jUMBE4zE5ylMlrQ0AWAAvb3L4Sl1+8rNMIrYavoLo5T//a
R9H8v4mzBYqmAiPRHkM4V4ZoOkVFgX8AXr+ZBbPVIXr5uk6DtR6/QuujfZaE7ua+PbxmHIcOgbSG
iUH5fLBnAns5VnIQMi9M8F9PsR7ySK3Yz8/Xcxqdx3ErVG6+nCUqn+tD+MiW/7nGOWGi6QRMAQ+K
5cq5Jl9YI1TTNHN1Zn62jtNYzKNWSHz+dJZITMam6V+e81cEBBQZDZTMp9i/lXAGTgF4d1CD+LSH
ALUVLC9c1Gl0ng1egXT98SxBuhINr145+km9sChQKGqs2IyFgM0gOCz0waGz8qi9aC2nkTkausLl
6jylti/3ZSqy+vUODsYgSBsa/LdCBSLSTVMzLZOCs236W1llXrCS05g8DVwh8uU8ydnN/R/loYoP
rwgJiMgagXcHyfyyswoi8jHDhzdr4BxNYR0PpugVMi9Z0WlolpErbG7O0142aQPX9z2/e8VwQXhX
HQRmnSD8gM7q3CDVvEDg4YT4jj8JYi9ZzV8hs4xdY3N9lhxm/x08z694aPCFTi04Ffh0JBpCELcB
IQHwPvRK4/zpQk4j8jBsBcbeOUswLl/7HVsKIeYYSBS8MPOokzwjYeDqpCqEOj+6BEB+PjaZ/Xw9
p0F5HLdC5fI8hbDHT268ET/ewOsOTfrHqwYIgoVZBYcycP+Zwa90GHjnSUUQgUvJg46zYjP/6+pO
I3Z6lhV+jn2Wp+rrIODDKcHj1v7naic4OgEqkMr+4tV1kArgowIIY7C9zZg+Xnv2Rb9gQadRehq4
Aubrt7ME5vrAs/vHR/MKsBgQGzB9n+aImh1TO9O60JAJH4IgDz6blYLz0+WcBuVh2AqS6/MQ1e7+
9us6My+YkXnW83/9sJAFbgCwnpnkQYlZ0TgQpYEL6eDdPG3hXH3056+XdRqh1fBnd/L/6YtCf/21
oacPMjmH+uDKLzkdfXDo71vl7cLnpVZDH3j4yRM1P7v991/fEvCgHeE4zfGM+S9v9q3H3B+q+te3
ClLB+4NB3JuCQJEO70y9fdPdPzQBoiCYw8vUk0prqXClbPpMxa9v4X0SFemmCSPB90A1FQT3arKs
w/enTKCr4FSlEH5lgGivWk8f0LoVyQBuxKfH8VB+kzXpreBZXf36VqrG+dxvuj+IbyTANYEAgwVQ
N7CFIcwuvzt8AF4A3dH/UdMwV31lVC6TMkxtEjSF11VJ4RlPubku70XCooHnCetkXvb6U1vv16NT
DkPBjtqn+WRRJgJphafRoNsEnXVbxw0e3apL3octqTdZQjMvrkI/ZlVV9XYaUG7LSj6MmSeTfBig
ee5UZlE82rJa9kqm8UvXo+mWPkuzzPVKKljZdN/aJozY0ri6aocjJT5qPjXfvLJKISpLrZ47S58M
VV/VqLVcJan3OSnbbeVnpZeNXemp2IxVu4v9OmGyVibErJ6VY2GUnmwZQ5UhxQj2crSsSlqUeuiT
zC8dZVEmS8+5+3TZowucal7VBZmgmyo2r0M1YI2p5vtlJpnTLXJN1MLchDwXXq/HxWjLrEyiqXIp
ar0PzbgJHiobXTXZaFVkhnJBcQWqLGYSfxpoozOYJGe1mZujXWKae8O01SJMQyZ6wt0oDGDXyk0q
0jy0S5Src0dZJ4fM4+SW1gxF36Aa3ch9Osg62ZwidFnoYbyVpaQzqd3w2mRHY2VW6/Ct2ZBuI0vz
4ZhWJIvzpFNRD1mPlJsOl42HuWbCkZqyMuEdavcNBHDwqPGGoNQSllZmDWcCkkzra08W4QXm2h4U
Xdgc6ZVHRBKWO5mth5qJoAj2KEwzp6ZZz2Kqw6GakqbqG6YC+g7yG74jdHBlPX/qocb+VstKdVtq
vfD83BReZMVRwpayXgrdTczsm9aXuScT04CHL3N6ouYemhJZTMbh6zjk1KVTDxpEdm5leNcb02Hy
FRVSysN2a5VkpxpG6rUQoO8FpKYxO8rq/H1vDHA8hr5wYpFAaxj5qZfKLEVp5nVF3+6N9NYMLGNT
GOq1vLFstOASMkuNJkhYkqadLSw/sjONaOk7hQQ2iSJzF+HBUt1l+QRFxNEKNWHmtHfz6XHULWxY
WZQJnhpkLk6La1qFdGNYPPdqkicJ00YcJ0ydnlGa4nozDtV7+RSiBvaAzMmrqY0y7HpM7AiVvTdY
vPeiMQtYmA2F23eEpww3fecFvICsYdSxk8eZwZJYIx4dC2LnPFfYEFX1aM/rQiNP4AHBDhWg99py
URITrJR241faTlZJhBas/M2Yt5mX+CMQ+ThJv+RVFmzmYjKteYiEYpe+wKxSNZZyP9gH0+7zifHF
6otg0+FxHxWi3Y5KU3myTeYw0lwNJ8kOEC89RbVKT+asPm8TphRV6RWhUrlIb77TuisTVocEzkms
FLDxpqwsZ2P0EdE43xgtzj2l1bOEyawfhcCxpkpapRw2U3CVBJrwUJblXlwHPTyY0RfwtCAJylow
s4MtbVjBb6oSVt4wJTK3FOlo5S4ewx+yqmmCb7TtTTcUDWwJopDKo0nqb/RgvG5QXHuyKgxqbctN
setj+jXHCdD7p5ulGW7gZp/Kvcp7pvVK7ix3ON+mHlaw66qh8PIaaXs1vQpiuMHlLmVR3m+O88LD
bbvpaelveYIGW8Utt+Wdy9slSgvb0JCprBBFbpuk03bR9IiangA916LYPdqvcneIuLIc3RxiplcT
859P8HSMrUbZpqGOtksVxulNEcLJ00oFKLAOLH5JgjHhNjH4aEtUBC26TaG2t5ERCxAMauHhiW3L
YqSKMGGyDNpjwMTYRq4lBYJGKYCCTYlK0xy2TdFuEnAN2WarW06u1blDpj1v9n7npSQWdpS2nV3m
We/JOj8bfieijjZaY0SXMjGTeGS1UJHThSl29NGoWYOAO/aBKD2ZIzSATZrFZb8vyUfUDZSRjJq2
KMbKy9O0h+2gFpVnTUnb9wGz1D51AxUB/461CDb8tMHnMi5q386sEI53gBwzL+GoSfjLCUiZjAOF
ymLoKNMKy7CDkaDR1kibe/q0n2tFTRMmImbVggPHg8cnN7fMLcW6NJEr1K5xKeKMDCPyZBIE6KvR
8tYeBRx2dSKdMiEc6OlSJ4tizKyYyazsI5uXoqzToyDcaoN5KUsYOHTMZL85K2uP5pmzFHW2WQPd
M4dW2ZRVcaVlaeX1A1AGreqNvVq9F5rZOk1DsINRrDutEgS2MCyVdVkaO1oO+yyZRMl6EqQqlAHV
wFPlnJXtQFTe+ekYMTUpTTa9++V1E5MpAwVWKbOyUib51CxzCkjNwDSmnbaMkcX2vd4YfJ5ENsla
OdFgTjwr1saW5ZWZg2gylfk0yTJT6EcF07iRdZOAEszNQsozsmcohdxpTDTlZDFOOwBhKcuOS3Fu
TqXcLHvKQYk8Mcucsv9SnJtXV4uWMYYViW3d5PMK5LijVc4d5zlIUfos8KlmlzEwfdFPTK/qgOnJ
sq/h1gn8uprrZEMztcqcTEYKLFN2lrllrCw2YxF6icFkAQcEGKvMqoY5jrbsrOCJ3crsXLvMs1wK
OKJqB0kS2rJVXm+5vMwtnY9mXOZaLXE1ZOnXc6AUlO+06bCi6djKZHzKrYr6kFo2MHiDyQZtYmPF
JG0sCTbS0vWN4busUhsO7N2aRLOly6ooG/6yTogwdngTq0z206W8sJprvsrJ9qY1fLswC/yw4qcb
lWuXd1FJIiWz811NfWRzqUdAvpZbXfoYKDD2bbGz8k7fdbyw5ROUiXx4nVID5AR16UaJzY95nlWs
TZrWEVLIS9v2OgxSsqkmKc2YZDMiRT5ZXpK5ssyQz6yi0IAxTXLh0q5PI+cp5SSyLJvnSllWh6R3
UTayjhKFhVTp7LxTFVBkS8urk0EwVTFqtyi5YLSMAhcbpT66RU6IjXXFAOF2Yns9HruPqK8cMhTV
rsVq5DSoVIFewVnCkyzZSFlylJJ2GML907LkbECqcP3Gwp41qtiTubBIjTmHeUu2oOrvwon7VJP8
ZEmpKsrM3IavW5f2kARctZVLpAH9T6XE13PQ/cMsAZGLT/w7mBJZaSqVYrdahZkg6IMWWuUmUYNe
tXlIPbWvh23bUMPrp6TBIt/z2mdlkNdeNGktMpe21T6KQGYo1Uz16inpiD96VakjNxDGH7hRG6+d
9KAlkXUmSAiOjvQBnnXFmTIWnSsqXQFGMYZ2opiGjYrot7Gk1E0lO6YTJ5ZJNRrtXoivKpBgwHh6
EsYkV8kHI3MykQ1JHrR23fqZzVOz8+ZES8JdNdKNL2ljLSnzOJkfuok+RzIra9WM3ww4sjZDF7ae
BVGnoGtwuN+gHHbrzmii1nKYbJE5I2S5DmCAhag+StLnRdkq63iBBFOs3nCyrGg93xpaz4xwBviG
nS3rlgaZ66dHZfWWxeJJmpf4ytyStNMekJjLOlms0WT0Wcpzbmzeh+PQbOJZW5gmlA1ysBzHA3JT
mxhtxonlNhN3Bdkw85aiIllkKJU9iMLKvAK+FRmzpSt8ChkzXx0s+6hTovMt57UbtqCqWqPwq10/
NK1HSQIPXiMUhCOUg9Zr8soBBSO0O0KE0+p5cyWTpuhsUjd0R9S+AqaAQOiQSZOCHYphTJ1WbfKZ
gBftAMxloWEpUns3bxvOmowOXqIXTqeLztMnFQ1NyVJsRhymbCnLnOwje8ti7qsJhALDN+ofzKPP
rHx3Ih9KHoQPX8p/Kv7nk0jhnxyzVE4f2l9K8FmS+Qv9f9sLPpExOWSqdadpNU9zLZ+KnyykT0td
mVznb/r/hT32bxtfZqxFFga/39PX/P9krF19en+yf85Dnmy1YJDF8NMEBnwoRtV0DL6PR1stuOTh
i/+mahCkge/eBMf8g60WPpEBgWKqSVXwIiMTPjCz2GoRhF7CZ38sMPGCGwzR/8VUi+DlWbDFHttq
4bN18JFui4JBGGIE8GSaPrbVpgUBk2hsdldUTxqXF/XoyaTv49FDXBs9beyFnU2EzJo0bX9SPHyp
ccrclPAx+ZrVJijrdQw0SpIrSTxkDqhQWqXhTJyaicZJ4rTQKllHpKApK5UibraWFu7VPoo2gRg+
haINRtuSikWGgvI3VRuvtLD2N9FkZVoSVFVgm5HlVHLwFqdfsTYS94gCSOJgSnndKMyMBUjRHMkZ
ZaIVNSj3kj2CavWY1RLrjsda5QZVBuKobG7bsXvoGaXZALpoHA1O1DYlM7WoUOcnRoek2MU4cCNq
gtYnn+Lc3BXpZZV5vbrpUpBljAFMCbUJ0t1SBOkSaEWmhJFXBCwWQMizMTZUW2aDbgRjnszKRLFQ
7dG+wKrtZ4066WOhLSYyuCRIUshAksV4QsOYbDMozQnICSAihpMQSNooV13gjSAVGoGJsp2slh2W
Xl2pfTE6XXFHcDRshqL4MEzalj7pXTKHnnK80UvVXjWDtcJHrg7S20bp0SefgoUnrif7jewoy1o7
PcijpmX2ozkzfXq0Q10ULBlS5Kyuns/N0+LkkuQc85VkdlmnHJjm23wAvhkrsea1CUVzTsG15ulG
kuq2zMpmmRRj8ju8Sei7S5XMpdMEMmcUoJlmIpp7LPXLAKMCe7vIt6mCwNadUXjyVVBCOudl9ZKQ
aa/M7bLyZPloKpnlRRdtYkP/tAyRuXme9RRH1/1TNrK+62kn9usrHM2UmIPJUKsR+2j0UfvfLP5o
wFF2WfTR0JPtsud6aeue3IwEGIX0DQGTka1NGuOyvWXuL+vmc7Fu5ome7VaVioDDJI/OQJJmtFdX
yCtRqq4yTrZVXPbmVgOStoxZeq+mlQ3m+B68H8ZeWuCkFUzmpJluKa7qBPbBSimNO3/Kyq6LUXOZ
d7H8yXmPDH+pnE72NLoaZv77q8uOy2UMHH5Smi7ZyCotLsz2N5lto7BV3aga0VbtyFbatKU/YBgt
0PSktVtWyoQmGh7tuUn2krU17wxQ7cYC7ARF1Dm4VqL2UjaNamSOH2VWNYJUvDuaRjMDlfU5ip00
njw981yKjll0CWqSv4m5MJwhQdeWAlpTbvZ/8BJ/A5G1ZikqWRammt2XzR9xgiO7rPvebZPvQ6fa
qQhDN1Wq1B7yTLM7yi/zRORu0mecmRFrUk8nwZ0+guk1A77Duhiltl8WxD1a5Xwbw+SPGngZutJ4
2U50XPo2FoPmqbpqEpaPukycQfabZzlRnM2kq6lfMA04qJstiL07ObMlma280pyVtXIaKvm+vMBf
riRVuRdGg9gerwYMyJtcGz7kkpNJR4+V9qknc/V0K0vdus/SvPRZ6vLCNGO2lE9Nq7UlqBVy9DLF
/3YZOe1ylWUaWWdF8bc0Bp0OXEhgOpZWzCd7pqyT5k3g4LcoUoeN7CHr23BSOY6ysimSfFWOWc0o
i6nkkLJ57ikHjdNlZW5uX8rznCFWnEExEmdENRh1hXJjaLlxidTfQ3CBX4ZjeiU6tQXpYghY33T9
tlI7nekgkW5iVDmCxqoz+npjJxjMCFGY/xG35uhQcFnZwJ9r1wxJzwIjtrZlml5VliV2bY22Vq62
dhzT33UcgO+Kgy/zd1OhexTn6b6jYIIRvhbamHwYMtDyA3C4MKUq7qKxxU4LEobL9RtqBuNtUPjb
Ku+pF5cJAvW6+KQSBW9DUf2WcOUuSiu+HVBjuWI0boJOpXakjXZgfK2szNpa3LJcowN/WBxucSPs
JlE7sCBlLTPrwa2K8C72hQ8isbnTK6W2Db9zQxxv0ryv3LZPuk1G8C6Pi1tf4T/irPMZ/PqYyiLT
vAIVIWR+Z5msiuPDkNCCGTTOLjlI5A4Ec3iJpn5N9bi/SXl+pQ6VK0B2nxzYH9tORHuj2FhhqduF
KCw3tZTexfUQ223HP5hoVBwzSGJ2aDOROmEjQkBSRRsseHTFu/E3+NWTA6lH3UXdN7X62AT5bYHB
dVDsRKqmbk4mOmeE27HUG5YPLRiquRo7BvVT1viRwcjY2+Q9NpNdYTZgg9dKzdbhV4jshorfRdd3
jNaBAmTR19kQ6u81/XvSWjqYjsL2c0IIo3E4fEhr8yrjxTfD8HunoT5rhvdBGniRll9Gef8jT1EG
3hCwGBt50QAWeQ3+9spnCZiimZ+FfF8P0BoP5XU2xF5XA1EtVD3b4Kqy08aqXJpqjU0K6y5CImRa
pdGrQU8dyywCx7AE34dE+9aG7/2yTMExyhu7wCV18rzeIl/d4sAgrm6bSQayP5j3Ng2H2zLHbt93
9FsGdqF3bZOP75vf6Ee1b9ot4UPHjEq5V8KdX2T5JgnVLwLMDtvSL1kShJldjfqtntTwCwebwMgJ
663csmujxzZqG7vNw5HhrMzsmnYFy7C+ASNbtS+iJGQ84qFT0JI4YdE6CufE8f3A7Yy02OlW/S2I
mx95NvSOXtQNS+N3rVqn7jBUxjsDXYbCbmPLv8n12rykgW8PFjja+vy7Ygb+prOSTZLmOSuE2th1
gzyryn9kBb41Gh9t8hy2gxuWQQVeTp5vrfi2iNrWNiDkwDarKGZGmKS2nuaWk/qcO5UAFm0moNlg
M0UMvGJweEb0IR+7imFkwjw+b1jUfavH/r1Zm6VbcfC9NBpEOUwjhjwMnVAdrjNR3WZ+kH+jRgJB
C+NlTcgmhfNRxWnp+Bhif6LofQPSPrhSEnpporBzfJqyWIVQJ0vDXiEGdKlFEfjSClDWcIDueqNM
XL/DiW0EQ37bZ+Z+6K1hVyaW6uRUt/s+ad7ncKogdiNtgduL0DYQT28HDkjA15SwnQ7089i1wMNL
NbDzxq83RA/QtjDwJ63pi6siqj+Wekh34+ilI48wG8p8sJEwQCEDEbqIg+papV4ahsa215NbMOur
ABIeXCGMz6HSZJtyHHZtF4s9GH9Z21TIroOycnMKIQJRe8BgtGF9BwEAFRx8Wyil2OgRS2utdA3F
3zZG0G+0OMtgbP4Z/OyEGbWOr/yijWxr+F0HYcTUqwzoaZ7YChVA3cDmznhbGm4QtKzCxQbRyxh2
494oR9YYrTMYQBKMMud22CRfhTrYetcIlsPKHB1X10VnYWa2dcHUKf5nzFDGVNT/VtdtahtRt8sB
XKa14f3Y+veZCK95O+7MqP/oZ8Vt5efGltbWZaIUZJMjpXBqRVdYL+pPQlNgU/iiBIN5Em5rXf/Y
wg+VOSO39hmnmQukcLjtoiplOle2bQxENwyTeFOnBmW5wCE4s/NN7WvNRqTjNkjA6l70N75u/pZa
EbJxLDhEY6VMiPGbM2Tah4LkX+D0RQwkv5x1lpo5CZRqy9+IDoM+GvMMvK7BZaQV276sNKYOWWv3
afCZwzHdNvoBCdSDAaUvwPRMIHqMjx9734od0obUHupw30Y1gSAt8yoO0CfUgMG4ttor1fjdSvxs
m2vhzqpxY6d+Qhkq0486uClZUMaBrWRxYYdqsjWt2viY5HbbUu2yeWcWhXLZwQGDk6Zvi4gPDH4E
xC6GvGFVal1qQ6sxA6L93MB83449cngOZ7Lzq4plhaLte+OWNvVN0celUxDYe13cUBZU8T6uv5Yg
RYGd1FZ9IHd1Hf8OCoKwh7YCL7NlbYTfwP4w89jBsV5u6zLiLkjS+3JyWGhDdRtT7g4Rjt7HgeEA
tYvYOAz4kovQd+DgOU1AIMStoJ2NeXStj1sx1uD1apveBg/vdmj9L6M5CBv31pdBU0cXJ0XMIOrE
rgf/UDbGZQuOIKeLU7BvxeZ9WiaKQ/qB23BSsp0PmgALcu1j1nPEYp+XbkIuNRMi5XDhW6zuLbSp
wyJ2I8QLppjat4I2yLbKNGCEQlWZq3Q3ECUHFV58A4tauh9bkIgak28Uw/zct8PGROnnbOwxg6iq
XRIAwqRKOhZa41VBIcInNqpPWYNL1uijNtnhb2IqOrcdjJgViPt2RTPKxi5w9Sx6V35Qa62/obXY
kAjiugScDRL73QYISe3U7QGMzG7g497hpn+rkyQAdqMZsKFVr4jrzC3BXtHFfNjxBsfbKuJf/DRK
vDFSbkiD/8BtvwnRGEC0RDjtDIvBL2KUEIZkwo+KKckW85EJc7jypyedo/ZGZASUpRwoX1fbKK87
N6MlZTrl33PEIxvcGwareFKwWsXCKUVeMqpYiq21+baJsk8UDEQN0GMPYrA2YYW66yziLfMNrXFx
l900oWq6gZ5r9qCKjxVIDkVhlk5d17eWXpQsaHU7qbX8Hbwe/UUr1Uvhb3uz0YCexSCxRnnlNBBZ
WcQfmxhdQSeATYfAMJTYYxpcca39I4d4B/Ci0U2mxgO49ohXtn5xhbTwA+6TFvZovemi8HvcfzG7
2Bu0/kfSKYNdEEVjWYD2Vdb1to5jwiKcNm5qVqXd/9AHICBqkQimEfyZWiGxdTW88Vuq2OD8Q6wg
7cCyLLLALaBwm8eZvy9AhFZLcZXnY+ZCrG+1E62dECogfEjfN2HSsCa+InBFe2zKCCL5ksrBha7u
C9JvRoH1HdA4N0WWf21m0QeK27uGcNgACAILKDy4MOGb/8ved2xHjmtbfhF70YFmymA4hVFISmWq
NMFKUwUQ9B7A1/cmQlehVNWr+3reEyweQ0qZIolj9j4Uo9Uh8hkPLQ8CVHyDQ9vsqkJlewydTVm/
z8nsHIZYV4jn21UhZNK4ubWK68bbIn1Yuf7rXLfefe8sr86iyreBlGk5Tj8re8bLhK/wP05TzaIv
yNgapHXbum+2ivkBEpfyUfpVlFpVc2Ke/ejO5Zh6dvVExvEX66d8ZTd20oT8pRBxk0SSu0fLb9d2
5o47Xsq1biVezVzwA7i/53y6U1JbSeQ7L13GY8Bu2mAt8uaIfRDhFoCXPGrEaqzRxcoQKDQ+b9BQ
7f1t28Yrh/QNCghznTL7dRrUq0WmDfPGIXG8+rGMo2xbDCVNK8J2I6CJqe12Dd55OkzGTOi1Pbn3
IuguBcNmzD1rP+ahODViOpPsVxe55252g29eFa6K7K6xEG/LHLVuLf5UGlDMYeoQHMWEA+2ocY9O
aNCFPiomhZ8gRLPQwKR8xWtnTNvZwcOXJZOV5YhMHhx3BlyJumerwTXqoUOlm9ZBIqzASyZB14NT
oNIwiyYZ7fyArxGzbdjp9czUiXbc3lSs+MZHzbZVp9FCQ/7jol7xPNQH3/XzFR4vRAfOSNJiRrlD
AqXd5/z7qLIvNquDtKLzX+7gHMN4cvaOmv4K2DPK8flm7tVfcym9r4S34yq3miWwlN56dkKdiLof
T0EqgFffMZ8erJ4dm2HS63i02TayTmU8/4hVn59QOdpk+LDFHZrdpz5Hc7/TQA+iKrxDjf47qXu0
dweNvri9DzjV2zAe/2yiRqUFXXM7+zm5eZe0foCiTZz5STyPe14Mv7qSxptWykOkSJK1bpY6ATaF
Jox/BlaZ1mJMrC4+kbDf+oAARXExAGPNHqIu/1q7dDc70bPfT3EyIUlOvFB96ShQl/n47DAAuB06
NUB35efJ7o94S2erFm17NPTXhVt/rX0XxNH5aNVhouqpWKmoSpo80+faKvokHxy+mzA7fdvF+JNZ
zkM35NbFFoReGt0Wl5YefCsGfsCoZuBXO1nkp6vOCVkDINVc7m9nMZfytOwk3zTLlYxh0t73QYcy
bYcp9bh+6tunvvDny+zM2yHs3ASJKk9mnU/JHAiBX4Q9W83ErIQiihXtGK6naZCJzA4gCACSRIrz
5Ej2MCyLKuhDN6+iqqwPIZvJxSwoR+oVMEWIROvwTVcFqt3qkeORf9eNOhKJC4zzto2spI4IvS+X
ZcTN2ITtBQ+Fi1f+0G1k6boXvSwozTa7SIUqMWI/cO8iujC7n8f+qrrp+8D/liH8vTOqyGrdS9FI
nZZzX6+NziyeS919zwjDfgWXDwYviTyELzcNcesSKP+62psfbAyUzwmiMS9FctqkRmWMWW5XBxKo
J6MiZZOdw9BKZ8bFA2qFdZiry+A42cPcyr9k1tL97HgnW4niKCXxL2YBgndc1UNANjddoaZqS3uv
WOW2JaykQdnl6FnjXU5ycsmWxTiPWYB2Ds3XCh1i9Pwjjj9qwQClJ020vcpdrdsNPovqrxpj5w1x
ERnJi+ijex3jHTIBUYFnZ/QvcZxb9yQ7sEXwkN5cF6RWf4yC6zvlF/gJBdNorFceNod3P5lP8a7Q
dnu9UGjXwYGV2aVsyvHc1Cq93lG6ydhK8iGJi7K/rxF9PfhWxB5cUT81lMmDcTNL0NZuQqOq2RnR
+DpRNaSkne21OcvoXOUWqVXnp2KUchXbLL4UlRdfgJHVd543vjLaxRejd8NyugfyN6EisvHvWNzo
qMDHcPnJeCALvNiA0aNsg/uvVtmws1gcXNqmDi9Nxdu1wyOdIscKL8bgDKLf2w0BsHfxMwaW2/65
LdqVJ/LBQuDPh01fet5qyhQit4kcb768bcMkzvtwW7it2ERKsFRblD80FYlS6at87YW0AkZ9aAE2
jlF969s2exiXxR/6YY+aUpVwKe3k/6MIDHPsH6l6N/qWu7T9/2cQwSee3Kfz3pAEAUhaIcaVhZh8
6aKkjUb+FUiA2b//BySrMAZ7y43dOMDsnzccAabNefjuHGZmv31a843w5YD7jDnnIP05mLQR4+v1
/y8oAqTKv4EIML02wvRH4I88NwwwJNL9RPgqHAHo25yTP1uvPpHK9p5lW7gpqlTx1pkC93n2Wzct
dRdvjdVGeHu1ul3lXa1FgRrv/3iuuZRx/qdznfh7xlDAZFPTHswSFUXbIPj/jxxL1R6Q272ZjcHo
BNMoZ10drf4YoPGCsEN3x9tSNPFHMfNL61Dnu7iNvW+sKcojJmYix17EVlX2ep55uHUBZfzmhsOv
vBrme7AFEgfdnzrs0IDVs3pFsXJVDU78bULpBdDYAfA2O9Q+YhNNDyC70YM5CpqYHlDYQpByk3Pq
eHfTJFDUtFGpCqlKBtRjWBrN2jnIwglRjsGniw9G5sF4b9XU/oEwQuwU8FxHoXl9LJaFU4nI0278
1SeDEc0SZEg48ia3etBWltxjF7M5PxpbIaW1ZlwKlIEUGAOejs6i7xAhNzQ68+VISymTLiZ12jiI
8r3+K1Dt1mUo6nybW7xGs22qz6jJ12dq5VjCVqGWCzjzMMwM1RS/DMq0aVm89Ybh7LBBn1lj+U8O
vr+5difKNp3syBNnzXxiTf/clgjHUVMi02OeCyDA+SoMSP8IksXwiH/HtKuyDOSBRWeW5VlJ4kyw
vRED7bLHfzvJXKgg0w6spXo/S69GYT4b1WGO8o+L0TVuKD8YjA5w3Oe3v3nknZWYdr4zF/edl/En
Si2y7f3AAaks4E+yV04yzb1MhTsPWyTp3sFxUP5swnnaRU6bnYkUAdJqXT+6EjVJYuX8W16EVTLL
eDo0VWuntSuLlZh7gQAVR8X7UT9b2VV3O8LnRUDkKHiwdooOtI+wItuY05GvjDxXE9myMmbYRNWY
Tpqj+NHP/CmUebXTHdC2wHFGj00/dchFSvGLy3k9tLx8HahyUvSMshMZXHpkXu6nFMWYTT36JCmx
WzsJpgCSBDc9mnuIh89c8fpsh119VsvShsA0y7hrNsbQRYo7eG5gsfhAkqhtfoajPLW0eHVFOXNQ
w1rrbhGralqwMKG2gKurX/F44h/0LnaV3z30eu94ujyAsOG1iZ/7zkFURc7SAeCatTfr7qq82kXv
/Aiaku/CkmTrmlsBak+WiLbE+mkNpTzlIfXOpYxXkQgL/XUq0JWz24whoI8YeBwOadCZIgjoYk3k
dan8FGdkHzVMRknddnqLIra6yEKupO+qbRGy7KGmCGhc1ZU/s5ntpBjlN9J357BqtwBR0oNZ8Naj
B7K8R4xYmpfJTcYf8J5qtKDDzhHHAazPE+/8MMV2o18YtY9B7wa/OMqRvibZtzKKZ/SjqTjWuitP
6H+9uU6VPqK+UX/7sBX+A50YA4Q/7S6Yleoiww385RPF2GiW3ecDnTh0ymzkAY/+BPqy2GeGOegu
OGZrQSoNoMMgUloOP8ufXT/Ifzv8fG6vdL6yBumvfU/bz2PLHlui5H2ZZeK5nlcUkLYVrRVFURB/
ZrM4gfbxDivzY4Wyh1GVbs29xBxGyxnS6uja+N1Oez/jpieuZkgj/nc/o626U1vN1ZNCBgrQeT0/
ZG7XHWnARUqCofnOUANh0mNf0QTM9j46dBvWRc336TBkLP/el3W/GbI62oG61H+1rHJfolcz6+FJ
Ml1dgKkljyUfT0yF44sihO805kGsHSBeX6qpLZOy6/l9SXq261jorJzOKZO4U/x1or1albYtjxOg
rU8l+pzhou9RtVnbpUZFC8yVbxpYNaMfYxFu1CDcLS1z/uoM97OS4QtVlbUDrM5fGzWb/P0gmuyZ
xdFwGHydp3Rm2avnivS/3H0RUJgfAJI+PkUWenjjgW/vIcLBrfj73aeFF/WBHWS/BBhDOZJ16yLs
XL/6tg5Ws3IRMzTUe0RWiq28Vq92EQcriw39UffKe+TM+qbwwG4cdGQBG6H5sfPs/Fg23duR0VlR
eckrzXaf9MZXjoHsE+N3M4ugvXReh//xf7ic0dm92DZ8fAiJX6/lOM5HNPrIMe8isS5rzV6GQNyH
y8NNKLm0gW9/M64u999cJ+1+cK3DIvxVW8ic0XP9FlBVr53G4aAaDsxHe923dFOhHzDv8UiiIuoL
ABZxZBd+jkr6yN+Ofrd+9rNktpF5jTN+96uj3rlzu9FH3SC2j5bSH5e4cfbCC7r9J/3NN6eNfTRi
QOrjIEu6y3KlxuTmcjvX6Ehd3btzIXfmVGM0+s+nlbH9CJzfnMo631BdqC/YPMXKiZzuJVBDlmTo
0v4AdeGkcwaWHjK4JMsswL3Rtk8GEnePaBl2K4tUz46Q4t7ltvv8LumYec9Z1j67UynunUVabEZy
sVPdPP9X5+nlJ7xf5fbzQAW+/vR32+3nLbab9P6bkaoI93mzNGidjJ+ihvlABLh1WoY+OxmdObot
uTEwFA4CQE2vfv/kzCWlVwQ7IOMYxPEP+0gIzPTHBxm5k+fhA+kxZmZgmDCSnt8fZMkzywUawvqV
CftpALXjIQJJG4VDOq3ME42Q4OdYedEDQp/shPr0mz6Cvn/XTzoD2bt11RJC/MREgPiDv9F7LPxZ
0O9ZFz/GQ6FRLYxK50jf79rr0aKzdd+uRRag9sh7G47LTW3MZjF3mzkyjtgd0TD1fFzRKK8Xjxyw
S1rMb0DBAkFxW+RNUk1xdWiXoLisPXvLbS9LjWhXUYEanLhK9eLhoWmeZBKluIy86qFYRVSRQ9EO
/f3szs1qyPLyZ0s4KsmBfC0RJq9vHgH5RcldP0XBPvQ8NCSdAEHWTW68/xINkAWPXpsZJAu23l/+
ikuy67oEU2si7/NfsRlVDZiRF/2yWOEQKyFO665NYlg722J0rS9GyPPdTBrrSwPi9FOmvk9leKC9
YKcg6BAVvougSuAXFjO9WuMs7B5ihiI+9huiW/fo+QXb9Y3tHsly5C06c2R0N2vdUAs4ov/4maM5
mx/B58qOcxgjB/FduRnarr/PNXtbjKEeY4mk8D864wJCC6LTxYA6kCRJt5yHzzi/XcZ4G8c4R435
3/e84O9PSojkEF9PBfkBc2nDT5wABiqvZUvu/SLVwFbAgDtH0APflqDPcKcaeRh8RIcNWo9D1t/d
VG2FP0yRTd5aZ8Q/ox3hn3PQzwVI6Cdfjf7ZXRajz4RfrGPl+KtPBmOVMWj7nZuthzG2hn2ts7A4
2/Uk0swtX1o0ZvekJv09RlD0995ytOhrP1C7q28u/PzeH/PD5E/us3br+BKG2aGbG+/Zy1V0WWwt
xuXcbP0i+f78pcZ9uQaWoN33cyMO5kjM6u2oeD+6WW9HbA7FAWyBbvvvfxtM7PnbA4DxOgG+/QAO
yDK93v79NcZDTguh7O4X2rW699dhE286rqwT4GGXxloK/ot0VYUO1UlXjSplmCeERqGR3+0CnV5Q
5rq9qtBY8UpOpq2K6w+XMQZzrQxfbE2Heh4S2qDvI2pt/UHc6hEdW4clKJCoAeTjjnkX6Vbt60wb
hip8ZT/ZXMt1VVv01Da22LtZ1e6jgHunBfoOcJnonsBRQyu45+x1uSLPQ+BBuqNPWf4Yebzb+lbj
JQPYEj/xuYttK2f1kk0lXWsrBEGqQCvbeICQPZ8LIYC7MLfrcntK8P3QD13u2Rm4hoR4rNiM75ab
Y+2OReqxqVpVs9c/xLJOilbyJ7+N+ZM7j26axVG/Mbp3D6A18tSR9LFd8keiebVxKQWuaRGNLivC
ctPGiP1Ck3Gyd7lCpvZgHI3OioUAjFL0D8Zwu1ZpEtfKBTMWAMI7v+XrFmCB88gk8uHlCDNH6nND
KgAvW7b+pDcexricaVxvJ5HlzG458/2yxsPojZubyetljerT6b9ftgc289/v9uhvNztx8RVnQqJl
ejkGWn3as4cgs4VC3/tnrqrUccKgRhsSpBltI00PnKg8GLEl1AHUSGjQdpEIJsb8yVFEHDzZq7tx
kss1jOfN3VzSiOaSUUPuC9crN5kY1DnzATNIBlqg+3AwGj176pwbddgIiuFTtkwKbOouUHg4w9hR
tR2TMCzyrXYydb6a367ioIqUAFVI1jVbNx2wNKiYjN3REXVbYjwBDs3SWwU9lGxtBBtDfY4fnG9u
arFwO4oPFgCuTYPLGdX1ENN5sAGFHgXztKhPfVWpDRrOaEai9nYyOrMQVBZkYg6jOTw2turQPx34
m+7myOPh7QpGFzckxmd83+vg/xC04QODn193mL6Ab3Iu+T/eUJia+vvrjsVakLgZrB95n6/RZ0da
bHVRmzr1KAFuxM5y20uiKQb25dUoMjDWvMTsKaoEoTLX+s3f6MyZGkDa8/QTb5Llqrdr/X796w/N
RPhXiD9pLsv+ATDz/mEKH7ntt5drzLAEDkjBbxoWlfmlEUd/BEwWf5eHfCjIU2xNLO392t8yGpOn
SgfiELQAnRirdCR5Wk4Aq6K/noCKK06YdVL0fbU1sY0V52OKZ6beGZGV7Zi6hVPv7KWYjjFnb1ZT
eb9ZTW3dWO3F+dO5DvqOz3WJ1rAGqJYqt7xwm1fXxWLTL93kzt6ojHGMimkv3O6v0umrSwE+Xipj
F/TuBAPcx43wWDotkaOY+nylXEXuW2WPh7AnzZqgW/7ah8vcH+69aE1Txtp6S+XIU2wu/GnCYKwn
J5frmA2YtrGoZCZrBLINT2cisMeNs7uOB0AfuYW5I8Sp4/vWj6P7cDlqCGPAtOlifzPIPPZPraWB
3YXbTW8uMg4A490MqBXqxLMtBBsZ9fVh6lpUN3JEc6KpL7YV/BxUKF/UBHhu6BC1DZpGvdCxvg/G
aH7MOf8vL8IQPZzfwl5UxWzft33ihGjbeMGnGtg406izWy1/yA6VfjuppFUlgS/JCXHaQ01K2qCd
5//lTTw+aGFPTyjb9rscrEpASSCaZWq+BJVuH43goj2bYkAuRjQtDtypyIkJ8mCkkVbT05TRv/Ki
HQ/uZDVn1Fb9a51LKWtdzzPm+y2lr2utqgCAacOnIl/d/DxTxYpHusbMmdQq7kwQVsaIlPOmsFMT
d2Fu1kcxBvwnxbCrDdpe5OQV9ZMp7pulycsLm7rmbCSKP8G68ELAv0w3QHTBzb92FHqjCFDvfCEx
6GU5KgMZfWlVd5yXOo3RoxeKcQcDjb4MUfNZ74G5sFUi61azYzP63yI5snTFPqYy+HINvuGFKXRx
5Hs+6pu/v9pAUugH1Qf1jx5zeYCWod1+QGdbSJUrIAa5PGFekDyZozqv+n3Q9Wfkcz25M86LWM5U
qCT2Hgu7CE/Aqpe7Jo45GLZzeQqFDtZhVcon7CwxEKVZ+T0s5SEfmx4BFmCi4ZS7v0KlRFLZQPeg
JnhCEb9ChQtT3Hykx2mr7ShKgkJVlwqElzjU27GkbsIBnsn+dKtsSCuFKY962XpuS8Cz/hgty003
Vc0C8AU4EvNI1zHCu+GxnoJ9Rbtd6Urvmyd4DbCgT/aksLxvQxAdqRs3j2Oh5kcx0ANegfnXJrwP
Q50f8asA6fa+RLpTfSKm4VD3hbMzhi6e0CFymb29ps1oPH0pmp5ub4m2yc1vokmsTd797mtUxiOw
GkxMmYZ93zB1uC16atShLMpdCUT1zvNY0yY361UOORpWAdV7IJv9ex3M6ViV7clbJKMasOsc7EGe
jIR3zJt+qu1so4Q9r24644Iezqszqn47o8bb/RBAyK0BHw72XgVYWNEo9kfpVd4KtUt1qEFn/eYA
Qmv0NaX1XnEh1qjM8T88kIOTEuMl7v2yCh4cf3gOFj047ehWxpJuKyus0ERSXM8JbaWjDpOcg6fK
qzPAwTam8OT3jhFM/cjnEV8sRigWNzZ9cGPZphUxxyzff4sWPPt3Nju48su7MXQDTB4NMZcnWB65
D60C6c0VZgFq70fJ8byAkR8dzWJFWmxaBaDWTefzQU2Ji0L41acqCvuIJ4+8n2V8P4nGnwC8jal/
+CeF7fDELa3uBJgrF7MooPPxOSt5vqkwNcJOVOtWu9at/asb94J8E9h9tDI6D2Q/wFDidmPHkVyB
HVTuHdnGX9rAsteB16Cju4iN9rtdPkQcaQdEAXrTwanBPTQipqU44HP4JyMBrVJ/YeR6otGUwbSj
QoQXFmc/hV1WhzJA0Xn0JYarLDmLWhKQTzp70eW/+910FkHn+tpr+3Te6EXqQGYXs7ss9seYl/nX
fpqsNYCz2FIUAwJV21NakNz+wwZyz3bG4NfvrnmI3cdfXEk7TWkm5byNMNsMnZeJn8FD4OfWRjnX
toGBBOXiHJC2tBNjNfIcyTOSPX9vgYJiJ0YXT4SfOysfVh5X1frDeYC0AzQTAQfQgg9w7+nhVYex
/RVkLHHwSxTHjNg1s78Nc16tjdi7Rbb2oplur84FAJluMXUHIzKrfQkJB9iedc5XnveryCN/jhQz
ApaJ2k+KtNmpCZwXs4sZFXpzB+S32X1YxyHm9PmPvqrR5zQJmVNqgF8d1JJumdotLTNWjHgDpmBJ
7W4Gi9pghzhZhOk+FG+fYVSYKJD5ey7tMhFuhJa76g/esjB8NhENQxzpGpySHmydm8ocGTfjYUSz
2EPYHyh1+i267lki2BhtXRp6YKlk2UtQ1wrMNqVP+czo11jd83DKXmxK6EHTqloZ0Y0xMA/fhSlB
uYK1HqrDhKFKj6ITf9A++J47KkxZQOVdzOvyGWDlQ1dM6tXoAWmXd65v/6M+RE39LrM8nZh2qAzi
fG1E0xM13VBjuLVNb7pRD7tG23urt70TtXm9weZno+kN8bbE7yK1CYZqtn62NVaG2oe6enetK046
29Om9U4iFu2aAeq89rQXnSTS8ITNc/sHCgeYP8wDephQmXwGZwgPOyhwfg5ionALQL+03fzRuv4p
w87+FPk8vp6uF7dPp5ejlRo9QiV/TRZ2H4CTH+APXt2IRJShd2fgD4gEnHswr/F3AEBCVSFIixpR
YjSy/D4cnzGzIYwSZOVIDtBsTGVmdetJoIFldPg4JjoY4XM81r+5VeQln5H5JLyx4gdfPWoU9+qV
E1dWmrtetiHeyJ/suKWLEahcQCGm4P7fdwiHLBWDj0EXPh4QASIVYBY2wQdRTH35ww4RlhYmG1VT
89pQfwI5q8eQwSmrOjCBMO4vuR4HlIAcEmKwr8sDf0WM6epgTNelI81WzGDuo/nZbqeyKq6FaHxz
tAU1iRdrk3IBct1sa6sv1iYhC6b6zSqmsn6I8aga/ILBM5ijsR+fu3DM9jf9DQox/8do/A0m4uYW
2/Oz0P1j7VbgU+XZcy7kOpxK/eI6BZ6prLRQ4urUSzxruYyUBJsknq9uFuahnUoJ7KwJeBBd2BsK
Ltu1P2Z0t0joU0fj5vwpnPok3q6MfSq7djFuF3XldBw8Ed3HcjibvmSZzQ+Olc/f/I60a18UwxGj
d2NgHRVfW5YoX3qvO2Ncp/o+mgJxxQb2SLGXJuCatPeYcSefZte+w66tXryelLtedegXLKJxcwFl
OoKoUiU1xYBxVEjKy+1eZqp8nhppYzrpcjN7QSN3Xokc17iYZVhufB7Uz+Nc23c3/c3XXPP60Fik
vl5PAAYKjifvQBMt8kdUop1U9iReNzERj2Zxy+xVl746GIkCVH6h+YsRzDk8BP7YG+IeYBmc80/X
kVVu/5cQC1Pk//YAefh6LSYPOS4+B/23rCWXeQ+Cbt28Dtwt71CX46fCj9lJ9qpc5Ug+UtKTqk+N
8p/MxjA05I++95uDSTSH+H4M2PRohLzr+tSlEd8a0ZKjc7KpfLwmuXlu/9nWITtOXUR2yiHZigK3
PKciHlnqAVSbzp0Kdq0Yv2VIfUCJ5gDwaB3fEx8EA9QPvW8YmyvujC5YygVCWejF0XZrJK38ccHa
Ads0Tw3egHWNKXUVjf2HiOu1+aVAGK42dh7wtcmWaT3yBzSyV0HN5ifj0QHWDPZuUe+N2IZBdDcv
hR4jOh7oG22ezdvC19WxASFrQLR0DjDt/azbAXVGhy9MmRGUcR6NVZAaE0YgvsZN5O9UDI4IY4zv
avAIUyal88jDfko1ijuPLFdTKpcjsehqjNI8WSZsD3Mnxh6ZoZVe8AvhLtomy9Iv/SWjR9J3MZLO
7DX62PEhCvLwoq3pD/Pq6GumN1NjlVunm9lhHESw5xV9GAqwMAxkbXCrfI+BfhTNSrzSzWKV9CHP
w/5kpJuHgbyZs96vYTwyJlXi4YlPbu9F87JznZ6fBvrrk9qI4QTMNUpVRri9Ms370djo+Ov2sjRH
rX+a+qgDfQ3PdxOJ/OihV3eHvBFgGEHmk+3UAMtEhUS9j2f4TyXi68j9CeTZtv7elsMlLnz6VzD8
mCoVAAXhAKQPBOGvfnBeqyCuwLcO2KpCw+OuAbs4dS0vPClXhCcRDuEpI329r5z8AcR+T6eYSfdm
qKKngCMGnGxrScAlxpxXk8u2t9KcrIpNHU8n3AUPEeP+z/eDgomrRvznYDENTnhvYcLdIbCL6ITx
1CP4mh1KiyOxOqQiUMYOEJwp5gk34AWF2UMmCLlrbJklfBzsYtX7hKWWnccbExzg7dM9CHVfWNG2
BYjteHv/hfjf2CDeK1fXV9/UPw5gta0xAp3t5ywvvsD/xaH++AOMgzKZHDR7wBXp70K78dZthx5S
WPaJ8ahHJ0uHrstPJYb3ngPqN6u8Dd09qMjYdKOYHBpkroduWYx4W7rW3s5ewfc31Rjk89bDEDz9
1en6cYuC9xrFN3520Y28SHSyL5ElMLwIkPztFPoWBc1ETBveBvbKmEE49S+Z5AKZB0MjsxXbKCtA
9pm8eCuKDqPTyqo6FqDrbDB8EzeP7/urntDwWxuSn1KT6s8m95IwBowv0UztMMFA/sgtYCncsaep
QlE8iaa6e6oxuSLGh3Yfij5qn0A+ytb2mOcbY/SyIbynVrwxRqNiTgV+AAqSeyNadjEfCCNI8GcM
1ECdpnguhFecdNtUaUOAx920PeY5ZCXaIbxAcwXfjkAPxRwapVnyxXw9sl0CGneF5svNx4h43Qbb
yJfWXU65i6EFfoe5LZl4kbWM72lbxvfTcgRKlbWy80atjQG8dbmjmJ+MMSE6XIFpi9dKJNWL66Jz
JsNvzeTSA5MN6Cgo8bSlL/RXXdk2blxXPJqFWc8jbenFQtH5cSCVPDiqe73ZPXwuYY2PjLip0bl2
/z2qpUCgEM5KbkFtRKeENd8HUgYY/ODWGIFhh2fHUfMKd0r58x88Gozf3syN/+IhPXtkqH96SDKe
jSQI+yAtNkQaaDkvnrVjrW/SYlNgSv9Zooh7KOpRXEZg5q7PW1ug6C9RCb2G6wZ4XPXTgfoA7NGm
PKvBsb6SqF91nZ6+UKufHm2n2hdFbX31KyKPrYepJph5YX0VDSYpiZZj4NBiLQTvU943QBc3gBCY
S7t1UVycAcMw3rHR0zwtYynE228gmFduB5YLjCT5v5R9WXOcurr2L6JKTJK47Xme7PaQGypOHBBi
RiDg158HOTvO8Trf2vVdLApNHa9u0PC+z8DdQz86tzZjY4pfRqRLSLdAwRaSqjdzQb701JeFv1Rh
c/YNcKVukCGLhULwfsLDfFSmg1+sOwep1DBKsIRRC2czyBFcSrfLAYW19DmJt6bms/qza2z72cU0
pJndT12h4BKsuxLciI0oiLNEjBykc0rT9wbgMrsI31nGBTIESt19aDmAediOB4g+2Xsw5/p2jk2i
tfgA84CVGdCxu5OI1bsu4n/Ve72bHIuxeMuizL1h8ZmT1A0eTaSl4OE8ELq8mVISshe7C8OPuIyD
IOi8ayuYCUwxnC5SkJq3xnRtisKlap0I5izMp9GhHnbMsSDJwMNm1dnQkHOcALnisPYPxENmpYaG
5EyHKn7Du3ftbBndQV/lm9LJ3BURRXUcpgwXTtPrprbET5a64KPJtH0Ix8hat/EwbIBC6m7pyEH8
n7okEtEWoEC+gcmMX6SLAV5zsu6/xMAnLc0vpzE4UjIGDyoPj5Rrf0GauMB1RnZQpt+EkDPaVe3F
dq3mJpUjd2UjqxlQS+pm6koGVQtZpe3aFE3D6LKvo3rL3gxFoKwHn3azHNrGfZBJuF183gBbkV1d
EjngKFqABDBXNXtzCTNI5hQ++T5aVrPPI9aXIGc7DXjEuJgupujlCuPM7efgv8aYz+mHGvZx/xbf
hGXa1++LYR0C+wc4aCBT//F9NTVpYp25+tXp8myVRXYyc6f9hD1dzF0JCvg4E0TdasGSrakT06ZC
Vz4akAdo1qCKQ7tjqmyl4MfMcdlBdgxHoCLCYZTa5y93nZM6H3X9n7v//37aqVfKj0YQ2JGn9AEI
nsUeAmvmWGyKkZfIvUlMmqL0elgq/OlsWj87f45VRcdnXzp/FqMGggNxaoVz0tvswIuiOPNBbrIJ
3WEuiNe78yxw3TUCsPFDOgb5mTJ37jmkeqvlYM2AUVZX8DScTSlxiIy5J3EucN1Z0nf0pwxnDX7t
n1S21ixL+2QHIbBmTkswx3mf5i/RgCnfinu4W0zFvGeP4Pfm19xBMg7ovBNIeNmLSItmAzkXUA1M
MRmhuqLD4aiTbnhy8/ckG/MXneb53vX49GTjs8A0EJDRIs3OtA4eWPhxXgMwSnocJ/AXmA8jmYhW
5i/4KHrBY8G7/NoGeXVrOv+URbG/9P1EbKFcbi/qnvlIaZThRSQTRlZW4g0vx6vghfvgksTdUmHH
q8ZP6m+cvVmKxW9fBoat/fzvz79Dvz7/CFFRhwEL4jvE8fhXtdrRxaxpBTR7oj32Ik+ezb1VEyd0
WEXQA+la0MWpG+7jrrrGUeStTcnUI7PGaoh0oNWUwaZB5B0wsI3WXrYdIHMN6T6vgF+Z09ozyIg3
W7fz+xvkJMpLQdt5VKfDzVTlRd+tOgu8UVM0DZ4TPNC6BWBwGsRAzjk08Xg3JXOB0mkJcheiKh0g
v8vEAW+JjSBpFm04LvsEUElsMuEnRVR68AFGeO4FUAk8G+5A0kXQdmLJPO46X01wKJh3wK5pYV7i
j1fevMpCFRDdq/dRCzMdH8vSOgnG5uwh6fVxKaXnzLzUT/9qgNZIczYj2DTCdM5L+ma7IQV/pgQ/
roNz254EstqrP3e1aTFlJHo5n8MU7kdfBgB8Tx2tnpwUoZcvcQBT/KyD4swIFNvB1BRYjo6fIQPl
RBWybKEHLfw83oEBYj1FSfjNw9x/NqVWnVOv4PfMCbMrYfEZaSfryWnjfk+IJ+a131pPICmJNUWo
tdFAp95AwMlvmKuTa4MfJJbEf7ASXKpYFzBASKq9qYNE1bpQ2bAOk7LbW6HV7q1i6PZB6nD4xPwp
m7vPPnzqbYo49p1iBJmdzu43H4e4GMGLXRyWdwOjMMAJc+fFbQXhogBIc9haQT8HoeTPfj50qWaN
lYzYHtje2Ra+P6c1dlDuVDQXoiL/nHvldUL07obaF2ymIGV+hFDJ7Eu3pFLDpLgEdhwZQ28vmzo+
m0ve1/LEh4spIBqIsDMiy09F64yTLVzmwR8PfZmYkk+ejbDtVAzwMO25So6YcZJbD+motNDpxZRK
KiefITHNRsnNXLIUKa4R/CpsL/5T55XQ1GlLPs9kFx/zevjZhJ17l7TkplSKxL0n1vhXCTm3j1KT
Oc5dyvCvtg6kqAVCr9kigonbzo8TsjN3Svfjx52pAw/TnRGdAqA/Sc2zyYbILaDotqSshQ3Ux73t
gacIDZx8xpDz3vJqGLZ91qYHh4fg41lDeGp1Ni4tpDpvcIQTkCqK1T33QcIONfIWfSfeE5wnf/i5
jce5V2AAiGQGRyUcOhookDAJPTvQO9pDVln8jcbNrxAazS95UEBfp7SzewGWGMTKQEb69wn1H8xd
7gJRhcMjJlVMpmj+Aq+SNIxzXTXsDi1tMjNrrS5bSLrAy2pnwtcwk6rmJSHpziy9pjUTze9WYoOT
blo/x5pWx++3rVOU1/9r/OeA2AHC2K9rZ9jnFfjmuYrz2RdGAG0BucdhGFpUH0EsngT64DmimeO8
rO8lVPPmYMrru4dDewuwq2U5Zw9Oas9wUBl3PSumjCyKiBRC1DpyB0ySKNKIAUpfqeo4Krt49v0C
0ldVCjk0FSwjFUOykTfV2u8ceof6yc0cBAc1xhAuFM1DAo+eTRORah2phN3hHXYToEptIj/2Nm5f
7UhT5K++BWg+rDHto+fmzj4OHH8ZFLR7gufek4ly/+maNfnvrqwLIcU3deVB/1zo0lqAMcmOHgct
eWGn4E4lRQsFHsizQBAx4kcHKdijqzR/c7LxRvFSvhG3emdxT19dCCbMAjhyPIO1Bkokpd29ZyBh
ZIHTPqQJdAurFkEKYqluyavYO+e51a0ADIYcUV2Sdd966kC1xzaO1Qe7gDNI1VpFv2Vakz2vqmIz
UJABA1GIdduX7FQmvrWkHOKkDmDBSAHq9pYnRbpIBFePTe3gLO/k+gkTlztrs95+EcyC4HWprW9s
HF/wf1L/wAbgCP1e9u7DngXimvEO0lXdpoIe0KyDFdR5KIbqmpfVW5+49qsdeWTRRDZcIxoQIW3I
aJn6rFdsXQPbtuqhGPYaR/4mTnn8qNtzj5d7OwZDsilBlQZTCs5fSGrJH17VziDt1b4PFZ+8KSGL
J6CCsXJ8y92rKo+OPPKzZUqq6Flq+qSDsX23ZLJqW99b0SJxNgPONPPCle1tUrhcuS3p9gxoVkyI
ETQi67h8aLIE02XsZm9+Na7sslZ7KMulcyZLvkfin31cTJHiSI49iA9tx6nBZnAUm5lbkiW4NZ0+
boNpuKvGfC/FXx9jOnOh4FRBinTrWAEkNzSpTyERzq6lubOKgFp8BOAxx4Lj5e9u/KrHePyRY2GG
pnFOrk415hsLbpgbz4qcixVzvHoVq96aqJ6bMTnnv1qHFPcyg8xpi0dv77tgZlt2zgDhjXuEo6F5
DVn3bIfZ8EGY3cd0caddiqmv2/EByM/fVZ/1yEpCtRm9dOiAFAGjto/P+H/WmQ8x/0LfpS8Z9LXg
Zsj9BWgm0WPbVc1JZfziWEn8aKqor3YNkslnSKTEjxxSbiBQCrI2jYnPM8DJkAwwxcAZEI+ja4+R
pJk3fbcEve7kpqM6U2WpBxVD9CSVCGPZHSRQbd9ddlNUC9TpZNY5QXOuICXy4LTRX93aAUjLLHh2
JRs2JcJ0UDsCiteBnucBbpW/L6aYyQG/n+/nEHyl7iW0i+iSiB2ouYhXmipL+99gBqx+140ULzpg
ANXStGKXUe7/fT1BnOF/H1A5CCMcKE+kVvFy2jb5AsCpoK85Fknu3JH/RDIGQlkD3AxGvqaIu12r
aSEfA8jmcvW7NLV9lqY201NNyzpsZb60ffb885nN9Jl/Sn/GCWnVa13DTSnsQqRTwlYjvRIcSNMB
M8npcDI15jIAFLW2EiixfWloKERVPwLFnGdkEdTwT5M+mAxTyg0veHHy63BjSubiNcJfY6KoIRsW
a0jtKg611oAP6zi35yNwS+AAtsGZDSLcCTe5Csi7nU2VubME0jVtBG3ezwZEt+pVnkXDKYFWrZeN
DnRosGEdsqpcUJgQAXaS+8BvJmSP/YOcDZnzViPO+yhs/j4qJ77XdqdXQx7aOzuU/gk2IDEQw9Bx
KwsdLBGNAntL+TdWZuWDLPO1zGjxTKEMdvBbxAZNsQdeEbOWr1Z1n5fPw+iIuWXvaFG2JyvNswVi
Ug7w9wXFa6794hTVy9FuABltLGuLrYRadhlIsOthHL/7TqFng+zUEpFpfm9L5+Yi2foj65BC6QtQ
QgANopvURSb9/+iB+GWxUKHtrEHkgRkQlKv21MmyI87A5TIrSfaEtewniCLhu+O8tqptLimYxd4m
ZHWEo1PpI3qT+hedFvYuQaRkCdKF/0JKaxX3fvbDtmAPZ3rgrye7iXS2ZBTpq6b0mnmcSWzBJ8gv
QuqQrq5xVnagC/wCzKmwuN5/QOTCuIWA4NAfegLvXIQIxExZDfigDTQP5aCdX5HtnRBmlm81eMGz
DlDYZ15W+RybUvk4dMJehPifuaQigIs1oONHP87g66oAZRlEF+/D3i82BS/4EeHGdJXUkATALwZR
BhcJ5SGC0uAKe/Dx6FYDuBFO4W4jYg0vsscaUPYBYuZhfezBP5gUsocXL2wgRBT36DZNXH0FAec/
3YisfKhUYgazhhyfpvzf3SRUETMZ/MLSLp89fIUQUahfI8gdwNGXxweVVPUptWUIr7zWebOhPBIR
+kMQUsxHGMYAGRU4u0bVAn+sUz3LIjtlVNIfWZq+55auH1lVlf9t6+t/YRZgqgps13NshNOI74Hu
hqnsLySI6qXN0rYY7kDrBLfae+Jui4kXchk7vwvAGEhl9ZqJpJxRS7XnTlfQhXRsSGugXo4SGpx6
EYOHMXfLXm7NQcQUReP/XTSttFD7SpTXYOTpIbSFXsV1X97SWkIKEtGOVzcbr8LgcgO+LX1W/Wpo
+d2F6PezBYrnPNN2tkXy55dSDdlbpEHypi2HbzHLbw0Ugx7qqT4GGH8Ree7wrYOucFicNUHo3Zzo
CznCZmYsork575u4ABJc/VE48JCgKfPU2i9IPqt8N1nD9wo7SxDHkavkef07mM60vQBauoNsXR5h
g0R6fTDlMIJkXdT7LbISffK1wXSBoTaGmI4qqPtlxvu78ujFIAkN9hAs9/QwVcGnobnGJUshMcH1
AqRKcuQQq1oyMh2GCIGgKiyNfyoB5qoT+b8Yr25JyK0XCAr4c5nU9mUEWR3zv41Y3J/hIgRmzAzH
N/cxnPqR96sW3W10h+jceqHeMNHn5wa0Alhe0/ylroVacUaztVU3+UvM6GsbQgpPVKN4CECbNdVD
kPMNxBMg8TMNgs0ygzRqHR68mKhnUWw8qPG+QB+T7pElriEviWJvDQ/g35yTSRAor8MTS/zqMdIq
3UPUrVuY+iiPzgDVVY+uGhZ5MNow8itXnlLYgmMnfwB4/O/LZx1hUFv1itqdmS6fDaYIpKhegrPE
FrluhkXvZOk1qPJgie0GwUIpurVIsuoQVUOxldgW7jIgF/YuXtCNm7QtNEIye0WiDlyKZIR+eJb0
tzQNwnnJ8+YuFUTve9tuX0jcyFmWDO53J5xywGXxXpfNapBhGENTDn6/wKLO3AHC7jIS0YwUSMKE
TP1oI/HgdmOe/OoAptiajFnfIC8A3eArmbJpBReTm7i8mjZkdD7a3IkU/6fN5OT+OS6QdbzodO58
sAcCT1CASoN4YxCY4Ma68OKJQc6aONIqYtbK02kJqCueyPYBwm5bbOOjX2AqbqE0LV4RC7ExUfTy
lAapuyOQtlllicMeeI0stoA0y3tC53j72c/arshsdHLrxm1ovitsBmANDLmkqMJ+s3LS4bWoor2A
ruSxIdJdM0TyZgh8Rr8AOc2g9v7LKtVrgeTyM2tluYDs8Hh2WTlsRtcpt27YeisJ5es9PNYFxOUb
e+/WtjgSVaVLgL7ks6vTJ+gAtO+T3V4rvfj7IKHbUdIhvoAYgZmmyuNNVHfulcUyxrHY8d+Y/oYt
M+gGELnTR2FoCrQv9X7KT+qJr2AagAj6fefZQw99g2KckcGnl06r17oM+peOD8OK5R5ijRMQS0Ga
m7RW8DikujqA1yTmRHnipS0SwNXweGxMMRjrY9tE+laHSl11IR+cqVdQuOkmUwNEaaYigneIfFrx
j9zX7Qn5BHwVJchInyCpUQyQ0c4EYvl/wFbw+ltYkJw6myqWMwGN93iNXIG7T2UPwkXEgrUH8/Jz
Q6AS3dht+yhpT2ek7vQ3FZXXBE9HNCutpZQSLgJ5Uu4Ht4ve1GiD2B8J707G08fGwJI/MFE/hcpz
n0tlj5s2y+OlKQYB5P0tC2/aRyv+tyBGTU//vk+n/1j7qOsiQOwAwW8H5B8Mb1uPoEjTynrUQW4D
2wQhwaEauzPRmZxsdCdftbh4hHMFUmdOxn6WwAVGCi/xZ98BvMbtIE/YFqC7KPPHsoLNdlm49LN7
RqBIZT46BcF199F3+mh/YpM0oYJRhyF152MLSH2a7hUivu+1smH9Wchvqum8uVBJfvFk7WwKnDs2
UWEnlwis0Tm1iuhbBkZ2hE25GdRpJhEFBU5jBG7CmWaC0s/EI4ugGTpl52MIXj1KjeTvNIOYtj+l
QY5f26ZxQLmw/yIrA8jc14MSGCcuNAwIdfEfEOj/e/eB8E3oAU7IHl2kdheyHWT5nPrhDBAzuQZQ
rNlzosHNNLd1i3Skmi4fLbkH+0pTqdMGmUjYe8+jzAeSlI5Hg3MxcBhz9wUT86WotQ+h6lFRbwOK
FLSB2q7DBrzjDzAtxKaTd+3ehsL+QUnaLRtIa9whVQKn8ekLzyChzAr/pxmUWQKDWNKuiIszvxnU
yAivZczdO0tLbPXTs+OU8c9W6yV3GrwlVVTM6QAwDNh935mi4wsM7Jo5uCz+jQwStFgp6FElnrUB
/5BsJZHx0QdcYAWTW2sXxN5THCJKlgJkc0CILtgDH5qsrGzUjzk4cVgr9fAeAt6sPDwgwOMB79El
dy0DfymC+vcgBMKhyD4NwrG1+jNoMEiBGlJddeqIj0HJ9C9Nx6aPfyl0LP1IQooUCQBA684LsmUO
YKd4GlX03fa5fdCuTHZjmQTY7CLK2ITYyzawdN94Uwyyckkx86sh+IhBQl4K9g9ivJepv9AE+E3L
sulL2f1qJpy7alW/qhFP2XA/YVN15SbFJfLkS8ayEPJo4Oo2jQM3xj48mSpzMcUgS1cIvCeHL/Ve
4zjzNtP1Mh9usnWHfTwJICIDAjLxdPd5MXUy6sqNzA+YoXiHcxt5yOUEOE5D/2BP2VpGgad1eE4P
Tkedu2kdWuIf6uAhqvtm62TSfZYjBN2jiD6QnsXXOtYP6UQCK7wm2NiZpAtrdNyl1UIPqCjrfKMR
f1+Yt9bmQ74JBt5+FE1rRsttaA9rv1S//Olo1gOov0IYh6IKRSux4Thhs1tY/HShyQ8roYEdzQY3
tleCker4sed1OFUwV+mcboHgNLYzEupumiRQT2tioKuxVcMpM1pAriA+lEmcPfhj8nf9iFNfn/vZ
w9Tfb7Pg1XMO6QCEfwaL4rts46Vn/iKRlVts/flCux3Z0NHHD5DB2CVTih+VjIu7paKlOWcOeVtu
M8SH51o67cPQx3Ao5G6yMonCUGYujFy84CDxlT3nyaUk9vAE9NnjBwgGWC93MboWWWFvzGCw01pH
DhulRZio6sVXEi5IiHXC83FHs9x/1bJPABQPxLkKRbgNrKZZiyjwbmmeOjMOrMpP5aw82fzKwXV4
zYsbgsEFSIT/ubGsrzV/N+VALySzv/vklWKvBOQ+k3IA9mXKETGEW6fHKW+QMnKEHa1MaweaJLxa
3jib5QPO6iF+zjmoBOqUCiYPrV8IaK817LWFwXmTKvtHVrRkFthyvKbYJAEISPkqFTq4Z6p7ND3q
TODAKtK7KtNq3fJcbO20rW7tFHwzPRiEJ0q/G44l5rSFmvRG6umiCcg0JIblJLdj6IVLmqCSUbgO
tCy5Z704uU5aXcziU6CEAeXFPMZT22dJudFfpT/jwhAP4r+v/gFh/1z/J7gNMj82EnX/1EJyfbhv
R6QfHscABso2hM9FBkxSEHjdoisSujfECHMXtSEOQB44ToukCaE3DzvrVZtD9gfkFPDwEZvYV17P
kT0nj5LJYEkxVa0HTyUrGuaICk/QYgMyTiaNG1VAn6gCYU1A1GhPMbM+MS94yrl0zqYEF/AZvCwe
pUDUxqZ5uMO8XS8iOEm8gnH9kwEod4VlgHWSY9fPMjDMTkNgVYhB9NdYdQ3If+1PH0q1r5Ctn7AL
3fCcuC0cFOr0IodIn4oELHTBeXGqAxZuEls32xqn0wxnyOXQVt1D75DxkIr2mz063cNQwa8vUV20
ogGyCiXWup8BbWYuvruNtBNrU4XqDS5T7i3zshLfR+QutB3U32287blTsmdv8MI16MD5mlZle41p
eUwB5X2FmejC5JWIgi7RoIv4wpLqqmH4uu17QfdhDi6KuWD5BEKxqCC3NvGEJl5V90s7WG+RoRFV
8BIXMBdTLqn3nA3qjJQYltJWDEvX76HXLUPvXGN2muuw4itY9SD5ANY2VJtgSXDjITm7gMF9twGY
mRVlkc9CVpY48AyrgvDn2M+7N87hPV9pWAslY5usaU3sOWYA/RxQGA/UXtz9iECHr6MK8vCt+9jl
XvDL76wrDsUbhez8YmBgLAzSmStlq5nOYr6WHmx8ir7pN5Rbu3As8qU9gMWeNt2MAF39POZtv+qA
i5s8Y3ACz9XZKYHfawA6fGulvnAkW9+RckLMhgXzKIz5CnJBapcCFmPYfujwH1ogbHo70BYglz5J
qptLVRF7b0lA+KYqaVk17Nq5vyz9wj5qNoB/oMuXnsMAjeblI1C5j3YdpGeIKJF7YdlPRWSzk5OU
zXHwaxgLQWG3zCZZ/OA9IW1+ICK6BeB1byOWwWigFoV3sBCADpZjTLNXTRE1LtvJSGUqWgM98xLH
Q+p0+tRS6OhHVp6/elYiFjVp470TtEfANDnwz1ARMwyaOMBdBc0mWcbROhv073rTKBHERLhm6mLK
UBv7ZrEiX3ThABeaND9XaXLH7qQ5DX2CN2nU9k7rpnsiHDM1oOHZGkGSn1h39TXjnXvse7bxUy8W
cwhqIaDnAYI+NZIh1NeuZ2xXjvINOUb00FBI2AYCumQfZQFF3NkA1uQs7PNuCe+96gnbmHYJ6D2W
talIXRrMCbwltjn0mVcigCGWVo0F+Rfq5vuPW+a1OCZhx8XneqqVERYo7sA9RZ9KHQe7vBku1ZD4
Z56pNU6fSy9wfxbaxg4vUW/a87vLqDK4lRS8XtXidawB9E1w0hnapPmlvQfNmb7D0yI4VOEI7nCV
glYhW5BIEkzpkPALN0QLOIrhdb5kVlte8umOefYlw6S/N1WmsSuabK21CwewqQfATdnJsus3iZRw
0TD/sZak2+qG1rBrRpGJaETkTX5PrJw+QltY3zK4C6ZTqSzA2BRR1y570luHcboATfb7LpVut+5i
+v2z6rPbZ98AjGKkNvCv/xnJaLMHivdXFZZ811dNsuVtGIAS2mcb4dnRUQvRrOPalSekEoeVW7rV
eeQ1WwYZpD20ji4BVuZNkRXZHnrEahfj9d+0ouAHF0qpK2cg47mH28US3m/k1o4S0tOeJo9leq1r
H6gDPmZX6Fonm86r620SBeo8iFYg7pXWr06YHwm07d9lCmyBnTffkrqF7x5zs4uLtOsGQCqy6cpW
wvHQAd0OUdStDXsKSMFZ05Khqzlnrv2d4mAB2yL6zsvswcYeYt4gKnjRMLKGuEj5ywOpLMZc+Bp1
+At1LIuLn4t2Uw/qxPEqraXD9br3gZUhjCO2QGPnmfjNm0Oz5FdOj0BpQmABL/OFIvf8ymK3nFed
3dwg99KuqlQVB97X+yBBTjCMrOYChlE7zxtkAqqih5tLnb4T2OjNghx7Esq9fAV6YbEfR9c/OsCR
LOJA2y+eHo6IgXAkKgMbU/aqIbT6LmIfHi6cVDuEKdktb/Q7uBWYKJG1x4m4odesaZO9KyIo+WXd
cMqC6fji+2+JXUagZahhY8eqXdMIWyRIFl1boHR/BIDJwd03G25D5mkgzGuyqvOufUZ4AgkS9BDT
xplXRXZ1YJUBHECzISxKt2wM6NYek+KA31KuB6LoOfCqYCH0JFfVJ8FmcMRwyEvA8XsRhI++5zUX
Vvc7CWaqdvXMrZDujXqVHgUE+NbIIKulAXfBmq1YUC2qrYF+tRA2B1KEK4haAfrVwIyshabpIyFd
fiNwzHZL5e/9Gr4qrtfpbdva0XLkdv4KIsY7si79pQpA7Sjc+KeY5lwYj87KzirnwkEcFk6pdNuJ
blj3ncxvkaMDxCvb5gcNaoh5tva7hZRFRQS7V8Qbl7YtX/kAf49isoXIpgsI9nrmJHhQQ2o51gyB
IHsx1qxcxpOnhOkYBNRb8wTGKZ91UHYDv8XHxDJ9iumW+j298I/P/viwlNrrCKiGTo/PgxXBM6go
86MVIQAIfiD2z52bHoIk+MakGxyFi/N13DyMrivmzuhAsDYAy70Odyzg9rEEQWU+Ql8b0BOI4gdp
42zzLh3OcE8dzmKTDxmMB1UqNiVOCguPts4z5E6/u3Xf/0J+bgRSGRsVnLbhDJbNGhUUS43YN6ZL
uH3srBQTtWf51x7zyIYMVrJIK2rfaRKxTSitHCKNOd5XO30BEAYOsxymcy4ph8MYAj2SuT5bJdTt
oQckixUnAzsUVdt2UFJqH/yCZRtT93mxG/6fLg13EFdjgH9hNwJFwqZ55g0cJ2HFKp46iLovusx3
LzKIcUQFFgJ47nXijqAIgJAAfA+EILUDg5NRqKOuXRwBEaF6yJBnmoGU3W9NnQ3LXJhZqsmFkF8S
V7B35KLggjBXYcRvkYtdsnDId2JZww7I03HnWWCazEJoJ4thCk1UlsZGUL5YMEh71SQGYB1woAm4
zBEAj3dApXcQQHPpXPa8XlJg6P0Y7qQpXFIOpOzzrRhzvA8lseDONzpI7QXhbWD6FtHoCG50FEMc
yEKARbbr0K6LK+JpoCTDJBo8NgXaOMWuCZTa+k6LITn2iGsgFKLquywLfgqk94jnhz6OA9g8oIP/
hyHOJrWYTypYhVPcooLL6NIQxE1DUjXhSZU/TIHGMVkWTMPrkNXjRUIaa+baqgczwR0vH3VQ+1g7
KQf2YupiGnBagEaKBQ0Y1JQ6gUmQn2MDPKmm9QGrDm2b/r5L3VIuIRvpQ+ZLNwp5WPT5uMVMhOcq
Jd0KkvnQTfQhOWkRULuzySPNXPAYBNsWTCsX2iJHv6ZYALLkqioLDtAFpkXsYNnVHnuIo+Cb2fq1
z66mTvFi58hm3BQJdyAwBWZXm1Jk4XuowRGYDxbVcELWyb2QYfDnbhhHV7hl1mtYFaUbC0fLyoFH
MbeGKYRwBoJ10fnEwzIN5GZQOuDiJB6saTt5jLufg1sg0doO5SrgCNyWQrJdEzbYi013toR8zkel
KZuLYidkeYcVfAHVEmFTpChKMCG1lb6GMpbfYCYwKaJY6gnzPVxFkzB6ABZFLL2kDs+U4KEQ8jsO
V0jAtzXA+62PpWUqmosO4EE2g4cu1BRNk9Mzusv1wtKpc3Gbm/AaEBsJhfRKiC8YkghQTiZBnW5D
6mjwN2w435Uj4gGehM20GC33ai5VDEogdlvtyo7I77patS0SNk617dPa++inbfuEhB49yMIPVmUy
4cSZ7e2UQKQlgIb1ox3T5qYbPSMQwX30WLcMJLGu00Y9bBv72QVi9YAAQfhR9Mssg02VTuAuWyaw
DuvggFFC/n8NCaYUudjiBw+TAs4BWu/wrgmcmL3/oe28luNGmij9RIiAN7dtaZpeEjW6QWikGXjv
8fT7IZtDcHrMzh8be4NAZWYVwGYbVObJc8YnCyaNRUt3Plqe794mtfIljIvkeaBD0uzq5lMwTfWn
AjRSabTafRko9SfPGKxtD0c137AMUWHxj1pPasZv/XurAFRF65Z/n8f2T22e49cgi+vrSA2pCHlB
8mrTLbM3hya6Ei8dEXB3hmYJegUvMhOw3CbKi+qa6jO/H8BYMI9OT99iiEyczUbz1lFmAIO9ZVxZ
RoMmkq/adEwlDYRNoMfoA7c/Z6QS0K9w1R15fbyTqh3Lgp93JXEsUiwh/J3ARPcyV/f64FhqZbc/
z+0AnfFrT55vCeYJrzkUM8h48SY9uT9zQmtKhsC0+MGaRvUgwfmQUt8cTegMl+uqQZLv647E2Hnu
OPo7h4L2UYKNvtV3dej6Z29qNx38Figin+dGA4W3npKQ/AnJHCpbKqzJETGeK1Qu+4ce6vtDFs3l
yU1uQZ9En5Rm22vq8EnRnP5TVo9f6KLy7gozH6+qnuZNxRiHh66Fgi7qPXqHlMg+21rtezXDp3Y2
9ZAV3JsUm321hOc2ZscM0Dy8cQd3eJA18jpK4TzJo6Obj9vMyQce8RB1Bj6d3gYBjd90vf3ISU59
R39Z34DysB4y34qvIlTN23bOHjsr+YzEX/BKP7J+g64FzNbeGLzWSdseyLVPB/ECHmi21Ai9G/EW
Zv2SNUX/GESu8aX73lRZcKWHBdLHg1XDGILOZkPf6rGJKXKiaQENkleiDrKPLeeP03Q5NbUMRfYP
AR9OzUwrD8lE+iCwnlGKDb7Y/HkvngmMd/SCLwbvtic/Rd1hGSnWYD7EwfQso3jOoUDNhx8yQrfP
on0b4dVorMIvcw13kDtSo5NVY6TMDz7IlF1sK8bD5KtvB1O5dpQhQKTxDzMP/OVN6gefJWi1p2an
7cOJSvGFowhidVP5dAuswRJCPoK9Djxmw/vl/J4No1Vr2mf64Q/R0E6/uLONFmYLqHnScvVO1Ul3
gZ3euXC90P9eh9toUUGRA7pKb2epgZAnEqj8hjvon4hXez9Li8zbjz0NJRcOCRbv0CnBBy/NPsiv
2ENDVoLc63nVpnE3aTMD3OtoKibBMs35DXRhb4eYR4UbFJjzGzlbHWvc6riI+w8h6/Kz3YJsk/XX
eTJcY9Yr/YeQi6XWuf94l/94tfUO1pCL5ZtgAeZduC+utC6z3szFMmvI//Z6/OMy/34lmSZ3qfVT
dejC6Hn9E8S+Dv/xEv8YsjouXoj/fan1z7hYan3B/qerXdzB/zT331+Xf1zq3+8Ueoeap0P0YCEI
4dEuWj6GcviX8QcXpShm5an7Nus8RuK5OK9yHp8nfJj2t1cQoyz1cdY/39F61TVGpe4871fPx5X+
X6/PZoat92DGPJ2vVzyver7Oet2P1v/X656v+PEvkau39EAgL4nQ7vurv97VhW0dXt7oP04Rx4db
X5cQT7pc9MImjv9g+w8h//tSYOq73YTCz8aMp+a+G0NnX4OI38ow7BfKADNvQO7gBaNlbdXK9XeK
2xT6MW0Q9WtqjyfKxS2B4xSAiQO8cqJJvb7RCzSbduIO+r1ppt4dmF866MTUz156W3k8BZZ6qR/1
yXB2JkWlLX1/W8oMQC8XubazmJvouomkGz17UHrKqTXOCF2vQm+68zZxNa1ScL5vxLAcN+l3P2qU
axPK522eZcmRmhT5KDUrnkFlXplV3t5DtpQ/K2RfTpbXPopPoio+uQfPrscdbeH5s4TpCVJiIcmW
GwnRfZVHpJxHU1aVgLQswHCZsbZZF/qPV9fd/tGxdJ8k6t9c2ZtgXtL9X4PcIAOXu8PdDBJr2thw
f9zJGLHJcDum3pt7dZjvIbapEFKMhBTD2zSZKweJ895XsaokPBQmzbsamucA2WKqAHIqB7KEkJSu
4w9Bievegb6cjh/mgDz9I/yDFXLF1N2OhjpA0weHP9JvNnrFkXMvZynaFX2fd3cXdh6Ioh3Pp7yH
LiaMbXjqkwC2hj/WkAg5lGxvYYGy++Nqk7Mwdfor2iB/u7DLImXj3tblbN+IU0xOOhwydRquK22w
wExSJ0TIyeIlcra5XXtnuzjFLmfrAXgduu7L1FkI8OTUpZji1/HbXJnWmJG/i4y6RfMsGw9AAPot
wua6t4Ffr3ncVBpJEkSNFN61QKhJ29njIfaK9nEI1Pax1krnxundT2Ja7dBvfbKy1mWvQagcMuDI
B9sM+u20zBTb+Rqy0mqU67hOMJ2vIw61nL9mRd0cpU1XzuCBenrr171o3YWEzysRDF56ec/n0rMr
3bvQwoJ2aHcevJwhNdwbtTWMFF7zKmtulEqxOfcVtf7TeasZtbqVcL+t+/G21XR7EzR9tmti4613
OlE6zyW7QXf0ejDKBrJOsvli+hBy2Xkt/iB2acf+EGoo/iDTpREb+oJNBM8/wmnkrE2DRukmde3b
cAFFoBCpfssK2IEWJY01IrQ1DdLgIdvq1xegnyQDfH4Qo7OohdL/apEA2RXv2CA4jW5zO6BytGQA
+aQ8R1RRIa6EFk8OELJn6Mq1/Zk0rxQ+6SWupRp2jgNqMexhPWmgjiubp4Wh4BC1dbwLoXoPtyAF
c+AgWbwbfK9+KoepfhKbttg6mrqRHCJHe5CxuC/WGdX4oen84Lq3m+HU0/t88gYqxBsZx7DQ37r6
fdEVY747O0g+gQcYne7XEHEbCvd6D/9yUO7WFbo8flvrwhYu6/n6/YXZViPlqOjjU/euEvrhd+VN
RbRGA50cgvbhF+b8s0MJ8PYcI+MPM88/MoMfqdsA0NOWDj/4cRUqplkavQ70hR3zRWxODun72SSi
cutY3P2QnGdc2GXIDro/gvz/2gydO29IfNI15dHEnJmRcrcecr95G5pBu+mAiZzEKfbz3J5unG0w
IxS+TiOr7u/6stK2Z7Zbk4ZD2qAGyABNI4oAAWvVXnGaX4ypy4KbNneGUx7nbEyjprqO57S6TozU
VZ8Hi9yBOrr5VmLqJTCRVoXJAxndUXW71cd7MbmhXmx5GB2gB2k0Ndt6ug1f8ejMV/zMaQ80s+oP
cpahA6rPUXe32nWk206ZbsFdRKinAqrdaGNpHR1umxY/jOuBtB5/CajvXaRAYn12R6YHVeX71SS6
WS45FgolGa623kBY582pb8zz1T7Y87QCHYMu3jDr13MaVUfy1OqL12UQVSq+/VNHziPssuFXt82H
bU1T/6P/HhsZznwROzhfay6TVvApBxolgK6BHC31GtJJeXBlwNc0nN2VHZGRBOnwZitorCrGCoWd
ZcZ5sqwzhEtSrwrdTbN4anjMtJ2saI/hlYRcTlnWprU2gvWdGeItrGqX6o4z2g9g1vO920A0zL/O
/mmH9IloSfU9tGN4PawmfajqBO1fxAwPFn0unyRW6Fr+HKv2s0WZBuiDotfKxtH4SZKegQbVA5ph
EoYLjFg14FUTr3QbiNdxATqIV+YWHXVI1TNMr976rLM1qZNv6kVPinw9GfgK/NQ6FG+1KFGJNytQ
lalNAE2NBsuv121MP20eICqhg2c5Wx2rLVy8IDi0ox3TrSBxchhgYz476N34OVPhm4eBIuo6QS5x
sZJcYoLtBEZoFpbg9drpclOgr5q7CliT4Zjl3p6A40X2GP9CHxRyMOovAS8AxcIIquGh036pLA2Q
VTm9TMVAf56SpFTCA+0XJ1cdip+qfxeks4oAIm/YZbqsmrd5fT2S7/1vq/qjDjeGoqDvw8PjtTW4
1lHzezqzwWdt4A/rT5EeBa9hOV8HFdn+1o3nT0VVbMeFGI3+ueJe75CNCpYomhZ5drbRmBGvl+gV
fwpLileWpCtvOIk3MtUPS+ZTTqGYNdy2+ElJIaXC4BUg6J3uWYVw/LpzQ/uA2JX9RZmje/kdXiNS
gJ/XZeRYh7CxIF02YacaNvVsVUd5Tp7jyLg1nXx78axMUyVP4LOqGrdW/OZ9s4knauoPnmnk52dz
flSn4HNlFM1Lssg3GmkKi47Z3LTqoAz370OKosGdHObcuaY5uryzFfTsWKi4ajQ3epaDB8CjTMDi
yQhuC/2uMttbozcRgMmmbDxm3dDzJcuEmc//s5Ol7XbR3zoWUNEhEtOqN2XbOXcSMun+cG+783Gd
oNtzcsU3KF31MoFWZmvbQp9+jjlfd04eyqIIz4sY0Ds+hBOFT7kLBxg+su2+tZFYOYCaTndgm4aD
uSw/K265HVFFeFHSnRqji1J0zfAyBbW+jQaEb8U2grg9gYr66S18r2KqChOqoEy9cxbTADr9kNQ2
T5HLsGTT92xYX8Un4WZMH6mX0bLTqr55M2X+L3CHDLdeEAy3kz+CQpdTOfD1rijoWrwHXEZV7x6J
kaFftEG1kTFUZ9Fet+b+vOYakxXx5G/X2bKuVU9v93FeQsZl5nxShzo4XoTYjcovauB9Dq0aJZXO
M2/cXonADs4qp3JYx+KXSHE7UGW9RcrYXiPPLgmlIDFttQCeEQmSNeRsvSTaBIqx/durSSR71BDW
QZCJqt6MDw4Eg7t41JK9DHsvxNYb40Pvzs5mgIPicOHwh/RnSL3l+tJejDdhmWm3dV6nNnIqLDK6
L/pUDveBHrSAkzLn4LGzfILUvt749Txcy1AOSec+q2Yfn2RUxbH21FnjLkdA6KFYRp4ZBE80Zq5T
Klg47rrOuvKnZo62XtfCMuBl3zXav6MtHC8zHxEdsj+Zvlx4NMPh0EQZOKWq3gLvGZ5qRw1faAQA
V+m/yMGI7RYEkeXfpIvNbQCqzrOCuMsypFrfPeSBflOZ3tsEvQfCYCE0KCZa0bK9M/fQxi7xYG/z
U184v6/xtAYC77JRt1sCqr6atkEfTlcynNuyA4xmR1sZKm5qPOfllyxJ364GK1JF+tJ2ro20TUDd
FAZJG3fRLYNLNOYvi4MdFOvFndiiwgJEvI7Na4NGObj6CfCXSRIlQzkYkR2DoymC3YVjHaLdYh5C
ywYj+MXQXHRyJiNAKsWl2DTCY28BfNy1QzMfqMJDXe9G4ZMauZt4KrO/eGWuiSSPxKaGG7zIfJr7
L+dLRAg57TlivcL79cW5rgEoGC5fQOgeVP8HK4TDK6mR0NvYNO/cuUq7pzMjgEjAGn7UbRzcxAvG
eiPRnR052yk0xkc5tLCm3pV+A619Oz3mNk0eWexnR7knKKaRZLDq03nkUkZrFGvcJPJyvHvl7rK/
8aakxD7M7Za5w/LS5WpiXVGrDuhwSmm9Scr6Brgg3FIAYJ/HcJtGS8F/sRRq7N3YY/67uM5Btd/t
08qN9uucYCjSzdQHb+uIAzLj/4/rrNce/+/30/WzujUsGMqq1DJORaMf+1i3rlvf4Hkr7XvjNFUs
w6NXapxS24hvRlqAkYU0TmIaxHuOkfCKppy91nr0kixTJFLWlqEyoh6xqwIIn9qkmvZiFPf5ihI+
0oS0p/mq3kRulLx9S5cTOJ9NaRrTFZoYe9TvInNLUsO8iarMArrNd34b8JOHxARjT77fxU8uZ3L3
ZdW2V2/PNf4YXZPlU+75gAQPbpe6h7FoDbiO/7CpiwP9Ozpzav1sz2HeQSx5CUHB/GuvW+W1zBeT
TNB4++x4p0CLsswXx9Bn7snWJ+UQZyP9HEN5AitRnWbNKk9/NxSHhEywWtv1TGvt/z1WVkqj4Ltj
w4hW2y+lYihbOTMBrZzP8sVWpgrif+/ef49DD1YBFUwy0033F9xYMtSB8Sp5BGB2eY4TkxzqsA8+
yHCnQAtS34C2LQvuNCeg+Yz6smlmYJxH0wDAHL8Yi9nPuuRmYi+9laFV0XoPR5ICgHkuXnWNJDxZ
IAhHl2Ce6M9rzDzTPMZO+BLQrPTKIeFja/Icg8KFnaH3dixK57nxbdQk1yHNIdd9AKHJUWm8szeA
rOwptk3rBEX4+DhDk2JNRncLCdr06JscmkiBBbuK9J3Tl3x5jbGdnGb3bYLMkoNrpOepMpL5o5XE
ewcoza50q5RcZzcdCy0ynkoarfZdSZ7MtCwk9Rabr5jttizs5hwijokFNjCz5TelPv3WBZZ2Q2rY
eILU9EaNQ/VO61o32havE71iT+3imrpWudPs8ao1HC9CSDubbhJF//0cadKsBTrdLLZyzfVm0gCu
7xhYTAmG/Vbsaeu12wqJj+N5qfVmxC03GDvp+UbW5YpXzUuc6zzWAwgT2NgZy37SjZT+Cqg/fVsK
W/rNatSmGdyt7BclHMw3kZDWn2PWJVbHaluXQe0n3sx8TtG6H7+QQnuloVL51BaTdSw6s7xqszr9
pMxwlgF8/PHngDFC8KIOSMsIFdCk0idjQOQlZIBqaBs7u8o+Ds1lKMHileB1KN6LuYUNPL0FY70d
Osu4yxLwQKPvfgXfqvk3gQZdOk08sHzVpTKRponNO3K7xp1EN2O7S2pjuC3a39PCMm9CKJ5u6STl
X1Up6FTSGVrUkIhhRcd8vCUlJN5pCZEzOdQNTVJnz+XYjlrjxu5/IGlm0xe9xMlyMiaJ1NEKXd3E
UwBde5D0GW3QHIxZC5WrsSJhP/M7su2tKnd/T1MzuwUNXJL6jLLstgERtU0cX9vKpMZNvX3UdRHP
VrmjmHdoNdO1Pkx0AC4K6csQ1qjpwQv9DhFy781rqX39NCMNcEcD3iu7zuJrl8XzRisi/7XrgCNp
fTG9+lVkbby2yV99B9nBogg8VBQaZaNY9Ox2Bh1NlA28Gw112nOfthnH/nmoCdUDNDQfhqtX+ur+
69w0DaKtM7Alb5fuT6MDHmPUkcazgufc2QvbCeUzUOwTNcPbIaj2YhuBXM67s3uZkvWFtq+XFUwa
uvaeptd7t1bKK+hT3H1C2+4vehJ/aWgxeFL7Sn8YsirdiD3PenOXqcDIvQXUS/szj2baV3+uWvQp
gdQB10p+obut2TSB59+DBZyfS6V9EnugZ9Uh9U2LxBgXiZr20JnAiVp4Nl+jb0YYjz+HOUCugK+1
p75s5yvUT6or1cyCZ7aDYOjt3P4ZfdNb+E8kEnqz6cmOoYV5e7KGb5LOJzQdd1BYpPRAvcvPi5FW
g3Q/TU56BxrPecgrRdkqgcWv2ftZkJMqFVv0frZ6z2fxWNx1OeRYUWA/hTy9XvNeNO7lQBO7eW/F
PqqNKAduLhwynGL/qSwz91pi1wh43smEWWBO+zR4htwvf9HqNN77KrD/oqFxLFbKcmv1TvqjHePt
bE7jtwB1sf1cJx8jmqVE8q8RwhOVxtE2i0LURAOFho8cqs0j7DYZnyJFDR980VkOPWdnqXCCnUWU
Q9mcOKvmckB/gxJZtx6cod3OWxzi9VKXD01a301KWdMUsuxpPkxb1qYGPN429V27SO3qPQlfo/LK
5wlg4vXgKvphnEvlCxmsc4RB088mmyAesmNaonLqw9rCt45U3HdKz9otzLrtMzyK0z3c51dGzm1v
1WIqDtakDzuJlYOhpt+hsNNuZVR10UxPZX8Fn3vzyOZy2881ZUkfMTcRym0b8nCFQXZkbtrps6Pn
O2mBhh6V7TByKjvpcnZ1R9u4tq3e0aC4TUOtV14if5r2sO4XNp0y0OLKIbRV9UaxlgNY84xvEU7B
1po6LQXdrxnfjVQKFo+ELz3t/3SaB4hA1rTD0vdaTeNTtHxfQ/ZlUcNJLbb1NC7kv81+mx9WSc8Z
3C3qfhVagZNzJfZL1U8JyWNjvE2n0NzMsHDsJFAc61JyFiTNMX5f6iIscR8UT8ua6Ajlih7v2sza
ta2dP1plykbTTOJjrbfprtEjdppqSuN8p6Izata/DmXmHfRenZEiQJ9atKvF1nr9vB2VsXkSxz/a
1GUuHX60pq4xMiWtm2HbTaO2k8LjShB9Llt+qGOGqBcd/GH4LFXLs/vMHf3X83N50zSQpDtzTndF
Zx/6ovvsRjvILzeWPqZ3w9T34T5RaPV08r8Mk6XLOB/I0KV9e5TRe2i79CLXy+HdLivKSOwS8R4v
dnMRSHqPl0tKqPfNriBgKhfWajkUpW/vm76eN6tNzhb+zDu98KCxlRjLhZeQfv23ea070BQkkUNS
IaU1JM6+qJKPMeuKLcRrR6pRP9FLsG+qyro/vx4yhPWKtmhegPUvosp2DhOTmztUAd6nnofiubCR
8f3uB3W10fRB3Tct32zCLlA2xk8A9f1DALQYDKu2EQ6CJqiyk2nCEypRMskJetgXFirzv05qm+Tu
rVSiRRpK32ZOu1uZTGhIIc+8SUp7vJNxgDzOoZ8oJYpNWWI+BtJ1vefbyjnPFjc5YY3KIvk3sNcG
xEPxbyaVt2sln4xHOcxt7+ycoQn2q62mvY4Sohpsslw12RYj1T4swmFyIFsN32pNzjsffRgcF+Gw
0E4MxKi/ScAHc9drB+hss63Y1jXIyYF7ahznvIY47Fzz7vSAR83lUt379UABpYd5NodLB88cPyi9
9tfr4pXHx6A0O958nn4FgxKUMItoK6SG9ZOhF/RZO+ZDkyPwijhk/bQEiEkC5BA7H00SukwErGyd
J/55rXX5P681Fe1XL4q1G1cPN45tNc9yiLUCxXvN7950bdoCUiR99szrTk3b577PvMc+C5ccFVoy
Q4C+qq8SfR6TuKIWn2tv0Q7tOI8FW5nL6PV6MkNd1hfbZI7e48j6MupK7TXKwtcxiZynceBxr0qM
8FqG0rrjzc4tXWjNnfTwZLEXPMXarQwkKISZnl5G81O09P2InWj/mPSgpmqLZrBth3TeTmv45MgM
iaED+e1S61LLpRySuMhuczNaW4RPfk2f37KGSufVaeAymbdUtlQ/PwRqCMgCnP5jmPX39ZxOt2KS
Qwmr0xE9bB0yR8LIPMIlHxOnWoAHEsWpbqrRjB2UhJHdvpKtRCI/cXIqBzgc/V2radpGtilik22J
nK22dcaFTRYwqfptVLfo9iENoECG4Av7QBpGs6hzXaspSgwLnRjtrm+EYcVU7y1LhyKzR1zwoNA/
eaiXAumclNmBNoPkUC3V1NU7BfqPUQNBQ0kv2tKn5OwvYPIyFG9JyfHsXWHyAqenShue5144zkst
3mTmnYy2IdktuojQNPoylzB1+RqM/m6vWV/8Tv+GIFP+IM6u1TeQ5Omfqqz2nic9PIo5zBDiMwb6
cEc9sr+Mhdpc52qZ7MRrBY2yD7yYOtpyAR/t4/MFzkuOzsUFKCZ+uEDkNu4BKlNQr7S5tCcrTLYM
SbvIMLMA9E2avk2T/gYCT/fU+VO0a6wo+rWikWPW4T9FCM48DHphQ2pRJJ9HpX6SAACUDmQXgfGw
zkQeMPy10tgEe775NZ0z64C4C28rC9b6dMzgh1kwK/0CdlkPYssRXoH3Nj+udi+qh0MFUJI8F+Jg
F1NlqAiYcplLny56Ue8LT89xxJvJ6oK63HSLPoUc7KIjUSWndQwEq10Oq1ts0xyEu3kgESSOyyXO
65Q1hWKy0DtDr+3Tehi6vrnpS6BL7/YANNLJGCHa2/1xSsthPzcfYoo2Go9J6/3aB2NxD1eyflcr
BxlADY3Ms70oN4u9yo5iF4uctcucIWn0O55tVnOAoCScdhRZ/7Toh/VW+58WDRDE6vMmcp2tTufU
sqeQDYjlu/ZxHJNvYloPF/sPGoW/IvoFnnaZCb5MP0TxSLZ4Ga6xzrJaFUbfzjsg8Z73M3017AA0
ubexkVWkdPL6pUlp4FOVmWaUrHLgEa6cT5NNZzqENb8jYed+1vj+JIen+ac5rutb3QAIiX6R8cJr
PmxCpVV/Ku2D6Hwtc6xKf5vja4p/aoIIae6kmPbaMG2nrGBXTEb7W8v386aHxOWhbnroPNSA3VeY
zd8aB+4H+CKnbdrA5egMU7GjohI/AD0er213Uo660xRPruZV7HzowzI86JYX8rApGh7HvtG/XkzS
2lqBbdUsntoa3gN30p1rc/CmDNUJHiDpD6qdQ2LlxpekHu/TyU1/JEZCJyVPb8/wa9b0mBIRKqrx
pR76e8mf/V3E+xr/GEETm7vN6QLeuV3yGV6K7FGADt1epbr1xZqamgaw8JMAKopQtW9GOLbOMIes
NIB6ooZxMEbYqzr4do+lkffbojBR216QEHEenReV+e1OFp1AS8qigqGgsdM5L9ppU7ePES0BWsxj
iuoMj4Fa5Se0DdiBIE52HopIvfDGapjIncCwsjzuiH0x1bGan2SJ93XEhKDn1okVjZcZ+n4b0CON
V5B8BKfZ1pOHZhHS68Iw/9GFIKZaz/s2zaq/S9lonSOsVu03ISAdD6TdwW5iGqje86nQATQPRZlq
OJCRmyR/uhoteLCRuVTYushsijbVRofzYflBDuxdMc6k16Yse8hKuERF17yr4hFA1V8dta2wl1gc
ARm184yk93gXL44gLs2TbsBDfDeSqsqKRm1e3vI7g+Fkh5ECtejd7fx+Ur+3yStKodkPMn3qNvKm
+V4D33SigR2KsLeAvI/2daqA51Ni9zi13cFSW+fWnnzL2ZEuSQ45RIqgjNCYF3ek6M5txN8D/RB6
lSmtd9epThO7/GXArPcG6P/XboTpY7XDjbM30yR8/Zt4e7HrkVeAbGzgIiug90iTmk/pkpOUseoG
9YaysYWgHbkLr9TGjWlnLZKxlfHaUHmpW5KQJAfuw7orN8KyCc8KlFYKfIcyNG3z3ydVmgk4L5/u
SFIV0N8uBwWeSuCF6Ge08x+2xREjU4YizADsSbX3E+zGpeZWp7iZpqdwOeSjtW/KAnb3ZSQHAP9m
1PDQuVi8rFMfOmrFMoLSET4OkH1IIge3qyke6+x26NVfxCQHu/OKa1fV2/PMJqrD67y2fkOip7uF
+xPoczcmPeKgRbeFCN2ixjSU5NsXo3gkUs7O4TI2g+y3PFVV8DLJeGLLpO2ruR82grXUBrpveC7H
I2OJkTM5wJIGb0FyWs3Q9wLgLLvubULdILFdzepDojtIGSmt5/CdrOi8cl3t76cqcHdxYkyfmj4k
j2p5T7oKliscS9hDbU25Fec8qCoNlQiti9eF/ukK0Wp/K16Xn5o7e3K+01k8fbLggn5BDqCo67rb
FrXyUA1wi0lkYdGdXU25ei3r6DUfncYapr149aYbbjT6XWHD5I7AccSPsV7eyLISARISwj6lepZR
lENEyZazOslq5Kw6SOyrCRotG71REz08S+vZhs2h/tmnmZWCRwRNFEqkVwNv5GsDGt07urL5aq6D
8lMFOcZGHVBmK3jRfBI+AXJBzU4N4vGqC3IAF0tOle20to2isIIVj2GmF6GxAc2Q3PGjBF9LadJs
o5jOLm5jbZv62Z8CQwcRAL/KDmpeoQK8lOCUpQTnL6W5lByQ14/tvZjEaTcQ2KieORwkQhx2B5GT
zBfbuohmdWB0s+5e7GqjDEjSoJlFv752qrsqvypD/8mfFRPqL6G0CjIdIisNjtTZj39k/JZDrrJ4
wsbjFC2Y5GCjHbwRI9zNhMvpORTqynzfdZSlkKfeed5rWLTTw5oCmBSTtgA/Uq4kcSCOqDFHhLCb
escXrPEojlRvqHkX2isEGemNUxQ5X3yefjSzzrsvW3QNMitCUMGf561aO/FrO7jFxpkz/3vlVvfD
QEJ+M87fSjZ8vKpFSwdJX/2WmNkXa0jyb53Cv5b+5ekz+4FsF+Zp89T1BQkB09Lu3HCcr6bA6W4q
1RtQ5dX/cuViND9e2VqurITlfTkV5FmK9BtF+49X7rvkS1xm6jbOzf5hjvIDJGawcc+mcjSLSflu
DLzPvS7RIcOu3T0U/96Jnv/+hjq6djSGWH1MIDTbOk1VfrWa7nUBbTP/d6iNqHTOyXdFU9TXoHeS
nc6H/jFIfeVI/3Z8EyVxcze28by3vLn45IQ+hNGhqf2KkMbbbWjchuIHwa+dQRLw4jam2fvLbUSm
W/zpNmoebO4MnpO33cjnuRqQr6AIkX2CCrZ4Mlq+VpaR6akcwPLlzpTfi4mnrWbnNUZ3lKFMD2ew
SjJsjfE8nb5up9kuU2kMoMccUmRnNqNdb4TWi19o2RNbLYAJrfWCnoD10gdLEgYRpFux1UGwoH4X
ritIjl9AGGVPtv82HUkw6omRRTbB7NRT15pvh2Y5S4C/20oPunQZ2VE/k1tJDRKniwdyHlR7NPVa
haVyJ7oOpkZ2gRLIfIINFk099YeYURdFKmaJEp0aicrnaTqVlfrEc4u/jcoSPsxpMOtTvzCoyEFv
+57nY8igI+gfr1cH0ghEq+/R01jvi9a/Qq6z2xrkz66leJcmcF/BMOFChgrOWrxwXnvXUvjL9Bk5
Xhd6Wdv392fgwDyE4cb3B/dYRFpt7ETvXVuMaCq4RxF2F7F4OROvDovbpl28VQt2phtaVNchCXuY
Q+OTLiy1y2iy1U9CYSu+ZbT6lkj1PfLP8xAYPkeWRm3QSAYszB+saZ+0cCjJI+D5aVCMY1SiE7I8
LEqpXA7naLM16PKlNL8evEmZ9lPJ0+8Q2lexqRiAFKLpG8CuXZl6yesU1SWtftiFmzaJPJgsqvRs
d6eFYcz1p2+LfY3XdPM3Ht8GvsPIvYwLY7sc2kSnW2ToItJt2FZvsMRlTjsDdpDdYp5m4X2g8cPV
tgOdFpMzfvU8P9iNRqbfSHXHKR7neWpeL6IGJ15qizcpO/gnhX9aZ9gULtzIMXduHlLgXIRZB6MZ
n6qJf6mUNXqdPZuU10ZDcZ5SUzVeYNnZK/zeoJlidSclZb8mSjV6qvE4p4c0ES06Nsi+5EDTw+ZW
vG1q3UzQVjwHQWjKGmLukRY9hRlryJIGeTDwSEm2ycIiQcGqC1/Kqaqg3wGoVBlR+FJA3A9Zi7ud
R9hnt5XRo2no+86hMu03b8K2WqaK6e/mLxHidGiw21to0tA7UDttufwpzZnA3CnM6sSf0pw5y1Ur
rE/inZfKuHipjhMcwm++euXTJMPQ0T/O/btg+azxrZachts8csZtbnvKJyWY/nI2jfqbbXg/u4hT
YrTcx6Yej02eGLfh6EK6s7xpwUE8T+U4vVh9a9yW3ZSiasibs4bu22D38sEub2b/j/ghhgt07ovB
Vvel7ZAggsTkdm5C/XbSW3uHJLyxEdvq+LshuQS92si81W3ks71rQxSyLxzasn7KL+6udY3/w9qV
LcmpK9svIgLE/FrzXD24B/uFsL1txDwIkODr71LS7mp7+5wbN+K+KFAqJcrtKpAyV64FiS/D4ldq
iir/hPpVH4jHXya6Aq9buASnfL6uSC+TjHUqQJviBaBA+9074QC75963m9ke4+R2h8Kv3u7gu8Bu
ada4cMlinq9pxs3ZM4rHWBZ7wwDLJqqX0kVTqHTTQeUTWnIB23eT2VxMnek1eBEezR4QA53pxZtW
PAjEnCCz0EC3VXvQQCGcvYUasnkSyov7lYC42WhN0QVypN3CyMP6c1cjHemygh+LaKhfoEc229sR
KkUQJHLWTdY2n2vsVS2rqh7sMgJbUTECaaztg56OCqj4Nr2B5Opj7PXPELmoVtDeyx6liXALXZFN
atuobXT1/+NnVAgvlCa4ppXi1jK0J9Dt6yeau52GsXt1GB+PownMMlmzvLCWSuKJUnMb+hXrfgIJ
dggRHgMEeZtWpNaWhC4m3764VmU+ZIXK7hLB/iEzeQVJYG5LxxlftZcZ+lu7AB6mMpxH7DXLo+Xi
IYB8vPtItorzlUKR473t2u5jCqHmlQ/U9ZY8aIIzItypBWAfyaYnDB7YW+c4QMDiBCC+bA3Wbv4C
uHS7j4aWrbkOffmwu5370V7hWPRF+//NLqcc6rNNtOCK95eslMEmY0O1rkpePIHG0N5BlzJc8qgr
niRvUbTsx/7CCNFNpwhBiRr0mORs2eDzGQp5ocGsTqeHDCRkMbZOEjpbqyKu2CfWy+Re+p3cDZkX
mAjDed2hxssyX0grjvaOvbVcIYZ/aMCoQHd1LJjqDrM7ZPugNwMRKqCnGrCwTLW6OEnVv3QrTzny
xTREB8EplS+oG9e9Zpg0IAOrR6FKWkNcAaUs1C0UFMxiVz4iMx3eB713JjP+umAoigFyr7MWSwZQ
QSsgBLOjUd8av0TO2G2yHOe72+sW0ZF8XCSIkEAL4MNrmN62t5dvpNa6qPeDA41xUmDB4ASZl/ld
TRMZYtAJyJBODtjdcYa05GbQWbaiV91DMkWbrufxlUy9GUDvmLf/0BiZbpNutt8ndWpqjlYv/yH/
/+ukpAdaDGwP+Gi9CBAn9dU1TGNAPWoh7ebb2MZHI8Vu87GMuupTmUU/Lb3ravw2WQTYTJ5BJ2jP
Xe/3Lo3enBGxEudbV2aoOLPyuFmFxj5ydGWxsoPpDr2Y6oyHv/ZsvywXMveaB0BC2NItOLsPmDVu
ICvdnkAENxykgFhO6AfiiviyvTIAmHiaGghpjFXTfgsavhcW8LaLCnBu8BNAKLSwv0F5h796zGfL
DOm2ecnB0LSPfvm2pJwAWOql+7YkSspPMb67SSfkq1GxAdSMuBpRg7eAzoF8LQXuSVdS2/7qV9kT
aGJDEJYuVVfwDWmDRQirnD0fFBcNiJPX1G37FkLh0NokpTDSDKsL5p/f7SQt5iGAgZdxlmIveA5K
yAYvcOFEeP8sINUxX3wc+i8+JgA/h2FK7E3c2/2KT360T8JwfPUhZ93Lqn4WVpWeczBELxR0PV7J
LUkyYw+OYOhsOv6iZkO4SzMWbTmKFVcoTHbWiazxf13nU7+yqxy6H9QfO6cHrYjjrBVEhaAL6k1r
2/S3wDL9E7ljvCfeeoCuuitdvdtvJrJPrjX7E8U9mVwNGFGw460a78lOJhr8X+1/rI/v+IfP8/v6
9DlDQnS8ry2ZuwlR1baxDM/BF/JXM4DIdmT9tS8z8L43MkDqoky/tbYfZWtg2xH/aXuQjOgJs489
pRB6SX2owqR4Sv97qZvlfbl5egpKX08VUAjXaghO5epvkaiXoRXkG7KRdkIP5tOLzM2FPTDwYuNV
ajuxtUdq1JxxYzLInYUrgv7sg2X+KWnstxdwWr+5zTAy7RZ2VX8Ga4j3lP1ymzr1r9V+d6PpVRTj
v9jDt9+ecDCGAtO1q11o0tuNf5+IxLkH2lOifhhf9Mo85R2YLchTOHa38zw7AFciw6FE+7dTAqpD
3oLrlnxGw/UWrQCajiHHMvvoO4B92f1wB3M1u+cymk6gjbgjb1pWhXhu2XNyyBTqoHygVpzIKHY5
dDCfzRopiciP4jN1QfW3bYsueTSgSPdYjPZq1DWuWW4zVD2JakHdabLsHciYzXk0VxxAGFWWOxql
JTkEN87U1UuOOTj5aMkS9Dp5H3dnN45Ai2KECFbwJaO4iW5EWwAmDjm4E8VS+rieoImXxBvqWhmX
R2ZCs2hoePkpRt7o0cnnUAo5tA0on2/ThWjMZej3a6uzoVIYp+G9alCqxrRaaC0H0E74HYDG/QD2
h397yKA7tgqv+j88gJxCWFynPP6yho/z+0olNvThsWcp2BpIHIRUPNtBO2na/SE1NkSkP9vmcZDq
g2S/acEC65aGtXUbB1kJBlZT5MGak09dpEzmLiFsCFPDpTubbpia90mE1iGvdxP1yPV9IkM5wonH
KKVOWXXt8+wI+UH/EdBg/9Fn7BllXO0ZJLE+JMubYI34tlrTYOcb4XlEyKrTg2Qqy/xS+TkDKy1m
Z4mbrlFS325oemAKCyfR9ts8W0+ClMYW8P7kjkxmMGBTBeLnLX0CNQT9kUMPeEGjtAZDDq402XBP
JlkbqCCSfrajjwB17ebgMs8EAOTXJwLpD1S/jAeydGYB1afpW5Qmw54CcAIEudup6es5gCcTu7vg
RXtPg/QlQzYWou8pv6cvGM86lH38Pl0Udb3iHgN9c5kF+wTvAWB3g30XNsUnl6XlpwL7JFtl6ho3
Nr7jLnOWLuNiR4NASE87G0QJS5rwPh3PqwIkrqO/Drwqvdj2I4EmGF5CK0B6J7DvgO8+a5BUbqVK
voEG96vXQ98HRCPhvuBQY/Tz3PqCiTROE8faCFZuCtBMuTLMlO1dDcG3jGbcIS1uaeiFuEde2F1E
dZtvArAWSMggvfZZYoPtNEcGI9dKUlrKRduBrGUf7L/7I2d4ZmHL+z1KlxUgrBmQCjry90cMsPaT
emknSGjcBj4EC1uKBPoSrJplgmf4MFTg0pDRPVS8onvPQpYF2+NwO0DG9h4cAYj5eyj9kkF4Ig8W
pdad6r9Oo+umyzzknqYP/xH50kuXrmYHbvWS5Etr0JJu00KzT9+hGRiCtz3Uu6MBRW/6ZIfnkgcZ
v7jbU7dl5oqDFfYpwckD25Z/u9GrYnChoB0W3V/dGr0aAZnf3fQ5Zl6N7HRTo3fE7aa0Wj+AUXnI
JIATECbbdlOWHaELlh8Ly3C2I1AIVy4rwNgrK3jsI4SuG+ZWn1nCPydc1j+aFHp3ma/4wlaAQLe8
+tGHzefR4OXnoilTSONk/uPI8GOuDZ5fIVDxdpfGUh/v4jlJukYerAX98ZfGNt9YY6A0LY/AbBFH
zAcztCFnWpm/2WiSpuAIYgsSG2GwzhF7e4RITHVwkbKBMI/rPJItFq+ddIYHaeF1ELqQHW4ncGHd
/CF9BUijMLFLba32fm5ehm6CaGnl3Lmj8g623qx6wG5srGxMkcaexBXJdgW06+/GWTyejLb2TNfO
QYkg+KfKzJMJlpPbhe9ZsyX8dfGbT5WG43PSNV9oj0y7ZdoojwPE5kVk7skuw+DK7QDYh3z63MeQ
HbiFdykMrO0Og9i548UbqjwY5XMdQ6kCUhHWKkGeEZJz6XSxI2EuycENn7OucZa8RLF6K+J8KSYz
3kyJ61wMIG7nxgoZP4XCWQ9FhPAWDZCLhNzSssSPbEO2AfV/K9NNYgjT9eI6SNCFdG6mNlUp8Pdr
KgMBSDEesGkcX0GT60Oi0jUOve4ytmlC5b/UIK85ugHU+7jWjraKyV/2AhT+k2+UYMKqf9SjbXzR
F0FWv11Y4MfNBARBXAvZxdLKrecm6LoV74VzlRa0BbI2KQ5IGIDRIZrCdc2gipBaUbnMa5DvxFqe
rtRXfQC0N4A86JsWkn6pMq31f/YhR2rSFGwnXHvfFqMrXnwtyy7Eccs+0ZFzqPh0x4zpRDJkWcrG
Oz1GJ0waaxm+Lfpw+j723+aBDwUs98r50kKWYQHiI/7I7SjYjAEwNhI0hmeWhsm6b4T1XBn916JS
UDNPwIOHXd130D3bC6UnGezXJIBv1RkFPSmYNQ3zeVJqngRZ1XlSWyGgBbiJEQ3ZMWlcY5lPMl0i
5pQd40iBpJ1Guigd3y5paMpMBFDcYjrYCgm0UpdVVgYKwRMLwuvQAktOYQQGDaMQ7YPhpPWyqgX/
Mhby6ruo9VoM8usggu4HSqZ+8sANnv3cBg9zoJxr5psZdJ8EP+AvW5+z0WZr4QT+I0vFSxLF20nn
j6iR1RgCW8NRN0793Ea6OHPVwaIM1Aef92Ee8PFAvc6E4nw3htOWIEGVgk750CKiNyOENHwIlCx/
twkPDBQkSk3O5Kfe5xLqiNYjv/+4nttijx5k3Qn8GyhPMX1jdYuwDI75CSzpwNzoIE3pABRYuR6o
yjQ6Wjc0KYK20/pmm9LwYhlfGhy7D0kQ1jglm4bC3zBezV0lC+86yiJF5W4SIlwA4qRENzQAJrto
Ybsl337wxm551Y75cL45u74m9s7qxw9uEHJP1sotWnCBv4AgJjyLqnbtRYd4wD60o5easegyCpxb
VoDfbzwbDGSzC2qupkWaRAaeLmOxAp4Ioga355NieQ0y6zU9mDqyO2PvXMq8K1ZSO9NIlCMDtzAF
AIKpmJ3/ePjR6gWzLZAtoixdsx16mh4xZiXqMunSJOLD2xAZpZU6QPUBm6GnkAbeBz8+WBVfkaOb
WCgPsmvf3jNHzrZ5BXusdy1k2hy+KOoCchOW5dwl2dTs3KTL96XtjtcJQpDQiEubzwpyj74RGz8C
2ey8ivlfOr9QS5pUeGmzk7kF5pGwH682lpwnFaZ3pieCU3Y7xIi8eVIEXNtdmI5rBoW+RaErFTxd
qUBNrZolglbh2XakBVyNPtqDa4OD/gqlByBkfPPDqQnMJaJugDdHyGfxPtmsErmFPhrkjZHOuQIz
rK5FJpsz86BQL1jhQXwHFChm0o6HKjTvqedpE12BtyTf9Z4uT9BTaREaKI0425g14Hd+1JZvq4R5
3q1Yj0hqYgVRsi4dHDRVxkBIeLsVckv4NEDQ7Gg1Naa7KE3FRYBUYR0EMlnTL6rSPyszKR+h5MZO
1GujsDuXTQ/eP4xREzamXHtAXKzTKnyzoXL1PqqMYP4toqq2PNeTfSV/+imCPF6sYy6b9W0hGYk7
G7LFZ1oHwWHQb4x+iiATKFVqzX9lZclPIVP/zh0g3i0isNaTXXiuv7Raix3buFRPLOXbbgysz7m0
oGRdtuOW3DKk0HMLB/t2GtjhPy07MQP8lhI0XLRsEcnyYBMssDV6e4eqwWhduFO3IRYy6qaIrX/o
ct0lyjKzbaL1bTSSCEqY5c8Yr4WnAZpCB5HhX0ldhyNaXnkBChH0aOpqjkheA5eou2YK7KHQNP3U
RcogOWd1l83deJTmOa6NH/NKyHhc0rj8Sr1YuO5l6Mxnf5qmp64U3dWAjhiNccvmd20eXmhMAbl4
1442OANwRzBqNPfYYO0iEKw8JcZkAFM0bmisGJj14IEwkOb1bt8+jl2ypLF6ipNPXvGzxjdvK1Ng
3fuoHB5lUWag5cqHo6fJnQAbtncpc2po6YAvanZBNU1ju+499dIyZ8AAJtaGuoMFDHeZhRfq0aQS
G/QFAgTDkbq0pB/0936Wfho17Uk+tNmDoaO2Zc2dLTYYA+RueL1XqN2/kAuSMvwCDYr9bUJXCHOL
QgAgKPQi1PRFIuZF4qIZ9jagywswTIRIZdfeIm1CoJlrxzEWzHA5RLZEuHL6Kbqr8yq6Q7Vkvksg
b7QwyadhKLMr6/5Co9SQ83gow9i7m52yFg+XFt+Bed0sBFOS6Wbx7jbpdq9S38ZKQWEbZqW7QsEV
MCRhbLKjiz/O+16gkAnQ2tT/8PZXyZivex9B8Lozt2mfDzsP1UKPMXf/4elUfC/NEJkDv3oqQJf2
N4es9Z/CsapnB7x4h1094tClV8hxWHrwwSOzSDxo2pdWXJ/93LBfmNhMUZG81I1qLiqJgdPW5r6U
fJsBOL5BMsp+uU1662K3niKSNU3VcX4zKhbiN5LwCuV9kEf60PQRAG98GKHyi4FWv1vpCjLv/gUH
nsRW4YosIWPY52RVtY3yEmp4rhNC1jUXa1ew9EkU2AomXdz9UyFWZTDH+SmQxqr9Mf3sdghq5MBn
46Td43iI7ffBqlsU2+npEcRu5ulTYLZPSHkM6zTHbr/VWAhP4yNE6+B16fcX6vkm2BSmLhNLa7SA
79CjfSDfRuMY5fKNWwExpae+zw8DVW7MEAymCSisEQtAIfyga1RyG7Qq+IE8Im8fgCsKZ4HBZ+aX
Xn6i8Qjcbitmh9ORJuZ6YkfFLZP61OTJePB1WUXTBeXF1VfUjb0Iv9NoOFkTtLbBwgF+xqaSJ3Ij
j8mIq23Xgyx2D/BRvwzcokHGczTm2oAoT6tFYpnyzhqC+gLsiwE0K1KnnqwrfD9rLU76a4YdZ+E9
CAHBYZ47330RiCO9nPo2CS+QQdt2HG/6ZcviYQMmvXZ12+rpCZ7MuyOZJGj6NmZgAySN8KhIPfUl
yus9iHeMH5ZrnSBcOn0WYBZY+qj3v4I3y9i5vTnsUF4K1Kae5LuoW0zNZj8pXl2nyCkX2Vjyc66r
UrME8GgJSaC59253hVuKVSGLQ2mDS/FGMgNYKHR9jN4Hu6pZHmggx9drXeUOcvwsgpJrb47nBgxp
L/3PWlr9S8xUDI5csKKFTWi/CPB/bVJLqg05gbX1bQ7zGufF+u7E+U42ZXLfNzZ/ZIUNYHxugr6q
TZPHXFTtCU+czzQ4cV6fQVF9LpWXn+wxy1dQxoXAou6GPd6AC7qkJjJSPML0yKgyjPgQ7tRCPd6a
jIP7DZC4/N4Z/eaSAz+66IbQfOWtMlZVw8o9dTNkLKCOKZ8ySx/BgLNdcDDDvEZpo4CtMIO9z4P0
iKpTb4nt0KLPhHieipifTWMMQaALGACEZLuVUQXxodJd7Sa0mxk3/Ix4JTTR4hbJMKCwVqCy4Qfq
vrtZejWAxcCNRqCCqf2Gyg4wbNXV19BDTF1HzFOzlUBa9cFFhWV1QkWct3r3QEoCJQCplEtPe0Qd
KOXJA5pE1de4eVuDPAwozoGLCBzJeCCZDx2SaeupQQ2IqhrrAaX01kMuwk2LKOWVPIoktYE4CNUC
0Snw7PqpNy3wtBn35OzYqMkWYwvMFabSjFaviXBku3YqORXL2jM2anA/M2hq7TPQMS06zQzjTlF9
pC5Eauwntxdv3ViNySZBqfJKNcLb1SUEw+is7uFfvROVTFZ0kKdR6tJp/ebsdDI6IqiTLiir1Tkd
qILTctgkbWAApFz0B+HYwdEEamvOjmURKLkUMqw0geyUOmtHlWxHYIDmlW4T/lwTkSKoEq4yjm0P
ywF048WQ3YUZ3mhq8u+bqIQJGIKjYsGXm2lIPUgiOIVcxl3ep0ufF2KVGl22mft1PGnO8sTez30r
wsu3qcoLLVEVXnY3qh7nQz0ZeLt5/RwltiCpU4c8ORaxzE7Y7bw1U5AC7PNnn1f1cCzaI9lpRheF
NmhUTaKasS++BptPQwTBYB+1lHZksAXZXD2A//5qWQIUtb7RgNAVwuhIowJpx5PicXJH95MSgMmM
ybUXhvuJLLYx7UEf0d8JbRpss1mkde8fyaNERmLVCiihtUbrYUeFUknRgEOKpnJIyR5QjBUuqIuS
WOvyv9zJt5v+LgHEpUUWPuxzF5XSU1McO90kyka/H3kBzNBUHOmKhiunVyAnthV4G9/nxORO4+RZ
TzX4fP68pHGjHZo1pLSSrZPH2Yp0w/eFrg6r8T1ZsdaU5x4A/LOb59kqN5l9VF71Q0RZf7Jk/9bE
qdOfyOYF4NdznfxIg5P26MHWgDjauwuNKFTQgdIZvGqFcX9LU02Dz4/m2HwW75XlDtIMZKI0FTVG
B4pK7UU9cqWJE+/miXNG69dat+V/X4vs73e8rcV+3ZFWZmVpH1GLjccnHkZNhspbQvAG710cd9hT
2uGxchvFduJjl0aREOc5a8+Oa8izYiLa49V26FgKxA7Z5ssAAJV9alkHslFTejXqmXWDMgOQlL7w
DicI8HYJf3wyAL8PUuOl7prqW2kHLwG+CN9ABT1fAE86X/w2ZEbKf4ZUxkEPl3rm/7LE/7sPJMBQ
5QX+7rXbu+6pUZ6zIKKHgud800KndmaHsH0ou9S16V46/JOfWfApmZj98rdJUcDamR3i35NUWtsv
se0kJ1mi+LIvDHVHTZf4ObQylzfLhEDcnZfoDXnGteirqdksy9raWgnOqJ60xg9T835pRE0VzUsO
Frg6TKWDEvoOOqZ310Tc2mYRiGDJ5iBDuWg7vwQ1aFmvB9TU7yNf5M+jMW3LhgHUqu2mnYU3u4yr
N7sPxrZ9A3zds1vhDPluv/n/bq8a1K9R9mpOfOnsFSgvock8zsmyBrS1pz5sP93yZ/nAmu3gBmp5
y59JpDARhU2CzS0p1jvx5zx21JFMs50vqwgVZZRzm4woO3G7/nS7dY8HzrZp+Li8LdNGw8elaWC0
8nlpWsgElfNd77HlZKFCUHgTAoM5ICmXvPa8pdGKAnUAKrrMI3hCjXvUtTwV2kZ+LYugoAgEyZZW
mOfSAu+rSLD7oKBJL/reYHs6r3Qz3dZskmyL941/pEHgwB5SN+9PA8r4V6rwsePWG5l554EXXz06
SM1qUwCe6V2Vj6Dq0l3arrhljFybjLIj2bwABAcAhV9pcHbT63pIhW9utpL9vC1rjMHHZWlSaCCY
lUqR4RyFbRAtO4DRmgap6d6XjQSOCmONXZXqDHdfd9jZ0X4miIGDoC7tZ6jrBYNEIRJSE7cujaKW
Db+X7BTEOPUMqCDeRmr6GnY4EsW+OZxAKI49HvV9baQrapKohERs1m5pagSWdbw29BTq31aIKhD8
20P78Id9XvnDTcY8TBZ+UMoNQhzDXvnxI3MG84sPIdYwcpPvRZ8Oy1alwQWCv90JNB4oJxyr8KvV
nMnBhSrxsvLBKd+ouj6X0BFZ0YC3taEx9Q3Kzs3Ka2RyDnlcXPgE7AFSW8l3j30aamv6aqMofQUd
21Jvm6MtUsSIPQgId+KdO34pTEcsksyO78rScy40gCMAaiv0gIESu3mgNsC/HDHUUajm4Fsc1Iqu
hkApIR/IJjsXKLtxGB8aRAY3dmzIa5RzdrVa817oTW2KVBL1ZGfwjQHGfCgCQ+Qx9n12QFRlT0Ut
t0IX6kLd2T2A/HweJH+yUzMitXRwE2/3p10vC3Zo41BZ3e6Dv7bTDbLJ4EcU5MyDf0xH9S7yx6ac
P96t3obcAIksj1Odb2/LMmDqz2kgl40h1NnzkNBRwORfhwivaxSaJQ8iCwH7raDYoNqwXFqOVb/4
okUZn2zzL0EAFICU5fcwA3lS6fU/e6dcZVnhQz/0AcmgFKeUXCzr0I5+InUGGHeefVPJP6jRa56c
vh/XHI/GU2OW1dFCdnUzBQ42lSAfWMRF0H23Wbw0prz4CQ7u594dnZfQUAjuI/J+8QzT3FcOSvd9
nMnu0zIYlrIzrS+jM+ylZ+U/TX869GPYfAFoEwJdYD/0e7HgcpgeTVam28hpskPji+zqBDxeWeEg
vwBJvx3rLP9hjvy1z9PxeZBqxOnTKk+h1Tsn/LKrtT/41YvfIxyoXe1u2id+wI9Nm7jLOk57UGC7
4pgE1vTYCesRPB3uF2g0Q80pcroT9MPqB9C0fSM7/jGIygyNPJegrbtvBQeQOglWRojiOhBgxhej
KJNzY3Ec9m17+Na6ay9Nyu8A10AmSzsw4Y1b1FDydcqy8g7FL+VdFaHACwGHGvF6t7izoL0WLOoC
n3jKr2RCDZeBzLQMbb5QRrWLjS7dSA36wH+1cc+CPFkgbCwPtn7vzQMRqgWmqLqjHvei6lwwfr5N
yiu89UeegMTzfaESCeMVfkzpxiCICDbUbwuTj88tsSiC9juRvU2aj7PO+vHYFYvS1ZRvM/Hb3JIP
NR/6tYqnowDWtbeCAyRsFq4HFo8qty8zZmGCNAaCA+mGMA5xycQZBRrPNEgmj1tnZg9v/gIId6TJ
YvdotIG7JDoKp2pfq8SxHhiCZqe/2Iem/GhPWffq5uLNvwEAaEnsFfjevIZRyh5UjGqqOZJVRoN4
43dFEuTke+AGJUwClaoV4F/o2g7cE5Fzhz9M9TRAkmnXoYR704229TrhwRv3Pv+GVxjoU0RmnMbe
na5QqQ5AlIGCZD0TOd3qSemZokJgKPbqeSY5uBGKwGimDUTFtU8hOu7/mkn3NH1AFGmmywPzVQB8
RA7Y6aH2Il4Xces8ACGebvCfEZ5kloBvGOLVO1vYNfIC3IZaeG9Cj9oGvarNsu+QLtqMtT/FqEnk
a3B0Wd9TB5WFQMymz+5kylXIJLtWMja2wzR0B6/pxhPy7BAf96vmocFjHuV5Q/kZ24hPUQZw74I/
TH0LxrDar7WqiPNZGGa5/Ntnm3r7X58trs0Pny0xDIjs6tovKt3iShRLYfPuMBdn6S5Q892Byr4E
Mx5QRyL2tcwyuUBkFRRyFK4LWr9Z2wkYA2ajh7TtOlDcWCCNXeLU2vkbBTGzJVcR/upkFFWCd3Ts
niat4qV0U/amvxExxM79Wm1t5ZcHA5CQs/R6daYravq0AkNZ5Hmr20DTRN8SYUaLovXVxk5jex/4
NX8IRl3SNoLqF8iTE0o86xfyGB2bIb9pP6H6Ry6hxx4fFB4l9i2t/yHGP1+S0wQnSgH4aeJupOI4
9oONbkRw1/UD1KBE+brRsGJhi25hdUAGDoAFffJcQKSdbHolt8gEzalb14jADThrJEnXXTrtNsSo
5dPT/+am8MvfloAiQsbK75/aotiilBt5PfzyNszl07bQXZnXyxS6IS9Z2ZiHjHmQHTcm87Ppqh9j
GgZ3SDSrK9i0UbGu/W0r9Jai95G50ssWfbkl/zH135atEDfeTQUq20GtDYbdTQDM2BLZxWRPR1vq
1maa7ueDrx5FxUbyoYtYZrJPGxOZ6AbVpQEBV+PEHRaWNbjrsAzNk0toV7wkBm+D8oy7tztCneYY
d4jT5BPrTigyAb1EAaLqEwQ6I7aJaxSVV76SGxqnxvCTr6lXs60qWY8aFjRJGQ/nSjQVSvlzFwwy
gacWZEwq8eZje32/rIVA9ld700Dvxwr8l1BayGokb6G13p97GQFMCH2pZVdBolFmQPMjdY9L7Ly6
DRjfukWA0KRakLHVI3QVACmzrxr/erPXFgP1xzza2yurBtBQYWfg4jV+FPRDw0+In7vMwW+OLnnw
WNt5CoUzxM2pQY4qlwjp/up34BcqwetPlg8zqT9liQXN8iWtdZsDISGE4nXDCt9eOyr38gvowbqN
CS7wS21F9tnsnywN96KGzHQ1cWkvvXQs1wl2Kj7OIFFwmuJiSS4Z2cawbKHfw531bYU2MZ9wOuGg
6Qv6cmFAlewQ6oau4sztSjApeDDiPBeuydpNrQP4rvZyfQdK52LckQ+ZHLf6NZuWvPXJh7pVVbjO
8jbiWX61sjwISrYSCSNZJm9Nimhki3p59HMVNCAcin/MtpxGyN1t/WozFMZPikB+CFJmSQKVHw7y
9A5o9hPOjh+jmX8EN2ly4MZPRmI8AwVtn5kBfkBp8xFK8WN6bsa8BPdSb9yjCI0tm44zxHjyeAHG
yPIfFWdrgBRLYD8SCNe4Ef/Rp823Kva613ZE3t7wuPmADU8A7klh4v+xyvZ4aQ1gwWlRze9naw8v
V/we3BJ/i1SOp/nSsHvjYLXYU5VZg0oiPUKNJ4HMGkGLp3Aa7BKGoj3QYXwG8PIeYp3tYzDV4QnF
gu2S7EYP8sWq5c01i+zpLnQV9i96AgdXADJGlXt0UF/8KaggpyvN8imupnahwMh3omaURnEydXOz
UbeXvVi6OdtUEwDhshRn4cXVUwgU7IMIoqXJWg5cy6r1yvzJVV31hMgr4I11/0COcZVfgJIKrtRr
0/YfVTbjvAj06kCrmnP8DvWalT7Q4kEk99TNJ3daAQvkbKnbBTXSgwhwb6g7JpHAaawNVra+KbhC
kz2yG/aSRpGJNw5NBXoLGg28ITl3HXaoNGoq1l4RMrinQWxdk0XtjuauMAx7Atty1qIgoz102Bwg
lFRk0RnfrehMV4asX8GXLXfMqtxpwZpoQAB+BBO8VeBgWECZWV9RE0MV4BAlaG7dv/ndptEMcqFp
t+7/fanbLf9Y6o9PcLvHH3404AvZ7wfrMeIQWTagElIt6PLWgPjDXVV2rRYQSsiPtwE/ASV9UxW/
plD/NhzoFW9duvrzBnmHjKTlg+Xwvy/Dm/cPRnehTzIbb3clo9c2TrXwHOt+6hOc3fSHuE2h7uxC
lzSlrtMXKG82e8NOqrsO0pAuUkGnUjN2UlOPLlAgRlQvR2a/2SRdpdnGgKjRedS/AGCje7Fp+wy1
Eu9zaUaVAi2nfHa+2ScTtdtTjicR3fU2MIJeR3oyu5QBx86854O3zuokXM53fF8YUSoUboPDW9K9
877EKbmx0tW8FE3m/efcl/w6L5X3Vr3+H8K+rDlSXevyr9y4z020BAJER3/9kPNsZ6aHsl8IV7mK
Scwzv74XG5+TruGeW1FBIGlLkBiE2HuvtfxAyycTR3NOBkiI1mCYqHdWzerdtGer5mPvD3Vk0klh
KzzY6Eeb5O+9W501DnMblRpudTlYQuehwBMPejfnkjU2uKl8MKlT0TUj51LrkNBuI/3OHy1yyKtt
/Mps5tSYC+lcUvhb4rxlx6lTW0MpECAeeL6QIprUZXInDeMEmpT8PRvMk2ax7F3U9sm3sZOgRrph
ebADBW4mh7lbu+geKSGd0tC9MRcdnoCp/lZFFlQf58MdUOYz1uODQJnhPQj0xDkMQvuECWlJJdpo
A9iclVG9N70XIdJXISMvc/JyLi0XLAZ27O0LJcbv+dx6qf7ei0L+UUd7jRLWi+/3asbS2H6ZWr01
4841quvobJpmdAbvtXUoq2FPVRCHiM4VEvHvXMxlUM3rvDmZNc3ZBxnTPVnRpirKTWSk7ZFKXRBG
5yJJn1M7AZPGODJVdSU4KyxN97a3uiY1irkMWbQmE2pQdQzQRQoQD9XRmH4OOVGvEtHidlTPro11
1IGB+jaeZyh9a/MO+Vpc4oTDdJB7YVVn6kY/CXkROZRKs0+j8xw0vOF0CrefEOGLsgX71+lWlbjF
fefY/uF2ZrXtBjMOmkRgUnHByLa0CnemaZb96Vfluos0Uh10VWRCG2cAB0jJSz79KhrUbhyI7sVx
Pb8dllWJ3Gg58tZvv7QpGm3HZPvlduHgIAXvf622t7PrEtO5S70XGmv6GzpdNnpd+7upOGRiB4aN
dgTTtFtbh0iClsbdW1hWD7qKo4cQko07mzFk6I710LMztLQ6DViHI/lTlqsKVEZbGWfisQbRHRkx
S+fzymLFMTBMbaGZaTyrIcB3bTr+1FZ9cmzHkpU5wwq5ImBOzh1+LayuuJcgvapkxK9U1XBQe3mx
F+yprmu8bBMHKZtPHUzdu3Z85dY1BxMnUvSwrm7CLQ0OTtxoB68In1GROji4WTSLd2eqaga4ElXX
FGsaHGiT+BAayXdqpNPVAr5HCNe7m45eGS2yzQJrSYNJO2pPTGQnsqeNE4ZvaWTzA5U6LA/Xrq03
oBPBDxq0zjsjU2VBjVSVQiJzJgq321ExGjJjYwdw1pEJnUILZBwbrlSh2dB4cfKBbegEQOvBdl7d
4VMS31Rt8MwCozkPwq7vs6F9d1vH+QJp934JRcB+43Uo+rW2AOkWcjRDxzlkRQwFPiCov4CnUIAS
N672WRMgdU0/T9UNFPjqPAdfCHw0848vblCobaY8vVtufoTQx75JstmnRD0jLCEmzo2LhtPOPPeZ
4tceS77WZZ0+ZAiybeoSEj/w0joPowGFtrEG/CrKVw1Ozq+hiQTIqBU/IkPdVarXX+qw6qEHqidn
ywiatcz1bufmVgQ/RcTAGii6h6iHMm4Cgc5vY3dolIofAbrbMZzBuEXdlWso3BqKAZIw4sgDqYHZ
gkcAnym/e4JGBbicUX8za0f0uXJshBHhUJvMLGDvyQzoiI/R+tHsNloQfnOJ6ACSxz1ovgHv0GZx
/x7bPrJLHf0ZssM5khJ5vCm7KnrKG3GwM+5/BZ5HzTOkR59qW2fHlPcIrRl98PXvnq2CGAX1TC0P
aduGwRZaGCJA5CXqifYSz4qmvfYPdX+y8xhnmDcz9SnOpllGvwcz2OZTVG+KsZn9VTMHa0vhtanV
RpRsaWo5YCZ/x+jImEZRebmh+i5Us2RAYPeUNVm2tkA/8KzH2cRnZSnJl5Ehiy2ykCDOq9KJzwpr
adSHFQi0dUd7Gu0l/GRAqSFNwexT8CjrWasvx9z5uW854MHO/eg/lNt5WM/coHb3TgTZEaTKROkp
HkwEXHi7oAbECdNTAA1BYxEO3QI5VO7+Zub2pr/qPWXPOwE0Z4tEjX0dN82D3+rJEixl3WoqDiBi
E1aBU9Lt5qFu+QACV3WgRtq0NgjDAOo6U4lG6yL+MZrg7cdonqF5q6ZOKni8pB7NiDML8kOHVvLi
RKWSqXITOnExpyJt4OQFMadXnkTuIGFztChBIDYXo5QI1f1hjMli7PDzGH86ipFD+zVrwD3p9yK7
ahHfEzeDC3XSTQSs1bIbHwpo9AWjL7q9yyHafRXtsGcQf11icrT3fun580oO4lBGqfHEQJc+0dbV
SboDC2W28JA194XMXJWLA2feWuppA1C99ZWemLKEcEUOn8W5YqzaV14jF8yLgq91fExzw3ltItCu
DtUQ7FiskuvYkdqLKIWGjo50ISOIrG2kMI5V6ta7B4eP71ftV0RL23kjHP8+kpxDzHUAy6iRDhBR
jj5sTSiy1JBjTBYcwdMGDL3g/hBs0dGegU/VNqkl3AXYm1rHPcN/M6sOKu4SMKFxA1LM2luXSOhd
m5VAULbGTFRhGQF+f3tYO5hnzrmN0PrIlzb9MfyqX5QWnK70t1R+E56hLDdqcN2bDjNfFbh2IabY
vupDx+Z1FLbQ0vPaTWU12oYh0nnXAhI+R1xueMm77kAc2k4C9s4gbV9ZriAHCfyF1obxQwLoPaDb
2POKDLKhmJIftLD+qLu10l7CWLlskwLMQAITJSAa8Y5O2bWUOlh58Tad8fhTrAxkX2QR+/UGigXh
oxNnhzTVnIcQhE87zCjjU9j2r2O9Ynhb6L4vdpYNqpSf6wcEMmYpL/MNpr/uiAV/dxxMq4U+tEjX
kZ4Fs5x1ECGgFtsPhlmVm/46bXvommnQQZDO6NQai7c6O1L9BrltxbkZNyWI9RG9QB0VqeFWl5Z2
ucpdvZlTlhvlu+Eb+GwLy91SftutXrPDYc2QOzxTRNN6U7ZyjOKM2Fq5TGrMHp7G9bskMrVlMO55
Vv+xR3V/akViKehzkCu5DnH37CRCB6tysLPHokjeDXgZ34O8XMER177y2I0WyJ/qT7WU8OzxtFwl
yrbmejJoM1fG/CCJEYEcxVQ24ZHDOsfbURVt7NGLTHsIU0DLNRsgRIvk1VVo10Arj4A7SuKiOhAA
QP/GsI5w5KQnZ5x+k1p/0YeKbUJhYkrOtC7aCqbhLZFH0EBvSk9ATIeH7y6eCqlb5lvm+OGCm2Z8
ciIm9/6QlsuuTmpgvYEXh5rnuyjjH33aVA/SD6q166bx1otNKKWNg5HFYEBxPSjNN7j2w4VrD8nC
ZrLfgEKQctRp4yRJvnRtU19SsQV472J9GAjDXFtxjHTxvroOiQtofxTEW8Q0ADCEwsMZyiAfdbl9
1Nxwm/jW8k+aFa6BV+3YOIyheDvx2QIpi612hXcNV6ENvGxB2P8IoasNYr06XmFQeQKRYnH24YyZ
6qhIDchurzbGXLNBgNCIRn8EDLzZCT0buakl3IcFpCFuRQsEiriuxjE0PGRIS8uZRyPDOKRan6yy
8K62WalD00funBi9rb/q69RQh9QY5ZnggV+Cy1dBlDCb4bHlX8G3USPnX1f3dm314HrBH0KZQXNl
sgDh0DjV9v6HbeOD0djQa//ic5BX1y4CWfg2HF4FgzJPV/fPkIv5qKdEDHBkTvVkPyShu/S0ARiD
qoo2og38FYIciOvJAfMiYuVgtwEoJFJqw6O4+kIWfhWIdQhxvhkWW/F8op6vNNat/1gm4nnEy4CS
MaWz0S1Qw/lWCfUzuqR18blIrfD4t1u6/nnQ/tb6S9+bcTMOlUutXg/esGt7BF0hhZ7vO3gAVknB
jWuClDDIHCfDe+reZV3rfjeG/IdhSvlYK44vS69zD8gCL6Y+dZxpy6QHUomeN9aLYh1qfgrf07gG
qscFTztulDMYc8bebpjpG646A5nENs4h7iOAvG6tuIRAcV9/ILFvdtBkwNq8iR8FKxnu07YAN01s
rJSJ5OIgyrMjQPDJEmlP+VNh828EbdSsb5i2ovdbHxYM/kJzzZfawh+TUGvIMM5Xt6JTdvkK8sj+
StmedzB7QK/M7pmy39O0gTSd7/YnKWR70Gt8yAS5y9/KaDIwuivr+AzRghwZIngkUqww4RYW2YFk
aOKxaI5FajUaYDupFd+K+iO1/qlvZPmIXMQJCFS15IRlAtaVEKDV807u85phqTnWt4UFwoC+eslr
mRo/6siWF+jRLsBw68Vn3xsBDHVwAFO3Kb4lwBAvQKsh7rQMqn+9ZkePnkqLJZSkhiMgX2pnZZG1
HrLUuDfCzJw3puW/NHpyiVUqfgDYj/xGp37387+6236N9I0m0kHkj3cF+BEcuGKc+GBWjYvsge6J
Hn+q10Vire2smNSHnF6P74Ht3icJhJFugkRx5ldrs/ZBhjtAkOjWwDMBwQ/tHgw2YKLKkLUP58os
N4N2T8WqTz+KBD3E2+Fza/9zkVpDBnjYf+ybDsjRyZN4AWrbg1naydYZF1jIRoQim8xj/0hl2owm
bjok2zCygwPH4pP4DMK6/e6aqX9vtZ24sCE6ERmCkbTGGmmj4Yqs+nj4DpSed4+17WRF1XpvwKpT
sBpXrn+PBf6KySopM2tVy9JYwkOJBOGuYM+BAW44PNfuOfFL8HFj8j8CI4MYlNv4cLq0xnFAqjjE
EUvjUqVlNU950n0JHeOtcezou55X6D7GoUyV41OJRe+WA6HVzjMZBNk8PNNeCW6UtkeYpOHB0eXa
m9JcMS0om4jHhzT032iZRh8IEijXmTSaaEeLNUfgHgQYPlsSmxfxetWdq45agVfFyPxF9VVXA9ox
1otWzm+mVA+ZToUXg5PPQNg7rAGaiZ9tyIsnXPpfYxcwaBtcbKdQ+e1JAkCNVIPK/xpCGsBk4N7Q
7cBd/9wz4sFwn8TGc4KVzREUTMkRq97kiC+QcGN22pM0gmBvhMHK0+P8qlTY3FuRjYSWFsqgHXwu
88JlbEOtWmNWB8+Tr1Mr6633EuCPPRZH+GqxhAbJS3jIyJY2IK5bmW2i3VEpyB1r8e9//e//93+/
df/H+57eI43US5N/JXV8nwZJVf7Pvy32739lU/X2/X/+LRxpSNMU4LAwHbCPWJZE+7e3C4LgsOb/
y6/ANwY1Iv0qyrS8VvoCAgTxe5i4HrBpXg7XrSM2hjOyKgBJf6miHjDcurbfETpH+Dz51miL6TvW
a/1oD8TKOqIVVmuazQapZqY6WYMfryXxykEuVcz8Pg/Wk8pgFFQ/lYEjPvlIhLktM8LIDBeIxsQQ
CAEzEW28yP1cR8Z5rBYM9/gO8sTInh03ZhJ3R2PcdGFVrFJMemBk+qtVFfUXkOnHG7NhWLGbsVUg
H0k2kwn1JWMaAGoKbPbPl17ov196yxIW7izTRAzaEj9fetDjpVpb2ta1aoN+gyCwh6wpPixjoeUv
RYSgybicaAfgoHMpinuysIB5AlSbIU3sz1ZF4mq72JefxmnZSLNhdDXEirWdaZb+iwoKfREaUXu0
IYm5zzPwZPSITT0NIH3G5bXeR1PwTyPHezRlLpRGPNUf6DHjRX9X+6GxE0LHnAtIg/1f7kvH+PXi
CAavL66OQGqIZVrmzxenlVEukTqfXKdFupWZwOWn4gkRivQMRdnmDKj+I02HQZloK5ryqDhaIV0r
OfcZtIp133mDD7heWmacgDUNE5OflBBrMM3qi14XR3tcI+KleElClj6bWgbJoKyFaZ+KfWnf+1pa
3CPRfoWAvXlNRzb9HNy2oDuI3D3VgTIsWlcZ+B+plToUQbcyR15+eM2gWlsEArg9I57DORVuBzsB
a7+bAPLYueDMMNqomJcuUIR+dYV2vXn9xVbw+9LStxLKHb8s7UlhTq9NZzc2kvzc0HhAJ7VwemD5
yw5cBN+L1okfqnEDT2FWmCEIwFCIA6uZNYAe7mInSx70mhcrjQ/pklqpd9uqqXcK8t67yd8oMp0t
dVFFn8jlm8oeZ2Veragh15n/X+4I4fx0R5iMSY7/JhSzbcCQbWN8nD7NVJhZ9B5UMt7VxCsK8nGs
O7Uc9MqEMwzyJ+6U+hstwoTWdAfPdLuT5jtYomkFpCDD6EiqspNKLInHTvKwtFs4WZbNqlHtLUAS
ILR38hDiMlG+p07UQMX/WDcN5rHIXZelRJZNb0i1sduB75mQfE97oouMfJYEPbKtEChiGyHD7a35
N5upQhT1+r/MPT9P++PFBAGUJZglHR1EdI7188WM/IJxFTP3Yndlj1Bs7Mw48Av3eqA5SPqO+bJR
TvKSMnNJa12yKAofKL1WtGC4BfEswoiZBPa4yTYl4gzjPFuMs+unDUBGx6aGeBsMqBoaH3A6cR/u
NG9I5kXEQe+qs/jMnSiYkbOFGlisfTQgOhPASwBad03UyTzMMnDZuI46W8hz+eer4ti/3WKGsJlp
cx2Uu0wYv1wVrKiEl1TKujDI5R6NUTAD1CYRUthGlVviRPWsMFx02TmwBrX4RL2cQtCA6JKpDvx5
AMZKUMkTtbJr98iD66xqURahBi7uuJxTKmBqgp4DUsje3hwzBkNvbdeZ/XyzKi1kp9kM0o3t6BrK
3BCkGIHmbahYj3WtBELJ743f6sguG11Nk/FoR3V9KbHUFtpLMdJ7z2xvEFdMw9AV0b0QTF1WvqWW
IIfGlltAhotaP1k7oiwhkCucg1/r4y3Qv+J2ylahXg6bxESiyljP0s7CHAGnIlhT8MUPwn6JZHxT
zprS6a76CCDJAERG6BZfSmNpbGt7KCipCm45SIT5XgJ655a7W4h7Z6e6CkAzP1TuXsb2F5XU1YWq
Ury6FgoxjBUVqYErQKgYf/vne0Q3f3t0HOhtOBziAo4p8BU+tn+ah3qH4XXXG/nF9/nodU6ew7II
viYtkg7dzmL3iPwESM9DAjD49fyvGRgxEN93XzKElVbQTQVLhm0FDz/3dIqG4QOmPzixFgDjCi4W
qw0L+KRAV0tFGQxLP6uHa+PbYBXxklUwKuJlqZYeQROLVNOxiC+MaiPtkeVmLMYFyEdzaXYbKgJo
9DEkFSGFvAyQaraUBu5yQgQFrl4ug8GqPkGvgRbHyqgoJuAQHFXDVglA3SbotRmDSAJKYHyCXkNt
Lr1zDfMT9DrzunJZt3E9HYKO0wOYg7xvPbJfdN2uz5bueHdRA/xrBxDPi1HrUApnLD4gQ8F+4F6+
df2Mv4BVpFphTnXXZBaG4D/PEOtqK4l8pwZfEFRviertNqzhDfAAj91p2KxOPbjis0NZiwF5o5Bu
7PPGfwDnukB+Drx1hV1u+xIRAcAK7DnYL4J3LJ+SWTzk7mPUDPrC1Tp1lyA3dFOnjb6lkcwKEcDb
SC2LvYuTdQAnQyercbu5DtE4OKeBTZbjhurNouqXpWnUc24NH3XUQHYdehmMGdMYMlhDxKq8kx48
KImo41cQwO9IGbIKq73ZDc4LkhiteWj3PvATkE+1q4JvugAOe64bBs5Axq8yKHelmzwCzBDdMUyH
5x4fRtC8gMC1mTYPiHN5kLPz0oc0HkrIBGTNmopWrupt2SBxnIoQYTbuy5KtwtpIz/Cw80XKlH3R
81Tdsdxe876zL1TVBW61cHV3WBljnS7yEsodk7nbquSkZ8mWnLUQDQK7obK25DDyKUI21lWdjdzo
hgEQjsWSBHXbi5bwc1CYcOql5dZwi/xHo0dvRjhIYF5Ld47PdHGfc6NcC1VqyAcaQNcAFOcqC+r0
8qdxVLTt4ixfw2HRLPMGknhJkF2yEY2CNEioJI9AlERLIdpYqgSPFOpoY0I4gGytAbOUDHLE5Lv+
i0zTxdCn/WMYAaAhc4sj1oIvdqxuBQAaKV6kI7mhqbIFgEXdri2qAhG4tmmjYxmm+bzkzDmDn9Rf
GzILoDiT9odIh3ceKYn21dIRKLBSX34FpmqpYk/88Gpn31SIyFB3pAM4Z+H5wRoJTcPqn2dC49e3
JVYNghkMLwaLc4455eeJEG6ovNI7rYFgPIeLtXURXiLIAOim7h2/5htQhcEjQnUNtKP8qnkYKiuH
4A1Y8i074+ewSbAeaPP4W4q7Esll4vlmgRx+D4FqN9jYI8UK8azUIFnF90/jLIlUpR4FbGkPEo4Q
xp17ZRlP6wgD2cfzWvTRqfYr/Z4aGCIg9/98Gfiv69LxMpgM64bxn2XRF/an94Hddcjzlqw+feS0
286IJMUjz6B8DBIvuAEMfQBf5u2hV56xEJ2R/zoZUI9MIcmfnn4/A58dImXh/J9PWfBf1jk2l1xK
/OUkJg/x25cnkKYcQoNBeJoW9INrF2BC94JX+ITV6JQH2060zh2Xrf+qpnd8wZFK9Xu1B97GqZoZ
dfAKqY2bdRlW9sIM8gQcTUtyc8a2EzzqJrhcUrXs/RLEwQh5LJKI+xfNyz/2IIQgFm0NmEficbHo
x72bXQKJvP/yOU7fDzdPiIl3Oj6DBT4sDMsRDOWfb+e2H7qgGMxo07uAeplzA6IszQCpbRsLTTiQ
7Es7tBDUHQEnbR3dI+mteLpZuJoYEB/Su1nruVBt1AFlCLoOUk4+CKYV3jlAgab+1WRxvmvHVirS
xkMguLc67+ALBq2qv/snrRkBJ8z5V9bu//ke0Efvws8/Fw+vtMESInTbBibr558LqEXcI5LlbSYM
l5HNJ48MfPvOUfcSBC7BoVKMm2jwSvCAo77pE2DaQFA9iyywOHp1A2I+ZsNt7enGugeXs4/vBUB3
P5Vv7YQJk8V/uZvxRzJGb8CnH2MyHb/EcQwdHh4h5a9eLAZV39QO/HKt6kjsasiFz5EphAy21vS+
BLEDCjwknku7AFJSdMGM6pEBZK/AxYgAdJD4XxyWKogdmdaJI+bwGCMuSmZJaiZ7z4fbhYqpCVrq
MmwZSB0DrJa7KtshYvYVyVbhjzg7YdGIN1LiGYhIufJlpBqewzNYX4SrqlXM8vxQqcbeIYjcrqtC
DPfAZnsLTOX68zhOU7nBj2H4GEfXwPRoIZiYZSfu+XiBgEGyOSHR/ii9KN3peLr56B6qwUDl1cdB
eyzAu3EiK6qmYl/nwwbo5zeqpypqpE3f5O6CY9k/n45AleU4ZMm7ZlYnibemuk8Hk3a1rvuw3H+q
i5skPlQsX5htDr1J6kKHMgH+WuuqiD/XkY1mFumogdbAYfH7WUOKGt+EkjlrrLTyrcfAgqiAHIOK
Iwc+U6pkAbSfbh7CTIe7PuIuaPJqrdlTOZWpN688HmB12y+VW1pQVRuifg4CZbxRrCq+2rVvHwfh
3lnCR2msqpXLZ2XFTGiFmDHiN57YayL+cbNoTfYDJNg2pnYRYb2IngjE2dvKhswyjeGMA4E4HaQF
tXkkC6HyaAPfOBzQYyPVGZFYwnXl309Hip1+Fff9sJjGCLDiDYfwzi7WQRmBKW7sp5cyWXKH28tp
hNTNzwb0LW+D2nwIFgB6ZmsaVQyZewqUt5MmM9M54IBQpMjcfqPYdJzKc8UB0i3PZE7jdAjrzyoQ
ae6o6PpSjKgd5HWOp0Cb3AOfhrL0A/XypKdtigx/EzorqjN0wBEQ6z6RfSACkHO43F/Qtek799VI
y+AgwQ2HOaZZ6b4QFxA9iosxgAoLehLOsrJMP5l3WjSDYkt8JhPkGBiAsEGNNND1dKmHolo7DdiE
S/WmWqVW3SCCrdD07EkNLhYgtnpDBmS5sKpU30N1tLtoTfOV5270hrwoLCWSip+k50R3WJ1aM2pI
rO5Hk9vaOXDT6DCUlVrQAeAZ38sxnTFt+hOo+kBj3+FPQQdR7kOaOQbYVzu1VlnrrEuhZV8gvT3v
WeGudFUCWuogjKNV+zbMEXuo4QycY3YJtzyyGTDWuGTwPLJZ1gUsn7uYxFzuJWdq5VbQLCx8+a+p
6GsO8pkgvDoNVeAezuGjOUmnZlcIYgQrV4cjj4p5UrA7QBo3k23VAZ8NqYB05ZbGNxrNzmxtDZFd
c46vcH7VtU5cYmNPbVNNAiREjIy36VSlViU7fLNAamU8c0Ph+wokIoANlXhpwh/7cc6jTzREsG5N
51GnTBwMkXycc2vJO6QTJ9M5j7fDCtwG6ZKOqkxksA+2jUj6eIBxQ+cNf3M7ndc/nTN16krtt3P2
ogKE/Yi73VVJt2q1yFzXhbPNEJsDBq3OkNihNVha0G6v6gJpq4iJZIFtbhxqkVoKtGKiIOs2WVYA
dYSm9KDaNuaFjGO0yKheuYF8jgwfQtJUx0Av6h9od6rNGp3NkGrnJlq08AO8AIzoGpY58BwFWN6w
BFFX4C7VNY+hSNk6ZzJA0oCxZIBSLamYsUi/oDMZUhcogMlF67fJiupKiWBxHcwhhdpv00bNP7ph
3NKvkJdT5+Dd1ht1ZZ5Z3fXcWt8s4ryv8TPrdENj1UPlHHFFkmaeZ9me7Khr4XWQY2NduaW6pGPt
oRfhy5AP9VYauVrAsxuuRdWZOxYl8dHrCqzUu4WbZFsZpZC3Ykk8U37Wf/eHlUrs8kevhm/4gtaf
ZIrgQli4CXLCQXw3lAIflnrlnTsXPDJJo8evOpeIFaMTEmbxpVPpb6FpgIi/GuILHbnrU3MXhp21
BTXgOpMW6IX0wd5Xof/daPUcYVIN5JaWNI8B3horkXkcaDpIZvdR7syZi5wHrVzmAsQcClkWb9Jj
J1Boj+FPeG1kh4scIlHAD/T0Xau9bzmUXb9YHYvmou3dawl+ygVkGBhgH8PHsYHiz3a/HDeoPXkG
HgKwOd9vn5AlDIAzR0bBT8eDRDfwfGmZrZw+A4M52M9XBThAFq6ChE7ScCy4+4a/AZg3cxu9fHFK
QO19sMZtGHwZT46wdnk8jlo4fC4HCB0ZXcPvkiBCLId6whfp+nl/dR2e7WyISS+pQ5ysBz2Ur4CW
KAjktOUWafryYXCse2ofrBA+XZ63Jz+Dex7oRuidj0eKHQ9EX8J+wGNXbTvmR6tcL9xXt1hNHQ3Z
LPV6SHecwcMFkb8v04kga3amJbhwET4IjjriN/N0HBCJS7s0qJOnQfr9RgcUfBVXdf0SZf2MDDQD
+Dxo98V7kC/lF0dCfIoOVZoAb5dYNdx7yIE4WGDAXFCDZpYrB7Pmcy0NsZagKl37Uac9pwJ/+fGY
oLjLF4MvFUK4yPiBRnI+Xa4Uwuoz5Lt4F0uDQo07ighTjyJExg8cSS/VYHnrbsiKDVRI+qchhc7K
eKGjGLwKIMCMj9agOUjBC/XZgFfSI4JVj3kPBY8A+QSb1IsgGzYFvhH9NsGdAH+WhdDlSARDDdyz
r1oHcc7xbVpooXnJxo1UWNvlRqgt6fUZOA0a5Dff6srphZrFwbBOwfszp05k1SB7t8dy8kglq6sd
qG60eA2nqb7GMpfvgKCa2ciKeVRC086Rl+2523jPnZ3i4gDsOfkii4IjzYnF3ZJardhTCw2huy05
H5FJ+kNlkp2oNI6oI4viMRlHBD0diNXhvzRzHPcvsLjyoTcJUMgBuafyUJsNVqdN3umb1q7v9LEB
WDeAyD41a122waRvbYcshIYd8rLkwTX1v3Z734LKztC9e/y1FR7IvusmhhPMMaK5b/vVXOIduc4N
JqI55BjXeiONUwm8yWUomH80Ynb3YZxoCPh1dbyYyjr8hUBo5hWUbsbBygQ6pCw8q8BRF4TG4fD3
ne+1pdCm1zJe6lWJ24wOVIr0W51VfIlMdLZEvrMBJi4rfFaeZi1jzUkhbINi3oKS3fWj7EDFztA3
yEHDKip1zWsyZMu0T6Jnzy8QyRhFvbCQjp6hliDXBXM/WkPVRQswNvVbam2Y/SZSv7ijrpq3HAwG
xILKs3s4Xx7pOHEi8h2dVDyOD8j4n0+KWmN4H+mkNDB8YrEQ5Wu3H9iBsjynfM+xmCAAPnPxJTOR
BZDJRCPwKTPU01w42Ecjm8gEbgNNRjRmMBqZcTws8spb4pN+jrSk8Io8kOHRQLZ7VAEdTCXWplii
gY2dSpIbW2Ng0VRSWX8wvLS9pza3cu7A1yXvqKR77JqDWnIqIavyue5sfqK2xIu/ct8MJtZwBoV5
xEZEe5wOwQo1w7PhHogbHASrxSxxeiSEjCfn1ik4C7iSe2pN8J6f8VggTkOt0H/HM6WQaVt77NGy
HTWP2bGyimiL0Fj6MFh2uI40xhdU9BSrjrJwv9jMCnAXQ6fU68E2Ro2swqFSo3R2SamlD13UpKsk
hIueWlvXiA9ljxlt6luBJ0WqBzKNE1CVw1GPhft4UL9umyUUHxSi7xjIAQPDDtn/qmjLkzIgLaCi
mC8QXy9PZg6dXyTlYDf0kWPRQ7FhNVXmvoOmvOT3YdyILVwPPSThxjEYEkFiI/5StP62G5CjDnLE
5MqdNj7lgX9iGtdSJIsO+GDjBuSExlYzKKu92yPjzI3z9Ep1ELp6NWMdiVhjVeC0EI0fP4R6GqDn
QC3oaYnZF/07jtQp14e4IxWph56t/KhhF6rhPtZ6vamiFbX5fdTeww0ymZNF20Hwus7gSaKihNsT
xP3NZbC7V1DlVAeqrjSkNeIGbXZU9MpcAGkEuAAVadMW+oNRKXWkIzkD4BUB3l6ALOFEacPMBbQ3
FrhR1H0rOrY0WN0sMdPkq6RK7QV1bFKuXf4/Zee1WzeypeEnIsAcbsmdoyRLsuQbot1ts5hzfPr5
WPJpGT2Ng5kbgpW4I1lVa/1h/PHxadvaWzYzZHNgeVxlSQz9nmbJXhdz8UV2twoSs7q66L/evhuZ
7IGsr16K31QAXxQ+fhTg7ISyt2MYD6mzIrMV9/RZJc/SydmB5JuusvRRheEGacNp2kOo/TUcnX8D
6Pg8BCgdHEU1OdvMhOcwg4J9GBI3/ziErbsaLoQnry+Rmclb5O6mqfjVz/D6cdc7GPt5ooo3Yxpp
V/LZ3RUkYL5Jp0z8GR5lmPmzXTWH/9ouxzM152z+snJHlsvZ1KSIzn0HN1+6o38WpYjOZxHqEPIz
a2doinRm+f3y2SrHtsAyN42nTkeXDNa9NbSfMiVsuwKJtqax9zIlzKrtOmNE8NSxCpW9wsR5mUf0
iqN89HYfHkq69jL0cffomV79mBnZq0TCVEnk7pyq8nY9UycpWX+2oVVCMi73nzpbmdLkF8G2JU1j
UYEC+k8XqbGVTqLeIIUzbeexTGff8YoHdA+TowRIfdRJmJQ9de3mw9wNz28AItWEArqtunxpCCmL
xQSyW0CcQffPeJGtWIxhcIyvQ5aO0W6KiNNVyoiapqaX6lWk3lYjO/ZgrIcZ9YuHKK++z3qTnmRJ
1ru9/muorJMH1Vamzcym7W4ZaB3HiFOfZ6cdnq20b7ddLdrduBZNRXOOdhLFgWwtzcS71415ko2y
qhqGjWeo2qMs4ZeDPO+cl2c82H+/mqrt4qixH3HK7p6U9NrrxfiorfbnY04K3Qs71Zdtss6OFGys
4pGA0Npf1nnptWt6/TIk+e1zoD1Pqi+L/xhoFBZpcQbBBxsJUyy/XkkOSPIiPJS662a3gnUCogsa
IazIOShKoZ+LcLT/1xkr/J3mhKC/OqJHRNKIUqwsBOABYz1YF1nqJ8U6Y4zxhyzJA5D/OUhwOt8b
+YhQ9+BGTwPx1HWwvEwYd8p6d8eboU1R3V6v2AnLuoyjIp5sAUgqK/CAXF51+ZESZK03prBdJFD5
+uQhaZpzZhjKVZbmER7tNGqvstQ443BpSnfZZ2TOLnEkcJRcD+nfZ1bs9fsurd9lj0yrf/WQxTnL
AsusEmwJzQ4JWkhAC5a1voda9m2sM++urg352lCagFkRhIWmX47eHbLxrxGwXX8ulQ5dx8qOwwpR
MLTFfDRRv1z09ilfYQoOj/ZDWxFGkR1k3biKASlgYT8GtaViPjrernCutjUFdqrHgKUL8yYPozdh
w4aH7m7AUIkNPQ3CXYHO89piwl+cDEJqsp9sBVz4PODKdpDKWoVnY4liu2cprOVpaOz7skGW11Yl
jP4E8wn/XuAlVHij/uXzLFJmsanWOiWi1Uy931s/+02ldcHs5rsYx/qd4CzpEH7+G3lX/akmGynr
GzzoCZu11UGd4vpdsE3Kp8p+HXoWPEhwsuVe6z+HF7jUnBug2Q+djmLNgo/TVzYSCKCvZ81aJ89k
nWyV/cahEf9sdb3x19iyCZvAG4W+VxYDklwnEElCif8EAGUrqz7r5Vlpd9G1d81271np8mxm4VXB
pOOv9QTI5ChPMIX/qHEanHw/rMhDfok+6cVJabSHLGQPEctfTp623oJZjzuPBEj4Te31IBuMRRcn
7z8jXD7p7YMK5GDcAsbDWDZ6OXX70a21Z35KZT9mUbGRxawFaWwRtvFlsZ1StmmsFKIm1vvAUPTd
OCYJ2CGGeiAc/Zo776x0hvYsL9wkNYHVtShsLuwVxNpDIrzoBM/uAwJj20ro081byUHphEWoakWb
AdYTqeywM42vKIYhaZjmVaB5mflVsQuitUpRw3Orja9N1b7PlpE9RMQ/n/9lkKLN6qYodftaYKut
KEnKWmkTRaAuuWM2sTwZlw0zln2wDdva5Ype7Gcw3sTHmXxl0WhNdlbr5CuLHX6qwZKL+nGeM/Ok
Z54SIAM1v6mIJgVDb+UXQi7DVzBphYlnguwlKlOBbuZNb56LaC+CT/nFGBTZSw7+t16GAhek0GxB
NCQdvprKVV6h6vpfLyuL/3hZerXZWO5qZdQ25A/z2+chMdCDq9TrZ02uMY/7YLKCprGqi2zAXaS4
QX7vLyrCvm9Fzr3MPPOCS5h9yOfa2qVkPt+Gpt1kK2YpcTAxiKrOvSQowd6nAcvzDzATI8MmSV+y
uvs1Ugvzj5GyQ/b3yFrPjY+REu2ExeTjXHaHGK+KP9piPyFY9bPBidKvq8F+sVDp2JbDGF+bWknP
jTLpO8+yyy9EWshtOYP5Z7/0vhyVlvN7L5b4a0cwfgOqTNyESWpVs4jfQYJNn5I2FEGUZ/X3eHRR
eSBzlobMqErVvi2xV6PZ0oo7cpHD0W3Kdxb9+aaeTGJRGC+h9zS731hwgqnt45+r0UkK6+29yDUn
CEsrftC6UD+4bmofSkMjSQT+HpvecXo37RIbG+ZWTQnfeyaEXrO8W1hr5fMAhSCo8Ag5aF5ZPquk
qqB7ektQmaJ6HudRvXe4JXLflc+yhzW5h2iZswdZZTdeGySuK46y/xIN1r7OtWwjWwnidzfk0R7l
S8kqV0wbrHb6R1nqhOHBN8LHRF47jhtlZ+OpjDQsb8aOjBIQbPVN9p3KvLnlsQXjO1YMzHTi/JnQ
1W3IivKbEYORNpH0OTWuC7Z2gdTRauW3OZxR8+xN/hR4ebxV6nfZXdHAJk0uC3tZRJfBKbvxvTT6
+oCzXruT1fiYbjozyeFS5Pqx1EW9lRcdFOtUcjM+20UHJc8wj2DI0qe0NPHtMQF3t86AP1U5hEyF
NXM10eSnqgNlJOYBklcxpoEdNf0BFS+FBOla/j8O/rjU+mr/egEtwgU06UrUV1bFhg5mP3oWL4mG
GFmvVZYv6wttWjZVNBof3Zpi+q1b52a/d7NZLB1V1snXOZaW4CQR/4rTzvNbR8MvoVvMryrOuwV6
0K+q6om7bdfCX9aHKOuDYe/BzdjKol1b5OEJFFxkMTRehsjuXoXRmLcpj1LSmFxssC3IxD0Sh8ng
2+T8/4TNvlH1guAEwKZzonneN9PATQ7rRPUJsZZhN6Wdcg69uj9D7nZ3Rlwpj8mM4JuA4/3NGvqb
LscvKTJQY9z8VRVYVExON6LQivdwFXrFzanm/oiM9XxIwra757OCqjBWJK8kiH7kySB+RurB0g3e
R63pL27mTrjRcO8pK8ksSWptDzOgP3Viwa11KKxtjPbns7o+KNi9T98Vu0XLmpgYfpHDITXU8DAr
TbTpWt14KeLOPVQ1QQhZnIGUHVIlTT6KmJwaB91r04/iGHGX5lifbdQyMV8ydSJbbhQF8yvFzkom
inb50dkhXX2oMVL8aLWbqDs4RIQ+xorSYZ2XCawG17GVTfaknTXsH9d3Bb0nxzZOGT5acwsiae+q
qFCurZ5XxYdIU+aP1swLlX00aOpH65Il4Z4UO2SM9cqNQyIES3Djo9XScHq2dATH5aVErBp7tUNH
VRaZ27T90rfIFqxji2lc9roVYpqyvq426NMe+zaoWnN7bN2qO4Rz8YL30DT5sCzbqzzw8/46S4y7
0y7T5Z89ZDcB5dUnkZftZbGtMBkuhIVp0mofmZu6e/WWDpxRFd6ZfA0HcRQ73tUR4qeyUvaTh6hM
vjsxyFJZko22gv5kn4+7ZB3/2TXJiEVlCbmwzzp51unqs15gafp57RZn1rMrrFMbh8x4sluYwLmt
0crZyAtrOQ8fP4Y9nsOyPn++WFhiP1Ir5UPKhvy314fC0SJyVCRb2ffzxRw9PVpuW10+6/tIyU9o
V7/KV/68dlzobkBgTPu4hvMldDSooqvdijwoMU4rwsMle15ZZf+pzjJhdb4s61hl/H1qkUpDvwXJ
AUPJNyoAi8vHqezaVZniiw4/PtnyXy7XZfFeDyNSC+tLzut17KhnVyTL5qy4SIx4+lZLXNZm6OB6
o+Yd64h/uSzaVuqwbxLlVbW86LXBw03Wa5NrHOtGZRkL+OpNa6GC2S1wZ1DO5ktONEDWp7k3HRcx
QQ6UF8eWhxwJuEJiICxoNVIB8lB1iXdp1oMsdp1V79QQorisG+uaJDU5/spXddUkMpU418TpnGua
tZveM5Yzk7BJbGxtsENn2BL4Yl5JC9bZsqNs0WJsG9feYh37WS/PvFD7NUwWP8Y2kXUySzRXv9dZ
u59nXbkAachcM7/Kw2zGCFatB3km62ISRhtw0E3wjwakxiEgrmNl50QZ9rNalad/1Msecihp8nDX
sFz+eMV/ezE5Vmu87wQQ18gcod9sDOedutojzusBXNevQyUNFDNoJUc7UreNLH72GY1IDVRPGfd6
6yS+pVkxhtJNdHSqPNuPIspe4zB9lJSSpQ0T/hbd7z08wOj/vUeo1N1mXjrkYT0URL2+I3jVRcVF
V52taeC1+1nlZAniCJ/lzxGNnvYHo6yv0GPyi6z/6OzMqrMZchztrL7vHtCah9li4tgxETvxSPc1
zgFbqtKvZ6t7+KisinYPoG8VcqWuXA9tk8Vb9tjqRl7mo0Fz8I9JUdNe1NXGafV2mpRZDbIs7IPP
usQVjvNRLqV302eTpiGn6suRsvK3dlluW7Qw/nG5f+04re9AtsiDvKKtub/qPovcdUzsso9b1DjC
7FIIaBuPjMvkV9FcXSfcGMnslLV6ruGmqIagKFv6sNX7TdQ1cCv5lXey0m7s1RRkNpJN2qB9aozt
Ux2rPEv02Dm6Xkq4ZGzSR919k22yBsRpcnCIPAafdbaFj0dcwKbTUqt5EmAFnson2V0eMsNj2a66
zsdryDpTqAmiIaI96KU7HrRcBQOT59mVYFx2bYl9HAQqEHVYaiP/XZejbJF9wHJ24LEHdJzX3rIB
7qS2KwcDybA800+llQ7tc5hj+GvVWOF5bvQlt+LpXcvBrDdW3pGHrjGlyyIAEkU7n+YaUj0Lx+gB
IU0MGhUYmClbZ3/MzfkviPYBJJQx8rN+BGtkeGCWTAQFsrh/VkKSeIPRIN3hIL2tZmlyVNZ1F9yl
cmtM8/RctYDJYxtlfc1Njx9XwuiU4EqI4GPP7ZflxS1cckRUu+psWDp5XGfOKrJD/ynLM3lo47Y8
mK2B2FMUXe2/D4TW4L5PPNby2NX3qtu+y8bP+n/0XaZarNi2f73G51CRusMJT76tvPZnvTz7rFsq
N77EyGav7+Afr/RZJ99MuiC97OJC+HdXtzDjfW0XCG1FVntFGBajeicydpObt9smWcDv54+eA5FT
KTv3uSr0hwr7pbtKIvW57bXFX5wuOw9j7j0vYd9uiLs4fAe0mu1o7wyW/1t9LXqrl+6iAMGRV0qG
RsM3RvwhGy2kgp5CbhfW3JcmtSps2CJudbzXOYarnC0ZKLAMsixPkUkfTyBaV97H5L3kIT7f2TTe
ZAkq55e8UMf7R0mYBLbc6eGjZDuHfCnVR1nyUiIkNroBheF8BX8ObXjslrs86ABht0VoqEAUqCtq
81dDA6ISyxXX3Xaq1dsw/NcWRFX8iCfU4fMKNToB9yQS+yKLMaP/+8qQ471tYYC+9DDhhO6Um1u0
x+yHDtDNg1k6yWE2HZhlQwW0ZD0YREWuOdbzeshuhFUpdb0R7Y1mmVieUpJ9k9jU/caOoatj7/PQ
Y5qUKNNFjedxkxPZ+o4KT63Z3xuU9jZqmusXQ6mc2zyQVpMNNWxzfDvV92G04HAu3Q8IWe5+brvy
lGPWgAjg52kCPPtEWrddgiTSy1On2Xh3TUp4xNKBmDOESttqqmcxAANnhm+OBPeq55wFzr7BCnsj
W3PIhddmzF8JRmdd0I+L7/Zx+1StSVVUZhbfcnBxHCIPUwAYUtiK9IV6arVw+Tikxfh78buy2DlC
v0p0JioEL2U9C5dS/FaUDf+oy9Z+lVtgQSuHaEu35dliHRrgQJMQZDzmXGwdoTawYuPkUbMamDB1
W39vB/vZm1TjOe0n85A6ZrjLqiH8qkAjmIDSfK8XJEeLYe5uiZob14lsZ1A3U3GfYqG2+yiCiVaA
8kIPYwyPWpviFdnq4YO+Htg11bdxJbIlhPu3YGBZpLcjrjE0ym5M0T8IXycneQ15EHYMCDzaQUsF
lybMBW9zpAxNY/5mVBVKmyTScYXqk308gAgPB0vcEnQcbmUt0HxtQ5tIBMXPBrEWc7MD+mRgwvTZ
oNhWfVUAbjp1gXJu0TpvRhSitSwa52xDLP469t/ttTrEA+rYr8FBsgS1D4I5OmhwXVHAGhXcUW3l
AnnY3I5RTuJnbZB1stXS2OYi1k4f4LB1gAahr+SLc/c6EOKuY8bf1Tl7autaea6Adh3axdR3WV0o
b4WlBLLDjMP2pq9T8yJHhgVQHWm9gs3IU66p5Hd/WUF0VsZslxr3xLb0OxHJcRflCg4if9fJsyYR
dbCGM3azNw9wCNkZDfPk8sdkrDxYTabfvPJZFoySB4SfA/o7TqXzl9PMfbpl3Z1tTRh8m89R9To+
MqrBb+fQ2csG+VZCsA9Y+ESIzK+u2A5UfKVvxeuM5/t9qLTIJ6FPwLlZ5r1Tt85WdnNDUgS26THv
rq3/71HWENcvPeZLiqEPD4gTDQ+wEZD6MPBJJpN0+azv44JE8bK4bAfpJhvSTFUvhFiPcpCs5/Mi
+tCNa4jLMe5ku4mwj679VbXUNymqk3h7dAecH0rUIt+vudWr0yr2ZvDA1xmR6I4tjlEHkFnG3ara
X6P5Rt9AD/80ov4Hl4uuHzp/UgHQWaVphIWLUxxi6PkpDSgbumG6F1mqbvRMAwzcutdZQ1VNKlIl
g76P1Ni9ypKsX6tkL28R4f4j8asXJYA/0xZfqlkPH5X8CZAwlJf1sGDJtEnqKd7JInDR1Ua5nvd1
siBs6faXVuvmu7XkCFmSdQ+gVC1H2Rg707zDhbnYylb8bqdzXuDDI1ubHEWvGRyXbJRVMC2A2prz
XZaskBhD2F5CtjeFvln9prPVTmMAULrJAKQHsvjpV/1hdCPL09qnrZUukJ7WquNOcKO1+YvrItup
KxiZsuRdviiwethMTC/zWpJVqq6/IhObXWX/lr/sHpt4Zp21hwuM6HEQJgF8LuZBpkBkA6SYjo2O
Ht+wx2IJOPH0qbLHWbVZPZrxlbyUuuENjY/I2uksbH2em49TM1SAK/U0mPMZvz1lwCWgf4s6y3tI
TzYPm0cHbnc2z2Rbs9zZm0TXd67j2TuzzN6qpFIA6dtKIEhPHkjHHhECjh+9kIe7Bkfxm0ug2+xQ
aNZ000Djwpxu8kyxgBvVFQKOus3Pmihjjn17tYoeewHxJ2ZpQrFEzpiSRzXE7bgNzY1b6kRx0xVJ
fnCmx9lbV0Qe0r4Rr48ExlyeDL1Zghc9huWNfMaJ+3/ygbH9WSKx91SpRnSM3PzdG6I/RBJ5+zDW
vEMaKsS22A4zS8b8i5YXK56zvb2iGdx2OiZNxWdFP8eNsSk2LX9GTuqhgom4E8gepCHo81p77g3t
m6fprq+CCNuYfUi0U3H8xiBBpM4Af8aoD4aRu4coQYHnVIdtF5oh6oPnqcifkyf09UVAACIRsQX0
7EA8raZ2Q6ZjO44987KaJecJ2KIvyu7aE46PiNj/lVoFErO10W2jUqt3Vafk/mgCMNWzIUBXEqBT
/K7Z/fJHV/d7/AuP7WLdjapRz14LtpXJadh6cVP4Wjz/DPs/mgL1Zfa+P5DC5rto31EZ3Cde8XXI
AZPoVQ8Vt3zSQav5Y4O5vK58jYo0sJqaaaXusB8T5h9Z8Ybu187gmyk8TPMmp/2hskzYWOYrbID6
BOSY3QlmL76ZDIQMFGUM9KXIAFhZ3/RYXwB8s6b04lIEdHiHTLqtCibYOcdsqq7SW2yDrF4i8nZW
ikfBVPZ70KJ/KGNRPPfhzxoJ3T0ktBeF6CjrhOVWTQSQ8ngVnJoyJo/F2aiafgOPySdZalSZCC8A
kRx/ZEnU3LTZwAwte+6HQXsxnNMAgjJQQvGswQvZlCgbbCaeAUQ8zSP24jdzmU6lUHHiSvPb2OH5
pEGR2S4pPwaJ3mEfgyc9xdHRq7uto2OeGJYNFjnm+NhrccPis6v3sY3o4DD0D0A/NmYzj6CQzZNW
uoqvxnEO0q7/4iwlCcu5XDZ9WDQnkYzHpgebi9QSqVng60qvHsYRjllpFgBfwXUhW0+2P3awUKlI
E3U9bnEDrgxxaN9cB5gzrjmir+1918doZ8ZqYIOAFEgvHJYFHoOJBZCvhYV2YlvuBmOvsHQPmyMx
bN+suxkUh3pKPAE/vK5jfVvPdXvqU4TT7/K0hveW+b+1LbpKRVHaw75V+2NZEegCHckoeRVNNn9c
IMIjKAl1P5+WcQ/Zo4DtbDY+Vu8TOhpLexJerO+sXr2relWfAJIv3GGxi10K++NNOwMy6fX5B3OV
DU1m8R5bsarJszLwmf2ik60jrlBEQVg5eFBl7l9P+Dm9Jy4buNmpY7/Qv+u280WEva+T0ztGcFW3
TjL8WbX8PMJbHirTRsC3QruZDHxZrCLZg3dvsjRGPxjjVVs8F/FSb7MeIHLT/8gdNEsA6jrIplbV
dlFi9z404TFfXOVLiMBvOMdnzehfCqsrdyiXvHdFpmydsOXHQ9gR9Z/hqtpiIIVPolpryy9tPHyL
GrNDyTC296lNQqUa+104NEXA+03PeT7tvZgvJK/QbNFza7jWJV+WlonnfCSvr9dsXUKxT5N8txBQ
PtiiveR5ibRPWr6MlRqI1RsGn0psovBMI6OZ7royvDQVqhIpN6OqDQ9VqL3FukOopm3OKvuNoF+G
YQtz0TopuiKI2afmMROIXDRd/VNoZenjSW2ozU9UehJ/MhOsydsMw9TosSsM7YBCbxP11gYF5NJp
v6iZeK1NNfY9Y2Lr6+a32LGjXWOM6AtHYFMbLz/qGouE1E3fusZb/D5158BpL1WX+a49277wCgzf
88rdlaR7bj2QxSZqu1th9URzkSNBTA0eVidUNCnb/oWYfuKLwXozyghGFiGnu1C9w5iheeK2p1KZ
f3gO+leW926NOfafxngsyDz5sSBdzOQ8BbMFnK/UPTcgDD0d2HllZNdQs8ny+pyMHc9gdzJ3mGfo
fr86fRqZ9gqhewK72lzM2fU2STXgnZFCThVjcpaHQVjJmezoOcsbG+qwnQPjHb64KQQLIkt+bit+
3zU/E8N6tcb5z0bvyIHF5gUw9rmChejMxBFN26036CB8bTEb3TpF9oysuHWbmO79rsmaQxW1+UM+
g8NT4v5R9Itv9nm2zVnUbXSIWYhiJTh8aSNY2twOeg1n5VoXBoJAbnpocje6YEsTovZjxOfFy61j
yErtJOJUOyWjAUMzLpZzmaTjoUAE+QI03NhrQszXIc4jFrPQWoHH1LthxBiRXJO2rZLUeci7KN5G
zbXuofWYwiaZigEk2hksiYsan8MY8d9gRUEGXaqSNzeBxFtCWM+24WEXuIj6pW0Pg2LjN1Ak7ktH
0j5oHKtHbT9GY7gHBmTMWDIhka9+XWp2Tlo9lG9KTU7US7vpWFmmtYHy2vodj8u3yYLpE8NreYNW
3AFOBvsAThXXv14Yb0xgOCtC1Xqb7L7Hw1eoeGta+GcQF3mLEETxeayPb8TT2bCl9fCmeeHg56Ck
3jwLKSRrcZu3qOQRgY5h/QaFbEJUG4m3SDFOGA7qN/QnPQISTriRxUQs+q1QYBFN8dvSpVUAL8kE
0x11u9qcmGRN8xTb7InDyBxuHSKut5bPep7cZgfgjL0yE9Cm8nKolpljXVlrE1HyHpSlUZ67lK9s
NIPB5l0iMZQi5T2NaCQjCtNHxhoFRc0HaBSw3wgHPXsytcAGMr5TVaXFOKX9wx0yUsxog8DxL7+Q
05l3A3oiG5BCdoAbluEPmpHda2t0/FmkxjYlBOwb1rDXy9TDkzwZd0t1G9J6PvRtEt4WPouS2Bcw
iy9ZHIoHAqm9jyYVU1ajqHek0FH0K5YH25yZsMtmDggkgK5DuZvEFDtZdUj6ADJDtzNWE9S+SAIY
8endHvvy6C04rSLtiAdLtXwr+xKfkXLZ17jybefKewUcvOmbMYH4wv0fLiB+59oVfBQbbAiGw90C
Wtuxt2EaR36YEWhtG3RwBKe7JIEyJEI0vrQxe7CV9Kavj+4oI3Bl532z6dEOVdBhY+IWEB8ICKDF
GlpB7+WOr+YliUimhy4J7aex8giqW/mu7Y3KH0uCGqUXuZsUAzi/JbO8bePK3sxuM5wQ6rCvidAS
/nQLuIWWcJlm8kAtWELfnTK5FEYNSNe4zEjTbQdrTs5wO+o9C3+Ld3ZHN60+aChmCKUNzx23KuJQ
1Z+ms/QYsQnrMCBFE8cJIeTZ0bZdF5b7MhJZYCYvra3VD9E86T4RtW88vckwj2I+FZY/zEPlx22k
3O2q7W+TPSl+Qbr+2opRBGg288FV7xRjvVGUhHnSrnkg2g24oQf4UzYoUBYWBtqOpqFMj+aljyit
q2rpDXrjjr/EdOtaso3YKHqnKHRxTM3dK0Lu+yFSMn9w1btJQGdr2PPsa51y6rzyRQjbuRSd8qOZ
+KEmSzOuZlUX23ZO/2oN8DsNouI45zyUfZNcsmGcfCWZHX/CZaBj3kcVgmlFtfMTRt7hdg5xDxID
TOk+DDFdQ7pDOMoPczLHsxkC35qqOIj7yQpawf+kr/T8pIgBCqhBYHSeyqM7DziDuGV9QXPspjZs
qQygIgaWiDqWG4BlWZGJ3D43k4ejy8TiSWuGdg/JdhtPCpS1WiyH3MpaoJXVc9eWj4oK4A2B7Xbv
tO27JjI9MBrN5A7LuPk88770Eyy5JTq6Ea5Fa0y0H+J0ixw0K/hImzcqu4/Ki8UJjpJK9mr51rYG
WDmWBRtuCjgU+KwHyzThPtR771lYmH7nDMQ6kGmaMrShW/tOqnS6TYAM0Sxqd5kbvTqI1WwnT8fN
VGTbZYpsNsMDX9AwiJ0dhepWONkrhkDTpiZktkVyVd1mMWjCUokQWtGrSzGhh9WGTFG5bRq+gyTc
TkkGJ+jypAtEGO+JwWWnFOldW9XtM2v8C2aXHTLmyYOhacq+4kbyw/khA8Ax5ol4bNnPRhaJZsMl
byLglXR1y45VbXRW+uzsKiOa9nlla5sEgI0vXORkk3skJovlTTsEOQjJjeWkj7EnzrblNtsOiVzy
1rm6G6DjHRZH9WD8InLCMxwqzZDmux7h96W3S+S8ErwY0FPfhbO6bR238aErZ7vQs3iShCLaovL0
rqG7s637dvyi5YSFctg3ta5j9eV5eJYaCH/VYTJtMH/8wk/lEmNx/yD8me2EgtPFbGycDIxMRFAO
tL7T4GjSIGinhzkwn0m8xsRn4LkGCthAQO1dEwwsKXa1hYJ5jRIE6PCye6ozKFwGiUCPnH8zgaDP
JnP2VVbSZo81GM+f78gsjGeRZI9KWC/BoGrhVbTGu22Sh1+G6pT0qTgWM49rUwHOVZLNqJyzwy4T
6ukZ792NhgtdUNcaikhlCHUuBKeUtqdOLwB5TRmajlHthwis7lWFPctQW83HwVpAQZhljjWSbT2G
Xrrs4GhihpFCSO0XhZ36lCcAAbz6iOVlf5pGMZzk2echss3+lCdAp+DUMFM7hNvBt+/nInP3/LjV
ycjU6mQT79p1S3mbEfs9IYm0nJKcTZsHLymQV3M7kgF9Nu1rEozI0JyJXrg+of6b0LzmlNbFa+Pm
BFAKc2wOS5yzRfZgNbvZjCxxP59Go0fL3GnxwrW1PPctC3UWvTCPg7Ia4lX7aV6KE7NIwSZoCrdW
X77aMaiAbohKrk+opcVnNzfLQInLmL2UG57kgeUr69A4vVmE3XehojanpW/QyxqtfcPj8NSoKdjF
mGWpXzflc5J2f7Zd0X98V/JMfk3xYqF9PoeLi/JLL/bh6kYp9xnyzF2LqzUfv/emqYqJN83BnsLx
ZEcvkJoqHnRbDal/dhdkZT0neTWKqNCCVq3TY9ctJNyXjTamj5riJbjZ88FIvlnIUKIEwQq+bcMw
4CG1voH6PpTtLVV4XCChG8TpHOZ+rIbhfsnqw9jWCCsUuCIm8XHs4CUqLNaAwU7GSb4DxDzICzvL
C2m7Cr8Kw10CedpqccX2NzT8uANEiVQI9O/nsvDYWo0m8RoMqU4AHfSTgGMeVA48tvq7u2Tfibu4
fLMhGnKDbrnsjinjgYUNaiyO8req9Kk8NetBFuXBRMyDv/n6U/5bc4gR/W+9R8drd/MoCC4We60a
A8yW3/+HsfNakhvHwvQTMYLe3KZ3ZTKzSmr1DUNSSaD3/un3I9jTqaid2dgbBAGCrCwaEDjnNyxO
2nVtogq3tRUTgZEsPnRl6pHUoYMo8P/O3Qix9HFVeRX4zMApgdxRdCD+duNHgKcEGcBBU5qLn7Th
MVFS5NxfWmwCd23YXTO/uMSMAydUsnFIK9LvyMkJAuU1NK0Wj9lJf6nRhiccrrhbJ66UFcBo0gki
mm5+mWaM3VO603pxdciK+ekd3/X3SnWNfTeHCVTLSk+DQCayqvTzqGFts4eI4NzbinfY61zwkmn+
5kkaJPYDmYBI2fVHJbdjXh13fA5GBNksR6mZNRFn9BBvKLvk5KsButyNwrQKMtaZS3NEC0axVhNZ
55UyANJyDX0Ve8K8o3iUFUV88vLpg5uNPw2g1aPZZ3hr6lGzCUmR6X3jPffBZOwJKhewxtYRS4iN
VdX5i5pCauxYRq2DpIhWbSLyFysi44yQFaL92R6i/bQhC+PRC8FnY0DZFo8b3Z3iv0D9V2c/i8w1
lsjZplam8hIjnGFoufKlYJjdOUPlHhN8ia54Z5KTtqbm5xAHe2dq8J5vzLvjBPmeVyA7+MTRv+SZ
j2JCpHxvfbNYI0/bgRgNkmdFZd1Te922SMLguyjCdyJJaxy4zW+dCK4Iojq/0oB4Gt8FPVPsl8Rn
+pKJqFxVKrZtZm3/IDLvEgtgjHLUpj0QLLmRGoTj0pYQrYiWbHJRx0cdxfmNk5rTARXTaT+ROtiA
0jQ2k9LUW6aPm7zoo71azvEOj4hURqS1CVr7GaA/doVBd8vgkxhRHn7zlcKGCU4yQb/HhZrP5JVw
qxr2dKt79VtTa39lfVOiTg5hkmw/eRi8WiI38tAB6rMNmsvxNYjiFHJrPDJIbZsxTc5lWvRna47e
jUB9e6MqD15XKe9YX28DzyCkCmNv47fJdhCReAcp+CPAaOrJrHTlzVAtBfsMtd+6bQqy0crDXVIN
7reK+HXluWDra388E/gUm8RETqkjg3xAkX/jouT+vfZ6Y+3EjvbCCsA4VkVY72u4Z/fQbGC9kwn/
VSEfbHnRR4UhMfNpzbh6eVLM3iPmwTO64GqUPqENJch+JsUvZAVCcqRhsZoq27uDNvZ3InQgDJcT
HltTPL0QYvgY9eY4jUFz7+vGvbYIW4QZeGaMpqs9SuAMRzL/nfBjTzLnHZNLS1aP+rJb9pSNsi4L
2f1x9KPtv55C7rYnX47ziJUpR0HkE/bHbGq8bOY9dseyLrfk96YLVTrJ+h+bj/2P7rJNFp/a5Hlk
26g12cZQi2HF2i5B+y3LCj6q86bqMIUhnPqfVqMzmRDM+xMFyO4WP7Z/6suhSxmMpAEVS9mJOChP
sijmz2xv5oiPybpZj/+po17NLLKLLvmoi5ulqbwObmqsARGJm2wrUpvRPTL7vWyThQo3XQ17/7I0
pXb8KhjGHgc1ODceTdT8lza5I6univzOrHU8n3xpi5R6pWmdeny0seJcI2ZvvORmom1DtxB7q0Bq
PFdK61ktTPXZT72QT9/QfK9c7UsKEPmuq8pwmvwg3doYEF3zcWL5JMYVEm/5txDExT7CAPJAYgTW
MuxETPY2mu51m65KiKX42ZOdd/XFjJK9yzf2jJMnU6QpTo4wx/YxS/5zhmTrHnGX96xKnGfoh+pW
YdnFsCLsp74ZImb46lM8NCfEUNIz7r0BljoAuUFRTVvD02xMT1L04/Lpe+AgO8mF9u4E9J+yplK/
obeWbYLezrbqpL2Sbm5ZYrbINObxsK5RN9ybVU6mR0WQSdMhyjH13sRdp76XTg9gtIlnNgWRpAR/
KCyohPFXVHwYdVuzUgbQ2Arry9SbxSaFO3dLQkQKiiH/QSx/PMumSujts5ekR1mTBURhsauhfm9k
f9nWtPq7Z3XVRda6MJ/IMA1PTTN64NSaYJOncX/LAj+DBhv2W0X0/U22hTmTXcBRz7Lm4cp5Dsv0
FzI0/3SYBqSqiUqCQZnPIYtU/x32VnCVp/GKKTyqWBeuHh26FrsHU6mSo2wreW8vjeI/ezU5/DHf
oJcoXrUpVTHxjMed44o5PMGwLduEFV7TjAyqbLLyDtRtkv+U47psCvtpXKuFpu9lNRrr/DYSFV/O
kGGBrQNUkphXCXIFDvoaFZFziGrGVyRb/gO6XbrUE/Nzzf/6aP/cjxB/BhzS0HfyfI+OnRbeB7Jx
rGzSfo2CU/6EZKB5NIZZP6cMh5Vsk0WXq/lTMxciUoBz6uM0az5Bzfl3x6OzFk/OodDV10eT3BoT
P396tLlR+kv1KmY/Veit3KqOnnKdlHGAWe+y9WizlQYQQeWdZA+FDNPSLRNlclB0wDCNjup4VJiY
oahp8y4IBG195gw7WdWCPMUNoYV37Vj1e+D7M8hnjhXOncM+SA9REACqnqt90BY4BoMzQaqJtVdg
vxteAr4tN4kwz1WTpPpBr0HuN31rvw9Z1R8ChRmb3JsMdXxoqmLcCBOufNfYzsmvmJTYMdE5VdEC
RNIS+83pMpZgXvBF1qxUi+9znkDWQte33wzTQiWpSa+yKW8Fs4m0mC6yCmLKXOPh+K1E52GjD6X3
ZoWdgiRYqGwtz3PfNKZGBzVjUierOVIv6K8xyZGdDYaLVxgMZ7nTB9Hx9lXnse7W/WjwXhXFqzqf
NG6Y7jael11kR2yJmdONLc5IGBeuZFvPl2cb1KhQeazvvbDoINHwyRvkh01+m1zd8Ql3zmmcpoMu
sjZsfTo4Sb0LnC4B+ynCfYZayJvor0VRpTtPwRg66Wfdy96+EySwSP5q7TYHlfWuxB3RqUT92oqY
r/uYpe+WNozM8xnlMI1JmIsbznkKoTujI5q8d8pAssXzvyAHjQXHgPiz15p7WSuLvnpzjCOjY7i1
8bJ0QAWdHF33oG/FSFFnfvBeD0SykpKUFDQa/aBlwlkH5ATmKJ+z7kC6bMPEbHeEsebYmMt0Pr2P
rZGtTT0VB0/fID7qvtqzH4ws9ORgmMqLkVVfW13Bisctxxd+NDIc+UC8OmHtohjQIiOSx2thF1AN
dTQEUc3KvzdZ9+r7pfqGk6FE3Kwq0/PvKXGtuGSuriol12fUQBfNhdwK5jmGnZtPIhPJ0qQNfnhS
jO4W1cnPwnaNQ42NxXNgoQ83MsU9p2X6F3Pv+qdrBs/dkGq/sNnYxV5tsVh6qcdpxYQ8I4fdNMAl
rHjlIa78Vcz46yCrVgJvjHczqo8hQN6fWoownPKaYGNy0+38jDJvtss14rSZEmVbt48Kkt7hVyZ9
5b5zITIEjRegTx83r2aXVwQC7PBnFXxXxWTvvVqb0fmZuxlVYoRZFOQYZ7sEbVWQsfakX6eoz976
NprZhUlwktWkRG8U0MQF5r396rcjeai2L+FqGMNrWJkzvyyqd6CCo0NdohFiKdkBuydMHBK7OhD0
q7bmTCtnZW7cmPrz5ydykCQoNoCgtpFCop+kVrKK9CYkeGOvTP2K6+BNTIxABkPtTvh6jtt3BupL
0Yp33WnQrE2zq8Vq7b2bXO3a1PpO7kP61Du3eGivBvujZXB+NwPHu6cF8vxYZLx3ljHioo0J87xv
QAiOWDOupnNNRW/xVnZE7udaR7L4luHEK2voARe32ot3gV9Y701eYrabpXu5r/Us9er41WGpFWZ5
bfrpaKqxiqyFfojLZHpO56JR+/MUNTrhGmpFW3e7zlVstIx0+3nQNYc175iuiOigGSAbjXlPZPGN
Gcf0nOqV/az2Gnv9sZm2Zhh2CNbOdblLFiQwsXnqnmVlOVVa1hZJ1ZwwatoHh75LCUvWAYZprlUF
EIZQDpPVfP4DJAFsjp5hz2QtgBNRHRqd3pOrTsc2GN+WqtyjVUV3Cq34OU26v8w8yo8pEa/nriv/
KVDAdLb4ypXrTzt61RuedH7Ko29jOJqxqgetXAEgR1pkPkvYEAwa9AjBANMXL0bsDrugg0ypJap4
4U2CJGB303iZPYxkm+znYg30Iqtuab7CuCPKMB//aJ/KGvmiylbQZRQVUzlf2wSjH8A4pciiJgNg
DMWyTwqSyHNbaDJ6IgQkgHPYzVtqZe+FXwbPsuZ5oz9DK3Ekn3f2TaTsld6OWEhn7ZtqZ/qTje8H
iJEG0As9SmCpLI7vshJU5JjQq58usqo1QDkg4yV7WS3GLDr6vQdyeD4SGc/0ZerD5Q/LJtsa12GV
iJusWWlPiLVHE0VWQ7zft7Y5B6LnwwPbKk5wMeyVrCa6Y71WUHBlTf6+RuiHxE6rV/nb0xnnNViR
gp/m/LtnYNGoa8VWVgvM5Xk0M9xu5G+zU2SQIoSg5po8W+h3r0lBiJfEMqk1S8vUtVLW1ckmWUAg
eSwZq828Pqg2mSGB+ee7M+TjKhLC+Q6A+FyxhScd71NtTb+JW3wZiYR+K1roIiTlgzs+33zqmRqu
8OgsnkFwJIcit/1TY0zB2feV8EAeMjvkiHi+6Gn0JUGe7aMZnZs54tfuuMVHluY2lsvxcNIKTI3d
CPQNsZ/w40giviaCz8JAE270nAxZBBJHiDMp0n00TG/2lBkr5DiBbxSJ/dRMbT6t0lLj8eZN7ZL0
RRaKbScvREORyPa/Oyg8rrsYBrrbl+TTRNkBuAJ6DodORWOzhcXiNcMZsPx0rOryB7aZytHS0vHN
akseu+FVww/+C75rP7PJXZOgR7m78HeBHfwq2zR+CaMQ3drEUXbQ9NUvhRVpTFqbnebq9ntg70mJ
JV+Naep3hhJGW1dJzkLxfjJdV09mFf4yw/xHOwQm6Z3SOWggRsmyuRhnITQ2VFGCAhPkBy8w4r97
kkTJaLlAkUqSlQ4vdlwO3kYPSC+VAAFueb4nIh+R8sP0vMkizF9QJyZLoH0tJ+EdLI/MJ8D3ZFsG
yGOaDmClHix8XXf+xfrbhfX93GfazVDrE0T0ckUWSuzUnIiYhdwlgZeBeK/K3LxyjJdh+FvH8cS4
5o3tHsa0Rf5wAKBcrYkzKgdNIa8Gp6ncwZ3XkQfxjdNPoB7qc0IEbIO+kr3J7Gz2kZ2OfB6R2LTF
tzJ1q/uk89GmSX9xSNwD7nYCIqYUijkEl8GLfo4ZpotDj3YuVou/J2gwRaN7uAGKem11QXMleavt
rdIKTsLKiMqHhbsRmWp8Afn5o7ei4reJCia5oF9h25aQvwOC9XmBOETftCsVkbojzn39Tc218LUE
pSJrsiitRttBnCc4NveQhV/oIF0G7+xDVrkho6IB+4sOYCO2EV4ML51mqveR1OrW08l1y6qFkOJz
GqEFP+/sQBfeewMy9mB3F9lkwD7YO6Fdbmo31u5eZzSgPAEQzTXZpBkWgm9NEp/kAfPX52jwZWbu
Eh5yzZ/VPov2PvpAWs2wuMoanlRim7g+FjrzzoGVDfnq5iRrnq6191BJQAg4SNLLNh2PkGPnZTYs
Gg6QBZOSHa8G9qLzAcJVxm1cxipoBHowq45eW53sw7xTmYuhJ/CnQBo4yh6EuvuTn6MC9TilcJMT
4qvx8pvTsM/XoTfex4hwx2hp+r32sUbLquCUpAFfuryJftuNja40c6ebE9i3pP8o8MR9I6a5Hg1r
wJokM96KofgZxAhNyH2EaNU14pTeAcSo+WZr+BkqnddvZd/M0MWpxKZmLff2Kpke7NetvW++8r0v
AMNUY3ryAmYQUNHCmywQR8m3Zezn2/jfNn0M05UoPcS7bT28jWIA5eV7aH+b+yQIjbubt8Y9nhQG
fTAtR1mNFK89ahPwENlF623jzgdsdNJw6Z/VpJEHVFoP9nx4KaodcHcfQXS4baXSOjdZxFHNaFf3
w9ERkXNr0EZ/HiIFmrkOAC03BexoHGn2sjMRweCKlhxrGr/J1qB+6y0XaNgCbP7nfFX7O08Vfwuz
H2AUtik3uHQ6Fnd1u1RlW2NWm0rjeyZrmJjm+6kEYLdUdZ+jpnTvA9x4kU2DMZHOayMVW49S3GXb
OPknLePFkLWqUbpDY1U5Pfijsujs8aUAHPK0NMGCxNGq91aGk4Wvjstr3qCdZY+6uSK3S6bY6MVN
Fp4a7NXcmJ5lbfDd+jms3H2uJ2G8nuo5ClyVzkruzUO+8omlEzqr42j3aDO8+Jenqnz0uqK+aiGs
sl8O3qJDrd5kwXOEgkdHtvrR5pv9exWqwwVFH/XWCT+6VJr916NDzDoF5Y263j/aXOzKmmE5ad31
CFYgI7S2Bnu86GH02gxe+sw3MH0mhX7qIEGcZA2jTFtdyU0vCW5aYzbHP9rkYVad/6gaX2y0okwB
+WTOVRZuRZTQgRAAQ522QlUA6ZKLqfpNDEf1XkV+cffjgvCaF4V72ZaGGbHKCIh5kOXFeix9dcWz
7x9lZ9PAozVHpdgwgf8UKnZYCcPsVrRhda+m4tYQKHxC77W65zEit2ag+GsVOiheD/3Zac2OC8DO
APjUhkQqSCnNru7qWEUvdeQe5U7ZhM+YRvC+9o7a2BfPozmc7SrouJ+98V6bfXHyhqoFFTSK9KkS
xTYrtoraF5u6dqqNZokJ4JFf70zFcJ66GIpG1PnxbD+2xcfta234OXz47uIX3ZPVCRTbA3JS8BJ+
+G20swIED2KLlU7ODMArtPIwhPbH5GYg2Kqj2gmYE0oAplvt9E3DHGRdM/vIPPyF9HQ1gRJeD6EC
kdTnay6zfeBjYNebYNBVpT+BmHjXKifcCz4IBLhVIOmAlLtOP6sTWnONphgkF2Anuco+GfQvrLsY
bEAvbApDfU7b5IgZtXIp2wJ6bNe7x7SDAGcY71HdRyz/XNbJoD3TLnDvU2ppp5GMNvGOhmCika/S
bGzgTK3UASdd1IlJ3464AXhFF6+aiW8ki+EntbtqQe29ziJ8IyQGeyxNeI/CuJh1pO4UjFFWefhl
mqY3MkKbsNGKXW437rlLcYMhEMDmoxh7FOBtozwjWvYVhMWAC13T7QonwMdV1/3nLvvgNMEJuRVj
he5zv3ZMg8xtrmiXlLlqag3q1Ug4c1+m09lCcFYEgERSBcvFWIeTN8aHWuurU9X61Rb7yH5TO464
JG41bdRG/yoG/ANATLVbMUHRUKfiagH/uJa6+a5EYXlIUWu8IJMIroRvyjapneZS5DlREr2HvzX5
a1GO3QUgwaGtEGRsqnidVcXeSwfvmBljuUmYN7C0MoOVgZvWuurag1XOiEDRaluzt+MdAOEfSDV9
n81EDyZZ8jVXq1sDh2vXqLMRweO5sWsFuF7cNGeNEp0E4FpoSbBibw2+9oYN20b9Ucb6CK/OrM49
QIOjMgc8jPoqZ9TaPK1misJj1JIHSQKEWbIYyYiwb9R3Pf3e2cpzksDzRRxlnURX0Mu/J9coT+Tf
VL6EcYXmmnoa81K7mTA8TB570r121cfgb5xybWRBeGmzUpzEwAwj1Xh/xwBfnqQtkNvr56e3SAlZ
OR2aFE74jlEvE8yYGKpdVtU+sMcfrqm6l8GNmzWhwCYgFLqAHfBWI7dkO0fRBThCCMg0WoZpWV7N
kZKvEAGydR+FH3Va4JIdmge+5V0MYgV5q2rHBf1dJVjEDIThyT5gytGU1iuBEX0VgS7b+FF999wa
jplb4/6mGvkxqBgHI8VcT31Xr4uWmECVvaJpql66MNQuzVw4JoaVDiTMJFsFuvC3ZgtSL9B0ViiK
0zL2WvVWxLG7BpS1C3PxoZB5QIkhRFGIUMbPzuqLLw2y5ny0D22GjZ3jwmnSBTkQdYCe6jE9fhI1
QJ7pyoqkWZP3LAvzGVvzdIUbwHsSqQF/3rFmCPVmhFz8MngE2Cu9HckKixvCKnw+mxKEkq+24PDN
6DKAvFxhm8WsgkVhG6tweMyG4PWUiJ3tzeqzZfchXD9FoMwA3ujqCSAGMwN46O+DCatGHcL8qtWg
MjW/ekiDIbDfbe0B56tsh6izszKzRl0jNJ1v1bwFodwqGLBoqoJ8JHoxQvgkFgr3PpbjbQjs+kKo
MV1P7YgoWtq8wF6+EWmuVxZ68kdv1EGB6r51dGz3pPidd1Ji3z1ZM06njNrvtetdipBh1qwVhrGk
LA8TCktYqP7dA0Tdl237N94HBpxgW2yVIh6feryKLg7B43wmEItEvyeOewb/MDLLHnyuYP/3wKqd
6IYAvhRFW91o/VWdQ6JIo5JARSNMsm6FdSjdMl9Zsd3sga7ngOI8C9ANH4MdZOaTk5GU0nM0t5CO
vRdW6xLlybVNHEX7YmzMfVeV3l+J9waXqVUb/+dkVxs473xLvRkio/wMjW6dWak46YPAH7FU6w0r
de/QATzbW+BAwZ2QklJ8Fm8thHvHygl6qOaGOeOTN1j9a9KjUeRQQ0wm3jameMtSxT4/irLPnaVq
M/M/2hUUMWy+ni2fuaPXW+AY3RSgZ+l5O1/43jrwUF/TGPrWLJlXuip4FX3TOE9VRNqU2cdHkunb
TMTjSZ2Qb0Io6qpF4pc1O0RB1bmgWywfRlZnfIjnYhbPMbNBu6hm1Vz7rhmfm2geual5hWiuVchU
t6ySfSEcNVgnDrcRTNhRaVh/tF3CzMMKv8SJjs6hmb9axmDvhixk/T0Xvvs0eS08tEaLtnV7TZw6
PgUsD06J74QbI4cAABs7PFu2edWFAXvDG3iisHvsQVwR34u2vVJdJwwqCeyxOGtngTMtPUgMmD1n
pKEKA0s0rdnrCgTmv4XSki/q0DbNPewyjABJLb8AqTGkXkOYBb8GB9nzORGgTPpW97F1xXALjgRm
oB4ca9GBxhpFP7Li9DmW0MgFQekjD2p+rs3xVQ2mAWqHb28GVGnW41xFpmBcdyY3y0xcgGZOkMAr
aZGenDTQRZ6Zn0FkHPoRRgpwpefWbK9Kg/9TZkbxRsdEc1pLzFwwE/gt8Gdbpx8zOAWT+zwkmsZU
sE1fPFJzp6guv0zAjd7x2gBtmH8P+jB5VzNcYrzmw819Hm4ZJXDmUEE16ax0Eh4ox3O1J1mMfMIA
WHnKxpe90QDHXq2QpQLY0wcpMFaZeZKnwbXyLaxEdkyjgiF7aJ0Nht3AQ0gpAILLp3WOYlro5Dbv
hb02GfKeeg1KbwVQAP+1fhfX/D0kR/yniADrIZ6CLwFScIiP7kas5TaOM0Bwn/FGALQ3scbdRf83
UdZJV/1mXdOcmz7dV0PFZxJUYOxgaa3GkIQaeJxVdXSCb3lWGF+RkEeRc7jpsbAOSa/cJoIAM71V
3ZfmbDwQ/a22xiHyhoBs/caLJu8YhNZzRCptnejIKjVqhvCfAWLcPrumPl60JHobVFapQSmQUQyg
DM8mTaWPrk1c8/eAAn1ZFCBEWrU7m4Q3WK7CXoQjkvF32zvaHdiuizS2MrIQMBmntRlXnyVdvckT
23uFBeC8qOPbBILv1QCMYGei3pVR/LVgYoB8ZQi0siCZKqtToqfM+YoUgKai7OPWDZg/GQnwF2uT
idZYl0XeHWBH5G+tWdWHAbbIWlb12KnBG1cWfqFK/cR0mf+nae2NXoiP0VbGfR4l0xnhj9duAuxt
unb8IpByeRG1VpEZRgrT6Zxka1V2uS+ggRsCdoYSIzGX8vNmpobbIxXsBCQZc7FypiHdsop+MYhz
MIpv0vSlDQCLfc/sN0zLmmM6Y2aKGVcXgLA4ms5LOONGK2NUjwAjghlJKotRD78oiuFvo3+bZLvs
ns6vXXUqBNfVa6DTrdI8oZRAz1oHOa1Vpdj4uxFHyIMVvEU1SAH/PtQi2QnovHZjwC3qhztC5agb
4nm36GpIjJDEDaUmCwY3clDyngU35I7WTyBJDj9GtxYncFnWtGWyyi+Rm/KNtkq4ZAe5GU9EkGBh
8e/1VQ7a1210FIQKZT/OkELmsukp74BbixqvB38VK9ocR6BVgMXaklX55ijZJlYFDrkfZteDYp4v
XD2fUW498Im2FqvTVkIVZeMwpWN6kD1Dp+HKIIso/jm+mU8ie2mBOq5sJ0028lfGaE2TgEX4bHb1
24ta3UuFEcdbQ3Lvj2A4f7bz/RvM0DlkqFHLHLAsYnn95WbEEpmUFsZ3spqm5T4oFB3/mfk3ZeA+
Bd4ZB/kn5c/AeTkIyx5xkq7cekXxIY9LBgHHfL6Nyx2WjRIvlflkXayZNPpoGwq93SO1gicToI8F
+yufBmi3ZKiHMRm2ql59l3hgWfTAqNsKfh3xVCRH0rK3MSMqnYQx3q23Mum94LwCVfzdwVzcenXA
HbWREN01cX2X996O3ZeeuM9uqgyGdasP0dtj6k56Kz8lDsu/JkCz7XHTwA7rQKhrsZG3S94NuVXg
8Rmv5KZ8CqxA98krtysv77ITvo4e6DO5ORcQEXg2lH2J1ztjSx9PABGAOWM1jBHoH5vyaAdHCpDI
rpGdls0p6UBD2eFB/r2hrolR15uoib9Og36SV265SlBLV7mVjBt5reVViZuc9X+jIb4yYwDkPZFH
yC3ZtjwOsi4LI8ExpG4DIJqIPvbtTd745dGUl+bxNMg9FZHPVQmGfSMvhfyReldxfRqR62si6Mxy
rfJHM9uGIHe5XF8zc7oJ4JWxS5kN8NTdtTJrYNoGu2yC6Nzo402fhw752U4j29lPYgIJjB3fSoXO
iRJujZ6QFWf5//WH//gNchPbK8jueqAvPZe7h5oMDqWdoW/kECC/7y1y4wcbQNZwS+DyLhd3gVP8
8db8Aar4fAUN0nh5CGtyqndGkGnTNnKDv5U2VbePK8wgeNIdF0r3Y3BRu9cUE8ud/C2dX74k9qTu
0GjspnWdBpem1xVgHvM4NL/W8ki59T/bvLaYEA4I4o18Eroo2TGFYekyPwj6gLSTCcf68fjMHexy
ooOpr3sk2A7yCR5aqz+MmcWypNxmTo/xkTuDK//n37Xz5OgHYIW9zACuMANSHs/eFD25+gxgNHK7
muVtGN7mYVk+SbL6aMuJ/swjkqVPztZ3yh7MSvLqCIUxUvaXxeNt/eMRXTbl/qn0+oNXm2v5JCyH
YCuwV740NQkCORayYK/3KHQfH2/441mWbbIq5qdQ7bpdDUhvHzjhTu4z5cMuezyO//wIyrq8a3Jr
OUbWl81P+2X1U9vy2Balbf8z9GArR4I/MY8CrtwqAR6TJ4DcOhuE8/zh0D2IpkJnoTrqO3woyNMz
L5B3vLd1jEGdl2xqrg5zA9aHF52IxaTmeGzH1wxQSl+1Z2vGqk5Dcc16t92Z5sRUotbVjSpyYjcd
AjMrErw7yTsYs9ku0pz6aiPC4sXBvPhx4+VfldXldXrUZePjMfl0SN4nzaHDflA+jLKo5uFabukx
9CUzgvMkr748SQ6ecQSzwmPX+dDq1/ItgdVOq9z8o7V3jb8yCxEluW4ZcQ3eQqr7ZksuRcAFayMl
ORIHhxoSzfiGIdbfww64OzImW3mNZSFvezRPTxDKZY08Jj+yUT95kZHu1Gk4x2aBQJnXHuQgozFq
N3B2C9RzN0Euli+A0XxAyk+P8oTyzsstRvpmZsPYYf8x9d4rZnHugln2Y/vu43m2y+QT8RgMVE11
jhz3+H16M2ibboR4/7iKReowksbzZyZ1U2vjW9CFJKkEXsBf4JINZuIe8qOyC7k1KCcGuiiDZm0X
HTM52QKvW+5H1zmOAHPI5+6hR6JRHNrrFMewZXa1rKJCTeTk3HRtGYThUj9XRmzs5Pnl7/LtcDg2
+stkZM1ONY2rvKuPWyu3srb9GRljuBryHKV/KOT/LNAeA4civ/2yvkzsWJ4WONKwfADjv9VSO4Od
32T9E4Ls5gFoWnmSrJ0+bMsTz8LvIkjT5f7KO/EYYx43hg/0rwR6pjl61caCII0shmPgcJLzEriM
4BsUArcFl0zeGflYC5XYowU82M/xDfl3MJcdHiP6404uD/Q83j8uwmOv3JJd/t+nYq42wF56egz1
8sfI6jIXf9Tl1tI4hdh+MKFFmEFOdJXWPqh4LMou8s8uUy65icMmr9qySV77H1j98qGUv/OPWcZy
bJG5a2ABFxKC2GPwoZfzV5IjhK7lazLlyMGsxWj+jdYK8eSgiw95HQTqVnZfNv35CxoCBmlFsszj
5JMqZ3SP4tE2TikpBw2lSA2Y2DwJk//Oo1hQkrL+x1x2+fXFNMDEeRpydN06tmvg6TubLNW0Rq83
Jwn1w5U/xKxOuqurRzktk5M6uSWL5dTztFBWSQSheS0ggDw6yy6Pqtx6FI/b+Gh7/I1Px4bZe4tQ
B2MYY6YcOFuAANlB1uWbxxWPWcbP+5cfPxVavgqVXv1jGilv4fLkTd8FRPujfFxDlHQBTc/3IGhb
JDfkk/LfN+XRy1AFKKc+uEWy+UwFETBFHku4T5wQSfCQex87HmtAuUMWj36y2vs/e63Kjsuvn5/k
hezxeGeW+czyMMtWT89a8if/vndya+klNz/X5UHLWf/o9fkPfD5K0UhsNPabNiE1K8eVx+xBHvvf
2h5d5N5lni03H4W8H4+q3JLH/c+z/rGckb1lx09/6r+1fTrrp78k5gEfo7mqDWD0za84Hs7kKspp
WavKF14WhFIgZ0IjYvE+h9kexaNtSvEEhX5Hn7Ix2Fw6yeFWnvzR9Y89ctM3BQghUvDLEy1fFvme
PF6Wx0v1P9seh8n3Tvb7b23/v6fyp2wm9+cRaL9h4+LQxrR2ngvLD9ejWFayj/ofsYr/1v1T27Ke
mE+7/AV5nk99lr/Qx95FU/rfausFazk0yDWo3Hp8o+UY8qjKrceE7NH5U9unquzndwgGdD+1CkmE
OLch8vFykntneisf4WVTtsr6RCibZXVapjvdy++P4R0wFbTxR12ZZhq5rMuRn7mQIKJkpZa7hI7+
D2Pntdy2sm3RL0IVcnglwRxEKksvKFu2kXPG19+Bpvehj2ufqvuCQgeAFEQA3avXHNPzjWZaiscD
0X+QrDVk4N9ytdtDw5SJIYinS15MiDCBv7n/9ri9/xQsMem/97n/DO51f/1cRFG0Dn6dELKwUXr1
8qS7raUm01LMf2MSDAgXxcOz3/Th+nbHi4ty39weq/eyuFz/syga7reuKPoEUn4/vkX5rzOIuimN
yZ1QYm6j+8P+NrC+tYv/z/3IGq8SJm/pziAwos0Rkj9mjvdu4lixEQODe1Hs/dVPPETvdX/84aLl
r0N6p5RWk3YiK/BSIaXANUD0IFKuKWRyzC+uAke85kk8urw0TtOtuDJF3GXpdpKtRZ1axlbc7Pf/
6O3e/yOY+cdQ4d5V7Il/b5h3RPRunW5BrswCeqJFIZgUFVZ2PzkFyzHQXJTxLG7RW5xS/AKGSY3q
d3Ej/45qVbK/wjqbpZOaxcEsS3cxiGBU4ojWxKaqWa1c3Mue4UvwzwJjUczcYWsyMCDjgXyPfBiq
4m901TsIzbbBAkAow64RV1X8X6oUKZNa5s9FhM5E6MnV+R88NUB3mls886/LLy7qH/+i29T1dtXF
nEXs3m7zkMXJydHHlbjK4mPvG/EF7kVxYf+qu83qRMvfYs57T9F8/5PUIFCXJtZ6C2wMsYrzM++1
zaNhowECXKkoZikiPQNAmu/wmaTVUFk70ywwPXOr45DmqcYx3k2V/xQq6UaZzyHHVXoq/KpZiF5T
mw5baSp0V+5SkvT6Pl/UIbe62DiprS9NhwRPhZyiYxLbazkMjGwFMgjDZWb2K6KSZA2P1q5W/foB
TRZrzUBjEZ6nFu5FkXxMvOF5zmh/9MHAPqK/qVyocQNUDoqiLgV4lMYsT1QDFIjILJPHyLEgC+rt
aYxgIVikLaxV1vY3juFNl6Ssv9A7bjtdKV6HTMdVK/E+s4IheYUP/N7zZTLF0/q5cybjm0O0npVd
z2fBQWmg4/T9wq+r6q2ayOllSl68qHJiLiHqkF4Vgu2S89kWQCeUPGVGCb9Jlt0SRDBkqII8bowY
y/MwtxBKwkygx1EgiJVNnZvFeRrj8iz2xCbNcwvuWZYBFiYIb+SR7xYl+CFv7D90Fs82jTyj/FK5
1LAjgcThzgHghe0xc4vyCOq1jOBT8zASlSEYuk2akxPkND3z4Tq392RqsLzmEGxvoH6N3Rhe+nmD
0CW8eHL8CVZT2omqIsWkG+4iVK4c8JlmsFpj+ZcaGvZFZiX0kkiKshyHwWcGQUNkOqRWJSbXMsNS
FA/Zxdj37VmJW+dhmjdVStqeyW8LdTU97g2BmiZLpbBwRetZndFHzOaGQYUL4/0c43A630pkc0D+
tfjN3Y8vQ8N5gDITLsugWcA91VaWYujuONYZjDeS6XNN0femRaozaa2Kq5pq3CywggeDgQN44QTF
sURqd6znzb3I73MT58RQe9BGJtq0Qt1nk55oS0XXlL3Y5KP/T2XeldJydFC5O0FCsBmowXPnkTBq
m0P3EffZu8ZSOnnhyP25t3T0zGQmkq2Ql1Biuukny51vQRarH2Mdk60AEOfZH1LSruFgPUwKa8nG
GBuH0s66vdpFzTZJovzMv0BB8t/Ij/Ug8eNKE/0ka91zBTXoZIfxQ2+WNdJXqXqMOhaOLGCPK1EU
DSyFvoBfz1bVsOgw7liMc/dISTDli8jlmo9jBZsqS0J2yzPD/eNgI/u0kkk/iFNVta6cLSfYIg7D
qTMFi7bmhVO692/Q+PGvIJji23krbWoe6rZZZTJYm6WHxXLnp08YFU4E7fOaubKpHxBa1I9oz7sz
oeOdKGG02zxiWocYKh2ANc09RJ2lFX8fFNvPsg2PC9dAErWR/RCxmHclFHRH+GndseoJKxcJtBPR
YEGy2IHBjMlm41KoutRsgG0qS1EUlydN5PlVZZETNl8fcxhIdCnngV60MYdftz8niTNvY+YVmrP5
+kGdJiMvHR386fnNDL0OOUXsik3pTyjc72XxaxsaEJJ/VIpm0dIi7nD7BxJnyMDz+wV5XVgqFCUP
JbV6ryo/2HZm78N4D8rPoliL9qgPqnWiQm0qJ8kiYC3ZuIUTD9zVfugf23nTx3BPbM3b/NHQdQl2
Mq++Z0YrJAzRoRhSPAznjdgTdTqzbCwbTIhqkRLW+A3+j47ikFvv+9HtgDng/+eQxO7Jr5CVzd+n
adocyO11OBcy0cDlX99O9BYfMuaFWh+TZtZRsOyoGw0KWIiUp3DeZAAmTqI4eh7EwtDrEa/LEcH1
ubmQIZcv7p3EHg56B158LevIHBzZRFWConTwxBglaW+9GqTiQ5YSrX8dKorigxuoo1sLEPjtUPFp
fxyRqvqqLUjQ+Lth/lZjESF2vE65+Z5gT0rm0mQnh2Ysk4M9hCScKJA325R1RpnVilWcB8qTXAT9
0Var71mgyE+9mctPalCdWx6wZ9amUboAHeTt12nwv6yqUQ8mqSWvdsqpWMwpTgk0g9ewlN7QI/sP
olEv/JOXR+ZFtJEpvEoQ1D1mc8+heo17RX9WvDB/UeKd6MI7J32S6xr55TmokvHY+UpyGuYNcD+1
X+hxxa5ZTwue2WTjzUXRB6EpCzme/VOOe9xLbWKXKJeS19Sp4GgrWrMURa2r+62Ga6pb6AZE/IVp
tN0jNlagi4xBXYUIKl/rDlsEGb3eZtZXvpIKVrhm6unbAcvMS2EOz6TQtB9G8W2ya/vNkOxmnxYh
6CRTbT/qiUQK2TKyCxAdWLpB98u3zOaDlC3VnSJcxM3ae1ZIPoNh2/Tke7IXBc1qwhoWvfA/Vcgi
fzf+VacaFlmx6XQseqda4ddWQJiz8udUMsx9nbQjzO0uf1ZRTD9i/b4QjRJpbM9kYLyh5JVPosr0
atYX7L7YiOIATWKnOGO8FMUqsvXLxCqdKIkztr18kmG9qSiiD/44kZeQG4F2qGDFIIuuPChsZnYi
6B61Lrl4YD1By65Kr7f2oqVrPGelK73B7w63k8njyQMwJnzt5LJbovEJ96JohbJJmkLYHUTRxIgI
H0jVO4riJI3fbN75Z1Eau/TC8zq7aBH5Pd7gb4Owl65J2sin0ENGHHjYVfVZeSHRZwV2orsWTvMS
R418IFmhv6pqw60SQZUvY/soOoh6uIjrQqrSs6gSGx3KUWgiYKhaFcPVHPfY1PSvonuEHO2S6de6
ztd2a5cYFlYrMObFwRyt/BC2iOVmWHBxkGQ2dVvaYGbl0Y2cDui4GdYPgWJhBT4azxDCkg/ZKJ0V
3MxiK4podEipV/PXQh9AUmoduQRzN6UbvQVMP7JqsgF3ZbkhUbxMPsiiTjfI8a21ytrHh2loh8yW
jCc9SK1TERskWMzdmlH+OZItuePVppwY1im4EbFnz5tJSbwlEbya/N1/6u5dxJ4hNT/LTlU2/3a8
2pAA05rRQzVM9XmQStKlcxv0HVldOm+in5nsvehDb77W1gAfKFPzYxpoJmTjMiEjrp/eutK+iq6D
lhyrUHPeqzqTXbuKjFNSOBiwVBW0FLiwL8iRviTgV6soX9qkDR3lgpvKHqJvrUKCmKHZ9YOjt/5e
Mq14EyaB/ARVpVqI01vTu1w49VfLuhFpRHoEh3HUtsRsC6i7hXF1TJjj3O4WYEslW8RplUPGhVF1
LHimHs0icDtPjfYVcPLfDbc+orm416IjIfkZjL8rT74cuaI9IO/xKM4WWTaVZomcsLT03a0omlVH
iYc1t3Z46+kr6tXQY2Mjmz3a7fspDEs/mKSX763AkFaJkqvYUvXW1iDfd4fXTX1UNN1am3E6XkZ8
XNyukesX7kaZ1B/b+mTsfIXNI/2qnWe7jxmSDrmxvj6ZTa5/oUkEFqnznOfXx02bxhYiFX9aVWVZ
nSO1qba6Vvb70G4M3H29AluC1oKPRbIqDz6UmWoBFsvrvI/IH17iUJd+SmRa3j4ozRRQcbnxY0z6
b4EkWe+KWafQjpXpKTBhgzNE8R+QUNubdIaKy5KXHLokMjaEA5IHGykQOc61QfyMB5npTcEHD+BP
xIfSD9XHB5nsJEbYDMJj39Z/ppCR1bZ79rHmqJvHriVnGU5x/ew0zAnbrlQeyNtoSc/BYQndleUS
XPO8rapqeFAN1ow0kBPc4pQ2PYg9y6pYAgSBcGpjsC741zwqVu88Z4nzroyRdNI7x+EagO+tgqTa
i2KrQZ7LrKjdqVEHmEphXLZrC1Ld8tp2XnwE6YuyD+RTVxbeS1hNH6rhq2dRmuYMcEs1HkRXR7EO
oWJ4F1EKOn/TJEXyqOeq9+JNrCXmRv1UaJb14m0GL7U+Il6Vm2aQm43V9P5nrm6qvjI/CzKysMwp
q23v9/k7NnfLzgjtR+aRR0we8nPlScDzfcQbbRcoi1vd3BDmrDjjrDsrWYYNsKORmwjwmhZqP4Xd
oQFMLbD89uXeodYqzS3N1lj3WAqe23nDD2N0a7yRXVEUDSzY5ud6wm0Ly+oDyU58st+WZDdgOLog
dpeftXljguI92JJ2yqxyeiQK8N4W4fg5hnOiR4OeAw4UyL1EfY+mfvwcqtBYDnN9ONf/d38b5NK9
v2d7nIf0tGXt2wDf/jn/vf5/nf+/+4vPVcse5bajr/TMiJY9E/Zr0Y/VVbV0dWPOdeAyqqtoyJj8
3upEF0CR9bWY6/46ljcnOCvJ2UQq70SxMWa1pVPW8ppfRvq7TsY+2sn09b2baBwix1lUFXoDv3iQ
0sZAMInma1Cq3l9Z3OtuB8fGTQclfxCbQef/lXev6kKpy5UaxPLRLxHi8ZASBQjt8rGZN6JoahKi
+1s5Ld2O6Rqsx39aRf29KI4QdbDtDllIQtu96nameznhoTcN9kPB5frWYf8Bkcz5iNEz8aMqsp3j
oSVVB+txNDvnmwaAjmih0z8Yto3haAxvJU/kkNVX1MQIj3d1Ia011ZneIDL0m5azCuDpK7KsnfiM
ICWdrysb44QTtnP2WoWFrvncmFc8qFy1F/JGDFwHNG2t1s2wV6sAZvdsuCMcdW7mOkaQI85l8iUa
xKaD1b2ySbJCid5ZOz3RC+A6jXdNrVi6AohuXXXrYCMWTxNMFw12DBByS18wBEEXEw3VRirTbsPk
Dyy+9qvUm08QI/1bGOEEH7dN9xDWnbKVoybdeUOinwNfxRNDKqbXJEh+kXSY/uLgADv4vaTr0LGw
/r3iJ7PRhtY/l3ldX/N5o8kMD4McXOLcQVNnKVJNyobRFGclQRcPMlle9U7enkV/0Q2DpxWmkSMG
aMBp4tmTnZR5vGS7+OoD68BXrU4uQIcwiDAwRtNaeVjjg1adDb+NNyXSmlOcIqrQBn06WjaZxajj
zYOV9uEuB2V8cPTQ2BH2yPfOOPX7tByGnSSHxSHVcox9vC48xrUH4qm37GNcjHi9VgRJwjb21lHT
yDgwyNXadvIBoSvQZQBQ3YX1iWKVRFZ79aA9wQ0md5AnDtlAZdc9TS1WP5g7D8+hAR651RddGxCU
8nP5pWYNehkMsvY62DYsb7inb3jPdIsyHIeThw8VCOosccsxCCFhwY/j3YTgw0um73Ftrzz8yN5Z
va7h2oSz1n4Kn8gl/RWa8vRdirXvBH6Rlxs+gXLfVtdpw8vZ6/VNN5/BjvDvIA+swOJhYEJljkA6
STH5npOXqLb6N4dcA6aAaX+AjTpcKozUZxr/BHStOjnG2IJC5g5gZlRs01oBJAO8bzhH0FoYlA/b
TJfCZ09yrLOloKYVRvCB3iG5M7x+2yX9+K6bzJ0UxX+2c+4UZcxysAHy8B6SALjyi77biqPUKN5V
Wq/sM0vpXWKJ+R5FUMRUdc4MNhwMObxmcavSR4CIoovY+6PSnFtE5d8t9+5DKviEfMD9PKKuLG10
aCzgLVMcA89G0WDl2Ejta4uB5X7w5BR8BZckhbdN3LJH6TEXIdo5q7HJ8bmci6o+IlrSjXwnil5S
KQvUidECkwdEcqbFpGDeqFmA31Ohj8VhcOISBwv2xObeR+yJOpzG6V2rpCj1GdlY/4/jJoBRBQL1
/zq3KP7x0RY+AjtGQos/6u6HiM8fwmLap8l7PQbBM89cb5FHlrFTPbQVXaY9yY7lbbQ+kJZTxr/Z
cvLoYpb5VpTEQbrmPDVt6pwMQ9qCLprOTlsjKWyy5q0brHKh9Zb/rfGlZwRFzg9dUdaZzeMADvjS
VzI1pANQ3jaNfhHMeIAOEn0vwyritVM377Pd/TI22uJEnPsgA3E/IRQoT5lSBmtwptMi1uXydG8Q
rQywfvfTseTJG2spt6+kyODcPJ9BHCI63oudOVgLq69Ys/zPh/x1ammI0Qup3mtCjirAzPlD7icQ
xaSXtyx+RXvX7iXr2A4+BkRYh+L4InUBEhLVuuiQHC+JOT99lZwMAz2wb3UofbFUSuytRajgZMkY
l0QyqP9bca7Dqbs/hfNG1JGCqazwRWMVZG69N4h+oq6s5HSt97gCiGJjatkqBAvjttFIeL+svocI
F5xcrj4Uf0T+1hXjq1Uwaa/G2nvKpqxzSRXrrmobQcO0hvTB1oCqREDcTqPR9ducrFoIjiE5+9hW
7YzEgQkyP8V7Sw7PWSKX65S57kWGtUvEgOh1YlQSgfU8feHbBUti3vZbbEJAMSZd/8RT9N2rE/Or
MLy9TCDTh4SDrimuYobSL3nRmOD7CDKwoNH+Gkbn6GVZ/qXV0TdJJ0rN05IEerKGDKPDDUsHtWCA
9EyntH/xqr6Gac4EQrQOVlAcghQpoGjNsPA8et1UL0RrlAQpnpcw5UTr2JjJuZL0z3g+Eyse2UNS
lU+iLdJtYk6AlhiThw9FI0vnCCch9n1jCh/EntjIqf8xqXK5u1eJPdxQAzfCx+d21L1VtlJrE7EQ
tRB1Vh2Am7RrdKfAQZf3fvfPkfv0VOu5ufcmlb5ThCsVSqSnIXYKlog8Fk+URDk4dqscZHRUaNZD
ZZNMoGJEg9gMNtSgpTT3qSRpLNf3YxRP+iqmArLdf07zRxfDitCQiZPfz9Zh07HsrLFwb+cVzV4S
8RF/9JxMSVpih6W7mukgBJtPL/UVEkEUrH8cKBpuHym+YJDK3trR9ddbnSa+wf3DRyfmJ+hZrbyr
g8b917/p3vv3eZUfqQ+34fYd5qsg9v74svOXu30n0XL70LZIHyLArkjFN0Zjy4d87iY6eHpFmEfs
ihaxGcXlF7u63YJu6L87rAidpLZfM9rATm2oT3UclssKAws/RGrm19k3I69HGHrkNHbyzgy8aWM5
7U/Sckc3Aawoh1+dGmMdqZv4UTjwwZy+3QVJ86NKPWfNmOlggzANSzV0FXOcUbbOlylhkR21C6ni
QQ5oVgeHbzvEGGvcrewqfmWeuUWE96LXnbPouO3geozPlVeSXNy+KP7AyZD5QcSOz51cH60I/WVJ
1hMBnVVCdCvX1W9B3h8lVj3HHEvEEQRDMS/45RKLDjF63y06YqapTnwIJeVaNbF0kSOmvAV+RpfS
O+iMRbCXm6v6oUMmlcSnW52Cictiyvt0dz/KJ5LnphXIJXxTpYtoQIP2rZlQXJVNh5RzeqrLpzrR
+0vPQKixKljoGVPyfiJlBHhZxBfxX6QCkxUccrA9KFsLskMzLAakprpDvqGRnDtlwAFs3oyJd616
dPxpfrD83iDrn01OtHiJxmxYqzmsMVGXQWDYTLisETD9p66dGEiANFU3JS56uW14D+m8AUfhFFZ5
aUxwTUkDF2dgDHOZ5k2YaMXWHq1xIYo8QbRLBI0CwVB9q7rX16b+FhqNthdVtlSqcMmGCbvQOl+J
OrHRVE9lmQhmo+jyRwPEPG2sbx8sqg01Z313zLOd+GBR5wX9wnQazW3GihXr+UuKxjCWs4NhAiCc
qwzC6mfLktzeD6JrXqxyBMGXRlHCK2vmv4aw9Ha9op0AkSfHAbOqi9jYE6x/sFbG+l6XjF2GiRtk
/liWIglJo6fhed3uYyM2LgT7jduxbWiuptzD/Shoaly0bCZtXoLH0GQU9uZWxiGpXFd5oi/J86U9
KAz1MA+eo9p+mBxGB91UslZUtvrFcWLpwQgP/lzQwuj3ZjCqj5ao5X7Uk3laiN4H9z8SM+79hhjK
UTLx6BUnsuTcxLsivGB4156LfHRvv6ipCH1yjZsFVOT6Ia9S/6oTJLuqUf5UeP5wEN3EhiGZusAW
qNiKouirQFl3jZLMcXGUqENRkSBJiE/M4YalI/vOJck05wKXe9prWvvpexWUkLletdIOJ6lo4UU2
yn/RDQLmjpX74CR6MPK7yKGiHcKJ318+hs1W8h3zgljUuuAgVq6UwMbLYJisi2hQGuCecsHijCiK
BoAp+rlMGDDivCFBjg0alpI1bdmFPH/jzjje+wbETjEzq61NopbR2h7JmABnGVwL1BAu9izxSrMg
oy2tpvTWmqNBDoffcgX1HF71pkYbqsXEDwbiobaWYCo0e5mIDWOXCbcs3DzVaWC0UfjY4UmYhXgz
qc8DPPx7by7C13vLGrz88NZwyL+brVU8zKH3Yg+75pT1630zq4TaOYVR7IlNLxIl5w2TWhInRSXo
2nbjqKx4DxHAl3x8Dm6JV3Oet8ywu3qX1YkwS8MsdhY+3DeMkZE6iHIqVA+dnr7ps/ConZU01fwV
8CZCeWQK/ZFRAnaDBklQAO7uXmzUshkmDI6qmb/xn101cb7CWIWBUWdgH0Vz100oRMVuBHYG5H8c
scwBOJ9FOyh7tytmj1iQxHBGIttkCVFcxVszsJfDHJXZwD7B7gCFGfIFfSWNmoTErv05tvoPD1pE
kpebAfsv11CefHwd93nbvVtc1kOIHdi6UfTPYNSd1TBn1cacJncOPHHSlfh771db7In/AGtYwUr3
uVYSLmkHuVXdKvb1bYNR297U8mJnMkmIy6haSHK76XXzJeGvNowBhT6iDpn/MD8BpWJMbgOknyTD
jSpEzLMoLZszrq35nyX2UqANqxIsCO/dTtnXkC380mShSysg8cXJcPzjwiBR5rqZTg1C0VKWkpR6
xPsJuJWB8aWngbTSjGPeV8O+Dsz+ttH0cNh76nzl0vEzVdRyj+S33DtZCXRc7Ga20ykrsSusV8We
2MSWV5Lt5EDDmHPn89mOpdBKBDoMOv71h1U4VrYLU0AAs0Z0/jPFRvzB92KbapBlFHwzvVnDNM05
iuJy5EJzKnabiYBXllqje//PiN/pvSj2HKXH3goBLw/vHE4gG21O+7tvjFYPNq1uHOI59178DsQm
nIs9SxzrKayPoqrwDMwdfJvRiLA16ISjgSl1/H+7PH9MlLrCfVTL0IDNqrHbrtWq/S4G8oVInms6
8yFKHRsDsRHFKIRCrITSr4ohZX/AGLJZTLXV4YoiRcPBsnNXw6aryYdx4adY6wb4U7uyXTKLUWVv
Q+znh5MMz0oxg3UZj+Abm2M4h5R+ZOl8paYdutH4lOZlsIBRxkLpVARHk1yYk++1S9bb60U/pudU
4RWROaXhOlBWD3LZLHlkFCyhE1ksynYHbmCe2k7yFfW9up16HIRMG09a662pmmytswhDFnvb4cVS
++uwwYhSzxZSl7I+QpqgywuXh0b0oKuKuRyVUVp5UoMtTKeuYf+Dp5teND3ZZUVB/A5LorDWP8q+
xLNwTNbgl8KVgdAvb9pj4FfygpcjyuQgz90aQUbQHgG/kk8SsaQrySy9+hFBFbRUS6Bs4bovZ4/o
RiMLlxAFi9PLqVB7/I3t2i1AVNQ2scZu+FVbXBi7c7BK4fipc47+GEfLEIMtL4tkuKZYlIYK4epO
BnyrRdDxMc0su1+RhyJbJpNqOUyGvfFg3UhFs23UgIsAhy7UTa60HqAVr3udvJj+1bHn0CVGkIzH
6h8Wr+752aIosGMsc5fFG00aEQJL5Pu3vbRhRDEtWX/8ZPAcrOwR/X4hmTFsItJ07Imxp442xwaP
Rvomf7ifOeM2tq8DCKQtK57ykWRa3DNsHBjkjH90gUoXzXzrAwy2fVvGa6vVYU6hegqkX42Ht0w1
nOZfkBqZzSkJpp8Gjcus5kVZMsmWLO+cq+1XmUJHUrlFl0rfYdY09qw3BhaOOXKkuwREj3lc44Br
ohNDwe0mhBM0HVH4FMvJ0mxmpAis5cWgNm8e7wsXyusCX2b8QVOWcGw+yyydECbE1C3Jyhkhehmn
tpTWqV971xHi+lTa34sEVz1f9r+NnbRubCaCvdK58wCwM7XgQK7c2nCCHxIc1kU+4E2sDNO7UxKw
IACpSD8tLBLhGmnhTlOI5DmRfIW4YC+1MXG9oHseFXuNES7pIwGpWJIus9rKDEmKv+JSaddTObTu
GCTFWrJfAynLFkaUeqsqyYjPdNnaMKX8OAWcsG+IDIaK8uAPUQOacty18jdm/sHSGa1u1VZPdYxV
a4VfF/H8lekUH0rTgWcBkGRrmB433SsZuRqwoyhY4uKZLhgNKssJ/urCwTB10YxDuoisYGvokrzo
QHaZkf4KSKzUSZIE85UwPiplN4twX7EhhspKu1U036BtfPOd7pvnlxVQp/xHNL1Pagx8LQm+SM5N
3Vp9wULxpSNfklUXaKn9wQGZOq9tNENru8TahrG1CJmRBGx66i/CNyBMzI+oN875wKJ94hx1lW6p
0p80mdE/z/Ro1eE63BT10ZtaDGSzcYM9r4m7bBZsx+84ZxOvfo6z9lNpMZSXm/GiR4z822nG9eYE
ArFGZ6FP5wmdAZlsyRkGbOjzm1hWeQsQLPrWcZEWVYEpsKRJu2JgkBXoSrlsNlx72U0sAv5YChy0
Yl2lhnfF27BZsbQTLYfSejGH1NWylgeBBIY2Sd7xuE9cxWHBu66acFHX6Rv5oogcG+bQQxzil0T2
pllhJDz7xJIZPaxqKXkF5n8FnWYv6rfOhEBXhjG6+35nh+qPXIp/pKH6VZcaZoEVZH6ZORQR7k3W
t+PaTlksCBVy2e2EPKJg9N8VoqBDCuyvH/MnOSrP5RyoysZ5IfanVltYL/R84YBU2brTF3DvqtUg
mbPcuXjogmgR5ibRkjlRt/SHXa7wUkjJETKB98F64alp+stI2VVp+GCRiLEokvycxvmvVLN2ZWl+
q0MmXoN+CewkdXU52ZKoQjzIa/Br6T109Xa/b3Az80FVuyUZ6KtWiyDy9F3smhJu9KrUjAvJyAbX
06QvG7JR4HUkoofaSsdUSm0sczMO1TM2byxDp/qGKMDGmIhkBtlLNshrHVfvtR2Y5A+TsxIa/Myk
/N2R82jfLf3Anhlij50WQBtPXsepSVz4M89BNX3lg/mm5uO1M5dqapZr0x9OE2jO2IQ8V+M/qZjm
KQdjbec1nMFcZUVNr3ex55GmbW76UHLtEK/7jzEsPh0/eTaL9jiY5DTK/WvQJNuaHJx44DcRNfUa
JBtomu4YAA4koQ0wWpUYblwwA5cqV6u4P6HKG8m2rPOeIO4IMw4+NNAAvCt843Nshk+8qdOFlUgv
tQ3IpgnVjzqNv3pwelo5fKAv+0naLnmx2mbqwl2rp88jMvJlIuePRQu8PITD1MVkVHM9nnRMxDY5
ywDk/GnEjuppwwIkMLV657ftFU8jPARt4uN9Y/2s9Ro0BW9YPLaxes90kL8AlBeS3mN5KWdgm5Kj
2mTXGDTPQpl6Y6U7zmYwnd1HWgPogza0ywejgbcfkyw/kh4R4KOJG/sBU4z8jG6YFD4LbLrKHVl4
RHaICjfGl5w2x1ju31u+FFO/t5AkDEifyatTSQeefE8klxWLtrW49P5ZwZk+N9RNE/XbIffW9bbu
s3XNZeEhwcyftcNhwdpeyPi/BwVsFeeQKNW2wU9NrjEWG5xjnMP6bLWY9ZRs3Yfcvb3t/UwSLJRj
8tOyoXoz2+aoOs2ltZMlfg7XovE/jZR5IxIyrBv65MNCUw+fNO+WLM3g8qBj/Tnx22BFAGx8xrCh
UnpGNMPK1mQSjNuNzjxj5zBbztMz1qMV44BQJlbF7dK+mQ1B5SmxhwUcnockGupFaUEElHUSjrTU
f87N5GfRDNUibZLeLZ0Wx0hEh1Ug7zrZebQ0BpFjADk787uDVjPKLlrvs22476ZWXZvAvK26O2lE
7yCnxC6IO1NKWA0tPVCi5E6B3H2DQUiik08ITSN2WHUaF9niMmJ5MvFAV1K3VS0Hwb9tL7qoT930
qU5hRHWxJK9VDWZDXYWPGMA3Hmx7XnCMJK/OD3lo26MCiIzZmLG1veZZ0kewm077qTeQxkcpJO+l
/axqZ+13IEXrEI9iJ3bchBBBxQJHQmK8m8kSNw+DsFKPlqVPRKCV5ZSIdbxNp87eYTL5ZoXAe3iD
t13xQ2kYG489t2cOXycKj7qU4zDXw1CM+LmU4aPC48dFnURWE/49U1ge/TD/hclosNCVlmUl7cWr
bYxKsu8K5Dp7qlBJKDiCeaGNP2d2av3yYDJY9Jvs3DksGuIvAurqhIDolbH2q82ixdLwZ68Idfga
DWYAsd0NZ9vhVWOObmy3s8Mgb3MTA6mohqNavsVqyd3RL81qkh+MLh0YjCfxQrcZg5kJeRt++Ksj
nt0cjHwmZBkDvLehfzHyfqWoxsDACtOM0ILtYLYX6f/oOq/lVrWtWz8RVYRBuhVCwUrO6YZyJA9y
fPr/Q3PtNeusqnOjshBCtgWD3ltvYRjLfaykt0ZIQU4mrdRNuTVApqpqHihoo36LSNtorHwNIPRk
ReEn/lZ4p6Zw9iKt4grgpFF+Af0+4iLdB5YxkgzcMq085yU2Zljci1UG23Y3m2G9bnDEdIfES2bz
VHcu3NTux1RuiFo+xgSzSkBoDB/h3qWlj5TxNumF2KiyesNk4aaTM47PxWLR/F4JgqtHV0OsX0RP
pbCphOBAOYAEq0oNqTuLGJtJKOjS2UJaMomGtAcvsRD3WBOqEPMj6bCA7IeJzHZL3whjetRV61gl
XIER/+FUECrBVPLHtIN+nbU4Dud+pFnb2Brf5/EG5sxTBiN1RS5I5eca/yeixM8oMaCNzPTrFlql
dlogePNFwZlv4bZ5uIe86s1B0TYWgUcr11QeRCE2PQa3yyJVrPBBRQo1QaDeLu5ypH+kLGyKccA6
8K2PjE/dUqZNoPeYJSMhxdGQ9jTLsLejIjRdzv5CQTtAYUJsYoR+hRq/jSM8klLj17BaubJG4H4T
1yTWTSBEE3tBXb2LHVXHVc5ep6ScrhSXs8Q29Q8Alx8ylMtDnzK11hncT0QVpbp2j2FfvoYqg4DS
0NZqWpjLG/wYjHit6wz2nXQrTHxptXHc2VrvUAckpYfVXIN7SvuaaBV21O1BiTnbilqsmqx8SjKJ
HMm6wRhzPRfUz0PrkuoLSLGysmg7kDiOa+d8tqCwl+J70tyvMp+TNUS2ktO0u7Pl8GY3wxdOort5
mjxL196LMTZxSx6w6EV8EYy1iT/JID3mIGopHvrUvusaB1lGkp96p2OAUqkMst23xGxJtM+Nx6C9
74SKVTceoiSIkbij2sF6jOQpM8VRaBaXbtiS58Qco1btS0nX0RdyWEexekvgyJPek4rpdnITRtN9
FJg9XED7joEKAS5JgGfz/Oq4946lQBLRFy++vB29tk0osCkwsa8L14lerCdcbIk5X/V1x7wh2iql
PMnsCds8l2FnsOOc9OoyMvwx0ejEeo1d9Vj6im4ZnnPThBh2AvrBXSAb3O3gnEjbHyr1VckyRi2d
vg1GPPfGgDC8DBu0yu68sG+/ogrqvWnsqS8amVFgDPbKpKqk+xouarqnkjZxHc5IqYpdTyt6i48h
DyFzFS+AmysrQ/McJ/me7Og1Yk45TV3uKT3egImrT3t7eilEnPmBvs0EA2mJDhUNauhb5MAUontN
Zbgg1HT+QcK35lq1xw2BWUmtgbSSV6dsE0Skk5U+jSN3b5NU7005UHL0VsuYsGE8HBES7douHsrf
ZUBGRhqV5zaMNgZBIht3Gg9lqn9mCoLdKMH5ffEbqtovGElPDMSLjQJHZVVxxfuuYtMbulxKw9Cc
5bRxcQGeJuB2+FzVOkhD3NkKZIEVSoSMqVbSoP3LArCQOP4uguyo2gqm5klJslBgMnqKm12EwcYK
0pK9qgv9ezCwncqeNMuW27DQ3m1N2dnzCH7iwuYxyu+iwOoUv+5v/GY+qKiHTaVH5xnLYZx909Qj
DRYXgvlSR0S43o7cTbkUERzKDygxUL/7X/Itz4FLxHLMGqURdJ739rOrjYepxowEnzmy5I360tfi
Q/JlYYlyF6euvlWWyOWonI6ZqeL6HstuE8f0aSq1f1kOz1yj0EAg1S/LoeXX4bTlfUzBuxDj22hP
rNBTqunKmgSs7TNC0mA1VAHsoW93fKkc4wVs+9HOO6pNiKnmDOOM6GqkE4csdWlTWaICg4KXaxOS
LVhvVUOveVMt/b3S4FLlcCYAbO8L/nkrORh3SpYCGQrjtWduqYVDvyb9Z/FTccNjZIrHcLZ2WkaB
LkJC+VidqABw2qOHdXS8W6vOgGiMkzCA1a0bhXflDwtvwORnQFk5Rv1dJujUrBo9TTIQiyLU16gm
qGHSC/KghkcMSLMNHK7bxO6PjBUQ+inZWWRhu6YJPA6Lc+tkPGgfoXQ+7K55blROzNR8JvviQbfk
WoTkFBIBjAs4QbLTTVNztSDrgiG+awz1tWvNT8XuwZVhujUG2XWJChiTcP+359hAMdHvq+6cVviA
swBAg1vMm7W3YGleHSU8zjgVYql9THVrBrhrvspq3FS28pwRSbyyI2PwhoLCWzVhMwScLVQxnSxc
pOJCXZkiuymC9lMKJBRRN2NKCf2p7h7sTByM3Go8XemoqST0exWD6jFRlLVY8nk7V/ORghNFnxRf
UR7tMK64qeNoo6bmd+TU4FQ1U0CSVIlSjLf6VJ5Ti0DRusr2ZU9kaqeWPqzwj1RroIvqJHSbsZ+k
DJ6TFv5bIDEONn1+hUMXXexYQhIejlLR8HeytGiF6DEYjPugRUIRBL+zVB51ooRGq4gelfQdz0Rp
zrqnhCpsrEE/T3iPrY1W+7K7dq+78UMxMFlHAfjdBss/O8reJ61/SSW6atIWcL8q+Jvj4Tylw6lI
oOcF4QclxAfBqtHKLvqNWU7vXbno8lRu5EruwgicC7zHddh21OYLUjlumeJFa2MCmlVjnQB4HTQh
endNEinSRh7zjDilwrzPnUEwQVfe5nA4qhUW0q486Szhwna2bVE4Xj5gcidbPx7i1zirhfdbmeWX
aWSfQVnCtdSLuxy3xtbOWVysmrQls8Ue7zDLwQ/Ij4flhFZbKw/ojB50pYecjvIXlcVuGrAljMgG
TRIVUK+TPWcjnPNZGGuVmSoeXCFaEDl4qtfOY0JSYpxu5tA+oKD8sET1ns3zpcfni7GadeIKebFS
3NqUbu3KAg6mE271OvHsoYNwrJAWlcxnxEs3uNbO28o0fBN7A+4/GnmUmefoXF39rPY7Mh1w0YcG
PjodJuv8UaXh3o824I0NnrIyqOg4i+XJyJ47ka4JUL2to/Y16hmBL6fgPBExBbFE3YQWJwr6ifOc
BVsQ8dfAbs8gt5cAo3y6BHRoWaX5pBAdMpE/tJH+lo+WoNGLKGvRUzkuLk+i5cYo44crVSBUAWUA
j8sd3dgDodqvZZt80f0+ogJt99jmk6k8B2t0L69meazL4I3yAD5GRIkSANQfFQY5tUbYSjeZqe/k
+g6WEbBeMhmUDFVIPqRyLOxSOdNrvow52O7c2RvysuW6MK2Bnn50N/mMFc0ssnQn65MsFAYEHMB3
UuWLvnc1oYUQceDsxllBN5ljWUlIVjg64U0fDzSNOCcw21e8MjGJLZ7M7dTk2o2SMcGqUCIwibBp
1JxIRZ6hbafJrfbI4+JVPZHBNGpGfq9MDabxdtpsr0//bMOGPuG6bLJgbSPhwIi/1LlXtYSN23lB
lsGS/jS+OiLGjJsAC8seJ69yp31hI0lH5PRugSNrAv6pbXTKjr9nM2sUqp0IQPowsae1eZ6zutn2
VOj1wD2srwEg4/aBfOGPrs0WZRd3n1kZ9kLr3a0d/NpkdnpTpn3AI+Ne00B3S1QRknOcvSkdhqqF
QWlvDdpPIB0uGirsPAg+jUR0HhCRs8Y2QLgGJs6q5G+yWJac6iYelpItUg6RDYcvsL8iV//qG+jb
E4tw0AV7nJgxSAexal39xU0x/TY35aScquXj4mUCY1jQpwac713nGf88bA8lyRKz9PopOc6qdZ+X
lzIR/SrJhgcZMn3OHGdflwJI076kOmpy2/muRxMT/7C6nczsLllGB66SAxuO9UGo4eA1tcEV4ZIC
j6rshnwMua7CamSG364prgcua2Mve0Ggjkn3tjPCSGA2AbNDtXAk0OwST9TUsHFoDGs/MctLnfSv
Y74ELY5Jvw2M/HeI5+bU4rQRAm+rJp2yEbrcYCeD+YBh+G6kvsaTfXLDX70xmMnW5KE5NJxl7EiW
x+QhH54DI8ZdyKFHi0IjXCGxXo0tXg5jMXqOm9A72+awYqa6TWJVe0ldVmu8Y+lugVjGnHwoLT6I
DvTF6sWZHvvRUvOXJncyX6lFDNEifMVjBAm7o29RM6keRA+WwYV0aBM7BHIISNV5C+zp9zpidZ3v
WF+mrbNCMKSZpluCTHmXfjCYhW1Ux/qYUfLnA1Bl0DNcwUIFiTsT96Ed6eEUcpccmTlealkaiqb+
UcswBFQNLF/6ooRWBWBllt9pUuH9IoddNoEza5np7nWxb/O2W00hg6lmBnyy7fSjA+TjblMoKwnp
ocmKaB8m/VJA628mEpcVaGWI3clY36p5zmBFNz+LZfQUvFcgLJ6WKtSu7bEBs4QmW9+ESAM7ipG7
wOKslAVgZ6eiO+nPPfo6D45K6bvSxCV9YuxhLYk1XQXiF8/dwLyMEwZnhHRbR7hUUN6txjrt7ioy
09cN8UaLIf8BXP4UmpWXdeA2I44a2gCsSS1V7pO+wvGDO0JUicCrulg9tYO6yakpV5ONcjqeSSwX
6sUthbEValdtcIjcz1Vir6xU+pFOYMsccnMIQ9EcBvD21IHgnqTjsyUhmartE1Mzvn85Q/0BkQ3i
JrnJCmB1+lZ8ahOL6JV+gxcDLhKVjI+tzfy0qgHtS2NUEMXiB5m5uT+3BjfjoXnFoseX5lJ/Fkjj
5n5vpqykWVw8S2s2drZewGYWxXQjmmUmVEOnIX4DDp+d1tS1GXniaDd8EXFaKINAgN0ABHKh0WZZ
5nOe1blnazLwsFyRcDlRvZaJR2SbxABquSQv2chHpBOXsJHVpieEWPIUqqMpkpfW4n8baK21S+IU
AhOXPTKf59riL65MPhI9EUhMaLGsMZKxnP7FdE2IxWl+xOpzPITFnQqEwhklVwHfih+lDXbfTU27
x2dr5bQhaKRn6kyVZTPr8S2nLLwk7HeCxp144ZyI1U7ILcNiA4+YjdufiojwFrSyH6ol2vtcD/w+
mV6MAdVlb/dPTYDWExpQvZUE0bBEt5cxntlJ+RWkBAHrhJ+lYXVr2+luQmaoAIeujjFKOAGbW+U3
/s38i6bktlc7hfBpBwVM7xC7IREmVCV8Wh2ETidspCNhU3ImmwF2a1xIqP7Lk5halptR6nuMSoqZ
ssLknBOl9j2G5oeq//bj/I31DOEWGIWb1e3cWCrOOAE4dPCB+RbvFrq1UTMUFIwMca9pEJmAeyhD
fx6YMVuk+CRR7zeR8ubWwvE7rSZwLU6LE5M/289mh3Q8wUyHsZenalQ69DmIe6lY6Wu3GPsID0+M
dM1te58YwXRjBSqzDVofIaHk2GExbhS84OEhP7RKpm5q5xaPCwpDdXruR203Nyqo8Fg/tT0TEWto
PT2UjTcOrkahmM389uEpatq3zGJEZvzqfXzr0O3TBHNX7PsRqhHtQDcygI5chZp9V6Mbv4TkkSgF
YdaEO62HRvmui/7NCMn1yoJT2sGtFN334ADolwkQPOzKxxZQgLw3F99faQF+GE99QHuY4N7gI9D5
UBb1WmRPh9EmuiBPkjtFlLjnmxOn3FwWqwIqylrr6fnsxRO/KeWPagyfba9SsVjDTmPt2S6m20OR
fcLdIL0S91PmvXTGul3f8xclnFVRAvxiZtsIC1zIhutUSXa5SqBzHRi3VeMmN0XDuW1U65B/8moq
XeiBDMG1yjX9qB2Gc+n4BuzZtTMK0ja6j2kqLtxhE6pgYyVK5HN1IeGBlJspWQS7LX0HoW0Q5Ofy
O0FkRauQPOiqG3hRBfQaFWbMTwAnWVh0F2mhzFW+wNqHdyXcMX1VsXYS575hzDaP8su2F28WQWtU
NxDrer4VTZ23oTs3l3h5MEHfcpi0N9dNVlYRZQTyUKYWf22zRNAE4y6H/ggnV2ctJVjdUVxc/Ot+
WpcV63BQao9JFyecB+pLg73EWtN12wuNnWNZ5lrM7ksYRwKVG5h20eSDXwc0MvmADiJZ1WNR7aux
eeztct7qiRH7fZ2dRyhjzI6Zzhl1Vm25eAg2droUH+GRWS2TOEo41lhU+thUgA77Rt1057507jPJ
P1TO2Sovtfrcum1JhvfG4abvlHiytIw3cB271MEEyA/M2Ebj59BpuIjbjOWTTns2LJiFZfNeVji5
oOiiFMp9t7YvOROxdTmLxqNo9QOkgz0jVjxzlqCN4Sepp3Vg9S3xhTdp3Y0bjL9hLgZndw5PoUWv
Qlu2SfUy8gYlBY/RhhuN/AGKnPGHJRfzKNu51Yz6rupSYBgrfM4m5p+C+1KIg3StTL8j+cFJYGjn
2DT6dSvzcKNkJCNUmvNrm3A08/Z5bPtgJbBB9uxJ9exmYn025m8xOrvaICY7+bUtTtA5z76qEW2t
arfUfgohRnIKD4NRPtUpZIqWk0tvHtFxHNwahk8YRH4Q17h4dPrKdsXXojihEMedpHF1wwt0+6jD
vM6Yv/h9aO1dKD83CBWftCVmPCwVpu0F/wBbfDcZYkt0RAXg62YMHExtkuzRtZhT6zYZRXiB3FjF
dOkNpgemCN6iWxgorCpeMMx+p0Pd7+vT1KXZFlrGfuqDC3EhSF/AIlJthKpjc8xwml5yaf7U83gS
ortQpWJbHB3SgD04OxUIQc0mFR1n91KdMUe5WEkkKGebHOTE2FVmu9dGctDz8UGZZu3UwQXS4QFv
iniX15S4rWv86KnRraTVvChFO4NzpdwM+L/pKDMrSE+1Ex1aZmlgbh+6aNujRlhsEjnTRmlbd93M
heeKiLMlvstwZvBC1vqi3mKrtIczya08VXX0/eV7ZhEnFowGidPKT2h2H6lIP9s6mjn79e1Q8b2I
mPBC8tY31ty8hwYgZJIscvqECZpBxpNeOKEnsCgDYWBia/Jv7ut+A/GJFfYmaZMnvv97+7Mua3cd
ghcA0wL6N666UgbaKjP8GZvxvtHtnzJrX5ypeWAKEXh6ouCTbxOc5eIoVQW0A0Jb2DvMURVSgy0B
JZvIA2fV5XNFy68ydbYD44BR2qcWDI5XSXhiyzRLtsjz6dSyNbE7+360MH+4mYxpa3MFybDY5izc
gaW8Gl38i7mZBHmuxm2hQmtD/h7VP9JuXsiZAo2WxaUSGy3gzsmajruyu8tFj/ux/NRTB2766HdO
DKVOFSW5DOhOyyV+Rpkg2AXat63/MNB0/Gh2TyOUtLXUsEaAeh1XKpxeN7oZzVlbJXF0KguF1Eoj
P1qo1VJZ5dt2MlUf2pxJdTF4nbS22jCGuI2VFREs1b3OgXFY4/JPxU1NUxqi6CTdMUJ47VYtK/x2
KpOfqKgW06l2b0iFv5tUTmGB4lDe0oQtGWjT8KzNkXsA2fDGhuxxx4w1f7TlY1TWt0ZHEAQ21fwa
8XrI4bo6oOXovc2TldIKVYzLvXhSCa4y0iOeenfQvzH9G0smViNDjJFwJ5hT26pVSn8oL+2sageZ
95tBKuG6SinKymZXSI26FUw4ljHf3ih9J5pPcc4CFESV9NWyvQkdgttDldgFGEeaqzS+mynIlfvX
bKz9um8oAdrwVtEo+gdZfIcM9KqEMEo3VOK1MukfVltdhNrucjeb/Faj3s3a1AIPMhALZTiyBMNt
GxqfpTiEBqsmOYE247BfF45DIUxk7r37Q0bKB+CXqJxnJijbkRg4NC0Hg6Y0CikjxlC/IFi5RIN6
iYcOtoe2L8Ms32jAA1Zu3Y66u1B5KEfLiiDFCa5rWesvzRg/wrCkHMWHymx7hBrSOsvZeAiM5F6w
pmwcu9um9bx1S+0m4E6OWNTrCgZkRFP6SQIaSWJnEtcrvRqNNTRKnjkhxU4JL6bJQc3RcsdFtJ16
bWO3LVUJYKNLZsGqVLKjGOvvIOm/04ZZRTKvtOo+q7qOiwbJX1C86pH1HY/mT9cX+PXra0PNyi3m
98zLJowVKrp2K/oEkmVgX8oa8Ey5GMX8GJn2c2KPO1U39lVEqaq0+hH7HeQeAo5Oxw3RbJxudfzV
hOJXaskNA2uI3hUbs+IOqw6ftcQ2MP0UhiCHLd0D6t5ZNkhc1hYvc+Cu62kW26jVnlxyWKvKfYu6
hREfR0dlgEgB0Y4UiHw8mjm5p4UOwJ07Tyoubl1QXDA86mFe9Q9VDxbThohhC9s6IRwj0C4o73OE
DCt3no6yc9fxbJKixC5MTI4GPimMWZ2N6dT3hpl/1A1ZZYpq47UPIU3tH10BvGy4yApM52FoNQo2
c82SywQajwRouOIpJaATuQn2YqZRf0i1WyuwVCtSQ8dYv1iaTWYovoEJmHtXBrvllsdc4GWWqbkS
kUSbjtQnqMy7ymjOZj06HrNG2m5C61ZKZdxmndX4Ek7P4MB8HNuD3jENDhmn1MoXTg5EPYKtroYa
B0l4qbrNVzswL88yjb7U3gPBszbGWsl9bd52Wvecq0BguCItivStgrC7cS2KEgrFAbXKMgbETyrG
dkINJ8ABqt+gea8cbdPV4tjZNn4oJcmQKWs2hhZ2AaDZtaehFO1JK+LuBAAxM9YblB30kWHVKOW4
zxtR3idCSe9pq5efrxuKBv0jPkXcNq0AL8ggCjWvNtVm+8/L7KiMvU+sYXW5boIOwBzCFG9/D5IM
YcI67oy+OTflPThMdQ9d7KFUMe+4bjKIdz1Xrrr7s8OyV0aA6YbfNlr/PRBAOir9QVf21/0gW493
Y0V8/XLU6wPakl2EoJKxNb/ZdVtjNa0Hw87ExuV/27LY8TRMfS7XPfDummC7JADaZjpcxNj/80Bv
d+cIOdz8Z7ugNsBKZ2Cg9b/9tcrCxUIcmZPq57+bM6LVziEMo+tBr9uzYiJ6KjJv6UU2pV4FtwmZ
no9VAHGqKIf25vrUcot0yYCb/XhMuke3DrODXoElynDouHO0zh0ZCF6G/Kb1pD2eBpXF9/rWqXYb
L4Sst78+TTI32SJsEOs/Bw6D4UhWIaDZ8rF1hutcqv3Z9fpRjlu+MHURp+snDTGRjXPghAAS7D50
Vb6jnVa869MY5elpcPWnvFL4PVT1YlRa83A9jsY7gTLq6ng9kCkh9VXSDTbXV9vE9CY4vahqsuLu
+mBmVb1Jay4trLKiyOusAq+LIW+868swmos7PjDe1WQws4ov++TxHMG6Yqj19zhpM430A3ILSKFv
2taIL0Ds0aYYxuyWEfzCHCjLOyzq7HURxv19iqXmusFV4WGqK8sLUN88UnvVXjhY2XML+sZ1Zw4v
0YyfnZ2Z9qscTbnKlK54F3X5Q6gscslavjh9kn+NpUQ2mBjfcobInjnFbztSUeTMVJhwFF6vliwc
s3objFQ0q/oIWgUlN8eFRlgJ9AOiiSl3evaei23ELOSHQcTBaOfqO6vtOxuG/2c8JG+OjOoPlZ6A
6q1x33Rmt6s0yaZNXIZEo7hadUeYPL6amc0StAQuX7eFaYmkclYofvqquru+oIWazSIRlP716fWF
OgYcSsJModzhUH/2K8PRt6CYra9P2+UAha07fj86OOr9+xlkPRfQp5mjmUNVRN5c2+pGMTRciJd9
rsd3mQlux8rs//yq1xdkE3Rb2TDTuu5yPf6oqPD8+4h5f1HBZ0ORvpv7lLhIRqAX0oLyXVeZCZGg
ZXTiMlP8VhmTB0wMYq/WzPY9z5SzbpZDyIz4bnaC6LfKzQ8I3u7LYOkOEcgtstnBzkBV3OqgyMI4
2PrgbGhee67/XGcubvSvQ9C/mgVWLpHpox7gC5rT+U7apfU2WnrhheEw37taXGxcK8duJ2/6G9j9
zpbU5uBCrGmzNqpUfYZRmGCYFN1WanovZ10/G2WO0YJhDYwmmAV2aVSdOXEYFIVFek5pnbYGXgun
NBXZtqtwSckkA648HaZTahrt1pCwCqRg+N8JLT9p3aRvcbYJT5qrW1suFPuYpggBChZcrrIbCelk
WyLt3xlmEt1RjVDSabb1FWY3+EpY3y19+Kppw+n+umtszgqozP92HfvmP7sayJzvVTK+t31rsvp2
6QPsqeRI9tl2CPA2xW0ZOOO6DcBz21flEPkDcaHrslaZ+gXDXa43JCsnwezr8TzcXR+Il7U9AzuJ
zfWptuyn9ShxQ6M0tyVLG8HdCVg2rj7hXo+r8c/7ogRQ2dGD+oYh+PdMmh9GVSD9cP1v29LF9gad
Et2gsytIUYFjOSAGRpdwZ+AqvIa0M/rXbUPhBHdU93D0cdxkJsR+1232YKyHCXum67MhCvIzFmW7
67PrgdCnubuE9DzozBzj+mAKMyC4mWvo7zb4nDWjXEvfd//ux/xjrWNtd7luKl1HYulW74qaCPUx
y9q1qg+wKwBQ2o2SCL474iAjHzUiekxlTsGy9OZic1uACLBsBJtMvT/Pm6rGgA8c98+e16cY5wM1
LQ9/D3F9oTDD9mIxUsdz2sEGZmguWjCpuytwL5WMX4IT8/+zMTQtdadoQPzXN153vD5cX0CHyjh4
efM8l9DHU9fah0sDWkW1ce7Bfy5hXkFrwTXwHdSwYchjFrd6iVGFOaPHKToGjoYtf6ReuHdxiPDG
rcDTr9tz233A7kN9cJdyt6qQxShRx/6yOBQlrlDmRNp0MMnKv27vIjqioStfmOLYmBONxKsmjC5z
k8hZLRqUQ2NzNq2uP7YTyaVy7LEyN5XDdVOdpLx6ff7nx+vWv6/3LsK1LFd+/7P9+vQ/20zd0fZ5
lfqDA4ZK7tV0iPTpnwdVbe7ijr91FvDF88g2X7UE8YFapuU7Q7tvU5TWh2LL51bT2r2wDLF1tCTy
3dzA9QMP+GdRaIzPUHhI3WE9DTV8meosfiHxklBjFkxYGYrfGNPBwWUrmBJjDSuc9U+O56mq8p+p
xNSza/TX0GxUGKSFQ8c+KDfDy07XemxFVUb3K3Uwwl2QS1rrFmmXo+cfpau9kU+u3GOYXRykjs1g
bM8QEsZuU+Vl9tKrDNEmJdM2ChKudyvwOEDudy99HZY3WlVnGxWB2L7owvzZmaY9YKT80AajQPUU
BIc86pP7QIS/14+bdYdvsBqLi13k/TkImTKMyxuW3wMGJTOtBG6gtEKxxU7yM8GS9HR9MOTYnSrR
Qa81HSwOFLr0CoLkydBjMa6u+6DlXH6Epo0GThz+efrvIa6752X5kudZsft76MyAFiyUvvW7CmnA
OM57fFvc8/WZTBGg2T2299enSQ2LBXrqfnCas81AsN03ICCww9TYKyqlfpl65qqJFNWbPTO3jses
+Siy/AWax/BFRPOpox79aXoLSZYMSbAv5lXhIBNYKTTyCxzthuhb8hGGjBOKRW6foxNv0Skv5nKF
XeEwp2vlKiZaent9+veFNFNycpDhWfbA3Zf4WemJETcwpD46VlS5m6aE4juMVrOPjO7m+uz6cN3F
XPa7Pq0WdZEYQvCy1r6LR1XZSwddV45KnS69x0RBR3y1jpeXr/vUSqB6WQYmWpsm+3Bb/aKlV27+
vEXXMq/WQ/PyZ2e+p7NGsoRZm/YdgiEO8u9n/Hn/EOQ1Zxaf0UApOIxlO2y8Fh72fZjm8j5YWo5Y
reHq/LvNabp2nQKBQd3BEg7lin5bq45zrPSkPqJleaEnNh9VZFX4jVm3ZWNjKZvAJ7c5EY/XF01c
7dfwQMqdWsITbHuj3EobvmvWGuFTHBS2X/aYI+jJiI4KeSfhOT1StzG3HucMlo1bhMrPhvla8CN7
SlKjbs3HnGP5EGTT42ga0bpMMgREMAUeQDP9kWPdGqZhPsx1AHBq63SYiOzozTF1N0SbrK6v2gaT
zqm1gyPjeQxG4zg7l41Vn20Ya4zQ6/izsvObWibmc22UNpqKEDuQOY9fSgUAYdnB/n/fySy1AVR3
ok/4In/eabFieeXU6LfMlkDc7Sp7HDIUShh4xndJEOAbpbUFI5LM3g6TpR8S7hHQYfKOiXZSHFnf
2u2Uq/ZZ8P/x7TQ17oqM+LtYVezHcbEswo93VVXC2TZdME+rfMlg6OxJOzHqzAAucd1aNkkY/Kdy
efizX1uLgmwL5Z93XF9pp4mE5EEERBAibmfG7cNI7O4to4seSgvPihijN//69PrADsK2unsq+0UF
hPHQ3x2u29hBE8CBICDDPnA7QTJtHx4smdWnIRpyP82z9lmPk6/rV60Zv7E5RN8J5ypg+kTQxfIe
B6uig1jek9lgCnUimufZWMYHQ/Aj5J/3SDfTVrqT//OeyoKXkmbygKTKPWjt5B4YeTLfGnQGElUi
w03KvaEmDZuX5PWl//5IEWyslS7eZGOVd4QUCHR8pOquGv56XJ7JUZ9CTBhWpurwKJcNfx/aLCYA
GNbr44yQ1u9GEtebeDSOhdTT/2PvzJbb1tW0fSu71nFzNeehq9c+0CxZcmTHU3LCchKH8zzz6v8H
UBIl2at39X/eVS4WAIKURZEg8H3vsI6sWHmGJP9u4C78YkX92WwG4xneQk5avPmXrn7WvZNTVzMc
z6UXfev621nNWcVjvagSwoivep0bj6pflw9B/1Ml6l+13tYvezTvpz2/H1N65bBtah8Qylz1OIs3
6sg7FsY/CVHVXMtioiEIEIlN6cUoTLrvVHS7bupErNdkMUeDVsFT9ddWWUcZvj7MBiFrb1IOuRXc
QBkxtymp4gNZeeUg2yG+EzyVjVo2uugii94k/bx8IXt1ttZZO9mhka2yKDeVa5Erc7p4UaKc8a2/
3DNpwcfOq8ObiXH+HPBo7NKRwJyWVfnZz7X8LEvMQp9akqmHa/voB9rONUjcy0N/7Qva9FvfFu3e
BRoHHbLDbnCSGwuhT+6jzFw7VYZ2SdvB/ZbFa59mIt3xex+521YtxFp6jGUiYIbBg4L4+02etyrx
aVHUFRBfsiQ3TcC7C3hSuLi29bo7VadrPbHnZBNn6JjJg6E4otT023kIV5KkaRqb4colR/bTOZg4
Oct8GlXwNSVcLeT6ei86I2SQnwM1zM9VOjlwxH1j5U169vOOXdsj4HdtLQ3DWZFpNVbyQLlBWjk/
N7ta9JQNzQA+zGbKsYWnkeE08zyTbjxhhlAtZBUqU7FtDJSWZFU3oYwqcDWPshrZ0YoXpP5Qerp+
TjLzQTYPEdqtrYmHXDzl03OjkeplCeHs5V7FUt/hpDnfYZRtvm/y+XJqLzW7myHuSvSUOIiMx7RG
V4j1qPi3tBQ1wcJSjNsBX6Vn3ceZ5F//W1P8t0zDwg2ZpPH5+t/KUyb8t1mDQHMFS38rldAzXheb
tgjARQux9Is6utBTv1arJoSJ5gGhkXvljnlMGdllPVXzD6mW5jtZm7LqhqESik+qrb2YuS60wCg6
o+02rhri2euxcSagTGG29BEquC2YCmGd5FukH2rks2Tvy4GOEYKdrlzh6xGdLaWJzuDNApYWw12C
/8URAfmbThndZ1Xn4ydvhHXkeeeqTx4b0Zx78GzqhHR62yXu89ga8ZJAfHSUe1s7xhNjSp4CDfR0
a2KxMw6K+1xDGtvkdTxu5FG6PhCO7OL41lNS72mOj/IjXaVXjyi9kgEUH+XHMYncOle2sjol04cZ
31k0rJryoQn8tfxIryU3ps04X3d9qj+ZsMaSyD21qUHGQ1UhF2NkdcIp2zkNlUXuJdZsH1yo+X6a
UhO5oR+7RwUMw/WQeZ4nBlEk9i1erYYF6yTs3wdh17/HaInQYQo41A+oInmDgcwwvV57aJ3/OMRG
epL9cT1ptkYP0VJWa3FCkcUV55LHDHVmLdEU8baeYW3bbqrfjTl8eyYAQO1rhadVRSSzM+zgS3jX
hX3xBQ+nDJxgILwGTNi2c+tC9B/iR8tuPnmGkn9JfB34i129GLpVrVuUCY9EI+1TOWsVHkie8zFW
qpXsWrnk+fRBde/nFG+4SY14k1j1cD+XXr+Qn2dDUkx7u3r1S6CKSjUyGVMS66aBVLkuItt9Bjhw
kl3bWP/QuyocRN3W+KeI6MjvUPhDtXRYR33/DglrqMt3KDLmVPI71LCGHqO8+gR8t9/4VWJuUjWZ
d4ADspWOsMejrPZ1kq/0UNUfzbb5tnf2AuOnqpro1Y6kUbaB7UyexFDiJxWf9JU6qfUtYPhhX2lJ
s0M2GR1RJUpXDrp5L9PUPwOBNr+6zU2TKvNbWzFMIEIeQyjn6Nnz69uGeGbRIbgwGPnrkFXhFr2s
DPm7dCiPROawjBKl36odIs/YDJvtknUAvatqmGBHYAPtt5l9m2rG2h+V6EjayF2mxF3Xsr1ydbBA
EJ3zo2EV66IdsIwIOo4wvAjjF290LycY9oZj4qqlCXs9x1GPpgkWVNSqOADFU9TTZWdfh9q6rnsU
CcQO2UXu9Xq9uCGBgIp+TIIKJbBNWgfWySS+ebLFRlbDdLBvZswlZU22yx5aRv6IpI+DMnUeQ30X
xw4FHkehlW1CXG+WUoAdputjidD/+ygAMNlo4CykELozN4+25ybvSaeHl/YydZadpjcfUduAbd5/
QW2cdxjwl7ugNP1dgHTQ1g3T/H0ykORoFbX/YgzqEgHo7lVFtWmFjKN2i3QqDmhdGm3GSmmealV7
DOpkQFIHo6wp956tGA+VWHOSY1dWAx4gxoRq/xScWWNAxs6DO2jlw9HQW/vOEhtTB7doFXdTHNlC
Uaw7AcG8gf8H1rI2k3qvz0wrrv27pok2asuSTbbJw/oQFP4UddlWVuUONarfkK23DtduDkgqpymy
d5A37bu08pt3bq8srx1QlmFqFk+fr6dpDKfatjOkPnmQ3NF10bhK0tCHcsGJZJvW5iNm11G2l9W+
8O1NHpWgIVS8cbzAenZZ0t0MHiAAWW2mKVyjVKPuZNVJiseWdNcZMpX/Hob6pmk767mcAghs3r02
xuaJ1AUS/IH6FRiWuo3rkiWNbJObKMqbI5wraMv0VefC2PhzXe7bPv8AFhjquefrK0114/thyq2z
qX/qiC1AnMGuYo+MGZRXsbOoi+ReNSN1pZIdWsu2yw6//GBMunYja0gpWmcv/yS7y5bI0tQ9k9af
zxOnhQoqolXWtdP3EEnb5kMAh+pyDhYXwLWr+QPkF3dZe2SmY1L/mhiAIvRe319rvn+pybFqROXi
uq//pfbjODnI/egpjyPnNLzXB3LVYgD80fPyeWKfENz5m+O8MQD9GAz7YJiSE8zG5GQl/n2XTf0O
OZbkdG2XpUtbNZIwG0A20P3anNeM9AtZb+b+cxoAzMef4eRnVnGSJblpqglNFT3tMBD7vsPX1Gj8
qW460a5Qg+wQD/hQXk5zPUPfKNNai4V2nzi/3MhzMSnoF3/84z//+d+fx/8K3opzkU5Bkf8DtuK5
QE+r+esPW/vjH+Wlef/lrz8c0I2e7ZmubqgqJFJLs9n/+fU+ygN6a/+Rq23ox2PpfVZj3bI/jv4I
X0EsvfpVXbXqowWu+3GCgEZZLtaIi3njO91OYIoDvfjgiylzKKbRmZhQQzN78Aj9HRI51871vucF
A7xWdpEbN6vcZV6D960WSjR4TFQwCUg3QZyYt/VsGZdNNmu3JkPrgdww1xq1JPMWVH65VbSgW1z7
yR3k3DDQLCIkk8uIoKiV76rcHU5Wno0nWTJ+lEQPlFNypnHgTkOWJidf1/Zt1BV3ZQSU1jenn2pe
ru6t0Js2//7KW97vV94xDds2Xc8yXEc3XPfXKx9ZEzi+IHK+1Ni4nmw9K26HTk1vcbcQZdjbDfkN
0VKtrQlnMmAbI9IhYvOtOa49ZAOrxj8pJDdXmalaCN6MzZ0XOTUSCrSNvm0BJ1X7EFbf93rZ1Z+r
tO5wnwmfKuD67yKy4U+q/pQmbfdoQJq6T8Byy1a3a+OT5kMxlNVUI6kyGgri+eIYC+7BOkibGvJ+
Zz2BtUiXs5OnN3JvXiQ/nX8sfzq/Yqj7oashWvoarqe+3yLW0fQnos///kJ7xr9caFtTuc8d09Wg
fJnmrxe6c3OXCWuQvxERGdCL4frJKxxkHhfVQsoCYh9qefIaX3cPBbKoTZ4fLv3CpoMpjI7oITTn
+khYBz5swg2X2VOHaaZo7F2BH5ZF3zdF0dG/9Sot+62vmHdVQent0awy1r3bzq9tu5ga4uEzBjEb
NdO7fZeZ7oPla2e5P2OVQ8RcL2Fy+vZtjbzxsund+dVvkoeRGPMDY8BvJ0yBH9yrngHQcDmm6JbO
1njuHSc8dkN5kjVEAqfzt/b+jM8zCnx9mfuL3kD5EZiLsfLNaxcObc38cqiumPVqZn6yK2JQHiHS
IUjYR+O96lcP06hpGLz1xJLcVnyXQHlxnPXUWeoHFfX/HWAh+1K1p+g2h8P63nAxCYoKK8MwlaP/
7qzi8NpAC0HeGv/5y/DXyOHwc1FOdRSE7W/Vfz4UGX//LY750efXI/55ij7XRQNI4N/22r4Vt6/Z
W/N7p1/OzKd/++9Wr+3rL5V13kbtdNe91dP9W9Ol7fdhXPT83+78x5s8y8NUvv31xyv6WYRZMWeN
Prd/fNslhn2y/BrDzY8XhfiEb7vFV/jrj/cQaMJ/rF6Ton39mwPfXpv2rz8Uz/6TpZUGgY9VmWXa
Yggb3uQuTTX/hIniGiYKHNzkFu+VHBW08K8/TOtP1MWhInqurvECMngeG/F57NL/RPldtx3b8DRb
1Tjq+0X49i67/Hp//27TDEf95dG3VI9z6CpkD5ssu2ppzq+Pvqc2eev7lXIT4w69KkPQFbnrwk/T
IWmPTUIYIISp2zTYivjTEoGRA9CAlzlTcGr0EXaryAPFYrHe2/jH9VhmaTtkc1k5w5wLhnPQrRBI
mHlYUMKsAfgR3FxMMFgBuKXppggDFFRidzt60EQ7j/V1kd03dofjbbMNEOVY1F1+G475FsMNgO0I
O6rFbO2NWkMSp2MFoXkf1Np573nFYzzPt+TrP7slGktEdjbMY4g5TwcXBoKX5OQJNPyPQ+dE8NFY
qnpyX7QRNMw5WM67HAlFlGKa+8RyZuCTEZmNDtZBaxXLOk4RHR+to9YD64+ilZsN+aJX8q+YBxHG
G2+AVORlv56b7tyNKUzGtAF47NZIYX0lSg6dLcWvqzXNx24weW0lT4rDWxux5HBh+cQYhwYbzqBY
JB34Hi/QP88auS6WciyX9PsqTQ6uTX5kgEtg4Hq3iAEiurXysbV6MKP5K+zmviU5NMV7LcY6Vjeg
rSQ4aSojgHvSnSt1WGGzF7E2AlhKxhy5R/ukOA7T2vFJjftTX1QotqP3byFLmyZcBWB3oDrz/lym
SrEkaZPDNAh3CTrxcXnPymAHAQKcWpcc5xhdVPRpkIrRo1csavqFMkVIGbnJlyI9J6S6sOV5Tw5m
Y3OOTcIyatFFUb0adHWlGyWAkx6wEVoAtwhjZMvIGj/VWXIkHgpOOWVl5s1A7u5L+7M62kAFU8Tk
uAhTWYz305jvwPkma++Tm0Q3CogNQUl8sMb5jD0fbP6oQKMNKp2KIIY7Vs5eM5EpVZIYsjThzTAN
HztjAJpXtyd02LBXcfoHLMqadZgiiDhbyaZ3kEewmmYDrxcdFeG1PMXac5aCtLWNBqU7NznaSOVt
tHpZmuNdE+YpEffw1ujJT6IlbbMmyV8yt3xJwgT7TfXJdJJn8uKIjfcg5wBePmF79HnqTwS6T3oG
VyYh2VaZM75ZtgNDaNyUbYHOgH0/Z4R1QhNVo3LATVBdkfjrYMX6Z9tqbvWcPFgQrbTIup8d+K24
rFgziFgQpt1ahWVgFEiqjYO2NFojOV03jQ0Qr8j5iplADjcJNEhc9qYXVFMaREnXvtu+dQmJ58QF
sz2nKBJPVfZYlvxEem+Trw8wgwSLbxAcasO+QRUgzDFKztFxMe7QrDR3gaogNKIaX6q+jlf5hP5N
He5hC+SbWs3VgxGhnT04PjLionRtU7BFhzKTCgFfuYGjj8GPqDaiJAbj9Wi6L992xgD4KgD3KKei
Evm9jA+9tcq6Gm0oue+n02WCT1aq7arUzQ635VbbcWNeaknNZUKlF5lqQ4cZoTN95NfJHIRFrNZb
mg3CzphvfHZUeAHILuKL1wSopk5pCAcqXDqR7+3CGCMHEqN2S76lANU+j99KMCfO05Rom2uT7BHX
+m00Rs7m2j8SB8luE++S1QzYEEkFjEp0FyXu0pi32eyQ7ox0fJFkmyp2yC5yk8PN2AcqqVUOuh4p
e0G756iomHIGN+0g2y5nQmaQPbKhj+J79EFRnK25u62+eN90lr9J8sh8GDLlZpq25YDWJhh7J9Ub
hhvX+DAU2At22sKrIndbkU09a40PRb0dwSf0PdAxNI4GXGnxmKlPnR7qO1vLb+0Zr6aurYJFXeYR
udtl3oNTDoP5lfTmfZSsPH1OYNQqSIRkCPyOVXw7Y8V7HKf+IYuUYp33zMZ8Z1ZW8K7dQ+0Q/dOD
AvVEBUlTIbtXlqyR4hKuZITdSkige34ZNRJOcFR8/E9easNYdBZyGgYMxVkBhj8i23qLpO0+0aFs
lXPzSkgfdE5uNLtsKj6Zo4G7jFWFu5BZ6WMECy/DVHTXRoq9LhUXNxI3+FBN3Vseds29rfrgh0jH
GMBeHKXtHua8iw4IX507In+QTdri2R6TdTaF91kc+huFhPe6DPHXbhz1pW9DVGGCyiXpxguXJMgq
/NJhcH6rh3c1d9dmyDzgFVPVIIw6xasp79AnIhG/AgnLY1wiNhlkwd4cCVnaOh4Z4sGKhWQ2EjYV
4gGi7sIAM3pvPw6kdXcI8OUHuZkj/13fO8OG2QRInkh1AM+2DXwrF6DKouwtSBONkJh3nF7bp/HB
Hj3o5olQoZ8xVFhZIxIEtRARlxu/5N6MPXEzXutge/Rt2U0Q6wp9XuqseQ9y0zIA9yUYsLg+2EJi
e0TYylaUfF+aaG3DSqkO9Y+SbLtWwW89KfmorFUm+gcjx/drktLeE1InEXMFJIEgLeMkoi/lXriX
YIZ0Y1xmLci7pQ2TH/pbtE+7tDrIDRKweMPLIsr05cE1rGfb7t01IT0w4cwKdOSA91oVtAdEMVpy
sAY/zI8qqCtSNgFWYJnUvh+Fzv2lGGrox8s6DO8eiZvys4k1BD7VSIfGXE/uSC5D6iO5i8KoM+2G
2V22oYOM9oRit0e0cil/VzjrDI7gvhk7y8zeVra3kb9yGM9wvHQ8IITBwPVX7oQLQCM2siR34IH0
ZsHOB8M1As4fULCXG3kjXKuyhOfGtGxLTP/k764IHXi5icRtINvKDHXrhV/jiYAW66P87dF8RWdK
FjXmDchXK82LjwI1sgVquVejT3BxWrwVfHOVoC0EB0FcVnHJ5KaFnbTuch9ywo82eb2DuNG2kCJ2
vjRo+LFRpEvDj6rcK9tm+0NVgK9z2wFlPHlN5e0mS3j52ovEd13wgtxv1831HrzeiAgi7VUerG2v
YM8FRdN9B6d4hpTDcCc3qVCgt6S6vKyT5oT2HFVvA5RdnFfEb3d5RpE9/FYk1MXQhsbV9YdzAIyT
9P3xpF5/Q6PzmME73U7+Nr18Zi9P7qWMeM1nJ8a4Qf4w159I/mK/tTm5h95mKjRMxCMsn168LYuD
LX87WZd7SE77WBKoT2h/fX9464YrIOtN7EBbinon2zPtW0R5ioOgfGTkoxQaOBTI0rUNdPjWaXRz
OwagERrfYB6N6pDTjNtGG3DPxcrhIPddOoi2ImjRvkUlaOWpjIeqEjYH50fptzalrgJwJIO5QPVj
Fu/GNtogQRMsxnCub7wI6rEcOHpWOrKUEz1Z4/HyUf6EmhhQrr9oBkAnBT3Pz4zujr1rMJqRj6B8
JDFaDNV1gLEG07UEKn/SB7tacxlOL+PsrTdUKBqLn9OwHQODIZIp8pG0G8CsWpOG0HF5Qu1M2ILI
jqWh3eUxIDL5Q+cV/L+FfFrlxnd55y/qiqgNjHpWINKdwTI5Wv7SP9VRNEGuCw/UxQRtjBFH/sJi
U4pfXZWNWd8q6JPFG/XH8GwJixBZlSW5keO2bPORi/TzCmyEGD7lcJn6M2YJPxU5/4fcw+EHSB+y
IOIlk4mhxp6wpQTDJr7CaIzii8l9eoDDjuwxasyPdrIodzEP+3asrAa66kxL3VY+9WUZhp/8Nsm2
gfhK+N9gGSFK183fteUKKQ9UFH90zMSl+btTjKxV1tkcfpWnSeVxcBpvLMuItsH1sL879rc2XHbs
1YxVEfLs3z9YTZ1XZ8AyRPYtsBC3m6JcaXX7BRAqr6Mc7cyDGfACkpu+4XJf2yBR87DpqrJRa93Z
jkN6gyQrJBcIKQwv4rAAOBaOnuI08uC/O43c8dMxqNmvrdg4AjMBiFAbz1ooKBnisy+nu/Tt0Vji
F+dqaEafbOV+ubHFB1/29rD+1YwbBcUGholm4PVfaqo683arhn1jl9O6JwFU73otaQ+24jSHKHSZ
FuT5dhbPqCY2o3y5l0bMqNMWWnKY3xdibqDEjNqVnCWENv9M4GcvcHuttS+eCMCn/sYth2Ml3E78
Us8WqKH7+XFSAFczyOQHaTkiN7LqypFX1mMP7amRXNoqEm/by0YO27JYgqjky08tvhpquxmM7ktm
lvWa/5vnRmwcMV7IKuhc/EbiHG9sEmMTCzyMBRh5ejWAVMRsVX4X2SS/kNwAAra3fZZuW88ay10j
JgOhmCVE4tUIqSq8uOsEYm6h8GJgqSfegWqcJpgt5NMydPEqggrALEV67sgS7oHhAebCLAZQK1U/
WAgzAB22GIjFRpbA4a3MqOl2rRh6R9FVlmobUX7Nn3edGLgjMbQng84tqIkRW9YH5P52KNJC+7TU
AgdYbhpHTKcy3TIZJf2XVhoJKWKyiCYVixxZQi7/gGPWkBmzto7F9wRHUx9kqeKLbeK5O8UVpIK1
fvLFe1Z+cbmxu7Bb5T6U0VJMKrJc5XurYkJRsJZXl1UIPdHt/GwVNyzjMDTdoBxpb8mnBuraEk8j
6P1zZaGZIm8c5ERyWIA546ks+q3OC9n0j5UXAK+2sLdRiWdNS1mULjbYukzbvIt3hphzS6snWcIB
iffCtZHchbLqaoxgpHvNdZO5sbPFQ2ZzbbLEHdQGaJO3SNQRpLBwf1PglIiP6MWUQpauGwLhHKA1
z4SqXSC7XKVUvrtkESMEHJxMqDlG3Vu71mQxduP3QbcLkTSxxBxcbip5q1loFqJOulMThR9Y7kDW
hcVBC2pE/DTybnNxrE4hs1IHR0gxbDHeUkrjVe91sJnBxGRAzODkBpNjkvlZHnwl2IevOGFOTq17
ZOSraF+VObrMwTAeVNVMWOz/qGdBNeygza58svyHOG6HA8wjtMAxgo3QNxKtIIr556z8c55X3xy5
Ah9bLln9l7YYaRBvaJbZcOx1oRrQZ8Nt5wsdY33NvIZAUR9hN4bQHBngaNnaynsSFfEhUn1nE+o2
EqNekW+dHKuQEj7QZsLAeV2r7gyK8X5Sc2dn4rmZltX7Em/7m3gsHkAM+rsmQm60NewPujaFx6EK
sbmAvNd1KHimwa70gTuVY3zqJtW4GRGEg47BAxGQyEBnfR3BeUtd4+wRzX1yIzPZJ6Q6QI459/FY
iShMayx61TkMCYFK9Nj8Xe3Pd4k/RbuqcZD2HoA3GaCmBkCrSjFYgJLVcTXbCihmlh8T5MWdkCxG
jcrAlmRsjL3ZpLfoIyhrBSr/1py4o23yoPu263bg/ZGXrTBvCJz5GEedQih4eh6QSoVhjD53DrUJ
B9yx2OiWSmZSHzDTw7q4jg2kKUWpS6q3xkBiwKoaONog0JjkZsYyUUb014lz4vqjoQyIcfoytyqc
pAPHQlrTR2QnNaPbNM0IfLIa32A1OuO2jjCDCUciDQMEEevbuXfeMZwNDyhIuIhppBmCLrDMzVwd
tkE6ZO8SnIVCHVeCaQqalRWjulY74waqf3fU3Vxd9mWHZ6Spx0tEfIqV4ronI6/zjVOhr4Ui9B7l
7pRQ4Z1VKg+pB4jcRWpYawmkomz42YpwJ/F0rMEmrKtS8FlSlw4NDrxJRm+NuPgXLBnyYkJoeR7K
FYoaDzLd65PE3ZnW9DjC8V0Do24XY+dahzKc3XXcdR8LE+eALhcMBSLrU6x+shuCuHn/pQzQ0yln
lQg/Wq8oaC3RzDrljYmpIKTnTW2oRILT+L6ytXprVJjv+Q0iabk1qneNyctywL98VnN9lU1NtXF5
UywTZMb6NoDJj6RMTxB8OVYIRlqKvjYVHUkuC0mYQp2MTZIVMzZMpLdJjnUITGbDvpwRF8lGmI5D
9KXHu4G0opGIgLQSv6kahJKOaR+CVzlAR1TPG3QiTwZYL0JNfHBpIb+bTlp4OyolokSRYxGMLlwc
pElmRG711goRp8RA0SJhgYnGT7HqEqDisDd4m7cqKldjto2Mtt0Fubb1Lc9bGUWqr3xA8wYaT6tR
qHfkOD7C3rhBRz05Vm67QzkB5eak+lSOJEsKzWj/L3v3v8vembZOOu1/zt49tq/hL1m7ywHfsnaa
6v2pgvZ3XdUmO2aIfPj3rJ0msnaqjlydanqIR5Iv+5610/9UNcZo1wYmonkkEH9k7QznT8AjqiHy
a5bjarr1/5O10y3314Q9/5rpGQbjjQozTvds4zdMSlEhOVBM7nSyhT9emgRMU+WE6KciuQJU+HoR
Z7oUf+8ATZeZo9NthgYHangt8zkKhRMREWkYPh1xysF76gvUO7vC5KmrIrTzlDO2gsOu7txjXSvD
wfRRmlO0+etYAELFw7Feagifb5sxiTeAOu2lYvIc2WNATLPWp23sBLfZPHRMmeIPTKJeSP9hQ+UP
0a5E2YE82LjVM1QYoUdiFmFqzTat7IRYfaIummiwMD6TobQMFeB3sojtuTu/l0UIh2l/Ayl9WEFv
QD2VmeC3A+S08XIpfjqNPOqnq3SdXKo2Tm3NrG2Rs+jVtZx6ayhm4xwp5lB+N6QbvNYf5IxKNsmN
nBZdJ+u/tZlDy7JfNl5mUbJ4mczLI2VdHn6tyrbrx+Ry+iXr/1L8958uT3Q9LwtEaz9F9bgnjsUK
Q6QHZKkXVVm67mgSAjXXqiwFlliAyeL1kOtp5CGySpIUX/aIqcDfdSbNjRDJ72e8tMrDLWSvvuUc
ImfRz1V4+Wd/+5+unyfP9dtHyWoobgqFoCu+I9+/D8MvSylZx5FNx6sV7bNyEqp/udxGIvw5yOSR
LMpckZ0RgwrqYiubLh2RYc0P1y6Xc8jel05i97X60+6kCfk0mci6FGWv304nq//zbvkRP/2XQesH
qChG6E/iRkC+WKxNmZR8+w8ruSz1BqVcgVrsF5d6ISJKspPsLqss6+LDcC9bZcP1TLMtrGBlPRWn
l6XrkbkMPl2PcRUkwbtMR7MvRBZIqN62Wk4IlRnO96K0F4Wo+s2DdMyzZFVakGkGhayipaG/1ncO
GXRF6VeJeZdZlrXX8qw5+C5rghybTsSYFaSNlGk3R+OylGsuV8R7LkVNrsS4mqjkiiW9JYuyNWyd
GxP63lbW5EYeKPtdqz+dUjbK3bLj9TjZ5utJvyziPNxUwUwat8+KT/1UQaj065u5KwyW9SmyhJaQ
IUlbYV9LkFBsDJREsCaUQzv4EmIWWQ35EATJ0uzG4TAIBpdJQnmHhMcKpdbb2aweCitFg7SvCYPJ
oJ5tHeusmfahsJV1xfeWpetGtuW2Ua7IpJCwF9djroFnIDsXM7ATqDFjMqQLR7PJjFfGNghZTPli
RZUiLb2JZu0hysYhI2jTqJid+kjwWXcIl6LEVbftoY1qYxENVYSIAtUMjg8uTsyZemzIpxGX5Fgf
iMNGroYCUh93IBNYPMtIolNXHkKT3aaNCOxo3ROCha+G22kA9rFSivIOmaimTpYeJI9Vphr+ZtTm
9z4atDa51x2WRc1BxnEtEQSSpcatTRR0yZPLgGwEmgtCBKFMsfaVkdqmdEkuyOK1MerRjRnCeTOK
J0huZLj2WpUlZF808o9CPvN7TiwR4X0n1/aegyLyIrRV9aAE7yqV+Khd2+VKKUUWYULbZWkHTbME
oL7K6+6se/1wuREN8ctdbz9Zkm1gFFF76c0UkI2KRGqRbkHvNIdyIkBj1d5AOOlHXZYqHXTKYvLq
CfIbNA0H04QEwTp+YaNkwMvDeB3Jeojz1GGsfH6VQWeRZDqtuUb7BGoI2piLzh0UZtWzOR4uRVIO
HoT7fTjPG3+ozUNQuyAioFejnAzkIsy9QwK19rLBRtYciA7YXexiCdhgRWPM5gqp7hp1fBEHG2ej
WcGiUFDgR+mCB3lcoAvYRzttumvizfRehUwc7pv340eXFRACrAWpguX8lO6UrwicBfDhUaDGJaZb
Jl8ioiNn/PnK4AWFVohRtbqbupf1Z6O8rUj4Nzs9xEQWlRh9uXawmCXjYQXhcnJ2SN9F822gnrVp
XZlfOv+1z8SpWfAbeNvk63RctU9DuKpJHoavmXHsokWOfc5407m7NNiAfYi9lV28hNM+m99wa4hR
GS9DFN43VrBHv11VyIUBl1z2Lqp45iMupCYgJ+OmD56dN7vcT9aj5a2LDrDKro5Phf0UGtsqPSKo
iTaIgDklxzw81eq+VHegjpp2jdkcpsYzCBwoBaWxbbicugIDRaQwdikC+RCGPPLPS5KXytcR+QqY
1uDuX+pxpc1rzuiX74iIZDkyZkulO07uPV4/Q/ecKc2iC85l+wUzTsJqNw4WcSyN8AaLDvGEaPsq
T/ehYmHxswNE0Wbkwe4dAcFY+upt0B9sd9eQ2nR3xusAES4vtmp3KJM9/PEM4FS1LNTb0APJuUD1
IjUeIgNR/kV2nlA0xEXDQyB10eJYs1Rf6idXOYyIyn+NMRlivvZOO2XNSkl3voVW0BoxwcLbYpjb
P8U3LIyHdwIV89ieopXhIga8TDA3Il/U7id7PxrbMkQPeGHVbzh4zylq1Sc3WWoA0n0UMY+u/ime
mVIzTHaIph9V765QVoW9destnve1c066mzg69DPPhbEYEd+Mk69F8GQ2p4D76Kb0xPVGWk8N4ASs
kUJWvgJXY9nJGKZwm47hoQwQj1nb/ID9di5vrK88syYGKJhFoIuE/mJ70L4W9V2esPxdAhTmgnGd
FEKAfnvg7kTXHA5frKwzDA0qRNXRq1+2H4vuBpBWNG6KfIPBngJOwlvmMUoZaxSdBnPpuDdoI2rj
Sj0iTQZHwnzw0sOMcn24avYw++Djjw02QzfpvB5qpg5HZwAmVq9Ke5ESgjjOwJrW48fxMayRb9a8
dWrdtfqeAOmi74+Yh0zxZtzyNQOMs/C37Nr9MEMmX2hv8UdoPnaPI2OzBRI26PdDdnTQvH7AG8hU
PmDJEYHEfkGcAnSL3R80mxn4MvvgGYeGRyHYZtq5RDtTje7nMVvMuEry1NYxueESMt1KMzdmh54z
YZXVMNzowQo9MwIadXKgTDgIoFjXQRE6xvWnNgNIgb6w9tC572C01Qg3E1XEQOwLHhzeowtJa23c
2hiU49zCu9kjaHggrVmam+EDwni2s0WEGvaukMGsl8ULXpNgLzqAYPZKrVacpcGkCqffdMU1v+Vm
xr3g1rjB4HVXYBjVbniPA5kE174QckzGcnSW/CcR/nvFum8fWThhYlDedC+W8VJ1O3RH2113r3/x
jXVS7/jXgPCVSPum7i28AP4nv9m62VE3FjbkjGXwWD6jP2tG/4+981qOVM3a9K3MDdCBN6dAei+l
pJJOCKkM3nuufh5Qz1Z19e7+Z84nKoJKMklEYj6z1rveZ6NQWQ/FnnD/OpcfcYZvRKwn8ZIhltkf
dXEdfLThebJcqJvCe8Llot6BKOymDs+YawK2MdBCPGUv6YmUwkW943A1PQThekIJWb4pyiUAJpMT
tyEpK63EyO3KDdWP0nAU1FPlHXxKf4unMV+XJrqXg5XccPsYcO6/EYyV1C2VdJAjR8I7Vwu7Etv6
nj9DigEqt4V28pghHFV3/m06xCq2hKvhBX85c9yAIu1jhOQ2fpoIf6JvorLX8avLZLuztnVCXwcG
0MHigrI0BGlYdwZHwm0adWjTXZ2w5rz1TErrdwu3rIqOAQwK7hNcZCxjbS1a+5Uz4gCUP97b4D5O
e4w0kLw4IWWmyQpabdY++tGvfnzt1BgkxwQL8SVFRtc1J9nHbGpwRFbENX7zYrJJzAdxspNyG3tH
fdh2tCzhvhDdsHynWlDC4gd/WcLwdIW4EMH4GGyqYZPARnxogb7mtWR3P8x3jvISfAvVA3uPD0xo
AsVWOiBHdnDXnXLTP+RI+WR3alYZJbm4UDLPxvtrRUis+cBvElu3ahO37l0EXOLoe6BHdrQ2QH24
3zVClhRwufo1XlU79abA7Vkj4juMV8RIypu3xe8kh92x4k4zVhCjxR/4ukfP/h0vLPHROPfRiiOX
KPazg5fBcgliW+AOn9Sr+aPYYnV9+lm9gO3SzhHqVERfnoMpusAdywoxY6extYfaHRxvmzqcUztw
JDtYaw/f7Z/Fqv1er3V3h2WlfFXO2Va+jjQKDACe4NPyxGQv0YtIAJlw5Iv2AIMRq+FUdYdi5UHt
tfk/SE5s2ufrutuhnIW/jm/u1TNWnfyEENWMNlS7IWbSUhsyij84AWWbuIi7Tbf2+xUOCsiMt0Hj
5G/1priEK6qGRHHjIy62o9kYeHL8aj2uwr3qdg7JLhljWaCP2Rm9o+GkkvsBWg5RciRjVb2WXnYq
5MM3CHLKcVz5W+wz67PwHf1EzojIrt99HgMkNzdtm97EJ38fn0BVg/VI8QqMzoRE86d8E3FUm/Bm
vmK0zGckJGJgWc70YXDUK3SxAH2DfDfbxJHpY9jm8B64UTe8AWjQsMLntL+IPGGEiZg9PUl32Xe6
R/m5PmcuFjtXDfyZ3V3jg+4ouFLba+LuKifN0Y7KsT5312rnbd4EtDnH6VielbVZOv4WZM4Rjv2J
xxvDqJhqyuPQ2dW9odyis4HHTCgNHtkitwWbmc5RWwevzU7r+OHjytx7+7f6fTim54FyeRsxuZsd
5X12DCBmrXFWcWJHWCWuZUN6taMTEjybTdz8lKyttexE12an47F3j8/FXfgWPgxu+x7dLTu648f8
q3zuV8UOKzMXXUHz6r9gO6e51h3HC3hyWuSypFa3cinH/mheaMm4dTjDGCYmJDvAWGDkMbfh/XV6
qI5m4BS7+CxsNdc4avfChV7nZBvrmjkISl4Fvtu4wQme4fTaOrIz2HiMA38HDGvrr4KyRVhP5/KK
rZGz8TcMSnbJgdvhObo3x/5XfDY33bF8Txj1EPn6Jv76lp7Dh3Hl/Qpesx/pVuRM0MZoB+3QnqAx
YtFD+/lIFF921u2b+BTe8KLVaVtsTOpZ3sWfGb7pjjg44xNG7YN9tz7at0bmysaH8obw4l19ql6B
LU5MRhz1vXqNvuPqeo58d3iMD/FBftKd7lre1Kd4hZ28LW7kE0uHKgD+wEcBnXADht7JXGKF2tHY
6g56w2/zTbcVXnBap3lrmdNSEf2GL257ghPFm4Od3qRtdqFL3Jc/uVfzJyTGu+kQreun6YDvgd1Q
qr3KT/RO8c/lvm9eoksA7J3ehafIHQ4p1ytyKTNqdOhmTojMHZBW5vA8hz8bMNcvfMbDFLauLh1M
5iicGhXPLjvlNAk2lrzDx/QRPQqeQx7U6ykPXEuirY4bDQd8eCpPwod4ol3WHW2Nj5nHo5td9b2/
HXYDF2Q8Dz+qV2Cjta2sud+zO1bmyndwgqOTPwuXaY0ceJvTI0XSlryD+Nwr38AE7fxduMPqkjqE
co1/+144KYC3wpXxgP8ZQ7vaDawfMUku307RKVjDNX4xDRt5X3DDCXFjXKZjO97iU3VgSKENMc+K
+IqT/Krbetef4a3nVKNujCF4uz1D5X10CW/Ty7A0gEsrAeOCRqUkxfmU/6TmYs6Z2dpHyxcxosKp
hfaDbvCjx0nZUZ+xpHOHncRU7b25lHvrgzoDSr77Byh35juvqtfgm3bsLjpydTI6Rz9y6oeucdoK
s227ezRexKfqAvgAF+IUnywnfZM+yjcOEedrmK7lz248Ti90iN3HxGXEQyybG2MaNoYI/ammWRpX
gi3Dkd6Pqw+IMjYB2eFBOVMxb+MJ7QSOv6outKV0k29TeurHDVjfC01ecpnLvu14S/p/JRxa8BIX
eR/whDIEcqQ3cUd9uX60VuaOB18teBMYoZttB5obfWNdxI14zoGLu9rdf6nWhTsSrwLKysPrbz+w
wVppkP3o04abfuzsnA4vunDcQ7mSaCRFBx6Enb5Q+Op/GD+m1waPkB/Sq3Yx6bujtXXOXoqDvmsO
Qe1YD3JEndqqjVZ0afKV4SBxGG7ap2Gr0DxXu96pXKwBH5FhbxihsufNFb+RB8YU/U9z/vWw3A6Y
tGzbnxSTT9t0iym4I22jdfQY3uKbdgCI/kAtryPhejL3CAPa6qeOJ/PGM+s9E1vkAqo/FVzvw5X4
PL6P78W1uscP6bk5olA9G9+tS3A3HqVLRVnkztvjvHI2b+IqcqPXj8gVHoZDx+OsbOd/OoXovR1W
jv4svydXQVtFhd0nW9ztm84RvonJFrU1Nd7MZ0P7mxmc6GnE59o7ms2acfFe32PatLEI7+6YL9yo
0zgzzOSulZ8syQYjAWWn3w13f6/urMnNojUipcn4KY4h1Uy3WB+5ilPjGvfmTpbP3+OzM2Iadc8f
rBcO4gMwlo1tSbdexHdxx8BKlw2FuRHzoyXs9ocg9vO92rMVU9aJFSCv+BIJLprB5b3PaJQptYj3
ohuzEIJQi+rzU6g7azS+VpdX/izylXvM0pdQ1HI8ppjs2wAJQW9gqNxPwy7A+730+mKnwLeWmpqq
mJ6xYBceauGtI5gjTd2alMqq7ORwi77X35s81bPmLhSA4FDcvxVF/yITk99Uic8EeF4wddFFAbPM
EkXOIvhcXsH8wRdX6d1F9fep8lwEnwSA/o/2M56NkKagp7lM6nyXBbothyYRTPPJNyvMyH1YWn2W
PeQTsCnqp5jwThH5pFEpr5VKbDDUiThI81tDTzVGEEi124zxB8Qqoi+yaEcBI+pi8ElQDcM8KE+d
IU5OY6EzDJqPmKgWGQExEjHhj0PLbsiYb4YpP8uKQoNbChditNvKr6jiFTgmxVfwD8tfBmpInTaG
e7ZoGxtjTo8sL9tBJ6QRqgWt6ZytW2K8S1x3eWUsybq+LA+p56ebaFZBLYtF4IqI4J+ry3sFbmbb
KgChSNUMIZVZT9XMOqtuEVvNq8t7IqBzp+uZgS1x0GVRCEIpr5aXeFHemhaFxBKX/YzVyjPaj8o3
ln2gC1t0fgDODFTZwyJ+++uVhlrr873lgz9Wx3m75WuxUJDYSLPxTTJzAt31z1isAWKYDrlVGoC4
5VEV6WcaKcfgTZb3Fs4rTcHvGghS7nHRqvZAfOHx5fiTeFREg7mVW4WWSCUqXsxZnGFWES6vYhOG
RRbEbjQN11zUMwRsmOjv07I1OiSF7aUtK2kNdw7enozYrySqztXQnzGIbnefa8sH1lxTE/rE7H97
c/ne5/ryssPDG2/lgzIRc9Vo8OWKIHLjV8SPa9hP5MaW18vbywLSLFHmefG1+vUphepEXLtks2z2
9f7nXpS2qlBv/vVlvc9uZms067w0FKcTMQzqRlE7hdB+qF+E2UOUoQP2ouqc3lmOvRT6qJ28Aur8
igVhtcktGIB/fba88mftnDnNWvvlC6CMahFSBjtYFiXsXiRfgAGxgu9QOcx7Xb5E9BrHF2lJI86b
g1Rly89dfb37ub58YfnqstNoqTdaXn7t73PL5c2vr39953P3f24+aD4VZFX3+MdXlj/YGxRG9hUx
7a/dfG3355H9tv63R/b1p0sNipBsRWSe5/O27PK3o//t132+XL7pfZ3j3/7S58tlg88faFFT5egJ
UduvY/6P52T5ywYFqv+8eL/95a/f+cePWXb7b0fw9Semt6lRn0jTvWJQA153bvwXkeKy+OO9P1b/
bhNyAMS1/tiNtCStvjZfXn1ts+w2XyTrX9t8ffx37/35Z5Zd/LHbz20MZXpoyLetF9WlueRi/WjM
NyUgx0W428797fLpH6tQJBF0fsl+P8W+y+a/6X5zYk34/Labv9vFssdl8bWbz78yn+3Po/mP3/vj
wP7jbpbtvv7Ssr+v94Y5C/b/nQP+b5wDZIVS+v+mPTr/7P/Xa17Fv+uP/vmlf+qPDOkfpibJpmGq
SAZ109D+0h8Z1j8MHfa0riJ84T+URH/pjzT0R5qpiaJuUFWmG/Jf+iNV/Idq4UBgSYpoapbCDv9f
XAP+1RFHw4AA2ZGhKYomgrXR9dlT4DdHHMxvSiCIfr4bRT+5dGLSPHgz6R4EWg+Zy51Qczsj4p3W
935pegxUMOnNT23bvxhT/O7LIyHC+s2X5/MoTAv7JcPkXEh/usN0tShM4GSyXZZY5brQvMfOSk/Q
LySs14Etjml1qnTD6QgC6RTSrHyt+TUORbAJtAmdpgz697fr+DdWQfJslvBlFbQckiqqsmxgpiJb
lID+64mpBEU2ClPMdvJYEGpNiOOI7SRhAm38SJtIvCZDi5lsDQtB8T9UzcidVtN1VyKDl2nCg5fh
BNJmfbvBTcJjB6ShDAur/EwkPGiIQr8plBLKVt74K7PwNDc3qi1MtW0vSx5J5eHpv/+ixdzoj1+k
iQZ3m8kNZUoq/hW/X+pSEGkW6yrbidYkAiQeJJhcOfWmITHTwlK3sleh9YoHeSsV6iaGCV0rjp43
xdEcsnsId+OCg/uLJ8Op/R+OjVv9z7M9l08q2CfPD8l8v/9+bE3dRBXu8+mu8Xvcr3UXaXGyY9A3
Iha2AIxaQU5Cp3zVrLbZJxoRELkvd4lOyB1rhOmSChdUxf/jcf3bjYloUBRn03rdErlQf4jzIlEY
CrmurC066rLJkL2JLTBYgXliIWXHhjAqRSTWapKyaCP7/XOR9jnl9gTeJw08YMqM9L+fKm2+TP9y
GQ1NVHRTRnnKtZTN+ZB/e2LHGmCn7w1YekUSGefIEw460xZRNoWTlYTV48ztkBX/VvZJdM9mAxqN
OMSk6uE6rUjIiV4xnDM4F3beCa3bDYnKfMvfUaoovlRQS6D0VqdJSchdmMI8a1LvOmY1R70T9+rs
GI0lBcmeS2Si1hkESr2mQp7ckHLb0Ryw+vHGj7zNOgcy6LCuc1yza4MQcFHvNCV/DZpGtoe5zikh
BqYINe5PlbBGDjOeocfgsv8rjJjYiAEE38EoOtdQca1r2oHpmlUxobRwEumzvgMFYN7/++mVceD5
9xMsSbzPc4+livyng1KWWqYfgdLeysyeP92pfO8ASQiaa6RUu6j0yT6UZnfFP+w8ZOp0mLB5uEa4
ggktIXO9QeaQSYJ/oJ7+Z5Ua43osOUEjXNsg57ePpQdzcvIOARz4oozCTRiOFudXdjVd7YlBC8Ur
VWtOEJiWkwxyvcmhae57Wb3Gpny38OPYBZSIn4WKxfIqtnx/3+jttbOYnSrBqK9qQQouyyIJrLPk
mfmuzyVvBefoYNTZA5exZX42DNu60aR7h7nKLfAuAzrSa9ak0gYnTuk+geFDIR1crAiPj34UhRU3
zwTl3gVCk0C2SyGFitCLJIlUt5ajBA8watsVcBNUdYpPjVXEJ1n7GFuZiOEg+Sc5CWCwTG2yo4Nz
KZVBAaJgPCHKVbwNxlo96r3vRsdYypujbnL0TTlrHEIKMmTfv6XRyyhQfkTXhixUmsZDVnXSmfib
LIzjWTfEq6mVgtsVlQl+NrOOfVCS3NJyY5+Ig2FLeSHt6NiJFYtph8P6yIzVbJGMB2jO2pACgwZD
WCFQB2w9C0garbKNgTdnXfcEv9pENMA10pOgonpIkVyDCt61olAuFVjS3sfhBC9cTTtGTb5TUuFM
3VFGLjQxjvSqO6s0wpvRmIe0QWASSHF484QuvIkRBjK5SC6lyktAbKX02GaGR8tsZkCXIVfKun/U
EBueSzMbz73A3SKr42C3yXiUjchQbV+FO62HMCuUSty0RfMWUiJ0rAcpc0dEPeDbkeLG2rAfDbN3
kN1PLrDOdGV2qjyTnSO4gSxq6ku2Xh+c48nw1pbUBE6QSzSz5vAQEbPZAwsNLwNeY+uIYjVnaqkh
zfQq2QHdma55FkKcIloZhhGlO2P7PlTleG1TAXeuJn224hjRXKNsJ2lQHlSROEyIl86yhlj6nk0D
J1nKrcs4ZrZe1BbVaNOu9S3jsiw0ZuM7yyQ6vKxOVmZ+fhBr/I4G8jz1urxHhV5v0EINm1Sm4GDZ
WLGIS2lmplLhTsVHaoidU/i1f6vmRZJO5o6HBKe+eXUsaUwrJRhOaqVvlrdUKAs+ACN0Tin5UAvJ
kizH/mOcBcbGj1XRoYERHpaFGGn7IBmnszhvEZhiu01MkmFKcTJqRb8ui0bmhI7q+H1ZSysTiRIt
3cDAcT/WXUFeMEgel8XQea8mpnPrGTRpA4UY8HSKRMi7SLoqDH2pmiuLq5XA7MOAoXn0M2NFBzth
iYGos1WsZ4m6cDvt6/5RyTtXQs9SZKmxBes4bluNJG2u15hntLj4iFYtnNs6bsHYgpwavLJ4NcG5
h/qPPozDp2bkJhYhNACqfwajbTlmns52PEFI1kCFwCYP35O8ta7kuBNDfjNTpbsi0fLa8bnFfhrT
w40RBES0Cd1nGVj4sQEC4FmaiylScki8aDfwXKyEWsXsqE92WoLBcd03sA1S7dhCj7YxACS/TWXh
ihqj3hnBnuFJQrA/SeOJHC42S10EdE4swl8yTdsaH31qg5rWdJOedqKSCZFLmykXEidQMrBNg3cL
kvStAbSwVml8t+mcdUApf84FKGMCmaFa7NKNWESIB0b5KWr00abpKq96kIHK6+9YfOir3rdMZ9AC
b29JkL2ThMQncLtTEoTt59nEllrYTbM8g/IF0IfkG8PoRWvb5io2uhuVBcnGuX3C50S5j9zLFQZe
IlQzeqoz5ZA99eoWkHFzeDT0Pty02mFgHkL1Iu8ydNdXlTIU+74f3tRaBXwS1udW7n2n7Wkk8Dmb
mdyoswrsKdRo2gamWW4lJXA6dvDqJ9Oj7vvqMfRra5VlygxKJ7UEB34lWqGwL8mySNA9rUBKD1y/
q+mH/aHxjSsEb1yFqIejqikWHDMwtgCfK1uQwM8yFN5kHtAV1aRKnZ82UkgH020Isc0SgmwAZil9
iEJWMV5tVwXYYiCwbX6IOiViqyY4Dop0aAITuqC/UqQMZ+O2O2Q5GIdp2o4WIoBeDpBGhklMKqE4
T5gjrpmQJRujzMK1KgT7qR9hVXUvmOMwXBm8u6iA+opF7TH2R1dtUR1wOwrPPnY3KBfzjdV2hjtq
/nQ1y1ulRXBb69BfG8VQ8OdlhGCNScfaTQdzqOJdMCL2wpUpuYg4feytBAZuFDmgs/tdDBVuX5gp
I/AZMzsWuXUM5nFAKqyHhhAwmCBtP1G551AHHOXfRTMnCtgX1JC2xalM5PwsWj+DXqGc0VO+MajR
djFStzAiv1hSb7ITGusitYqx16jlWGV6quFeGfXb1lCGB12dAPcaKt2xiQXZJMfGRmyG6lpRCWt3
ma6+57VZvIZG8NzFPRbFdWWiKytCtwW1gUWKQuVf6xOh9vaVjibJrGG4mGEX78RSR4i5MgosFbI6
H3GdS7dZrF+lKM03guUWRZHvSosircagPsuIoohiLK/aLQcvNH59K1rrlGMEvhfLEKeuMafgoA3F
k5XGm8kHYBdYd6h9Fc1AF+6UBsgho+Vgq4XRa4n79KlBfKDyy0ahamDCBrVdq2F6GILBdK2oRSjI
GLVsO2VrKeUlqbpqixyuxiZtl3dFB3byZ6VlOZbWZj+LvH8VEyLA3qcDjzSC/1OJOVsprE2KnbdJ
rih7OrVspXLxHEtChqz7SPWD2DDcuqYpxPTnRe4KqJ8jPyEO09SNQeHs5Ii7ad4H7n2Zk2VSueEO
2imtoqExixTmt36zUrwMP94Yz1O/oe/xLWvdJ/oxzcqV5xXCETNOivEqLXbb2lhxm8jkwZEu6T8p
gcQ3rVnJoWHs5MYCEBghI1NHc98CsbEDGDGbkFiF3eHoX1tdcm97lyQTWeKiKg997xp5oNyrVkIY
Xtnp0OYvHlWISLmtu0xVrB1OKMJ65CccjkLpX4aPlI61O0WqvyqN7Lc3GtFD1aYc3Ki8d50wOZOU
FmtJaHInELoesFVXHCC0KPdE49EFHUDX1ERnvTYYmypptBWCAQrEvNq23XCkZ+EUd+YBG0zh3Gnx
8NimFOEJpLzLXj+Bq+wPha51VATq3olhqoxmNk6/SYF3Ffqo+6kYqFNr8WRWxQAlnbx1lWb6QcbF
Fil6i7FaJ+8HpnHLO2GPDbopJ6NdTlTYR1gAVtxxbFss30K/Dk4aPW5qBE6Shf2xav3CbUUy3Fna
9AfdAJ0ZBkyT1EpmVfB+WJKcrPu+ENehlr5VTMgQCYc+UGFeLQswBIHbi5RwaX4uVHgaqijqIqqf
5U7dL5vUYUymAQX6MFm/jEYOXYBeZwGHBvwSdBKl8yJLuHplV3pu2CEkBLeERiFDDkQVfnIxp/BV
hK29FsSzxJTuppbXIdF10rL0PjnMZDGRtW1JBAdl3Vg8LO+12gCztOrMTV0oAkNpAY+UMage8jhw
zKYpr8saaGmw8rBKSXXyob/VMr8hPdtkbqmn4WysXpB7qRRysrJyG2NkG3FShU4wjXgfE23Z4c9O
al6XhrPYN8dW9MtHfHfmQucHQzJ9XJDAxKpUulLkKpVHEGpPQOSNo9SYO1OFu6qKhb8W/UB6aGJJ
fAh0iawHB+g1QKnzXmQGJvtQNlHjyO38+JjZSi6MLdON/GjS/pIFRI6kCcJFqi0o3xPK/37KybQv
60ahAkjCaMI1c92OmCAdhBHbIDlNRqcmiLZXBf9BaREWT8pgHoqAuo+OgV3bD4iL50WemC2apr/W
A6zXed4G8JScZ7rMUf8ZSvW40qWtbpRUv5baLaHueI+3WH5gXN4BCA3sNC0srLeq6ECRdgU4qjzL
3uSv5VD7JogUhlBekLmMG3ZDhtMYvNdkBZrhKLfJtyrXP7xK9A9CUm1FCw12mkIoyMWQC+vfxB6I
xxSeq4rpSCPfGeFtI6k9DyGHOkp4HiapRBOpJMeGXsDUenSG4/BWJhA0Szl6EdCbSZOoOFEU3nWo
8Xal7BTGaJ2HdQRVGyBUU+u7NqnvxmRse7N7EvBSc7rpNRX1ydWzuZgcHLGHZWMT5Rs8vpgBmj53
aT06Ut1vI7W5MTh5CeYeJlH7DTrUWpSR6GKjJEU7P9nJVXCNM93bNGhKRBlGuJT52AT0OZDd0UfF
CgHPqN0aowCxFt/z9oFxvjenH5GzDYxqpMoAYax4aOG6YduparxJOgFekc4zVUrhIRTzyhHN9qcq
UJWpa/E71TFz+tV8kbEK3GUoEz1G6Kaf6DtCbQ7ZXzcipoQZBs3lskg1V68CfYsH9c964ndGbb0p
FX0nYfG8UlXtpocDCW1qZuQc0z4hK0zHVMV135mpHSuCAItN3ka68CAoQU1qsYMflicfg9UyiJ/D
O6kJys58pkhWWHm6GdpljYBTHycLzfxcqB3G2MEiaw47pkN5Kv3yONVF7yHuEui3BYmBQBOX7/Gr
EhXptRBTNIDlTLMkgpwVU/ODhuNCC4SmV5Gtiyn4Gukio9wqKV6q2kANQaQhisQz9tnXlbNVars8
bCwioDqF/AmeraIVKIAiim9VGyb7sGAKrFpe6gRWHx3lsj7MjMJbbMyjr6x6C7O8eOGSnITEe65K
FJVhVb7rLaS5RC+nTd1rMFy7BHlYQBkqFbsPTNrjg2pIg20mCgEzwDlnWDUu/ojVuYkBg9eN8IzF
DyEGZu14k5qroqD7Mr2icmVJqRyv8oJtkwjWZhIfrOkM+QLskVEUtzAkYkixC0Wvuq3qhsGkXJc3
nTTij+ulxy4pZCZLT6LUiEcRWz+XWxiXzazkJMrVQS2b6lBU1AVpSYVkh5KinQU1MyNwZANq3Ofy
jCuqJNovjcKmRDKuAQHqTNCvZrSDOyC+F6Tlnck31AN07nEbidlbyVhqE3focyb9NHly6MSaBFxD
wiYc2I22jnuYkeDxCCpvKWXoXKLU5SUvw0dDpbgBRveRq4Z5oEY8CbMPA5w8IeUoT12jnXSKWHj6
d8YQl2upMxp36Td8AXXOqCk7BgpHKuJ6N645+kSNbqbee0/U160xt342cCBwM1/ubXFsSwLVgKyn
MMpcqY9vkmDRbuH9BQrI1iSqJkK5T5y69jyn5Z5GFlxeurw+x0JaoPHm83hkTIs3h8e0qNz2dSk7
XuahJQt3PVgwiuWm3vWLQdlLcyWfnhr5GnvJp0XRMYeuyX1raBRqabZLmi3JwqZ4M1uUmYN4zzOL
0qYeS4S+NqV9kSZIyQrmlAXFjUn5gcfYB2w0E1tEDzFVR5k4RoisZ3KHSD0Mdl91covC5suF69Mo
7z9+/Jsr21xp1xtWvR774BGIzEZCBlR2+qsR45BRq4msr3RBXadjFm+7MrW21bwBkSksKc2I3mS0
K6uifmH2d1kWAM2l9fgDaMJOQbDGYO3oJS2miELK0OvSFmRr2rC7ZV5xjC2Kv7JUSRysEN7H2cRB
UGqT274V0Gdc6tRqmWkKlATEFfQMPejXvh9ND16JOwfesOla6v2bsalqL30Mje4JsxQF+yMSp6KG
o86Afe1QVfJhRMFIZY/VG49tRVrF6gBYDWl+t7wRExUDhwp/sMOu32GEGu/xyRrPwRhiYWMINQjN
wvZBE3JqEjxqAnHrNwLKs7olkjFmO0xYBCLaTSrbwiBQaanIQHd89RG2cVYU8d7Kpx9cbIMmW8DX
o0ezb8oRhIBi/Eb1o3WmslDZJBbVgCOujCGFFlpV58wAR/ThOfVHQUJkpZ0RplpUn8w8zw5li2qY
O9kVxMxiK+qcgJBRk1evZHOKv+lpWh28jGCDF9bYuZAvOwJTPCtSLjwDbO7XBmOEXdL43c0SqEwh
/dB8H+JgY0zNpiPp/4glPgXO4Gy3XhBkz3k2k+oi4b3FztvB+bw7D2mQnOmimShZ3apgMP7uF8R4
WuCvxqC+dn5w073Q+JkGlOQ32FLTxlwST+mOmQ9BqBLHbanW+keaKSZTLwChhkggPWmDB2sgodO1
s7twA/s99/Ejl3GQcY1URZToWdNmymg6RiVR6FuamtDc5OZFH23EctgQ4qj3dUblTBO0+tkvwUwR
TJBcQW+Fo1EJvjvWluoy2f+FTceWCaW+00tk3b6RXWKpk+4E2/Y+AQXGKNaIQVtBQikPHitAPqt5
zShJx7VpY5wbcrz2kE7CFg1as1LH7B4wR3Cillmwj0WYE5ldvlFxC9HBFbvop4Tb4J/GSDNOEXY9
tijo3yuzHnfaWzY0zZkaQmkY0EdronwoFHy4DVwndn00COuq6KCVVekJlGd4lBKYEoY4HMhO5jva
zFMnRe1NTnVotQyJVcqdciK+10isBUcO6KSkAdWu3j60NZ1x7YumO5jTj7pMEcR6CNcFgqs2easM
HR8J3KqCGlhhpWIMYX1SzLh3Z32dLqCx7eOx2rbt+BoEDUP0voKlNIelwHpsSBvpD5L4Xipqsc7y
nC6sMb/p+F27QREo+yScILgWxbqVocl5Q0XW05+ewxGjWRkSDldr3Ok4/tlh3E3rTG5V2zChzFhG
K1OeJaKN5gajiUhArFvOFBMdrnO2D5TqxWqMxOlII5Wj2B66pDkS5qRCAQBDm14yra5uAfa6RKD9
5iSkNTUgdGlVj2ekNr6OVn+2Msp+/LhZaZze/Rhm35LJ7A+drh8iOdLP2di/+JmQX9vSOxoBNahK
D/ZbxDXVjkf9YmGb7sQyloqTX18mQtt4ucqu2sMjnfIyODRh+wAonEi69qNEW5hpcuT2vsBgO1JH
ANfZPFNHf14KJuNjMNO9Ymx0XUNZ3zffxX4MDpOghZg1Dfm2A7/ehJs0H9pTgGLTSXwiacIE2M7U
NspYKa6IveFqiRzUaaq7XlPi+eaDejH6bNfFXQsFu8RtLeZ0qKp6DlPTeK2e/jd757HltpKg6SdC
HSAQcFt6JpNplE7SBkcW3ns8/XwReWvylmq6enrfC+GAIIWkgYn47cJF2Qn7+wVz+Q0x60/RLJI7
6iLFJeutndtIc49gz9lkcU3jj7G1AiaQgUDTasiEYi8mnjGA3jQMJolkTP+Bius3rvaMws30QH1o
+bVfSaNIbgab/CXXgGtmkNS5G5N2lvskYiTkwTw9xB2XQ7vVJj2DnYroYXIAA+Z2vfoytE5DN2QH
i0nIPoKV2JJbSCCQQa1rXPnDZaiCl4mO8WMjMBVZbWm/eHLZceHhP9W9s4vDIUB7baaU44Xpr9HO
3UOdp9RnDUij/eEzIrvPQ4/CyivX8hhb/MQyl9axbtf4HA0xKXnw8wuix0crdW0aqcd6O5nmeOcS
q1TXDPzSHqNkVHvnYK5eJdXnt04nGixOAr8kPZtb3OARB6GRPfrsAlv0jKLPTsOjidOZtoJx9k4J
8/9L18fKxLm4FzJhtmEPcJSNoj8yw22ujoGpdo5BTVVncBK7r2YhSeAT9itUhQF4XjXdYVZDC6uF
8BV+B74kOPqEXxfbYJkkAUdTQkYXl1dIkwzgJLSOo4pllyqWvZbZeJTJcmsx3Li11SIRXJHbaLiE
EyPC2sQEPkBL3SSkgQV1YhENnvfHkMKJndFcQFKLS2RjBesm43ce4mmj27h+tqU/3htZdnT8L6az
OM+d0VIoDejfT9kXqsf6q5db7a0zhCdvwnRgkYBKoiI3gIB5Yr/Uzh0yV/g8H1ttCHB2KXJZXGIi
dulWiuS2sZryMhuCCSIVSAZdktvYpNYld9xh3oko+eWSfHAYiPW7cc3cPwf9axHh8kwsslZdL+sK
rBTVCtwqWNW65yQjnJcGZwjdjgsGb3C+KTtYgU3QWYd5jAD9vHSRW2FE45lOJvKwmrA91UNHCveI
sbVCS7FxSE/Yr4JIQu6I9XQXO751SHOI+LHsX4SdTKdyCjGXTiUUU17a05WG9DXgkpx13n3btN19
rxb6spNzBqNDyU7efA8pwFi96X3KAVSJkpyt7upQVxU58ckn+QKnBKKeZbGy+1iteYnxi2xVXCn9
5J6m3IIbDcYdnfZsC8urW43drUzJHWAYe2ndGWvkmuH9TrHPjnEMy+oxAw1sJSDkNilNc28QYMOd
O6LDoZ/T01SY14wse3LgSMeasvjcUON34rqHqYUaFMDYAntQtX6LPTtihlwET4OVXMu+Nb+E9lru
4skt9+ZqPQwdE3+Kt2s0KNm87ZKGaLmW6rvazL9OFg7/bAoudPGVijX3XgMikhjvk/prR88t5W3J
NC+XyBnELk69gUwz/8cSy/a4hNW0N2JBfZ/XfpnNiHC73t20DEnvLELRrnJOMY84414CoNyMDPUs
r7K+ZxPWnKSAPWAQWvqgf8VgtHCbAmTnONrCwUjUBc+pavbELjgxdr2dc/CEsRBEPrQNQRHVPRA9
9jxRf5tH8xctGj+cqqxOIRXTzzXwNNDCc1LbyWnqAZf08aCPjNCsj5Ihx55GzmonCvTTeeRynkcJ
R3yHHbJtzK0PnHHsSomdnJnpEouQrDvc4Q1QGTzU15F6xK3FfWMDGd9iybGeIcDNXV7C54zM3Q4g
W0z7oDu3Q4Jdh0rec1OBVKTzSvZwW82vZeD8MrqVTXluHhlnipd1YNRarmI96oswkWs+1znGdCRx
/5iQpVyLtjOPy9hUpNTDbLapUE2vnnMl0vI1rqr+uTQDeSUO+jVrHl34/yda15LnoLVAqMvEOsZp
gExAacjlVNcmsACr+rGNrOl9bVU6c/0wXiQyqwTBf+H03BJooT7TEeWRT68iR/WiLKc3q83y3YwE
Q6pA40Gr/E2VY/2+mkFrn6flCthc3eiFo+ZZgdJV6zVTp5dXPQA4p/x7WjupL4DJwCUq9/x9vaTo
eBO1duogUcjPoUqw0ZJXvQh02LHboJpvzHNHVmzWF80+XVVukc4K1XJPvWZllcs13H1LPSVKH1XU
yfvqrFYT5TppSCfZxJ1DdoAKRrFURK4Oy9UPPxaOF9Mhl8HV6sxavQO9w/ddKSeKXmslTaheVJ0K
JmBk4Gd5uHfm6VU/meltegfZe/6tegt/7DCrEWchZnzVYbyVO/FDfITz6nzbSKWwTogydvSKYPjO
y5LICCb5cHfVjV77eBjGBgPVqGesxCs+tquw/D9f+/GSj9fZ0DzErv7fPeeRk4MdlANDe/YQq8X7
L6cfG9r6kHTRDQe/CXGZyJtQtvImx1phb3unQJARZMdp8gOgQ0z3vMCQ3wPR1efZI47jEujEHrVf
T4cY6T/xkSar16zY7/DT9z/0i/UmvfCVYUOvddS2HBevOn/sTm9/32c1A/zJGv1cIbgIg+D1NzrS
Vq/phX5iSJiB5xkBHkn9RKoUDYAEZW+W0c33BNLSNNCQwcS4aCMiOz/rnznWh9vHz5pToaNOKn0m
zSqaTi90/Jp0F7pZ1kRVhxIupINaBfA8oB4PPxZ6WxGvzAypa0ozvDmbPi9ovVUfJFJBR3qxeG20
j7J2Ri7ily/UHSB1Qi+QOxDI6FyImUHXFBMlkbUHz1U98AlwX2BiKC48AhEcFFv+s+FTzQjdfEyL
cuYW7R6KpvlZJPEL5qxPNg6v3TTvF6j8DdA5RubIQnawHBmgiYvvMMW3aBlamOFtoA7xjot78q98
CmGyn37AfAci/MWt+IMFFjZsKgSoltWbv9jnkVjNLXUF0bGz7avkcNugArvS7oH6yJlfRePc9yKN
biNJxMyqwOYkvA0zN77xeIMbOumX7jtYHFw5xCg+w3NWh/wy7BBNxqbr+mXfE15Bbq4E3exxvRNj
WjPSPoeufQ2lbDf2cJ0VNzwQ0dS56b3pBRdJG8oWtG7sGzjSYSHnd3iTefsAYkYOD2VTkbWLF/9H
7bz1Lg70qg8oEst+cLXeQQLyeaLkmFJ8glRh+bGusPeymG8ExKy/BBjPa+dFTN43A8NkR/7q7PU/
/B6ehU5qvJsWfAHtfmRULTA4sWCywG08karEgtD/ZCADwgjN/QAGdI3C5GuTNDlTDyy4lpipTCof
U5ibsWBuGYYPiQ+fGNF0ExOnR5IHWR4EeFIftoXNAZDxfXGYAFBlT4AHepSVqZvVI3Xwn3LSWwgq
7/cdM7GbUIxn+rZTxSvEhzrO4c8D+vpcrCFMs+yCIX7dhmQKhI9Jf0cyq72vimwrA2IQfMY1u175
eNZD3vkpvZsRRKALOWgTKorYBhsoGR9SgkoKkVyD1n5aehFQg9YPVBhmdPHkVz47LSRLgqI4YV7l
JXx7Ld7G1KFAqnbLV87O31ZPERg4adpBcDPAP8uIg8uyxClcJRyGTWzQmDR7dzC/M4HoOGWFRadh
RMEg48OKNCEkiVRK129Lb5dg0sn3pKaqGk30DoVkuF8dr+EDW58Wz/kZuuHOmXBoGeW27fmOh9YU
+1AUCyRKER7bmbQjRF4EYIT0BRhNdujjfn4ROdEHhFMve0bJ4ljGpblrm2o8pdGMmzju5fO81KiS
zJLQXxIv/KJwKMyxukdY9cOqpg16U5QFm3aYrE8mAZbchUhS6ujmFaFwrsXae2cvpW8slcAFayS8
c+TM3rMxxA0MOoko8IrUjTrh84y6+BwwScT0XXKC2qQRlq5jIfeRGKH4BJ2sy0fplutTHJOp1qZ4
eJeQEY/JYROg8UPXgl7JhkYDmejG53leiGeoaTTvovFZL3pit+bOfEqrW4Ll16e0oSTLtwPmWOH0
7MkWtN8kSjldf+VJMtyIZEoeEtvwSTo/2HUouFblwcnzVnWaGMmnKPbo5LRvK4hZf3TGS7M6cAQ9
+RqF94lCK+/TbCWHJV/HB3MQT03Z/ojNIuCpBayatr57l8w2JurWdPatzOaq0SK2qcgJsjDQ7YsA
J5ns7DuLmd1Ylf0F4fc3xjsZEes9CCZCC4aLcrr10teipu5vLad2H3YzR8H0jNCDJq1xwjnvBwyd
aoaFuXltXF9eHbFIkgmQK87oGg6usbicyamzBcWmPrD2tnRaWrfSko/NOMIuudFMcTnHdWW82fPo
0mvm387ork7rSghdUZCghFOC1MOkV2r1It6jD/+15OIJZUX81APPkxJZvLjTZVm74MnBgUrU21th
LdNtGCz1NTUsom1Q3TQtqGRSmdRwUTbg8uf/s7LY+qOekSYRVFee7eDmsIid/dNqsY4ipanWrk+Z
5WenaYT07ovQwMvuvfiIFp/mgjyWdl2IEUPcMbt98t+8BfFvbg/eAxdU0yLyFiLwz6zZIIz7IUXQ
fyoM5E7hIO69iCuAMcXJjhvZl1wwPkcQUB9oCInvZBBtA1FQrFeTP9Y1doEyLoovSmxqjlZxP/rR
cw+5TC/3ZN4pFahGo/7zFyeUov1fFO/qmzNN3BPo8GlwVs//TfGOmyG304qOgyzoXSKoLP8cjeGd
Za/I3qtcHp3RJ/yBDqrRJT6baVP2ZbVPVAJ+p9X6Nuxk8I3+NsuPv7vCfK0AcwB/nF8IVBzJ9Ysh
MGjMQ1c5lOSREn/z37z/fzM38P5JqpeuH5AH6PzZOk1gOp4ZyyVwPCoZukuj2iV9x4cgrj9DUH1G
lVFukTwpd7b3eXQTLg/ymvYBuW+iknu0/beT/93JUhzXrv85UAhIk9ZfOPMe6LOuj3NdTduuiJ1j
n8o72efDVn+I/y2Pff7P5bHCQXLyt9/738pjH36VZbfk47cy+fYvNrD3//hPG5j8hxsI5b2R774t
juG/Yqh98x8OEdNUthJ0DY5u4X35iKFmk+ubJoQDKdEOrdp/lcfamMdA3rGH+RaWGYkN5H9iAxPm
v/mdPClt27MwPHiWxdX4X0+yvLC7taghcOa8fppSWt7CIn2Sy4K9lpCbjqCRyLDuy5whjTDdCc5L
dofCN7ddmTsnFO35p5rwwg6d7NpP8hisRGy5CdrMgr4XyAbk4S6w123ldY8TE6N9YfT1DjVeu/Nh
+ePbYnR9wqEIBCsG/tkRY350ivOEmzOw3soQt3iYrKS0yEXtK4sPvm0QtRb3N/KuyZ3wofqetogB
26wizwvB8DoF8SmJI3cv8Qpts5J0mK6BsZDZ4DOPkkwxs+gtgDTf5IYz3CA5Jo5mctPL0JHJFn9K
UoSNSzAe4z4dTwwovoApt0fiFWhCiH5PncsIWE0+loZmtjq4lZXFZENA9hh5fpOvQMhalluMJCY3
ro3CkKh9lAoUJUZkl23zFOlQOFgLSQmZSo+cs7Mn2u/2kvwmw7jZVbbx4npjs19Tc9wMC5gG49Uz
3iLya1zCd0Juc7Cv6TmR3TWzr9Pc00ErsfTEY0I2ajAxrlwJQpKef54zQXNlMDRn4hOmfRtkyd0S
MzZIg4CclPGaRLK/WO53xpPZrT3Kq23Y3pWLMMkKKbrwFhKUeAjyLU23EfiHvOxg04oh3XDcekvT
UzyospJ6imlHU0IE4oc72mnyJoXDzGUGjqoUXZjUcbdDQTXRod49A+1fxnZaT0Htn4hRyXyHVCqj
/xFa1bd25to8r1DOgVfcI/CHrnMpegUTJwqx669rnhvnvIrunaryTl7CRCIgr2yu5BfPKvr7MKpv
5zqoL2BxuyDwiGAxiUylRo80MGN5Dgf0VN2ckvoDqLgw5IULa0HYfG8bMg2aA9TRTO28fSfjYr/k
9uZQ9qW5MTJSTIS7cj+NGthlV46nwhfzacgrwp0obzo28c8WyK5NmN0WRTceLa84OKXxq2F8v81m
BvNMzTdFFNmfev8QT4Z3TtcRVXo63JZd1KFMmuuD6ebWLf+l2RKQSxJYzheH8oskIxk9DGNEhuNM
o/paj+0uHb2vfRyTbjMjsSWvJGKQjGx07c3PM0DXdhTC38q5uZpe83MqSYJM5+4pcNH0RF34tTCm
28Isn9bY4ogrk6v0I8mQlCFylrnckExzZ432Z+QCT91qdkDsy4q2sz23Ibe3Nq+xLC3utfqWrOji
xxnVwyKeloSGyaicoKj9g2k1p8EVgpbjIjrmSfgcTcYvHy37JpsnZhzOgr5WALdmT4vL+L3ozW6L
ROp30WYbYMMegWCIeLcOTYRVB9+KoBB8gor81rKpaOC6tZTdhTeLsnBevycptTAgiVs4woEGaO97
41XHqgiaezsInlsYiK6FNHA9lQMWFP2lz16CrL2dGPTLmuyN3l2Lx+yrNY8/uXHzJuah3y3EjcWJ
STcRTc57rt/zJh2IBF3XNf0cNpazjRx/i8q1XOFGSx/gH1S2cOUlhEXeFP0M2ZzBwjJz/267+Upn
ZHwoZ0IVJw/xdxj2+YESnOcS5mJjeYlzKDPLQ8meTMi5yNKCZ0kay9wNSUQVSj4ezMrBsRKNd/Uc
Fyfkg+gtpHec1uTUMXmNluO8EUH5QpFrcK6KBjHFhapqUgJRwphcH5zgKH0hTq3y9YVpsUea/9mB
FthNud0cKxwAjWm/VXltbfoFAnQYl/g02UDEiIhA5ubsdUzGcDcRHk1OZDpRD3aGCfa2qKO7V9yI
W5Scz73jLnS5+BGdzFwu1iK+jI0FI2MX0JPy0RuZrlfTApBR41dMl5c6tzFI4J369HnNURlk4bDu
8essY082CbUvs0n96ZyhM6C+BDz8hpYi87ZE0Cbtm4kK27t1wX4zQNpfM5eW0t75AbBrbILB3gUo
swn/834YgXMSaj5rqJntqOa4nZrtNmre6043BtPglemwZFpsqvnxAAm2RxW4c90VhTCT6FXNpoek
fOv36Mjw6HjlDjAl3dlMv3vUdmfYLiblppqd90zTDTVfr2saimmq3gQh6Zwx5KqTrlxh+h3BNL8b
Jv2Zmv0vCgew0ciuaKQPlk/w6eAQDxkDG4TAB6JaOBQ0ogC0YAMxOAprWBTqYCj8gYHIcVSIRAI0
UXd4KtaBmYeqhWeYXzV9vamBMyqFa9CK2wNzNMAdUuEetkJAapfAEQulPcjIrDCSKAYtMYBNeoWf
xMKCaXddIp38J1NhLIVCWxyFuzCDO68KibEVJgPfOmxD1GVgNYlCbSKXtIaMgYcbYryy1nNJs42M
68cZA1iFSJIAwQGjDmDQqFEhg4gphRMlCjGCmSLnZQY+DOw7eiVOcCPE6iqcaVWIU6Cwp2Cafvhj
k25b/yjS8Fu0eMjSQKtsYKvIAb8yAbIyAK1MIVtkWCf8PCR4A3r1gF9T4OEQAw1rnLcEcMyJSXkc
2lfqh49T1j9YEi3BuC5gYt29kd5yUYCfBm4DtrwPeYM9yhvC36+GwuUMALpGIXWJwuw8IKhSoXgD
cB73NoXrgfAx2jhCJ58Tas/bJqAwdXJVl/F3RIsKITQUVihaRHl1w3AEGHFQeGLR2/fVOL4SZERF
9+xfo56DqweErBQameJf3UKPn6OqemsVYtlydcOV7h3RGr8ECtW0gTfF3PjAN/Z9DfC5KgQ0VVgo
OkQgU9DRqCefFbjUV7hpUxOQNcF6wrnuiE36VAKxlkCtBpBrprDXABCWLPgWCeqzVOgs59wxBK5F
FUYka8zRJ4FySS+rGVvVCuEtFNY7KNQ3BP41gYEjH7XkiTt7tNchVnqBLwwRtcKQMw0nTwDLQ9hA
uSjomb7pvy/0Nhch7vsTHAAMOd2RADrFEenuyo8Cy5YSESDBw6IZF8WNJBoS1485OQGxAcwLhZzr
dtlVoemDwtWpq1/Oaf1UKMR9VNh7qeB53XCrF5mqndNr+glHIfj6gxi6WC5U1IHu7NQJY0tfnjtJ
l4re7qsn9Zpe6Fd0Q0OuK0Psj016Te/jfZ8fu7Nqencv9ZLVWJu/r0gUbqrxKUrM4AyUkR1rI7uL
o9Kxt4ViNfQLvHVBMu+HZ08zXbpqwNe0xvuf0HzFQP7/zD3rvRm4VUQNZmgYLb2q22Y/Fn9s03v8
YxvKt13RkTr2x/aPh35IZjzkf8d1iwt5rBilGlH+34uiNfWkm6LJxXjNFS+l23c/ftZU8Ve5prJ0
gWuuCS79vAvpVSj2q9TbTMWJAS+gPVMsnDom9NofO2wVw0ZlWrLXPQUfC1MRc0It9LZEMXat4u70
W9C7yvQxpnf4vhqF7ptQHKDuKNBRcHot02RhrnhDXIs/tW4yyGNrt04TZ6tbEpW9OOgo6cE8R1YH
E+mlJOy9/2xR1CiuUv+E+rtPMWVvKqcPd6augO3Vz6eLHPTah0B16q9ZXZhn8Z6zNtM2876q09dy
H+lLgx++9fo3Xylo9cLDqrySzckZVSp61ldErVUHznZVrK6tKkAWxeXqh3qNdAeY35Fau61+HODo
ZCba70nacE92XX0xAiRBVTIS0cqWBdP6A5u3+LnaZwctOc2Ue9EvX7smPFKAMn+yUDssbfbJTygo
a8PPbdjmmCnQyDQMpQ8ZsotD7YWUKFAKWcr6uaxsdNF+8VjayuoeEfoQVwu3y8HO1PWSyZybLHuC
FBh5CAhG6WAEj+km2zR+np661f0B45GeRho27YwOQ2v17Bv65O4aGI1dkNj+lriJ9GzNjCKizDj7
HerLjsq2yzTYlAGPYXEnRMUd0qUutveYWtc2KtfQWzbEZdX3pkM+pZIZDvP4he7C5CDrnBDaqO3w
LAl6FKIluyFv7Ddn+DPi8vrcBszLDCOJT4Np5gcUuwu+WEiLvnvoO5MLmOtG58UAvQ38kIKOoN3E
0ZgQoceI0GpbdOjUqxanTCgjYcpUs1ayXd3Qiwu+QGWmakz06sfGP16jn9UFvh+vqzr3S9v69ba1
g6t+jv6ofzYCr6NPhOIsHnTo1aqiynQuln74vmBaQiJ7xn1+oE81ZToDe702LnHSR7cmL5CbUIAL
iTPQGIOHGXvMQe+omziO9VqrUumydp3P7vzw8RzW1WY3ogMmP5k/3CjnrYlyS//HQf3vj118PKTg
fNmIJSl2HcX2OaPXOD9RKbjPVJ1QnasCcL36scj9tDtO7oTCqKk4oEp7hzivveFg5xxRZUBMQa33
bR9P6DW9cHVzSFtG9ZEsAdpO+L96EWXLN9GlWuv316a6IwrdYpy3qdX3pb+XtPbg90J5qXGNc0S7
8pbMOx82CnZW/yT4RnhC/65RUQUU+KlUMaHuS2SqvGEThV8wDXGjF4vS14sY//zYUmI/Bh7WwYKP
hk9Q3ExpLU4+Ayctrvh/CS4+tkmBkVhMgsj9Soa7SBXdlur2G0yqLKXN2kvjuUmKiOuxAtg9G6u7
qRMGkQg63kUQQNbvFbxjUeAWJwUzsolrlG5N4O8osIDOBMhyamyY5KAS1O9q1RdEXBd/KULaSQoI
YTPe6b8+u4sDmWET4qCiHnOjO/vj10VpbKdhOSJdEUfN2Qs3aQ/QBo8fMoQ2zaL+oh/P+Uzmcxdi
dUjnKMmJKC/qjRcRSwE9O5/97NdHBhhYsSxOOgTMLIy2u+jIs4CIUK0Z0Yuuz+hq8vi6LXWwfShK
sPxzqcr1/eNdcjJk7bKLsWhs/vYqFZv28Rf139L7/S+3vcedfexBr+n/97Ht4+HHbj7e3se2tOFk
DSMwsw7aKdSxbvpZ/eL35Lb39/7xf+Lcj4mXEPuPTe8vMYQHauIQBT3UmKdxGY439RghDW2ze6HE
P9VCO+fArZcpPqeyoeQ+gFdxddIyIb2xWueXqe/JB0Brflox1OtKtiqqkp1sUZC/S4O0VEgftB+L
2fPv2jChYnNNa3M/Paa2KjT28vEGNx5SQFUBvZYFirayMtC8q/twnariNEu9H/0mzHZ8moRbHnyf
FPnELk66Hdsra2/nI/lkWmAlN3wEdMT9jV3QoIv6LfXobcXPoXUgyWI9QPMFyZZbNrmS2V8N23S4
r6SGrk5/bK2c61I8HpO++N0qger/Egv/P9lytm1JiKL/utfy+df8rfs7o/DX//iLUQjsfzgmxNJf
tZYqB+6fjIJluv9wbRVdRj0laV+CCKm/GAXbJT1O0RAW2g4LHpDwo78YBeH8wyfhCibB1Dlspvs/
YRQc6fxBNqIwAIf1A48oJbIGpIC8+DttRyWWgdyvMqm+bceT241PzYhCvI+4jFWeS4i4HW4E1uIi
AuUI1uW25F6MiWA/LrxE5GiQw7UCi/IPjt9+sp3iW9tFJQiVd6qrlR6j8TmQFjKuIH6sHf9p6i2c
086ujVc45THGDbCSUm8QgZ+hi7x17PZbaQ47g/hxkmR3MwIe16J3JbFurJTs96GmDdnPD97Qva1l
5mxkXN5mNeaoEK9tY3d3GPnA8hDskmAxJxujsR/ywe32ZbceJz87oHe8iKGPdhEtiK3xIw2C6OBm
Aji5JXOF/DrhWWI3Vckmzy0SkL1zm5Ay4SVWjX9uPQ40oxVQJavF0MIOyiM3n+cugLyYCPeBLeeS
1CDHnJJZMOMGGRsKbIjdV/LzDkMrbwePPolZYCnz+D62NhgignCmdN5yk6DrulQTOumJGKUt1zxx
5cZnXryUygT1CEhYXPWa1bo20ee44z1pgZnxPZdVEhwx7SEYgfy5heqcL51BAc6CSX4HlWVgxKii
B3S80UPVGMeymuiGWOyUYJqeWb/TmA8RziRUWUP1/nCowuZhkZvMTIKDLRYqnpxEPntjJ24Q25P5
As9xHavwLQpL494MIkDUKAGiMPzwXi9afzHua1E9jfb3IkBMH6644LFyuqQMR9QklYU41rJgm9kS
9h7yK6eJgZfKLgAq1qyrdrZT2QQZCStGUUwCLxwZIUJGBvFKkN9tuzjUj860N0F33AaoFHc5+9kl
+Rg/zK2X3CUYEItlIJ4eg9LAeEfMx3wqH6CEjaubLcNTtyTxcYmYxHJj6Z/K1pGPFqx5wGXZal9M
o2Jhfo3sNXzSDwT8sJyq8UHdh6wpdV9GvI1paSSfTUCui22OqFndLv281ibaJhj0fdrZn0n5g9Cw
+9eRYcZ3mrIpNVilfBzd0LpB7DLv49CctvOAkYZuuTvPiOAiXJArnxQT8Fep+KVqTy4ksEM5OM9C
GXNdYEDXnIh/b8UTGQHLT78pztFUk52PmWxjYfL9Uk2c4nlwbDNZIFDBMRQDuX61Qgt8nGpXCqjR
PUSmFx+6yQ02fjmu5zztoxN2pfhxDYnkSKB+vvprdK7HLPyOAWKLGuc+QNv00nkVATVEKBz8zu4+
Z2u1z0NX3DvhTCfL1NrH2XBCYNwpes0yX1LXBH/uz0HEtJ2CsNGJzIN+NpjE0RpkppRCPt3xw/Lm
ddbbgm7koZM2c8gWh5ofOszzum78WXwzAEo+ZSuZiLPfXJDMB3fdjA8ystzgmM+JT5AXliNZdvUz
0XVHJ+VP5x1plQ1szrMftt2NS+VMIOSVKVn0rTCI8Me9QFiWZS7XOEMzLopZgupZdHHU5LZg5AIj
y4P5qTKm+akEkh8cDGJTV46YCNhOKvoKvrxYe/0Kj9kj+AgVG2NcoEoqlses9eZHR/bTtcSQ87GJ
3zIjXRGvukv0RzeX9ZtZ25QH+JWx1w+XRQDAxSHvqogu7TTmbw5egrDKukdnHTIqnpaNm01f3cZX
vqS4fIYMvkvgrO71ozkixk3E1NZnnBPzMvvPXIFwsRW47JckM98K1Pd+6zjPyzwND60TvDomaWpw
XZ8qsjEe+6o8lhPaSSSlDtLYvLjKds6vhuritMmN8yPBfBDjbnIJxbNkRnpTJb53qLzQeaqlS6Y/
RpRfcUBDeDrejo2HScSgt23Ns/JaNl17z+9nbKJxxCu54I40g+o1kkb3ZJQkGg3cLncAX/UBLze1
xq5N0OSY/ERoc+/npvFjPgwWrS1etLwZMJ2KQTa3+uEODY3ctUMjzi35L59zjioAmeyNgNfg4q3O
iDWo8D9PAYAV2RlkpU21Tc9UVH0e9tL22s8mSlBCUchYws70ezQ4n4Rr3RPVNL66hm0cCAovzu0Y
OocgwBwpIyN8LC2SKoLOhrnvsRCBc8uHlrAP2FhO4aakWnEIinI3kp11cgHWXz2mR+DzfXKZk/Iu
rOrgflppVowjL7rhLacvnkN4PDFmn0UYtAdLRslTYVbDoz9iq5Zm/NRMkms1gW8nGNj8FkPsrc5I
lFltcJqnw1vrGIc0qUqchkPyMnfttCU2vjvXxPu8iLahzcHkE+lnSfLzMoMRAVk7UWTixXO9dn1w
3OHRitbh8r5NPSwxLezBn15xmPRXXy30GngNt8vRiff9nI0XMOrxoteyfKYKaa2tXRGHdFFG3H1n
0hq5N3SuAqIoihcCWV6mhAhB0TzkdGTjEPptmaZ1DEYMKbm0qWoiqEpIl0QClAlQMJQerHwJHD8U
IUZFgDkTljhovtguUrssiU5xbg7nokKdZ6Tc2CdHhcx74W0dMq4vyboR6CrbB3QRxSPBV0KZtKyD
4f6ykGZsJDeFY2GCC2Wiay5jVuOHS8ynKUQXio3JOq126O48vw0OFWCubTdfoqA4WhEh8fOYTSdn
ar9zEaaAqTGC+2hBXepWAxUkWXod5fxNNigxiQTaeg73B+IKvG29PCVj3h7EGMqN3ff8WThCtCTM
KLwf3pI+A/JzRc22k4EZqWvnR8tZyaVrm98hVOuAPBR8xew3XW89GH1YbWwx/rTnhX6VGZemh1ix
N5wGUUfa4FoinNCR3eeVxh4zHSjSIj8CSffcHKakRs0Xpzto/B/YhwmwCctXo3fAeO09yhooZmIM
gyR4tRvxg2SKa68iMs0QK4v84pMWPFn+41A1Oc6V6Zc3eDFtCmRvJIn7Eg3dKwDrsXOhJpohM/no
vzJ0L/QaKsX0/OaE9Y8RgQTy3OjCUMOzJ2tnLuaOzCzwr/gxWunEcw4m+uI93blfq4DMjvLnkCAn
z5SslwTUYzSgkjBb69gLiVOfWBvy7DpYgeiHyFTdYeE81oR6NPkPpCefV+nsYHQpa28HxnzFbch8
rJmY3a2O9Vb15lPoZZ+qAcEgbJT0zN+wQtO0vIbwdrWgbjlyTqEwbqIREcRq3LSoJjiaqN5ADUCE
aUdkSFssHKzGp9E2vmVT92hGmFCoi0sNYFSvQrBIhwSahmefXNltZdTU0A1kpcRYtDZUslfY7RHP
fyq96Vkka7FbSZH4P4Sd13LjwJZlvwgR8OaVAL2Rty8IqSTB20TCfX0vsKZHPTV3Yl4UIimCRkCa
c/ZeG9Nrg8yGoFe4038oj6HW0bkkSXBsdIt4pBSiwFBwZRs2sgYjAFz5VDlEN3nM9QacD+xSEUgZ
9J8n1k+4Bytk+SFlTjgcOn6lALqLCFpS/EJLR+wf0sCGDik8QhlbBAAODndk6PQtWHYnKgNMEb3i
MSwvude/OUVzrObyT9lhrBJIQFSux6BrB0JuHAPwz3wa6KStLNxeHJw8X81y/NKbbtGOqrz9DM2e
GxL9yr+njeUDNltQiHDMSlclR3AxeYfkU3CqY7ZybXKiI/VZrYxLpjolCliDMrOVvs0NgXUi53ML
F7kl5arZ00cWcv2zKIw3sRxH06w3AkouhgwXumFGOSr+bkyuEUNp/vR1Ao1QitS3n5zCewf+/Jm6
X8wAt2Hb8lbrxFo1AyA298ctpk/T1k86jUVfLYsW6YK8zQQRtlNuk0Y5ffSG+wzL57u3h2+oCSez
/hYCpGVRFSezjPeW4F9u5fGf2EruMHBidLLqD43kCFzTE9MXMm6VuahP6nc75VxmHti61rir4vjM
gvlVG/qXSBL5Z9sXt/bucn26rSqD7nQxvsHMOWNkPZiNcmRpRGGtjb9izWiuJ2BhIlTKK7HpZdoC
9bRv2sw+ypkCiLWy6QMTLh9UrrgNS8A1Q4srLZ8tuTLIdBmU4VbR0tu0Nt8tNbmNmH9t6EKrijSY
TS/kKRLmrumNeE3mAk3RIG2L274PKZzOJE5GVGPaoriJbPQOlH1a2jorhOVR0BAXXLvvZubReZ7n
b4lQgvJjcxT2RSnSNT250GfR4KIJsWERDsmNyPH12hq0RBBXVd6+h57cV4qTbsyeKN9cCBQgyVk2
xJJ0naZt7YRQU7Mh57ixIPtWH1VpE7sMxXtVqop1Yb+/McG1sd6oCHOz2R8jM1721WN8NtMQu4WI
b502BOTd/mSTMFaQ7+aVkW/whrh/ovv0wZXGg+2VyWNWGS9hyNQeiVpZYJeH3hLFhlWW2Fsep1Tp
yXE36+UN/YMXDSjBaWhBmYTJlCFpXSPpa9jK7TyFlK4mVe+VnNBfF9uzVQNEMZD7yf6GnZ8ZRBOj
SdSPU9B4BChOsbdBnRhC50itrTISsCdN8pG7pFoDbL1xMiJnezC2AVzJY8Z/7ajwSXFO7yejj9Z4
Q28UZdCDxnJvcGOJXaQWG3ACiCTMFu6gSgqcy9DvG8r4breO3LNP3FsxWa9IEoodAL03GIQUqwt2
8aVQv7SO7jPefzcYvKpgrjFTFsTTJses9yqKdtO17sLY7h6yIgHBFdofumEMflQx9r1bim6CvoRx
0S0kEZt//qoxyOyrEucO2d2GbS0Qpta9twsewiIIjclmumxzNCMtedudeyOs8g6Aje07SOmFVHpy
PkP36CnHgekVD213cFsiSct6Up5EOBFn6uGx9JJX+k/5prWG81CqPzFwDaaypNzVWQEtqDHZWEfe
RizF/nZpgqQ5tiHGkv++fb0T/elLps9I35b7hwJHoY0k9v/6u+vDqUrNMRyb7fWpLZlZVUIx4p9D
Xh9UQ1aE5qieroe83jU0fTA28Olml4k2NKLyqGJ8WkGNZFhezEbWfmgrYAUUksrhOy5YzHYTojad
sWUvYNzjr+z2cPlvcDnsFzsspB4cz9J+tZL+M6vnb0zb341BTLucwkB4AMiG4XumFbOqqviRSexY
xH7jdaNPM5Wav44+czb172kiQtMlGbzWztUEpK7/wu7kbPKcWaC3EOfVdmAm2BbpB5KM2HmxD0BT
Y+SkAJstP/qJEuv1tzmHPtQPjePr0pE7OajB9cHrD+AbxWYerKcmgxbY68kHZBb7oHb5rh9MAmUR
Q5E/MPojOMdVWnlgkswISd7SN/2bCu8u7aHr7XrJj6/lLuvyuwpjwFak9IihcpIgTDVp8uL4kNl5
ucYVQ5anXryApI0385L71MzaEraXvs9u3K16I9KPag929fpD/9+/LcJ9llIgUxHeZEe317P9NMDh
0dOHfOntYCfB6/ul29Tg1IdOj57zISL/FpdUop09C4+KCJ+cZNzRKbf08QLOYsiKEzEAaxAGB1OT
2z6dz4ZGL9s29VOkNGvTwj8mydOtqE6PdONkkBMTEHJusEnxPd5sWJWRL2p9XYBoww58B36zP0zA
jW2gyJ7y3iAaXA1OeYGk9lVP7j4hvm1ZIpD4RJZ0GDikF0vNOjrlEswF5UWe67K5KEBfaX6tNFV5
78IhoPbHEr9ZWwiPGxm/A7k7G03HNTJHsKVlSDWl7Sg2qLdu6TVBfF9megjIFS7JSFC7Qp7WnG9m
YR570JlVvMqU+mSq6RbLLYIW0DSTq9/oYXqTRWODElfiWC+Hbc+GGr9cxsd0OIPLJn+sJIXLCj4O
uyg3f5wmGDCmHr5oSr8NlZT9xQjN48Z02mFD4Mdn6NL+aVMiKGBb3eoL66nTcKrVP1m9tE+Vgzu5
4qh38mDZVATcks3P6FWXmoF/NbJqsUDL6+W4KE37eo+KYT26NZnX8tQUML1qWw1UM7tJ0Vv6VX0z
mSUMUvNtCsMHJY+J5xTxoUpvpRWXLIPwAcVWDPsUlNYsu20BC3yViRQlYPESSnc9aoblQyeiwhon
j7W5lYUDsbZhF8CCY+XSM1/V7cPMcn/lemSbtnZkrIQ5PcUWg7fZt1GgNG8xZQcXnTs7phX29D9E
Ihw6M8N3naR/sMK7AYVbKpMTjPXhTIrc+4j0GwwuJ2cZtWtzqHedHcd+UaNaQ071BZJbXhKT1aMB
3y9jGstd7yXF8Y/AW5KX3LOVWQK3yuEVoD2Q+fx7sMWLZk7bNJv/dB7CLqlkFXpP0uf0cCDk7iHX
Wz3wVIlgbJx8S1WeyFzyAjMmVhWmPm4466gm2zxP7iGZ30Qo7MpuuuujWtlr3atpip3SvUgnORhx
vR5Qfqu5eZ+WKOxUR7sMGgqDvIGtj5/sh+CTs4JQompSWG+0oorwnIdCW83GZFBDuYi8/8ba+xal
t4bWvOR4t4OyLgpWk7axGWxGNItk+H6IT14fRm+yrv5odrY3hHIaTYkS+9nlQjR6ViGugYnSDe80
D+ogCqqNrYmHRqgvppUSbl8+RPBHRI5RLYcWj+9TtM5DkULy76oP1HkIxBOUj5VB3nSXybfY9OJt
PZufYWqT4OxO2Eqt6hEh9EMx1z8xA4U+Nz+10vhq2N3lKmOOo51GESIuLT/nZPwMGRQ0rfghruYM
1gZIvkPvtn6Xs8cesw2EWRIqW1H77zVoCYPGsJIhewVRrL+1kCN23jw/QoF7yBsf/BK0b+WpUoe7
3HXfyc9DzJH0eH4l+k2Hqpk7jjtveoI75W6iqTqUy1I1rMufTum2qi5ReYbGU8sUICPtxvSQJaqy
WmkTnLzZ2UwJW8F0js5MfYDOgdcDMVSsPzpTWB1KnzP4zdAguLMImsoLlLt9N0Z3AKrvbZNF2bxI
3yl7WE1gD9mtWWHcSxLlZuyKg7DAZ3nmOdHgpyeG89CkNkoKoFaw+aj4ulSntbdB9e7xR64iN9HX
DmtDNQLEiMezBfHDx63QW/hqBtBJn1hB52uoyK4/V+Pd8hXLon70cg/GByMCCsaN3sV/gPGRVYDn
bF3yEeK3dMadAVGE5EegiThYn/RROw82N0ptXrdzy+hZzNbeyotbN/nTo7I4m0mM5tdSXvMkfzMS
d9laeQEstec2QnkxPA1lRS5lkdxcL6Qu59Svf1h8PBWJU62jER4n8ZXrxr1tAImBYfCotiu6Dp2L
1EGJim9SxxfH5kPpIWt2iIgrKlJMk9l81jX2RXZ2oj3GseCiGpwxzOgNvI6w3cbofkNMpVoW3yaD
9pk7+N2l19xGWsd1L4b1VNVclTpfILDmtbtst2GUrwjtJIilVikIZt6F/z7O8nLJM6UcohDGQPwD
ZaOMDxi51m5i7vBtx26D0HqyGvt9tEABOtpTCPmSOMkf1rjPMn+wZF9t0LEGRO9UAecWIksDCzBt
J+aVxFUCck0i1pH4oluTQSHLfqzBVtFJuZtsnO6jmtfPZS83CEeYUHX9E945zfrhkE5WeAZn/zTk
xA8Llcjvxst3HdRiEPpHPZ8BkdpstBfNRiEni5Ir61JB8Ul18blrNN2ARSdNtYlzndYhqDkqdNrb
rH0UQ/qMNwvXexZSZ1hGyEa8KWP/YcM1W7lDvLaLXju5OetQaKdEiLe8vRFdG+NoF4whc2s/ltTd
dRN9MC5j5h/HbxwN64a5sUHToEvB0kT4q7amwB1RacPbXXextsVXdOsosb1OJmADZpS5UBNdqNwO
Fm0Ur61E+CLadtN23susTlsDypdskN+OJgoX14punNy7E3p/a3bGQ9eML7XhXfqIXkbeKK9UbC0V
pNkYVyWOTUqUpJMwzzKhkRfzmcC2T+YGpVnW/sz2TPR3z56VPp8/AfQCrM5EMCAfob7uQRz5pGzv
cAnNFNM7vzT0N1QUTNl58jW68GQLh39cnGXrGXtIpDn3K1t0/SbWq+fYlOsKDj5NBdVBDU9VeQbK
rxUVcBvLDaTHKa5VS3ezj5qgKYxtY/bWptO8PyxvnhCtYM8F4BRJ+MMoHH7GuPtTtOamSxzWrh76
+FCz2UCGG5WIgYvWyWfNY/8kxc2I+yALjw6WoWCqhhuMvUaA34VkYumt8jZ7csjfWcUBiyVpXhy7
GY+9ikMIwKJ2inHcIKcM42e11qH6AE5f02FbIE4f5kxUTtTLgxP253I00W0AwqaBh3p8FhuGZ3RI
A/t0elAHV0CLUsZHcN5nJ2LM8+DCIb2a9o5Xf5AkttXiaN8VI0Ws/tut0cfa7JtwsKyQQz2NQzZt
kkalCh+nG8uu92WmzmuYeJepEt+l0lgbRRiI9bofrX7WgCSubKDsFP2Sz/o4iqI/uL26VWoyz9Ib
u8gWKp37LTGStj19vZJytaIsI0Bh0oIe1ry1YlOQcLrq+wJqHWaltAYtBZfsxR75xtsIVyN2slXY
ESLaxj66URXlrLoWwrljQ/sYh8OHnsH8njoX7arbbTvVeEPEO23DTi7ksvZd5NS3tEQCORjNbK1J
weSk3Vg0Ci2YRX7sMvIZSnZW6mTTjzFp65yTGd2UtY4u22fJXu+E49HEaW2WoLm7q2eUbRIdY9Er
YmMTNWKq7GAcwGDSEEGoauRi2JoW9CL9amiZkQyRPjo522adSoDfkqu6sikC8so6HYGgp80VQIp+
t8IYH5nBwlgNSU513MTX2vk5UghyL6Su+oM7AAcu3SmQ6vhHOtxlFfqtK+PUd0eiUYcioDDGveN9
Z2E9IbtEruLq2HtiV7eANzF2dEQhAV8qDGVV6zitKbnfQ6cMA8ilmC2aEha/axfBkKiLqIDFpPUS
OsadOUY5fE+qhK5GRIFTvlVR4nvyGSU1YCykdbu8D7Wjgf+wdJqNqUvWto9OrTtBzwBzKOb8wvCw
SWjr25cw50qm82TsUgekqRKBhg6N3thI/IF+baPxQsP/nbD58+ORiRbEW1tVDNkrBa7bPpumUzyA
1C7yOV/npr0fPKa4lEgO1tJ3laTZkw7xWTHoNiT5uE8yjx5dTph9rs2QWliG2Kbp4/vwR0/gpZFZ
AJU+2ZSCJYLZjhu3lwh0E1CiKclBXHTKa9U6hwQx8qausWpWRzUCzq9GFFSM1tWAcab6oSfsYEXs
G2NRtQBvu+lTRzxxztU+oHuWB2pxn0BO9xvFOYcyG2nScmFE6rqq0uwEnechlAMLD7C+lGep2pmW
u6JVi1cUzAHdyVXXynv2sRupknanpXRq+9LJD31JhnpyEHp5a5U0Fmr22SvFze+HPvJeiK+mhlPV
lvJFdW49d/Y2h9yoTUwzpiduQt3tAyXtky2v9xETMoGgVzJSY+UbzbraGH35qaZxUIkUKlnsMMYq
RgeQmq8rSi9WqR+YQu9rx973TlkEVgdmezSrReDNehOIuu3zLIpthLFrarmzZIHuNk7dNT4huj34
NCsdY5y1VHLoR0aO9lkqkTjKWrlpUEzGjvPkTpBNwzDPsK6Ars43NR8JV1IU79mWHBUcO/QPKIcg
jSDGRPeRHM1+qha3k5xPhpPkAc2dlYp8GKserQ4DYjoyd2YH+K/4W8ieydgxtQ7WrSx+MNzSAERc
SlyAtXrnhngNLcV4arzqHmAZUatNzJazN56SEASbOYOzpOm47zXk3chb16Ad8EdCnghgbNzmysVU
unLLeXc2MuWCqADlx9he9Bko/cQeDvFO0hysWflo4vTJfaWgf8yV58Gc9kbFdm+ILNuHVj4W6rcx
gOrrRP6clZjbqAXRcZAfKpsv0KeoQobsru9hCnvwNtkkjaxc3QK/sU1cPd3ol153ab+VBmC1ukHc
Mu8gbd71EzzAOPLKIMMAuDIq26WO5F5iz+zB1bPa08sYaBqYPSVzkHNaiKCMjNKafEtQD22n2h05
zUMKFWdVid+oDrIT6drIt3UopRLGJ2BA3yQMls6HecmhgQ7SZ7qwd05R6H5Bc5mYGLsnUF2nks10
e+xp0vm16D/tylRWltmALu1fGdtr+pPalybcxk8dsOOFobqQQuS52LphHwxtvAsVTIFjxvo3k/3W
y6uG1eEa2SxbKoryjVHiFc7qMmBP5/leZoZrLWPEtiRl9Z7Ct2V7zM9hOF2MMneYs4lqqbV+gzER
rt2S7+CIH/xzlLmyH7Mi2a3mP+L2tkGKO6RRJDHMAxsnNj+nZLjxLAUNMuLfCXEyoTRPXZU+pOai
xx/SA+QiOKisxvvufUo+Oqur1zk6lHWsggu0idcyyzJfV5PKqd4Py78pve+Mwt4W6H80Td6GHsQ7
/mts94uHjNCXVT3HOcQUJ/K7CsdUTJdHtavHMBx3yCbeJO33lcgYiLxGfMxpvGMlrTrEHORo6VdO
Vf3QqHpeFOgquzuTqi2KV/kMlv4sJjfcgBoGBNUXqg8oGTpf/mFPhs7IqR/BT0DmKVnRsvZnfes+
9vY27g17U6XD7TQ1Fw92xgoFEuJqzK8hRVx/qHSxdTPxlQFVZ/PJCjjHDnwnG/OItcnDcJttGkcJ
YV/qD1236+mq0ChUUybt8IXGVLuhWMH/pospOAG7zQRA1ILJ06Si4Sdj8U7YJxCLZVpy45Fx3yOB
zFF9mZMZWPRivaCqrZH9ZG2TPVMV4ptWXMXuA+EV9goSaRzMcF5+iDTjYI90tgeaXVQ0F8gVJxyH
ZmRIhbltyVdpqHSY3oMS58Sp9uILaRebqHzhmNlTt50MuHK0r2KuY2ULYxsPsvY8q8pXG43mQRAY
0aoefpCT+6iNcXkUERyeKrWpd4IjNL7tPBW3VTrfRRKbOzrfEHzBBZwrlwg7LpG16O2wrU/2jJGy
wYlZ9OeqE+3WNSAWJm6kQmruSr8R1YvlquqrLaz71rA+Kyt7JdMo3JrppG4Y1Xrn3qLACrssS49I
oxo6OSw44fFYZ7tggMxM16fM1Aaq04O8snD21y+ZwKdwZcKrVvNZib45FAQOyVDedrXRMTCwxKwk
BZ+6Vdp1C4ABWhRsAySSk8BI1zTmqlTySwiudq/103SjOekpj7r2ECaturdnFX5QTg07nbdthb+R
wVjF4bLrcKSxLxnUdUeFHqwCFKYI0P7y41QlafgVF7TYyKZbp7a3xUCbb0P6S4GqK2vZjENAcWQ7
WuFFUSLmLIPTgMyYyzTZD1oVGvdmDvVuaM3tGGkPCb2o3aiWEUvT8FBZtrZFLn3oaexjAvHOiqPj
XBq1J40KoWXCm85CFXwzuMWDbrgfaU3ZcSJUgWxhQrEsgMSV1rNr6ea1ZuLqzooaNsRSzSYr8Fmb
RRyEbvchctPbxow0pa0saFwqZEB1tpkxCl/LQS6wEQY9UXpijw5EZSh5x95KWNRQQvqGY+fXCW0g
fpuYw9Rb0eBTCwfNn2X+0VuNRl5Xvx6Kz1C1suc8zO+S3Pi0cnvd1dC9vRzHeBuus8YDZjvc55wK
KGq7NlCuu18lCB37q2u7F6WR3jpBHR46MRjRSodDwLys1u2XHRUsTD2H0L6uvhk6LPZ6fxgqEK19
E+0Zp9hNlfHLkCqMvgbSvsILt+Oy4/yCr1ZezCR5qyvm5YJydaLgy8xFdoB9Wu0M1zyoKJP2RsPa
egBeHbRrx2D5NEXzOz7OzejQdq3TDHQPXYykew11CDxe1r2JBeIcUsLzWSF/D22dbzNRxuAOOhF4
CUW7BootsXVTtnacTaFwvs6DFIhuBSNXy5vVS8+PkgR7UpnShnCONYONU5kz1WH1RWV1Hzh9/6hG
bYcjizKxWSVENEEfLRKv23TCnqg5WUZgxXKC0c7z0iw8TBa0MgBrT6VuFYStmGhndaP321khUS5m
5ENL0kArmT5aZPJdNtYIpZzbqlXNre3N1ian7+AjXHnOEpaAw1w+SzI0KbLLOcid6tKroDQ8fR59
tx4e1b6fd02ApxjQBPc0obAygOjhPvaikQ9qxkevGIu/wQjX36inINb8/9+nX51Yv394tQSqi0fr
el/NUsi3m7grj1pagppYjnj9m/qv8Wq5TR3fncBu/PcrhlmNBu96myAgHro+4X/8+nv8v49YDDa6
u/9/vou/b/LvKzLfCSKQrm/77z0RyOHAaUyZH21yOf++x+ur/30j11fTr4a03xfGxcoS4vqKTWbP
7d/v7+/Br/def/x+JpU8Ba4HTtK9179HtikPbiGqPXxpfd9peH+uXrPrb1ev2T/3ufOMX+j3b1JE
VlTVUEkcfp8TLb6S3/tEmJMJmZq76/1/j3B99O+T/9Pzrg//HsZSFlmPFsH4tamjrxOpaawbopvf
N9LoCh2I67H+x6+V4Fxd/x6txDC20UfrKSsGtuZ9pk4bV4JuV5rycP2RLn6gePnxz32/N6+/lZ1z
cjICUv65//r8633Xg/zenFmFsvcpO8otvNjvA78v9nvf9U/yqx3oPx3ret8/h7ne9Do8mZqwYp8K
yPb3eH8/7vX29eVKWS/xMf/np/77R//psNfnZLMH/1rWW5ukp4MoWZZpptKz++KmE0L5s5Yf/9xU
x45Mtn8eHlSge+4m9ZaKi9r+ryddn3n98c99atUvuSGQj39f4Z+X+X3uPy/1n/5O80Le0++x0Bfi
pT7M17uvTzAJUs3/frLfA/yPx/95kevNfx9WvKLeTalc/8ev4Pewv+/jPx7m+of//M31vhgF2Xpw
jG+ZLP77Pl5ArbTQVuVAwCr+eQIIbqNuSDZ/h4vBeFYskYfzOdbrp+u4UC2Oxjitqr1pZA6Q6qX6
UKz1LIN2MLBlsw1lmcSyNRfcR4frYEv3tz0StdMereU3qnWtyRbbrte9lllbPvNFzyidgQp9VMlc
2wG93GZj/0gwEyVHhZKmA7yZpHTUf9KONnXY3witOlszE0coWTOLYrqd6v7LDMMgAxWFKK1j70Ef
lhogyZP5NAWq26BI09VwW2jql5ePj1rtZZu4QRRRjBXiohYUrRYma71glRRl54Isi1VLgBnumTo+
2aigAK9SHqoMQRekuBQaWgCa2Fbg2SWCAJbCdNHrtQlw4a5u5H5UJ2flDLN6Z7q2jjWOd2azXR2d
F5YmbG3I4EPCzkKHkIJok0CMak164H3BVp/vNKjYq7DTu8Hhafv0fAgnUzp6udRjMLUg9J+fDDMn
RK0+o9IFGyLMt2ZoDtBK8g0LqGQNxXbFCuWE7ZmyZ0zZjR17FYhyP8XyRFWCPQZxKytFrUQQpZj1
DLoAYUe+xdDw3VkdZAk3jh/hGvlzrQ++ErrQWdiYC3e6yfrxRzh8MW7vvdFTpz3ae6dowmmc5Byn
TNUDlPURU7h60nusoSAM2be08UvT/6QQQHxVZUUwzpa7DYljVOpu1+m0vxWIJIlp800Dw13VYjDX
rI2fWUuOG9GolZ934stJbouIpj26QJ5rU0reGso03ZNEgKplUFiZ57MPauFd9AQO074vdrVCgaCW
McmcszZsTaBCLhqNtW7ywSN0jbvMvRsTr925gjcNlWrpIYHbV0v+0fXGiB3PpwdpkFnnqrQNuJY6
nZ19rPx0IVEN7XheziA9tTvijedvWtgskwXtgcZ87xQnvFS6/NNgPPQx7sLUH+iDjhNSuTgG/WKq
KUBh3DW0KYagxRtiCjEGOfItw8yU7ZxBkrC7iaZIQW8R5ctLmGSI+e18hWatRz2o8YZ5LRslWVB2
ILmwwE+HVlro6JRNAdjqbtK61dy4nzUE01WkRh9Tr2w6VyHNRGNdphln6gnxMSZABLvnl7IoXytS
N9YY8l89smdQn+w05dvxSsQniUHwrKaSrpGqd3MXur4x5UEY948TDulY9U7SZfVdKVRes57wTiX7
kzWa3MwNC2MKj/VGcZ/jZQVtpUWIS6okI6svqYUo1WnmkvaHbqAormk30Uh1oqD7KtUPqzFZ9kxO
v5btg8iaJ8T0ue9RqbS9+k3r+gs9tMJ3jW6Td/1zpZJCYgpi/EhfKSjS9Ow3tBFGW1SFyKdod6RO
vLNMhQjYRru3U/MZ12ljYlvLc/ZIomjUoEzBVADZWqua3GkGgss8n14ir/8Io4YI2KT6SudXYoTB
kqEOVZOY3r3+5DbxU4/74Eh0nrYZ4KBvVLv3PrqR9G3KVeOEGC/Fo7qyQ/0HviA5ovZbOlgXdJkv
ZFCfTJ0/K7ThbKjo77rZTNc9kpauFqcQfQilqWmbxZBdk7mMd9On3W/7MH/MSvmuyZK+UDfdmqkS
DBLPoE0lEZMEY7dJI6yBq66VkgJrS/wb5wQgXIk6Lv0gPgf9T40QBpvFvibCe4VNq/E79ogxeQmO
g99HVEej3rSk6dyhRunWA25tf2kh22MRGMDksaxRccjz1yGSeaB5+aKMpxwhRPFSEyvnL/CLHFpV
EGUD8ZatSkFmpCOGyn4tlPzZTvW7flyK0y+9Tde3STKslAgiEv2rUjLg5fof0RhUOYD4wsiOVtIp
cMzAcnKLMPMTDSGNm9PViqfoVUOlMBboOoepelDT5tIQmgkO9VRLCp2CgpU+8IZjfeMJrHdqp7dr
Usypa6r1DX2rVVLZZmA4EfvWCPi2xqRQgISza8IlU8qjnR35qbYnIuvGEQ7moby6FBmFLcPZN439
IZJ6XY3mbewSY0US9y7WYGdFYdcFcgjRf7jDoaOzHtmlGRA7oa2lkaJrH3qSfxV6N4j7CJO2Fny7
ofxxGxp8YT9ujcSgMzCgUXLsLV3vR2Lztk5XmKCMdSIqhnMWl0/lqG5MLUeIHiMPmZr8LbE4zZTq
1VOr9ND7UeyurLq5RwP8WFj58zSTqWy24jFu5z/VCHilQldDabiwmw1w4vNMdHVGwVUTSFk1G+Bd
jYyGOArKRjRlbFPssxCFSmJvh0TBXYJS7Y2u/bsX5Y92LU+jba1SdUDgmgOSyd+ykXMi7cRGl6wN
CFYDcefnEz43taWoldX6baK0gdFyfWbIafMdu27Uhzm9vmSwkdhXk8+1+T5143sk6Ak6OZJQt6JM
kNDxLWBXOcmT0YxvfTN/pzRp+8hYCOF7aRaP9FfpyKnVfY2rVCYK3fFM44cRP5DL1W2rOenXmWZI
QDzzFj7wh3AFOUnYcqhurku3QPrROd/CFDOMMxrnskPCUJq0n1TkFgrp9k1J/Gy4eIS68o7YL3ZJ
CCPWmKK2o+3t3xaEKAUyd1+NtOkxqYHHnsyKmGrmZkU/NrlkvxwiaDcdfbfoqBsIRqvayY6g3NQC
45E6vEre1F6tX5I6a1bqlD97rXJk5HtIWjCMUjp89RFxLywTLB1q7rAbK2juO0EJWfC1MEgglUiw
XK0G2oTv8URjkEyQC7EmqBfIp1PFZAejd8qq6iGXBmoGvcSkwtU7uOF3no+HKhssH1LQC6qQk+51
t9Il200Od3UXvVsFYgLpUYZKh/zN8Tz0B5g9fUGYzgoO8rSaOTcyE+I/g9hL02oDK5px7RrqiUty
a4JO2Hs4k6vigjcAtQ1mIDwzXC7yxe4oy805rEFBymAO23GFy4dv00TPaRTRY2Xn3/ViXCk6SC+N
J58SCvG7NqargqDHwbWAxwDdeRn1R6RbMUSQ8B0bDMx/QO520Wwc0Z+N1jt3VZ0FDcw+JU/wfNFa
NxR0BVioiwx1qhsBXTNmiyK/wZfs8DU6Dg6CApVVIHXHW5FpgRQWn2pQPKCnrjnnEDOhoV5Zok3u
ux4Amt09MsGxkrzzvtRRypMGRRTokrVzw+6RwF52c558R/O7miZwHdog31sBs5Z8cFBIwOk9JHM5
RZqWrghoziZANs/FwyKsQRNInmDD+KkiSC2yXQFaZk9o5wsUCK9mBpd9jQ6ctfE0cHlWPZNhcgLk
vO2j4Wb0Uk6XJrnXGH4CIbnWwpCMerwTUVL9OCKhPK7RLs+Mp1C4FwQnn9qIKmVuBUtvTEJh4m5o
955l1BxtFotEY+MLji4sQVZpa53/i73zWJId2bLrv/SYaINwwIFBTyICoUVqNYGlhAYcWnw9F+o9
mrEHNBrnnJSVuFn3ZiTgfsTea5tx+kKt/eI6lgI7ROrpbI7fTKVYtrj9eHU9rhpn2qRutyQ2cps7
91qYMB53KqTbFW/HsHZqZrd2n7Ntgp27Ajwi104mtkkY//VbD+irXRr1ir07tMhxeLZJSTJMYqym
HIZaLOmDne4OGyrLXi29s5iNs3P9YiRW7Fiz3UjoYos5g4pAl2s17LcNIG0oiL7olKu1DaZyExls
/CUPjfYHsP8zLtMlnQJ1WdSelLgCIBZr0n5JpwdDv5/tEMFd6q4J+l0ns32pO+8p17pfVjuWJ87x
CIhLTZsJpzS8OHjqfXiXEP2LiKR6JwH72BXzw2wxcunVRyVIlhg9RGOgvZ6VQDI6quDZHRDQVnpI
3YkpH60sBnAXLYcOQgBxCuuVGRz8BCfR/ky6PFr1w7QWoWNuhTU9mTrmpYQ3MOITJqAxXCRnvzaC
kk0GhJceMTIclCDjxzwe2fs8Z5K3NM8HcKYGn5MYxDUc88uElXlpkkzKsebSpPYrlA70gz1/6fs3
szlpxtbRR9YAtvYoSrHtBe0YhxRMIN3FBzq9uIt3l+QQlaYcbJp1sqLmvY+sLxPS/pZAi0d9Cvyp
NZL1FGbZOq6pCG2Pp7/UoKBRmIS8ISkFlcVlgaSvTK0/i3XFyhm7X5ba/5yboEZtcz2Z+n2Mun4V
VYTUgYFdaR5PibTNT9t1f2P2S1gFy4NlDvt+ItgiNY2HyvaQThkQgjwL61xagiCzTT+OoQgiwNqP
bspi3CTHG1GkNHqXOiBRa8NDwoO44y0xKviy7UlDoFiViP6aTD0nWXGJdOfY19VmLqmfB3gmDPPN
CkT0YvlLNquyma+MAt6U+JmQJKl8TjYsrPCJNd29LIZ32Qzfcd7uZ5bajml8oO+0CcaAcVzM1Yos
S2x988BCgIdHicc+lfcdy9DVlOSXHseSxo4SPKn3ntjoT9A/PQXtQyd0FqG07quidjNWfQG06+KS
2YKIAzafoH58ZyZNodblTdF1kLYAdYutgCeGZ7PXnnWvK+BqTg843PoNaIP7PAD+3CfBgVbrzfUe
XGbtiExywLzskddtm1BgU2BCmyOQxSRti8hSZGOrvu52rQQyqnA9Z88VDtCjngSAu5t1TXynPyYG
nViP4A2/QeFrJrlG7gIlROTe4PML45lwBbynhfSHSn9b6NZu3cEyGqddOQbbss8wvVSyQ1LVfkfA
kCdynqkv8IRTYAwwR6kq6b6Gm54eqKTtg7YoT/rYQyHTE77SOD71vobvw3srKgsNnpv8TDJ6i9rI
nyYMyVrfkR3vmYiuptdSxBmZE7sMDMmq6AtCbXC1OAmrPdG9paRHrwK2nZslXE/3nBotDCRstzaw
cMo9vyxZxFdO+jyO3N52iaBVDZQcvdOuPbdRK5YABSIh7yjKHxXIcAnEvLZhtLVIJsP0Op5Uan4B
giBRN+lo2tAjV+13PEzPKSq2rVZ63qrijSdUSdIberxKw9CQNLr1MtyqUxyi9WxJC0xBgGllEK5B
d4qsV6S5kHafBcxC4vinDLKzLtE00YIRahbYajXHzT4aSwLkqbNXdWn+DBamjuzZYHe9Q/j2IVGz
yHlkfuLlh9RSPyS22ltZZj9JhtV36IdtZUbXOUSoCnw0hePO/l6fb3VE3sjdyG3Kq3jFqfwZm8HW
tPs/kCzXwMPnFXNGGbL2816+eMZ4mmoNJUdFF08Y062vBboytn+S7VXqmZBTGYVHajpn9pItFxfd
NkbA6LBsXik1vPCOogYh/Xg5Dh2/DqcdX7fK5y7cpEl0MDL9GQ+qtonZ/r0IE+0ISYv3bfTjja+k
qbyin3mSeUe1CXXFRmcBNyuIV4g6UCShpZR0CxS8vJtodkviQmtna73rjon/w3oZifHjA60fSj48
hoLWvZalRMYJ662H+2GEQw9EMUYimXnhGQvBUzg7e2PRvYkQhDmnExWAw5PFj8NEc1Z1Vs4cDtdj
b955UXivfjl4gxAxX2Wdx6i/zwSdmlOb6HYIFUTL8hbVDVRfs7za2fA0olPYTlF8l8j+bHnoyFx2
sqRGtRuaQHjUFJ6T9Wh8IqX+lDiXG50HM7VfZOQ8goTa4M+/RMTvpS0WlGw6NjVvC/h8RCP7xloi
T+0vTSIJ4fs6YKra4sZlGJNw/8s5tla62R+q7ppWzqXhAPBEnK/r1ngPlubV1cLzXKPVMMpzajoz
g7vmW1XjohV4yYh4xqaLXGsAqEMcBmKRgKeFKqYrSm8/67ipbDbIZdB+FaK/V1E3wwew6Wm6R5mJ
EyKLhkxNTCwhUnuXjSV/ME3biDz5pQAwWMqY7Uok5XeUR/vETo813mI9tX+WkOYtO8aFKWyE2zHe
mZO6pg7pkTUEWNWP+El05Vel/ZkazbE22cR6duwnKf7bpLW+oqC4r2ObyAIUURGBmcW1mYdzoUG/
SR2kGzH4i8F6CFqyl4Pgby60J3PxrOHYedLSjx6Ngz2bay3U4ScPJtrOXG2s1viWXXswvfgRIk54
KIv0h+xVPuwo+5iM/jUtsKoUFk7jZqHGx8N1SodLmcSPWCg+KSE+SdEksbnst7aaPjoVEsCgc5Fr
uUee+FyK9WxK5M3dP5PKcTdyZG6sidGsHptHVOtME6IPD0vQslM951l4QgX9kLsDIcy69j6Hw1mv
vGPkFReTIxwoyq4tSyQGg4mqpvXJJXqLs1qs/ypbfdtW9hUoBbnPLO9zDU6czDlcHNwxAeYPkgyJ
JiHtmK6AiV6WGupkZfkjYshVIdGQFKhfpgELU2QEr0mCKhZ0c8/TKE/xDIJdV4jptTLcOVUxrPV1
OxOtKGVMEFQoT1lZfDqi+kA6fuvzwPVjnlPekFfcDkQkdxuvKC9xB3rUrJO1HLrQl2C7rWS+akFx
LLJ+3lW25dsdpB+uPGKkMnidvF2oKPu93aMwX/TUo4vFbvmmlOU9jJLhDZgmunIqOp7i4mJlLxBk
NlFW3tVR+xb1aF+XR3CeqiWyy8WR4fCgMMu/YvfbMRF/C2R7ZXJ7C5qA0AcCkzidDN9O1IlA28c2
Mt/zESh32UaUtYPaud4My5nYm76IH1EvcA/rDGUYHqs93dhjO+Vvqk2+6X6fBrdtDxI/iFWQRglB
4M1W51oF75QH3SGKKFECBvVnzRV+jY5qjdg+BcUE5l0jpkNPJouSoYIZPWmkdCjtSq/5OubMdudO
bmsVFxuUFgM9PUIcDDVMxkWW7ov6AqWOBQH/AxhW2jd9L7zE/knEgbsfZ+2q6MoPYZ4yxHTDYx8P
NI1avbUmIsxVguheTfZuanLjqGVomau5CtlESBo1F1BnTkoxyNfqYGsucnwozWscYPmDNjVoaiBz
7P75x3/9uyDfJ7yXrG82MotTtMDK5K5qbdr4vNxlEQEHxfjmivjC4qfbOhJPVeVNh1KCO9dd+eEw
RzYwUK+k1Wl7vp/tbFCodiJg0mfka1qblzmrm11PhV4P3GF9zQAybh/VWH52LQio2OH2mbXhIIze
28ngT8oJ2EvGaqhibjw3VY9cEhVBgzdF66YWCxOlvTMYv7iBeWmosPMg+LIS0OiMiNwNVCXhYZGP
dCRYtcOx5JLCPCwlW6Qh2nT3MpDfkWdifhGrZOIQJrbiYM3xWRdMrFrPfPXSa4cUAY/wpVp+u3jZ
wFiOUSEQ/Rg898UVEDHcYi/w36z7KTnPuvOQq5tKwDCgrHksQhzuGJkOtRKMNOUND+Oqlu4P+RyS
yxCSl53dJ8vqwNNyxoZjfRJ6OOCCsHgjvGIix689dj26xyqsxlU5IVlD6MZrbR2KXvx6uk33Bj8F
nTjBpExCnaBbGVI1PFmWXJkTxjsQUrc66d8IzKIcGhNsjVb+N8Rzc2nTdhcy3tZtOmUr9LhgJyAs
uKp8L9Lf4klevPAPFVRy0uvFi0DDqWK34HhMHvPhJbCwpfQuPVoUIo8tsX6PLRzOsUSZ4SX0zhJZ
HgyZXRLrxmvqcVqnRA7aKSMWaFD2zohPomP64vQEMbnuk6Pnr03uZr5WYzDoDRAUIQn3ZITs4kUK
l6DI5IcY0rTre8HkkCEVOk3Gnhh/54xdCZZmBUl01pzraJOijTKIrzJPFruwre46nzOGxHxgVBn0
LFdIAsEotzDe2pEeTrMgLBUEZaeOY4BC7Z+MrKRQtSqcxZB+VuQpQL74SZPqrvaKYZ9Ni7sowzNi
ikObE6w2hSymmpnhk5TpZ8eQj9umhGJeMTHLyugQJv1SQJvvtoP/lWlluONX13d6jmZpMJG3Laun
4KNiwoJxSaN2bc8YBzANYqgMM2h6FCP3AZgXIHMMOztd83b9tdcWBA0R0L5X2DU1P2sPpx/cQ0di
FuP+bmBfxgPjWSGRNBEhJpR3q7FOu/sqZwnU2A0/mqE8MZe/hDZchY65DWRV5kOMNamlYJ73WGjo
pnZRJcAOdLF+aVm74yjlEJOmxGNDPLXQb54S1k7oXbXtp/IwVwkGjbTwI1OA5Au5HMJQNKeBeXvq
YmlI0vHFgRPNFP2ZrRk//wL87MxEFo55csxKxur0rTnGV+dUW/220K16PVRFfG4l+9OqZmivrFE7
1TzFMMCABbbIPWkg3jyv8At7qT/L1j7NJAKknKRZXL4Uzmzt8ZwlHGHldBTNshOCu7vqDHIsBpkS
PSEye1V2jNUEhFRooMI8sW/MW1402izHfskzbGPSKIK1S2ipCSXCHhS+WV7RRrnLK3kDTssAeuIV
trLaXgshLFR01Rl/7Wvr8NkGRutA2UvR0PDab/LxpXb4jiub39JMMZiNocOxxkrGcftX27MNpOD5
2WUoeQrLe50RCk8Ui25+Kn6UNlAeQSL4xE/eDDVtrYoj1FiqLMmux3dclOAJYYyCxn2la7nmm50o
diyLrcguth4yzCjq+f2qT0Iv2ofcDIi7nl7BMZxVL3uoCcQ75pgvQe2wIpoBCBDTxC/S/oiz5BOw
wy9lOd1Gut0xZIfK4NAzvRqABWNzR/2YbcZHNCV3/eLUdQP3BWqqu8en1PshiQirFg3qxqyqfVec
6oIn2Q5wTfEiQWZRFzG1HDdjYR6kibOTssLmmRPK+BlD+1M3//px/umK6t5TiW/b1d3cOPqRdBXm
0MEn2j2+WpgOhu6nALLUhlS4xs+oeBxt6K8DO2YH/1QS9X4Tae9eLVykCrW+5rxDUiA06Wez+x2l
gp0Oa681ylhqjZlaZKJipa/dmSVnZT5O6YZr+5BYwXR0sOKsYlofUXQUs2E5bjWlEVMRP7Zapm9r
984UGoWhPr30I4CqRmcqPNbPbc9GxBnw3YVFAwbIA69Dugd/+vASNe07UaxNY/2ZfXxHtN5EE8yt
2PfjqzBpBzr8aqvI06jZ93VpR7ewxJVQWqwNqFWGBj1v2b8Dj0DTTcZul/Yr0f0MLgN98iozTkjt
qWUoUJqZtwpNQvnGxHruA9rDBIC+jxbkU6N1ryM5QQ6LxSFPkntNKCA0NnQbOSsSgD3m10ZPzwc1
juG/Kn51a/hqe52KxRn2BmfPLi1KWJ/ZF47ygK/FXEIGMQpCWT/wHSU8VfiKamVnu8gC4zlXm1RL
9rkOW6gOrLuq8ZJjiS55bVXwkfACkjB24jkq1kaF1yZqh+GqsGaJGiHLCDor6j6JbLtxwyZUwdYK
U0kME5XkGVdtp6RszjjLmPp7ibrTZ/WTNGhB2ih5NEl6XUcVo9eIHET+jsEJBrruRrhpnGvfzNqH
Dy3cs31Fxq6Ja9+wZpvH4ltK+KCS9JW0bkhhw5mTGPq8C6Ha3eLlLzbTt1zz5PGff4VP5bu3mTyo
1OG7bdwnwAXjPkcgvkqRQDAgSreu5kEWrPtpoyrO4UAZT0kXJzwH+mujomFjmKZch9bedfCMidl7
DeMIqEzNTLts8sGvAxqZfIBqDPN6LKtDNTZPvVTzzsSA5PfAlEYS0tgds52DBVLteHlwEbtYlFoX
76/BJo4SjjPWQWVP55WWvlU33bVX7gPR5MQizPhVlVFfyWlUqzQGScnXI4DXiIlaV0Nyq4OJIT9j
RhyFX0NnwCSVrOWTznixnEqi7vhQVRHsohGDdQm6rJa3nI3YBgs7cmKU84HStj0rVgOK+KYEWpZg
2gqId97pJVD6btzmeQU8LLgCJbuEDr0KbRk6WAUvVkuZxxjooT2lKHLGX45cYGzSvTOs+r7qUsYw
DiSOif2n4F4Ks5ZOAG9m0N8lAa7x2Lb6TVvk4VbLwL9Vhvsn7R7vYfsyEgiEg4tyQ04obJuJ89ma
f8To7msLOmvyJwk79Oc8+65GSBq6JMem01D9F1N4Giz1XKeIKVoeLrN5GlPy0WsUPvg0fXTmz0YK
10B64lv0NT55ywAtR57bOjDl2SQrLWP/4kPsPnhIfo4qGZ+NGQtfqDS27cSXplL8wA3YdZG2ximS
bceAFOYhyZ4gRLA3lTj5kZGjwZtuvcX2gHSk9+gOBQqnyjog/bAjcUnr6wvgsWyHLIOAqeCmGhbE
kllEahBoxkwv4fifXvPC/q3n8SLAG1ClbqIgOmFIJojMcTQEQc02Ffi00qU6Y49yc5IIS3faYNjs
rX1ltwcDYlKXj4/aNBuXDi2QqWyugXgPl8KmeLd+zdQCZwwrQivbmTlXymXA50YaU14heqrd6NSy
S2Pm9mmKtiVfeDnt3Wmrta23aeAoeyLiaYnvsxIuX8hZX9a7RhgHp8+4ygEk+5mhPgiwwFo3Ylcy
td/Q7j5TkX61EJV5+s3dUPFzIXdsjQ8q3TpzA66WIWRCQpimJWzQLPx8ZgkSROBiY8LAxtbmY+7R
LCN84oQ9Jm3yzM//QX7V+CU3IfMCxrQM/RuPNL2BtsoOf8dmfGhM+UtyxSsZR49sIaCQJlrIh96y
d8ZdVgW0A8JY1DvsUTU8144Ab6RHpDh1+VzR8utsnWVgnVRlfBnBAGapQCe2bLOKNkT4krnAwgp1
6EeH6MHjZE07yRtEKDbMkZL3THuzuvivNnFiw7IedyWg5iHAPV//FrJ59VTINLoob5XYGgE3J2c6
0U7ePhf9ZQQogXd2YHnid26MpE4XahtSqFZKZr692Fw4fH6k+ctC0/Wj2SOdvUC5ZIhvgiDuMQtH
RxhCx9Ge/zGUXxSAMAr3/OwACkyLKt+1k637yOZsqguIjYWzM4YxPDetqrZhUz3gA/N1u+T1T8UR
4jw0qWpJOgM9QOxdywmPkSz5jSCuYVpoD1ZBel8ATlE4THEob2nCyA7UpgELROSdmGysx4ZcANeO
DX+UxVOk6juL5LQRqAN/jHgz4KPduEzL1zUzPwdg7qpiXb6OJxh60krPiVPdh7BuV+ao2FiNLDHG
nFS0KdtVrQagRN3aWTegNvdbXBPg1VKKMtXsywLUB7ltm7iAvNOOBWlT8yWGX01EaVX4umqPoZuQ
9KSn2LtRsANg9OHXvMY0i6T4+IBxKQHaEA4cRT8AiJ+QhV6VAFbwQi3eaJP56bTVTejtPvcykrcM
6t2MuEXmQZa2LrIS1vZw14bWlxKn0OLUHONBsg7789A4lMKGWNl7v3JqPxl+icp9YYOyG4uQXUl6
smhKo5AyYgzNm0zGWzQgqR461B7GQYVZvjUYDzi5czeamOEYT9U7VelE4VigzWrztRnh3VQMTO0c
zEpLZJ5XONdith4DK3kQnClbV3Y74kp2njKOATe5cJN1R9b50QGZlCRMI7HAJVgkzGq0Nsgo+Sc3
pNhR6GIaeMZ6mx/iElR1b2xl21KVMGz0yLxYKS07i7H+IYDrJ23YVZByaFQPWdV1vDQTVpjyDd39
zxKu3PUl6VPmxtIztdO1kX3ZBMiwomt3oi9GsizsMZAxPNNuVjk/RbZ8SeS4103rgCmz2miteY4H
bcHLotHpuBDtBq/t+Q8ttV/pigujqde9J7Y26WitPnwhWb/L0i9hLYCD9MBQ9x5LmMnPr3ydA29T
gz7A6mQ8e2WNGsl7jzqk7Ww6zxqYhBVCuw7h7Hi2c/cRrxUD7tx91uv+3AXl7R+U//+PU/6/xCkb
pq6TLPx/Tj3Y/ZZ1+N+TlP/9Nf/OPSAumYQCcvakbhqEFViEG/yvJGX7Px3dE6aOfsRypOH+b7kH
pCP8O+fA0v/TsqWg+rBdadiu+f8Sc8AMnf/pf0snZ/9HRrNnE8QghGk7S/r39+cDsYnNf/2H8T88
s2RiV7rIt3L1WyaICWZQ5FCGPNs5jhqrCp6y5zivzrrFaRtF0FqYFJMMbFwm2lpWADSI6KCRYwNl
yYJlw2Lq4X7Q2H3ngfSD2jNZji40ucG4dzvmskNjrcISyJxyrb96gv5uCfkLzmIxX3mnxOrjLe1n
tC4TgZ8O9VyDjABZh7EYsDAt1VF1tdKEFjHPOHJtup6ZEEff6txrbr6xkWM/S0PbJAlVcWnfKU0r
cW0vyahWc9Hyyd2y9MMc0OY9kpiEwURAXkCfa6soNX8Ksqg2yWwh39hHOgVDnZrXohQfRs0xAJ3S
4L86dCT6p8iiOxKMezo+IqNYVk4zjWGacHWp0r31y92xoIgZSKBkHlCXShv4ihBLgRM99nl/XwUA
01yPhVMdu99erm/QrWB8Jixr08IuRdUKQ8ZO7IckZW5gq2fGH8N5Tk9lMc8HlqEs8RoUUzkT7EyJ
HKTLgBIl7Aaai+hec6ZfkWnnJASRals76Ilbs5ihzqFoTZCuo+QdDtaygERCOWX3qaMf7JmuIzfm
DZ/VnV7OL25ENxdM1REEWM3wAr5R3TKoHfRWrasMWHIdLfsGlKw58G4UfERlmu5PTtJWnaKYIU+1
1Y4lnBPLjFA12t8eDDmakdcCMU5YkqnY2d+pZOBKtPZt4tsK5vqO1dNrkIuz8op13AbhgjWj03U5
PqvR2ZRxd0+jA+4odx+GVjCQ1teixsEgkOh1P0pSbLTdKwmn52nJiSmYNjuN1fiWB1ivQc3ADMmv
oLUEU73Tpvi3zZCfYsTmUSCKlN1zwBhcCEr2ivvWmuY9+XzHljTu1ThmIQIek6bAm3yo6t6mzRaR
OnmxuBHDk5M1j3ZgoA+fvi37d+oCExkFYy1m2+xmhe4TAYsDMW3jrTRa9pVCHSbBKxMM2UW5ZcLt
GhhbinRz29joyt1yekiiBMEkEcGXTk8OYslnyJqN26YVwhMC3obq1JojCcDx+DT2YbbXEnSVDc3B
FNrBwfaCN7ShzHkm28Sisc0qJrhuookTG+ALqAIb0xB8hqSB4yCTDM64oMcDrbVyIzwTWhegyNSO
VRDJXdPh1YTqhZ4kaGCHddGyrZk2RTd8wP0LwsIni85dJ4zb2PCW6IP0Dyoj7zBNxnMykjUEKWZb
Wwlo6Hk+J1p8Lkue3dFw5p3Rz+9Rz/gw6utz0Ypp2wCuYCyEhU+IW5m6NTuygZJp7PaszTFbcEpt
O2Lal0H43vjRmDoc2jS0abtH5Ihx1a9KgKlgv51T0S7ftBrhGibD1ph6ZPdxtQ/zKthrUL0gBXuo
cAxtoyOZwT4+0ByklVoXhjU/WREfjRchEWvIdh6rxxG88c3R9YkBT3aspa3uUQKBiRsBpSQJMXgt
sqkEdiyrm7dU84yrrQA/OsnW8mL7TIoYs4qUlUBpvgx17OzLZRH9rwy+sFvGWb23tgSlidtAr8pB
0E15Sc/QVwNWWrfcjKZ6zzppb4UmulNGRj36ivU8fos5j5/sMd3MRp34Dlb81Wi0TO1HB/Kja8h1
Ax1g0GqLchEdtQqRXGrpSZOkGitgPPNPIOvarwyn91XvXZK2l3y1iYozyer9wIAtxSzCYem8ID+Q
G3IXtj0o3VVjptuxjdAohMYhTL2RajdDdzA42Ya78NRURbbWVFTdnNrYN2HxbGGK206e3FnOWJ7K
qTmIKP7gAs19MQcP8ZCvTINkCBQrm2i2PD91xvo8COQkWBedlUb+1EtbFJ9SHy/JKAY8hFworhd8
54nG71+n7BXq6GJEX4hEQJg3s/Idm2mwaxjPJMu95MAEt00RnzoefqDKTbzz9CHzc9TkLo+BiYUf
nKtCDmYbe/CshI71Batq2/W25tSdXIA4244A7K1GxYdK8F1zTfNuSlychzpz/77qVp6H8C1sxnfA
J5CjZPjST3BYvFhC0y2ZICVAhG0MkJvW1B7sGTR1Heo3w6seoiEGy46e/k2YDKlELR/60i6OIz5Q
JIDLaEjCdjbceoZfGM/PpabfgaIYURK76QYze0509rzBDB9BMu3Ht0gZFy60Zm8yBjlO6o51RuZP
jFX3Gi7ek9PxiZgRPMs5AL4AwuAWwc4ErMBJmnq7IiivWWJ/dmYXH5atUWe19bsNNZ38cCK+LdQ8
ABGGcxc2ESzF6co4hAAQG/hpY5df3DXO6yzF82Q+Yf0YT1mNmAvk02Nf4Hky3fo1nbPv3grY9ceB
xHeAJsNlCj9ssB8zg/Nye4cg7QdDKP5kx3lLInPJ5kyug0cy2nBEW9wzrmRANwktXaDZMD2n+aQ6
3xq0/oFEBtLFM+/mRqrfWN6Y7Dyjyo8ul3GWd+nVTcQlyhEbcFQTgRZNV73wgIhptfbE3ocTb2rf
E1ZNW3jXBV6mtGV8OVl8sGHIfWzjR8okrO+Z6Y5MLQbCanJ8W0H7zp06OhKSBKG+PUyJbV7GesCI
qe2wULO3nLkDe4TKVydDOt/TB8B1VCXXielKh/gL9krOe15G3Tot1bvuZd2VgMHuylLs001ATQfb
UZVqA+JWIRuo9ypX5tqBs7I2a43FYwCHfWKNAUop55OB5Y5/LGeGZCQfqQYNaCaAlXsp0xZ9gYMp
XKa+lUb1MXEcwolmTkudGTLfQ/Qa1i9d9NfAKPHacqOjn9vVsnoKpek9JO0JqSwGjRrHB4JmzBER
7pyajns9TMzylBOmN5HvJkcSs1qEFHIj+6iAUkTXm2vXJz2RRSOYlLy8GATcr2sAMqe0lJ9RSHav
ES0/4zRTpypBNp+dgjDVV8xJx4MZ8mhKXRm+o7JfyiHv2IZYIHSYpxgd+TDmxODSnM3X2mQB0lpI
PC1N67Zty6sizE1dg7FrlX1gQI3FjOEQRrSNIffIBaM3kY8gz/NYrFQ/U2OVDvvsoEcBRgCTT10Z
7GNBnQ0hlTgodgKbtGi+E9cK95ay1d7smDzl8PFQHVadPVyy4eoaznTSg9y9Xx4ZOA32/dg/DJWW
+9XMXkxzWtN30HuiW5mOHg8bYRixAyq35mIm3qBjCuXDEuWZDcPLKCn1zTHYDQoVY2dIbTctCuKI
8Bk1FcVdXQBEcZt7Rp/NHZa18tbCJJyNzkZfbj25VvdE/nyIoAHPyGwgkRYRDbCRMdeyPVrrkmQ+
H5mdtW75s+0cp7TWTedIHgH11YZlesIvUQKI45fZlok+DZ+aIiPo5jkfeYQWPVBmBu2nKtZRM74B
JD9POUtai5OgHRbnAS4nXhScYnrIJnDiku67Gd1lUAifBZJEEJhjdB9vZQ4BoZ/kRz+h1lQ58vY5
uYXsnHujN1c2rENGEYeR0mUh3hex95AWYBjLZgmxZwIxBQDgWJHkIParl8rwvmTNNA3mU2eah3Rw
v4Kh/I1gIdnxO9mmtyme9jNAQ+cFiRZhP599jGA0bHcjUoHY9i7UpjdNF4cgcNbsbm7jOCz+hU0o
2c60qYZdDBcCy0sXNR75Nwjqhl0LCLTSGiSJcNsxtDCqf1nwEVqZmBvdYs+tw/Ux5nkvLPvBagJG
XVJ+QXrbuGELKVY98gvZ3/fRVpnqHtTTEzctXvX4t6fwRmzXvAZAVuouatdRF5zSatiZLQw9ohJQ
AnfGRW2UXZFhaW1NlT67trcfAb9iQXlg13l2c5sZoDAeEeOfmmW5HBuIGOOKm9byTtnk3JeTi/ZD
/hEF5YdhbK9TtVUKjFmP+Jj141ZliBBnsUWM9NiW4etQ34ee2vHEPjH8Im54S4KrP5NjwsLn1xF3
jYUCdvkNK6vZGwCvRm8+jfx3u5/qFWrEl0qk++X3paFeoZ27DJI7XpvCTSke60kDGWngftEi0yf0
iynlgA5JEvBHSpufD4hvi0pfXpCL4+XrQQ4bZ4pPklDWsvRoiENoLMQrTa2J36o8hNYIoAPHEAoj
b4etjD1pfMlF036XbJpc18Z15rFTJNyzMN7Hpnkb6uY8dtvRqD6bun8ms6VJHyQjqKvSWH3Z4zc7
pcNMTIOUrwG8/5XKn4ouBsTdfDRivGpU13E+n1l/7sQY7VVTflmTfteb5sWpKVhYcRLjkbA9mB4L
oqxYw1k7LTTfJK5plkT7xOjQZT/my6qDEoeC3ndLG3SsRUyfIX27yJ7sHtPbTdVcrnOA/TO3po1W
sw/XigMdWbaGRfg/2TuT5caVbMv+Sv2Ap8HROTBl31O9FJrApJACfd/j698CIytvvPvKMqvmNaFR
FEWxAR3Hz9l77Yj6tgApjFoTX2iz8ao7oad3ZMHuhkKnPNQKNg+K0Jx6cK/pwaKmVHnL16ltjqYv
3aW9zK1eLIh0KeYvpH5H3/5gS23hs0S0eXwGVLAuJKL00n9gXsabgZgMchNA7PSEY+VgMx2KQAla
rXVB/3cwJ6Kly/Fa6SrFPyOIM8A+iPhJsg2zwxB7nnWiNfDaoQQSNsaA3so4cgyAdeEP8nTuMYOp
kZmpgoIQWeaDLdq3mmgmFiFGuzXTU/Noiuzs2oCxp+HCKz3RndzN1ktNpu+jMi5idC6WWX7Hw1Ml
07sSN2tNUKA/PTdava16Cj36zchuvgo4pIYhyd/zn4Wq98xdVm7qHvKWIw1rJ7UboD/a9Rrn1CRN
7ypGV75BIEWG4cQzR5wT0W3JzPDI1En9A8Lyg+0EH3Bj7VllZrU/wTOuNdt4TPP6OPb5p4aSdkR/
SJ+ZrJxtECdX1/E3KP8xM7PdStM9wrN75J/zhvGZ5/pL4h21kcZoODuc4V015YvPAjfFNsRV+6lK
wPkEms/x7zx3qfmsyfrLbcSn34yHjJTY3NNWyMxPkcwhOP8ErrYl5YsNAweLT7xMHhUfjUPxFmCv
aVCQpcGb5T1l9ZybqVXbqjP3Q+mfzbw4Fl0v5mE8ySoWX/sxre9zw2FIOv7Se75yCoZONtCfiq25
As5XhZJvTeM8p/GcSeJeBoqJrLDe0KIjUIZKVeBEjgkiSn4w+/vI+Ew8N35s82AdudoJVx/IVzIu
W1x2AqpyarWPLBhIaYRciWLAfJUdBLnbNmStNA3Ifyh32Hm3ERsLI5IL3fUeIxTikSm3vj6eW4tD
m4GL1SJgJ7lg4inikI/YEuliXhZ3qiuRkwDbAQcKyfBdXWg0Xh2daoTmGOimEI3lGL6EJZ3/Imln
nF3wVek+8yvzGsbMQdnwrqxkAJtAtcTAe4fPyUZhED+UrK7wZoELu1hkxPCVJtFLEVTR1gd2vYij
jB5Jfz9mqAbKWDxVnDYXXlqcx0o/lBpoLqlepoKjemQ0koUoKMYAm63NjPm+iMr72ML0g9TgB+lu
GxVVbNqmO7IdF0yaMPVqDz0yydJAUm5Xr+6Q35dGhfUKQ2Wd4ihEq0OO2BjOgE+irsWOjhxpYP2s
boTXGM2G/KJvtqKp32Vu3wM3nzJ5ycLkmjIVIGBnK5v+mnXimlopZIYahh9bI8IXrPiZrMrnzC6O
I6J19GvQTjED19mbO05PUSofzWJwFuV4Lia6+j3Yp4VRRsjDI7ZEubUescSnc6FXetM2Zxto2ruG
xcSOvJVu51vaOcDKlgYj4DJFbWtsB6amgNseLKO/q1T2FqRXEWbHyOSMy+5Pc4fD2Me7ijCI1niT
SUuZbB5rjhFDszel5R2igIy9Lnoi2w5rgc8a0Q3qTOvxgmWBr31evzSU51VYvzu2f6YAptLCFVRb
q6yz7y3cSOv5sTINVCpdimy0MeGE4l5HkadyuHLtOjJuB77q/R2FE59KUq16y/zW2NHC1fjFnPOQ
1cZqDrPU3RFkcH+Pa2uLHTOQ2XHQu7Wjld8+SZ8YBPBvWtNrVWbnwZjQ7JBWYXR3tq1430SBaGJA
YAC1Ww3Daf68yjb/0dndi6s372mdXJrS2hZJsm3ztRkWD3oRERQNDJfzMTLe8QuG2a+QEXmjJR8e
4WwzMTteuUb74MVshc0pgnpXM2ykRoSFzbA7494juygQSVT0hkcAgXokIfdeztTkCJlcNJSYBLDJ
NoQyeLPnHZ67gJ+gwNrqQ72LzSzZEQRX08nGsQoJ0Gr7aZMVtCfRZnAI0N2cyg0NlXBZWu3Zk3Dm
ECviGlA9VMf32oL4mFoUTPAAHTXek/IOo+ExrwnLivFK4T5F0Zszi/L9tWVnV03YPxodJSRShtVo
pEy0xgM+N7/EQ1Z1L0k3W90ToXPIJtvecPluSPqmTN8SGK7lsfLmcCKHoWTFrn6lfCIZbB3yQr+Q
TZffQd8jycqbDgmBtyDBSvJHOudgoh8VKSpDus5Udfm47kuQnAStAKelxoqojwzH+ZU0GT2wRt/V
7gTnQXjaaWL9tCWVkZXVuA8D965hDE8DhKWunkJsjGzhN3HBbNu1PDjwIxbjQY57dgALZ9U1rmLn
jMxC1vXjkKMj7x0/WFu1v2ttwkPqwH9iR/A5BSbgx5qchbajZe7DIFMVNBLDCcKzHqD1kKX5BMXv
Du49ogDTuLN781pDHVm4hngpXRSGte8/TWK4M73sxbOwBllNXK+MoRWroCnNXVTEJOQmmGUTXVI3
Z+C1CU+TCmCJLSv0qn39gvjCXUGTwXjvGZswG/YV563KJMxHEAlWs9ULqeUIWvPF2iwfLKGRvVtE
+AlbeBs+6UwpDvNlVbOfcnSCS9IC50rnuNuyrHmHwnFDm725IDFS7soNZoNhZzznyU+GDB9Vf0HL
u2xN9VwVLejs0Nllio8QVoemAw1B78IOGfyAZYP6x+tizzMc32UznpGqTtMAKGvg93s/jz6CAqfQ
mLZ7S6KGblRh7uNEWkviePZGUiJMJ8CMhMTxFMHE4NMg58GtURB4kfdu9ZSnfkgogKgriI2wVdqB
Q8mITaiQiI2poUAaWYO/0Ds7xcsb40pPcPhPu4LwhI1r8/QqbIdFYt8F1fArdRxOd69pnrMDQOKc
GM8C8AcUd1T1mEzr+UiuKsYizSxfIBIOGWoOzLZ1mlm9SXMjI8eqUpsg5mCrMPHD7URI2sIvxlcB
t71PqrsoMp4GCUOejDZySKfiqIrsisd2HUsOWauzCMnx+h8QU76Yz9qgavBtlgiXybGazP2UJ98k
FZPjFiFiJehjtAjejIfspegxUQkLIopuHoum/OQUd9b6cVhKvKWok0DL+HV1zhFe9cZPsjt1825y
is9UJ4PZEeWKxjKHhQ93yasf2F9DOmjwdKi5dVjgsnYDBCrS+EoK5mHEliHIFcaahKLQ2iUk3GSp
gisktibxMg0fQcoXOHX1PeJYmscEKg/qqTO7Hx5SnyBEVVrEe9O29rZPBEOIxUAXEqh2SdZNGV56
p4WQoCP+aaAT9cMX2ypGV4AhEWKsYsiniz5BWos68Id0OwzqkIo1+dBH4ZfW47cby0c/wu5bjefI
i6m1suGnNliAffoXI2RTotSa7tCz1nP2cStyNl6Nzgz2hCev6gbXFSreO1rSYtHQsNtwNAYEM/Ni
FxL2GxVLdLBmw7hn2ItIF5/KR4EaFQ9WlS1pguAexYoeQJenWwi9YPgOguo+pOvXOw/MUFalBnFV
VLisp+qRgI0nPW2v0vOoPAJw4snRarzi1Dcaekuw6YAqcJCRVLvGmrOEX3QYEchS8lR7mtNfSIJ2
8eAf2CWtMGrh5ELtm9v6ueySD5/6Hvu0dd/H/XboUMNoPQ8m94Pdfyd2/MPymjfcaddGVO06SJNH
SOuxjd00+/ZB9lvZjNxGCmIrsp9SeRauvdYNjO1km0Mtai+VRCE6TiDZq+FDmij46lFBqA/bVUFO
MTp15xHnP06q4sMY2Gq52kQdg7Kwm4b54DzjK4S+UiF90+SwTYviW4SokJgpVpN+MfPgPmzUD7dz
nz0bB62FaZ/wWATlPcVIVUNmIe1EkGeRVs2LXzJSxAlRPiNhuOIbxDVfBTtCpSBCDfl3kpWozLK7
Dg9GCMpgF6B+VA3mArqKBlMK0DCmPVNO4ckebhduFfe/r91+FPOPf7vtbz/+7c9uf/H78cJ6G6Ov
giTkUIraj2GUwwGaZpFt2amlJ4G3ujk0noxZASPm6YGEO6DpiZMd9Pnidu2vi/+L2zAuQcPyaIvA
nIj3sAHywxhMCGUVn4aErXZwJi//fXH70VUKA9X0XGlt1xwjX88PsFB4AGdQPkhQ8kM0r4CsFTpk
o4n56ZpDSoTU7WqRAtyizOHWqZFXz3SGjefgT6KlDjTzdiFC739fI2csJ2t2ZyQuas6i3DtWy/O9
Pc3fV4lHyiAX8LQLHEI07LyFKqp4SQlXHQY/rw6t7P95cbvt9uPtF8rxOz73f/26nq8Rx5MsOV/0
y9x0cuxf841F9mIOXcNEMwTvNF80ps6JTetRGMRBeWCcWh5u1/66uN2G7U/s3fbTKbo7JOdfSaIV
exsmMNiq+OT4tOOUEX5OjG8uBrmNFADB7CP0safuYndkK0rzLdFY4pyaXpXef8eN07NL5cJh35PU
eXksJBA71xXrcWKZNIDu4yWoKpL4pLf3SYQkZhTGlznuULOzuI7dBXZSsVaWGpawJ38MpLqSGb0r
2C0jsLdetW6E488mAKJEflHpSJxj3Y3rKXfJQ7f3mH9/aao8GAMsWxfa7MUZpgcn6uODbkIfCHL/
oI3lJ/SEctdlXszeGr92jyerLNpLY5akraAoZMowe1HUOre6vSohOQy15N/oODzJDeHjT9No4zO5
pCZVnKocUV/yMV3ZaU3SaqJre9Fr9wYmr0tnVWc88u1hyu19oU/4T9g5PcNQTs4aLgI/a4xLpxvG
BRsB335jOHjCvk5kuGFrC9f8SXtJrXiVZua5ChHfc2Dfhc3g7JU0PGy8HhWQsfIIxZQubRSn0L9r
vUlx9lG/TwxfELDiSzHOkTN4dAvGObzIpf0bEMDbE6bSw9vgNJtnVwHC5jqFv8ihsxYdLquVQ3cx
6rR4TezegI7Lo8QliHMNIzq7BEqlF008MV0agBuC/AiKhJEK7bYMStmmk1W/YH+uzgkd6TM90r0f
Zg+6XypaWeV4snfQ8X4ZtAgmRmwLuwSlk+no12cjw2rkxESpijEgLtlK0AdI17Jguxmk40UODIRh
353C+ZkwexJM5yhv5BzRSzBcC5LI51MhMWPpFmnFmchNLgh53zjfaTvadE8UIGRe8CEyUUJpwkAl
ZSbHvYKMIwsHtbG+3fb717ffIN5DHNuCkXGOU7jLCiCbaZ++Gq7z1drTKU9LatcofzTRuUZmdfEC
+xAJD1ABxq7hgziqb62NnsbUh3+IRN0oj/0gn8LGh49mypfcAHok3OJd6T3tm4mubDk99FPXHtPE
WMF5O1kNlaK0+1POAGYnyDwqE3yu4anOqPOictMGCa1n3NT4OgB/aZ21JNjmFWzGrosBMifaLGz3
EFgGgbG0PepUJdwHQDoDZHTE+JnTMUGR3RNCvTVJrvd96DNP6se7UtYQDPQD29uFMZBH7jTWS+/1
Z2eMf/REIVY2G0/Nru9kinRGVodkx2ibsmRw154FnrKH+L7A4ndN1blhjNoZq85FsVfF4WMReqsE
8++iUyX2nwygCc3vn31JEaZSDfN0AcQ/ddd9jrxdyKPjoHP1JuMX4VgTKncz3Vj+8OCFrPzjkNPp
8+ulTe0g7Tuv89USy/hG6Plw7OMJL2ravbW28WBODyR2oAWq/LtW6MkpctFsJAPCZZ1wmy6HWxKC
RBMX3LADCyGJlFOZL8tOvHoFk1fwj8x245wM2gn16Kzx7aoHR5rrPnoAVMaK/wRCgu6wyp7HKkWu
apzKUqbr1rLvidzez05gU971XQCvxmFmkTvNe4biI87tcTMqtn7t8J0VubuvmJDciSFQq6JlpKbp
+lGSP2L7xW7yPdxH7PPQgETXadJM3IW8DckInl0/aREVZa3vWwZhQyYJdoLy1KOjBtvizHQpsr1v
Nul8QpqhTSRMY2X3j4oqbhXWeL2TlJBFGhT60kjLb+WbnwqoxQIA2VZrkbxWkfs41uGwCyw9JeXS
ksfS/+gCqb+2Fg0Xqz6kSvn7sEXBOsbiVYpLSX1WEHawMavyC081y3R3yIvgl5Ss+2pO1KiSO5fi
rANg0Y4+WjER4i3Ah13lbKBFEC+TijNwUE+HuZSEk3AcLUZ2uiJ82K5auawGOhHALz4ip6FTX8wg
VgBJPkawhf/l1HZGTmiGVI3ND+waI78OtBMW+og9157KHbvd7KGqi2cUU58wDL+j9stAM7zpdKJo
7cnfse6asD0pOS2aepmOXI8dP/OA4dkpQliBUB/pnSHL/dAsOBol7eWG9JX1SFgK+JfhKonyWZc2
w8eS+KVVHBvWyfoIhDFtcAfRs22vhS+tH54lv8tgutphqu8zmwxjKGEonLHtVoGrQVbX+G439Apt
nbKZpkcwFvA40B/OXkFzFRiYR/PAJJfeA9SZThxdtl/eJ2w910KvOP16zGcqNYI/qX/qHVwSkUxP
Yor2rEgBkQ7ErOZNuPU1+RhY1Mx6mg2wIL1uqUgUCHAqLrwk+x5ETMB5hGDeZWWjpWufIwuJTu6d
NAeXrV+gfJuJKvDCTGZnaL+swFkrvXpvR83d2kV1T1vW3RmOvIYMpSoreEhi5PAGk4q1q/kPzKx3
dIacC7QyGI1Noe2jACAJwjCo4QWFi2OBj8qTPF3WQ38wjPaXXU4vcP07Hts+WLaOTniMAGBcA7P+
8meSL9oDCrVq1fUacE9P27aRd0eXxdngfqb73IA6MoEUdtTGZH3Iz0oM/QIyGruF0v7O6QAvKEoJ
1NabzaCBPptNhl0rYE3F2k+vhHRmqGJnZiam8waNY5rQnvDYUod2qW3KbB/zykB3uNV6dKR3FP53
VivkdbNPhcGYfgw5724A1gO4CIRzDhzNOY+JWMneJIFvIsEyT4FOYsgcGRUbYqepul35M1a4ybT+
QDCug7uI5ml91hEmHbBhXui+JFurRaej9cQVlGX8mbStwI/q4eyDXAVpAQTrJoUuvFINzz4WYYT0
wE8JIngdhBUef98y3zzBbDvowZNh8AozrQV2hjjsaFclpyq/qIdNW5Wvv39Ec7KtTNnvRq83N2yy
GS7OxR+uoyGOA+BeXLNpIu86KyK2O/AOYeIi4bxdnSoazsAxZnqnfMkm1TA55C63C5ym+SbK2jd+
anZaH6DR0JJjDX3vGMzXQoetS5MaZAwRQG5n2R6ORXYs6jpfQW108XtMbO0bm2REXUGC1tsR/IbF
XFgN0/uYEjmCFSODp5OCoFXRmg/oVPDqj9V8UZLEvgks8Xq7KQ7wRKIswfXYWGa87xHv70thre1a
d3eOD0NSwQ27XYAq0JZDYQHRcNudbtdipaAILG6g4h4aDa5+8DDJoNOq6gBGw2Pw+cTRAwpkWDO/
EY9Pv2omH1IFoV1HtCXlomUJ5LhOP8FKCE5d8a4NnUtbDQwXU/iyZomjKtZwdyF31FZthVQgBTuw
sjSUeKE/hEfDz0OeY/STbSvHAyrSY8/2ZMYmkjVU4b6QAw0TWzGeMsfiSG+hODZai6KjIHLPMIhe
mty4PHaEYq7oLsAT9NvyqA+9s80b/9REVEdt6lfHzKpnUqc/ry4+g5DbjSrKIAG2NMFDoASFBtXI
yYCqqREPl2PS27n9w5COW2kd8sEg6m1+E4hhIHe4Ds+l77Z7cNmr23OPaD8db9fwFagVsTC0Vcfq
mnk4r6qOb5qsfuq+BrqRmW+ih9U279S+ycE7a2V/DEzTXZQF9YyY2muT8gRCbXjTGcGvSqc6FVnt
LICU2PNp+7206YDVpRWjSKGcG3X7gzd6QyhGcmasXawcZ5OjE/KFhVLKoZtkD/5KEruCo7sfkEr0
MJW0cGPemw9eT60HZoNcS/vd6OqXKEUILbR6k8J+W3QTth+9pmGuoujX/7dDZE3YjP/BDmFZrvvv
3BDLj4RtUpX9d0PE77/6px9CSvMfkvOWsghZMyzLVP/yQ0jd/IepWdrsUJCmbqm//BCm/g9NOrpL
BpyuHEPXjL/8Efo/LIOYFsVC7xiKueT/k0GC1/OnPULjaUld2o6tDAb4uvk3e0QDfRHDUjtc4Gqh
Zsq1DUoD89Sx2dv6RdA95+aQwZ4NwYSHgE7gOVTMT8JiG3ot9KM8fUq1hNUhP3WDGxBgSFa7HazK
YIW6L7ummisOjOvfQ+EQjVkl3X5wTYYmxXPvIFzKonG4uo1jb/74IO7yZPTz7H9BKbvLw6zByWFh
W/n7CzM1V1fYmzXT0W3J7//wfZjZWMRu0HYXXzfSLQaipd6YPyezsihc/AyADps8mbbRNqsEgAvE
z6eKXdqcmv7dBPTB3aG75jabXl0m2Q7YDF4revfnCmUhp832Ts3bKFiA8U4ObPIr3IVnz/G+urgP
d9qQPeSqlU8qzWn90cJYe1HRcRLK0IppBEjnQX+sbPQ6o9lAnyjnpZ1YHKPtOdM2OOEGVSvIOjHQ
vIHawAh6GjkCKsM8AmkHjJSuImmGCRFi8302OuLRngpjx44CVrJfhf/hPbU5Vv/He2orG0u/aykN
l8vf3tNQBY7tjiCSprEhYzmAsteRPes3ismUT+pmMY0HMZk82VCEuAKjd3zpX47p19vQLfUjldsG
bJ527SAF7hoiANaZzVmnjLYVoJlHYhLjB85W85BEf0Y6zDbAs96wPneHLoFt1BVdxuKOupQsWHB9
zI2owvqnGN/SIrCjx4HAehu7gU/iOmrfhUI9eTEHGWwZKFcrvnQ08fEDXTuLBCoaiRTiiJJZnHv5
ZMwiIHe6mwHULzgJVh2YkVVjFcE5lvl1nLNoC6hFIeTpXaBbD8QFERgYNOmL3lyYfJYnw0geQwAD
h78uOjdk0j1G4fLfH+Pyf355lWloiqOcGp+iaP4O/HGMq1H4vUBnfsmsz9if8iNRwwZvXSRQ2rXe
IvL08NiZln0eOhOyGGGDtpet4QoemxL8qp5Zl5YZ5SlssrXBoMRtVm5Zai///nnafztslFSYMhR2
E9YYLubD6o+naWmDbxZo3i/M5OpDFFvnzCbVy0LevWpH2/0P/+7vli9t/n+uhs/MdGxJSOzfvvoF
x/9UVkF+WdVCBlfBRqqJwZIL3VrLSpo04QDDhMbkPpZ8oRaaWa9sl6LJ1ehFgAV9UA8Iuf2XxtDS
PZ1WljP1GaFlJ6pOMIEjQsyrvGKLuAcyEVu+cz4xyix0hhK15tnn//D+zU/49xK3/2Jp4wXxXdMt
HWskECDOJv/9DVT0aVHgpSHaKuNdJUFwVMGNfwbdoAh8MtzsWAP+Y0EP6QpxMliJjtUMgo7s8iEM
dX+FbQG3LH9kjKyGdUEXYr6ITfdb0obdEwEWbcm/jRlZoSscJlInanw+eluxsktencqmftNTF0aw
vQ8UOyngCWhgkzDkQQvxWNeVSi6IqSCyTpF6dZFpL4PgQHpJcJFRiwW8SRxEJORZzNyJrivqjV/0
Dpv0eDgL0OayYWeb4WI5gJRi6lG3v5paCy6imhNPOaGu2jCEzOwg/S9g8u587EdHDy7rojCBMv/7
9936m3dwft/VfHo0bEaPnEjm798fB65mt1ZmWZ44j86yYbO8kMLq7x2reusDwcLbzba6itAymjGk
NDrRt0EmmB7l/UcZK/oRsWlfAxFp+xjl/ZYeqfcQoTtCMsp9O8gqhhi/WjT3ZmzsB92O3qPcGRcI
/YIr+dC04ujFsB0GLd9ltvlhSk8t3OIB47JFhmvtrsduIpC+HO+iIp0dcxPFu+mKvZ/Jx16PTTgB
DPODyYHeh1p/Jyyt3GTmYO5CuCpCAJQaIGEj5smSi4/Xv/OqHx37zWtiFNWLqe4rvR5endpqzppc
//s3WHfV/zi0DdNgRbARQUiTswqFzp9vMX2NUKuCxjg3qYd2RCbyiLpYHrV6QHLnh3KbTLazu/3i
djE47HmWYFrksRJiLDd//Y30xM9iKqo/bvrjLhYys1nExx/+9WhdnbJhV3TLfz/u7ddeEvEv/rjn
ZKMlQFyA4MSmeX37c9FX6Z424uaPP7z94ve/vD3BIGWi6prmy+/bjNsz+Oufj27Mh+GpVtsjUV79
H1/TX/f+5+PKr9R3xsPv5/CvF/PHk53fwt/P6Xaf3/+0LdJrJFeSbFzkuo52zOe73e7gmZVD0Oz8
8+03t4vx9vbfrpp8ZePygl7dx6smp7VXkypveMdQso8l/CSv23MnWfo6dzDWkSi8TdPRBOipY186
a/o14dDfjM3zKPpfXQ7SAs3hKTKnX9pAwFM3hk9NHHwkQzOtgnj4LFLNWkXYH5gwO/FyGI4tPZBn
r1WXCJ8VYYY2/LIqe9VDytXcms5ZS5RaJf1tm6X0MVP2jjLp6AWItaF7xiIgOG1RNGh6GcOCCfb0
i673WDiH+15wOvfp5YYJmo8egFTvheGSsBixiBUZNA6oV92rUC1pw2OfsYyiXPFp36p8qUXfVGdz
jPXEFCE8mPQW6163X2tHv9jhVxnBSItVdA7JKOFjazYMx+8Q5F9bHzdlHGF/0Bo6s6lNzohqxRYZ
n7fCbQMa1cgfAgN9o2+TOOt072by7qSM76yxwGrF/BitoTmnnRTLyASKN8OMQwcOWGrT8BFsFuO4
gJpe2mvm3C6QWPk2DRMGR+MQG+ri41A6igYxY4LICZl7u6vsal1nlX6y6H9xc/xGKicNVxTAMhm+
4Po96mbVrpjiIzuqziAqnNXkpg+Tb/IG18W2dOuATO2DyLwnzwVASg9hmWv9Omu7n7SUkYsRhtTI
pFlD/TGuhvke46718sLYNiN4mADa/Ox8HYSdbR3flsdcY2WU0HXGEK4hNi37WAU2vAS3PcaYklZM
QsJN5FRoHBEfdYpPLxp+hmXykKpMnHWHVTI3jV2hho0vhbYfFfBrMXCAZU7Vkyp1Stscektn7Qfw
DwvCssPKb3Yysji9B+WptMYtk0sPrl0ED4q0PLp5E6EFA1IEnYYhAM6I6gbogx6rZyD6aElAZwEv
oFs1gBzS63atJmZ1IDuh3Xb6vlJI19JeIKLRh1+K6WUyvJhW9GXn7SYfqm4Nq+0B1kl1ciyFq5gJ
bd6XtCZ7NIt692mo4JQIyKgifGg4z89RIKesjB87DadrUa9Ck/xl2Y8QYRLin+WxSayXganotS+g
KgYM8Iq6u6tKG+gcO71Jyx9pGuvgKHA60YG5CEtv11BuEcIxoT4jocPtaPoH14PyG2VPRodezwn9
VZ3P2C/NzHHZMcQbhwziCUBghOIJqiFI8XrR0CZt8FpphHNmyqLqRnxMhDFQae3k4wMh8jbZaqN9
sXSt2tjQciReXIK7YZL2ctxkkfrshM/kvgJtXscvYytidnbFuAOCdxi9MVtbsXZIfR3i3YyDDW3/
3sw99CdttA68j9QWzcqg2NgAOt2wW2+YFBcbpKPjpXvCBnw1emzpLIjMwcDrTRPjBfy+/doaoktb
m2A/WwQdkVU/MRZqNnKSJ6EgxA2Kr/KQMZyhvlxg+3mm2NpEkfvc2360AUxyklqd7hu9/MExVDL3
cpydEadEmaW4BfAF46UoLQyUvH+D1eEUAl6+If+UeNc20cBOnhw7x0iQpBLMivmoU6EiCcmyHcDl
cKkz7l9FrvPd1wyteIbZSoTqyHaIeNp0mc/vNDK4aW064kWEs4Hd9l87RXe7A6NbTI27NKetFUbn
oXR6IGzAL0dIWxFWYjR+o3m0MtbJhF3RFJnRfeKEEDDH+q7WolVUmfu2AvpkYd7CCkXkSOG18cJr
XHczdbA3G/h9bRO/x13XY1Jb1uBrCEt7Dep4Tyy5g1ANrXM14PRy2+YyWnd5KZBqeQjcosImIXAa
JHm99w1S+7UxsmlsUveIO2u2mIJ40ZJxMSQaDEhmXgqA/rG79p2jHwmgU25jPYZaAnk9LgHokVlj
kom20Kv0MfMgwnoNJFf2RTtIB9lWWu+t253wpdN1z4wnS3dOyuMTnppgj8vWwfTtwmwIp0e9ZHw1
NKiZ9HwehhsffMFwLLThc8zCSXIeMkYwUNuAqnqKQ5RYvSlXQ+xvEZ/j4yFsZ6zaYlFF/Fip4qWM
tYdFkU8/Mhf53WxZy9xILoVhv1XlcAlYOglI2OKzbzdKFZsyh1XYpmRQMRCNNwiqcDOEYjtEDFQR
DIy0UACoaqG77w1JBW1AJhdEL4Rezgqgi2A1ErDbkqNFZYPqDuGI2riNe0TtZW1pTNyBwnmchYp5
HpyBNny3WfwtW0IHsCLtrGlKl1IOb1rGvJhgDr53JmKusAjoSg/tGdV9tTJ71JI+Ys3GyhgFoJOc
OMgXHbkJBJ8gprTKfZCearfasMCEhWH+7EN3N46efNMt0TEFMvtj57viktWIY273uF3cfoxJ5blq
djAcPQs57u3P5r+XvDE/HZ//3U2TeGiGdtgVXaK2fuxHDOS1X7fHqPvxjDKofS05n27MVNMxKCtx
HQXt+2l+jMy579Kk+QRPFkJZlsEF7mx9SlrDw0NbiR8d6oPbYykoFRjnXOdeF0O+ZyuWblsGtMco
yLTFBABMCVKe9VQe7bBu3gSZP2tHJ1COtkt/FlowrFw63u+CUMnbXXnrEQvh73+EDzmye+vjfTBN
1X2F4Grx+9G6czTWyU9dMXtCs6NdtcxB3h0QES1ptTx7hYsml/+rtfG5I3T6bWwZIA6aH5x6cPNn
P+aUUZju+A4sdd3DJ/vCQpkDii7bR0qe48CueT1Cith1nZT3WovV4nY3zXw1zML8HHHgwKvMquvo
D/JgkZyw6bUqfAHaQoYAD2hN5iVKA8bEvsOEXQ3mMRW1fwkADc7uUrcT71mKaQYF1ZfjA0HCvRM9
ulUlQMWP+n+xd2bLjSNpln6Vsb5HGRyO9WJuxB0kJVFrSDcwRUQW9tWxP/18QOR0VWZ1V1rP9ViY
IUiKokAScLj//znfOTqtrd3M2hB363sxcXs1eqG+j6VHNBz26IfOKT3fhvi473Vkd610X9YPSGT1
I5er+j2zlNxxHgznOq2be8sZkm0Js/urBCG8PrWy4yV4urSeqjTIjnZp9keMaICUJMad9Skes103
coMvGmHY4wS8RU/akAS0DPgRprK3wIue16eGXbgoQCkb1Lq7gyVZnnOOu/tG5hpTtc78aqFc/vog
XQ3W6Fz0TyKYFS2iqDoK5JZPQYnzY301mAaQel2P1g6vYSHV23Ziqi5Kr817kgKnTaTn5Y/BfAf+
Ynz1AYZLbNT6hc5oe29QHfz1hAJsLWwpwJdtt9W0Jrj0mhbdT+zjJphk8cMrWV8O4ntuwyIzsY5c
J3OQ174U0Xb9E/lm7DngwO7Ql3Lb+RrYdBiHjlwhgF3Od/Qmv3al6aiuwr67um0TX0XVkchQLppQ
JbNL0B/XZzHlg6PH3yJVUJOX9Qm6l7hfk/a07o8dABMvpli/TzOzvXiKEHBYGuqr76n7Le85j0iU
xK0Y3E/IgaHlIxgvWsv9dPiy1mdQh2jILMnrBwZP6xxNRrJrQVx/Kjrr61+xvEWnu8Q5Ziynzwjy
q13EiPcRcVSur6HAI234gKLH0LXyc74MTcvi/sNGhLA+gz67txif1GMaStefEeLsJpgDH8XUkfXM
ZxtIzFpGaR9jSCCsDeoZ5nrh7TiYpm+gHA7r67SQ+e5qx05vmL2Q+HHNBfmmJd9A1p7W14lGSglR
0ow3VFOhP8En3VvgAN6ZHgCy4S8RYdPBHim921wjZzdy2lhJSQKZ4ZRvJf4fa5zHr9gle8vSMXzW
QKKfrFr/AZxy/OLkQfy3IH0xgDZXPaKkQSN0/NJRz1CXtF4zA6e3brOwCSIDGIo6r79oWMm4a6lr
+FzPAYjokQIjXLyuPwQaFFFArez7wXLbe7qewIyXV01SNFCD3r0kjbJPVp3R2k7j6csGZ8hY+NWO
DaF35MSevEyvXw0KfOvu63Y7bChryWsRBggsMgTR6wsCpP3EoZQ+d/hn/bh0E1Qt/KGC7KRMtcNH
NZXMToqkPQ4oZ97gMkB14o2XEuPsEE7ikrSxfLTCCIrs8pt2CuGepAH3Fie2ce4nxupfP4BfZmRd
9M0dW0LZNABvRNqk3/TY3K4v2Y8kBrhzLM6a3pCNMhFu69ks0jRXeY9VIXCcqVo8ViqWl7nF6Le+
9xF/KGWe+a0sLNZnYnT2Cd7fjwpfieim+ZE2RwdZMUh3IwA6P06IKUA7//FrrwwOtCAuhwc9tkwi
GOgLrD9Q0XyfhsiU+tmuTq2XssYdu/Sr1e/Wve2WxL9a4egmPAFysYG7JTbKp1+fjsKj2dDXZywP
nHsLEMKvV21E9zpQGH12xJD5o8yGX19gpp0NLvSfblh3eykLDpmxtF/dBgzO8gVrAjDDeoh14RA8
rIfd5LI0NJBeGtGPsefSHUJ8xfWPKUYyJSDL1bkr8f/dtV1WnZrE/tREUh1zadWgpEOmJoXsDxgn
nCsgWwvc0TQzEvZcVbsnKPblCRVmC9uJxarAnQjbBQSk12Hb8Hr3IWnnJ+yD5rX01E53K8gfrGC5
xHy3ETQ9GtANdnKwLagqA1DSEXQ07ZdPeri0ZwS6pXxwy9fS9U5xMoxErNTSH8FNN4teM3Za5+pI
VtXh4snyYhpvs9E/a5n5SRnjmCWu9dYZuMQMo+/x/uDzjRzOUfw044IJQmfa0lIParru6ybMDaQD
1JOWL63wCURE1rzeHC0r97veODdjHR3cRd/8j8f//Lz1yetGLoLvX3c7MzqExXxef219gfXxuW/4
G+vNfzzIMO4hQ0Qb1ZHoytrJTOHg4i0AdOxsek1RLnDVdOW1SoITtGzXp8Vb4QCaimNWQJHW4i10
27c4+pbT4WJCnGeEDfeVj92l8utlk3Y6c12o4Bviu8HnBmrwB8ABRzjqW8slytDlI9pn9pfT6tMJ
1Wjrlw0JMrNZku7dZR0XgTHZuf2DY3YIipcn9FPa+mnZtn6+bNZb6RktcnyUo/Gckp1lqUj5rf5b
qS0xzlFclSBa2NCTx5DrRXd0Y0hmHYBQdDkq/rr/FhPviIueBQBOZuWoYWdaNaJIeXFCEirWj4ez
TJFUPiTkuTXBna2xYEjq/nV9c1RHKx+KJUgeRo6hnJF/f0+BS5w1Vir7gqxQ0Ve8tmpfcGmgP035
hXZo+KyEjrgvacUlFiUY1uWx9aeFYopuy2obdcDCAUduIgeEBsI4ks4uYdWCsVi+t0gm3rasWMWV
2SLVn+G78qUdmI69KKjdEN+1xygP+l1p9PcmxkOCmt40x5M7UeTKd91OIY2Xyi9DLry4kXpSELvA
D9IIAaNUmNCWv/Pr1a2mLf31fg5QYZOM0B5JVjmJIDmSFpIeIXMUu5ChihYLlrGZrvXWtig5JDGs
Fmt2SHLpEzhHbXODLd8d9IhGatKRBWEoB7Mlqh0g2Hi96ULTEKk8kkOa4S0mU9wpa/dYhp7ns1g0
Wyv2Iz1pIDPrjd/0I0XIHqWS5Y6AXpfeXlWhsxCJMe1EJG1fG4Mfg1I/EwfltNtBEm1reU9QdAUd
x37IyEvBRzm8kXRZ+PpyRiqt/v1WQw+CEr9GrmkbmaBYsAwT2SLf5tizrySL2W7nPGplHZ3J7WB+
mFTkK/AiVzXA8soUhM2m1linY9rfJc5C4cbkcoBkdYRGgr44MEjERcJ2sEQPlq0X3b0WI/IL5/6t
hZxxRoKTnQtlVk/wY0k0m0L7SlKE3CcSksbURdaGJqSzDzD5+X0npB9gciRfjbkF4OaLw6Vh400a
ObWLvtwF7kI8XHAOSYrHOYFUeHoJzSF4TEsv2cE3LXeWns1PGoZzWIOy8puOmm0aJbEvJjociYXv
KwNKBr0nQ4dseteprRyAxvhBUsdC+NvVZXZQMj0nLJHhFbDJR/noKV2wnDUu7jKARXhU/mmTaqIg
9gq7se5oP/Cqvuqe226YgAW4Rbo3O9J2Kh1pNiy5QnqtfF3jlHf6T2SmYj+NxmMkjdp3lMUS3E2O
kWShs6uZ+XNe99i/opQPyBDNAaH9Bc6E4f9jU9pLnABIbuyl5fcgytGblZDiI9v9tf+D4gwY+0zC
S+qjbRUnnb9uKDl1fuy8YcAZT4oT1CdH8CEuMmufGWPrrw8V/3kLtjw6DMd6mzVOwGwcJ5LiBadh
vGyMSWo73QE3k9ITp1rzmAtkjAqVJrLsALtxpqKMxPHlOHc2smE0hMzR+zg6N20466fBTaezBYg1
TUrvTjcCJkcOl9E687pfm/Uu0k8HneTyE53yuV0O5WlY3sm6yaVmYYBDswQ/IvDnZVNhitnlRYf7
R0ezXszlfdnr6NMZ5aOAXVg37mKAWm+t1qX1Fi+Gp6Cml58mLRHVNlj19ZY5Bv98d/2BXgFuS+zq
GNZ26a+b1ViT1vlraBrJPhJeg/idTV4zjgXM2H7dXR8jcYjOehSaG61W8NwlTh5ohST9uA4+dWm/
diGhawjWJ6LY+NXUYCiJJIhvK6/HjWY642nuWUkuyjXhuVlFMg2SRrpulEZdxnZDHyhD0wI10IqV
b2Y/U6gx9VvQEhmQB1V5HojJJoqU8SJcerBAxJE7NEujlM9q3djM1u9KHXvf+kF0eQoYKPOoUi5H
xfpOUgzBh4DlOkm7hXSBs8Tpl95ZCVgZsM4TKs1uGafWYavj7NyW1AwXO/oj5bUOBB2xKWE0jL5l
mqOP0CWgGzAUd+Xs6T6CxPCUgg1kicSgnTucakah57/f9zpM40GXnYwBiZ++sOvMXG7gjlV+1xS7
TAZciyM86m1nYMDInLDYR0H3ki2+r2k5V9bhYL31p8dCmwPRa2s6rhwXXVvCEENtgKMI9hH0ygh4
WFpc6BXiVxVuibjcXWR74XjAgdDS3WUxZpQmGfVpvdfHxH0YCZTFWDt/0YMhCHmhSXsppHdioIbT
UGuXmp70tRvjjhJwyOOgrmxnTi8SFY8f1Gofj1H96eXGNabFSnx5M57dXmbbFG21Nz4VavbuCzQG
pdR6P/FoCMqI3pJJSxzdtlAH4iinh6GuiEBtNSK6XRv1PfqueqeMgTYNCXTUYg3rIiwA6akdPeZD
mrvM3nMQgjlsBED8LFcc6x7Fy3AzqPDuRrcGHJUNw82xLJZRQg+OEWYEY9aKxxzj6GTb8jFwYVQZ
Hq2bBquxQ/HlGwjg9g6IJKN1glPASvv0ItCJQSOBfWEbWXpxqnCmO+Ma2x4C2UvWJz8bDHrX9R61
eKaAxB9tsoSMPOVZ5vtYmGA5HPHZmZq9k6ZAfWHk8fto1rv1cQcECmLrCCo+fqK3JkeeWSbWkzeU
H80UGlsvhVKT12TbwCcM7ozZeql0q3k36fOfqlhk245Ek/dSzESwhAVNoeWnLqZwkm8Iy4HBigcy
RPabiUg76SXXZqefmnfHDnym89732gTTgwFyl+ImPuh6G1HK2cf5MD61ZBkm6mHdSFXFiCdG75TU
KUqJqiRcTGsQD+TWS9gFHQsDJh7KyqbHjnY7a4+3utXcN0LXsBwN6ZVGSodzMTIeyb7udlO8hBXH
+F0aE48JrfqU6Zw53aKsIezQsqcNbtdyi/aLLO5eAYLPkoncbvKqie4MfGdmBMq6qTnp+DaOpL7+
ljfYhruiqt68PqW3ESuKbeasbQ2J6Mx1zX7PvKG907lWfu/DZy/tj2El9bfRjX01ptEmwVHw4hhj
dirGHiG79Uw9Wb9XSrPYCYfLiIC44ZlqRvY3tteI3PWdnWbBXZakXAq9Vt2aOu/OWNCD3ySss51S
SIl2QnWgJ+vqraHB0YVl9gDaAtHXKO9tr3iiM2W8xJFsXwCSZIiEsX20yakZO/VQ8C5sZ8qPrWwL
4t8502Pblee42DsTra6J3+Fb41JXPGVF1l2l0VzXe/A2eWm9pnPjYNAi5Wwjgzl6OGpjZr47Y3Zo
5jL/PnjU2YI+Ce/7bPyoR5JTaYtS+7akc3Jcy7hZy2bu5wt4KO+c6yb4F1Z9G6PmIPMIsXlE+7Tp
kFbciaZB5Es6+A31PFkHEd22ABdFUCIWKSYa2saikg/6Qn4zKFbekUaycSoRfXcVU4mguaOv3X2g
uyJ0VCnLD7ywfCGu/tGya/czXEoJlCqrCw2iboOvyt5XqaXT+pimH25m79w5mj88r0cRlUU5zgG5
OKRLtdfIPHpu85oRtJ7jH2MYb128Hb8B1xgJyumH8MD0zMXF0+4YyKIPBJDhPncjPAKd7t26CZe5
Nb4LL5SvtaXHNBC5EBiRbrxaQf373fWndDhpklpMFUuQbs/2yOA8TuY3nAhEQQYhkpXlbt2M3wgc
QXFnDH9Xlj7f9xEwot7LHibEAGc38ZjgmlSALZs0Q6qW+cZuQnqlcCSSpbyr2+Cnad8j8YhezIBG
AF2S6RgSLPg0C+gmTQKN1pTz8FIcLCs0/663/feSZvJ7UUyASLQxf8hCZknI0THaNDF9nClNvg1x
s0ebmLya8fgB3iCB/ZW6X4Zyb7Vr1L8NdklrJoDiMZdHij+YW1QKSLAi4hEtGCVSi9jcdAqVPzm2
/RLMQ0ju6RgeNGc2UIJrYifHfniIM/GRxSFUbDKwrubsbAUh3G8VI3uemK+9bQ/POed8Ic32IdYA
twHlEiBMgTXOllvuGj3Nt53qWn+CdXCu+va5rLMXUcsWFs78mRllJIFxsK5RbfykNCW2Tddrx3Cu
+nd+51vaQCNqa06MhlbxpnaAxkxrIiY8KM5R032fS8gbZAKkStrfJB3+HPhgrYsHWatDFkZ4X8wA
Y78eHSWlpCNlpnhjQSk5EhSNVt8zy51GYu4uWgh7MsjUA11hFoxLRouZgvWBQORAtkOOr8rC9rNU
0tOzSsdv0y48UT2aDzKzrkmqRx/gMiE7Ztr3SGj06JKRtWs4aduJEfmHGonFGejBknpylZpZboqm
F/cq6d7AwxMLVebWJenUZ9OI5jkLq4rcBuqbtttYX+7HWFbhQbWWeBmEkZ29NhdPBRfPxUiRMfMt
5Os8O19JBTErIovFtrE0zYERnoRhw31KkuSgZgpzblm3p96S7l3SeKzOWjc70BbhIqaH0wWpDHWF
uIRGXerl1ew8QiZM7Zog0t7RL66eqkbiG2pBIf/+DbYG7OHQeMGvPG5dL1VfKk72qJG1gzVE2ckt
l09Fl891GsuTvoBEq4A+rhBwYHprfIrmUbuHlXNY71k2kUJcU9RVFS0SkLmA6R5kW8uJ5U/gSD8b
S5j7nG9/F2IOZBnhfA1IYjFpMRXbOEVU37ctjYy6nl/ViPAC5q8JP+G1IJn0Yg/uhKBSLVxIMz9P
k1qkRPpZ5fP/3cA8d7TuNzoZj0MSICzUJFOLeB7PGlCWLBLJa6xNRI0hn7uDe+Q9TGnnPXBWToi/
Ranu0Gz9NloZqY6ROR9pUyXPWX4CouL6DRhWP9ThqoACPxYK3nBqG/M9MLhrYbEUU2MBNpWInH3a
EYVmRERXrItplYP1CzLjNAzKe84EAWt9HD92ObIHCKDqniHKKd37bGBZVS3vEP0TGZ8BE6x62CXD
a65P3ZXihXuvWvB9Wt1bb00UHXLQXHdjIKoTTeNqO9eq3MUFv9tatefzcq+pPrzHLKreDLCbQEmK
3RjU1cfSefyKCV3Zmslg7yY1MUPLaSDwbrKrWYE2aqkv+EDG2wNg3h9UeB/aLDbgceB+SymPbSuV
YIhzcbBYA7bK1lZ+YdbqzdappZPLAhqD0wQcLJiUuB5v6WR91yusdizhhxsS+/xsMrXHCybibViq
Q9s3yzsPXsMl3TRDx/oDrvKh0cajjQB2V8Yga9yblERvNX3fQy5od3YHb4h6UYY8SMSPc7/07wNg
5cbcvWpBApa5jLnULZZYci03kvFvHxVpcrGUfDYduix2rM0PhhZn2wER9jH0xmBP/vSGFr76Ij85
2XVN/ndqNHTVhJNfBrATvmHHTzWWzm1GkvXRcvthU0gG7Nm2srOZlwu6NHROmp6VRwVQm8++Qy5G
qOx8FxujPJqRiROyzN4tKDw4olJCjaBjUcz1vutcLPQozJ8rDLyNo/St2dveQ2zI9lA5UX+eyjg8
5yIkL6ikn2p09LLs/iMvIQESmpCReicOymu5hsVLYKkzsMMBqm9tW4pKXeOEnAQsgfDcZF88GsAQ
N+wC/SfBUoi3zU7J17CdwecV4a1KUuIdEeDuKGCJp7xO9CdO4AYMdktn1DRZ+JnNZZWK50XU7LRY
pfhhe8G4EhGQVumQTSQ+47gzmrOs2+ZcxVzly2Y6hQjwD8w4gjvhGdlOLzLoEPzk3LjEz7JWvtds
NFlBO7yOTXat006emJtg+zINynxJJM9Ms7i6qQ/AVMnj2Fn1WU+1axYZwKqJBucKZ0ZXKl85ya96
dEnhp5l5q84iDk5Cz7XHIJzF3Qhi+5pRDXsHjV5jFHxrw32cxfl968oMvugsTq0VPa4P5alATpsb
G6PKJliX6UsY685Lr7cCean33seNTQTUe0+WN6WTp4RIHria4Lb6sVS7yiS5uaRO4ohjG5WcMNW8
7WWzeGyZ6sDwNmhXfEow/5iHrU/L7uqnpGK0V7hVv+u12MgyDJ9TIk43ssVGE8afCbGBYPHs4tiG
7fjeokuCWOhBXjSzk6aZ6jmFTUvga3h0vVDZd6UVUvpbEPpQvp75NChKNW10RglzF07f225Z7spP
ktZClBpBcBxmDKJxnF6mnnkOyWxYTHFWfLXIiuFDFEjsHOPcReOM8YNPAhDW+I7xZL5L0FPQYHLG
d+YsCCmD5qkjKNwACXdjDVFsh6KBQVfazdGigLHUDsLruolHyesWot96YIQas3Ve1k1KaXcyGvjJ
+fg+5Iih6gQUVCwjvC22hwVH0/0gwkpHNui4MwsUMMDX0mMGkNNPg8EAz6+qTypVj2DvvuGxO7IW
75laMRQkHctXt3Oz++LTmBjuki5cCDtuuVe0cxCkZBqyLWyyE2GMfLNT+tJC0RMeK4Ee1gFXKXFP
/h8xtZrJWj3OXzQvLc861dqEsKXHlgWNl2qTH3cKHF/VVGdDg2QQgzq6kesuTy2ivaIVS84My8wy
c4iuTcjgQ2RrcUyybhuH7NbZZntNeu8S2mPEkpLs2jmn4awhanEctNktGYy+TuHbWxIt0176JrSg
q+PSo6KISX4XxEsvCz+VdLy3juRwP2M6gka0DN7mkfjVNxb5Be6WrHhAYLLrwVJcooPQy/AhjOr0
1YqWZGR9uNbG0g3MlXhoQtM51W7xTTQRpm3VEjQRw0nr7OLVKYRfjDXhn3od7uJprChWJPH3cYKi
fBhcI3iph2l4MWbM+036kxZWe9WgONxYAef097xgOwYa5QXgZ5h9kvrqDDRedTVItFkdLQi9dTYY
peNjWi4k1KDNji0maiYYbGyVUhyT4xlnUH6x0iY5MgdCFT2SGZmXUE+cQbdeorZ9CAsz//IMVyL+
QpDShM+VJJ6579Lyo6hCGjiO9ZukzW4XuMzvpMUs3vIOdeEmfm6V4kqZSr/mtFquyPGINWi0S1vU
u4Ky1IfTI6yt2yg+l2Hw3lITPtLBo9zH8p2a8yPWTqJnZf4StEZ3k5p7Z8F/ORnMQ3O90b86zUVv
BwXh3AkdcRtd0xOhSZSM6ly+6a6M9/GkUf5PLePNsJELjJOTPQ+5oFTvqp/xnL06FTKdvotnlq+q
2tPUJgtvoJNsBBclYGDlTnWN0nxH0cryx5Ii2dQAZrcY6e4oejB700NI2FR1HsZeD1kTqHdblebD
+lAUKXdXlH11tKqSmiFXzSzGTM9lFRBSNVDVRGZJLo31w6SktSk77T2vZ/A3XT08xmY4PgqrCvce
FkA6Nx0iIrrJieWi+x91sNbNCBKzqbdN3KVH+jFwuhFeHum+SyofoX1JjPrBQQLRukYI9Tofnlrq
GTgatVena/ezIn8aaxrxI5p0rnYXnxE4V082AUT7JU3P0EyL0lZGU2SiOFlQVD3C6vAOeBsXknj5
Sso3J98Mzhhnyg4DMGOsK16BKhOjEhKKPIgSLcNUHemKIUZsCP0tA/I+M9P7fRN7jeenBenSjFPV
V07G4XndaAokeIwvkJILtB7k2JQRyvoZsb+4OR28Oj2GEEb2nA1pg3UoAggS0GfYRzfwNZHdtLdk
2QC7rzUTBZJT29uWrupWwNgY9PRDFEgbCaLpd/Y0C79ltuKnNfxX+nmkSNldeCfzpDjSixa7zK1J
yINi/RA3pDXi9muPvUbZcBq04aCm0dkBZxgw8BSuXwyRuxdx/dyRYEDM9eSevTBKtsAc651mg+ub
U1VeYpK1n1XyYi7jbihi99DnQ/OCNISFvALsC872Z24jMzHhf22rYazg2CHWsMm7O6JS971qUcEU
X4CJwuvUr2LQqXsYYk7MQH+VfddegxTpFeBg7aSJ8GmaNed+LDv7ZWo532OMYr/W1aBXZkJcGMVm
NHBt8+nV/fwBRYgjmIy+/XoXgciFDCw04pQI7mCTRL4xCvOhkhNBtGIGnmNV36Rq5eMw/BwG0T3O
YFG3fYkaqKMEe2UtiZWcVFrmnBmrU68Ga2YeLTMK3hOAXvt00PWTEXePnGh08g2dLKgOvajdBM5B
LIdqhHOens7sD32tdkG/NLDjwFwyMNiM91R9ah96PGnYEXKeI3pbqOCGfp+TOLBthuItN4Z6g9BY
foDCWEIN7FsN9g6RFFR3af80wxBdcZeMT4NTX5gdeMch1pHblmnySjvQu48XObkrGxDmzK1d0zOf
isBDqU1NL5WRn1OOaohOdoIELaSsOtK5R3r8RvEzrqF1ZLEiLmUwiW+M+pOgoOI7XX8nTfIx0E0n
G5FG5nG9i9ir3zpYc0FAistYFWjWerIVUpdzRWr6FTVzuaNSSprAlOnXUu91IAMGIzqYp6OQoXoe
u49cM+Inw1HquWSKDP39o7B1/TW2+ShCrfj91vqY1ruQtHN5cFoN+SSmq2dgb1fKKP3HPFHiqqYe
YZOAjT82ng3iliFDoEHCjNrRQgynTwqjz3Joxue4VgNl9BQDgI1guRvy5gGcQUxg9Sw3s+qtV9NF
rDmVdvuNt0RjDMTeVwecm7CKW8ypfoismfqi3j52M/YT2iws29uArGIrGt3vi0vWSBwU2lGYnTId
zZMOzflENS54MRXaaQMKFWl1473UMZtFsVqcA2V2wmTb+IYuAh+suTSHS5L1BVlaXfDVkhfndJX9
rU8sZ1+29k8i6MOd6DKULwYCrDrTtSdKyBWokSL9QLj4DjQ8OhczLzGwGj8B1MgJ29bCG+MncvsU
G1+G3IgaJa2CrB6j53VDnir2m9lzfGPIa0K3yOUZKie+rJu4o8FRR/JrreBG6CyFRphM1XW/GQyR
pzp8bBm9jqlGCFZC/ZV+eu8SN0+bmdySXUmnDXm1wAWJkRE1u8gPKLFqYNVkzasehnCNcIcFnklh
u3VA+iUa9SdTsw42va+jRdl3kza08erIYwlEZ/LofseD5t1aClwblZFiRDtA7RjS5Ka0KCgLebaW
8nBtDsbd6oz7/wGUf0FckJZrYhH87wMo379URHZjWxb/8b9+WxkOi0X291/7T+aC/TdPSItscZdo
KutPzAVH2tJwhQHqoChZ7vzv/zC9v+m6YboOZQZbsMUIqspu/ZH1N8u0SO6QwnBMEynY/wS3IP5o
hTZd2nGuwOmoE+ZgGwRk/tHuOEPJ7nC12rdUX2JEmnQ6qTY8tawJNmEHShUB28ZkKkNMsUgPNrLx
QtfLfTkIRCOVW++ZSYD66hgP4SD+0yf5+K/MBGMxW/7DZ7zuHTZMz9GJ6cT3ahl/3LvQGs2MIdi8
2aIkoKQ0r5mn1fCFNetE3flWmsGTBXge4ULSIbNAHUJfTdCfIWTKyTGEpDQqaX03NMOt5BLMHQKB
yWHiLAa02UFMwvXSHrZ7lrfB97/Y/T/adX/ffYm43XWhFPD9/3H3sWylQ1MK88YqtvqgVZPc1zOp
16mzBKzPpBqFTOweI3peEqBxyFDbCvwhNk4qGZkx0eWZX7ducU/dZuNq8BDdVrx6VUPgLtyFIg8I
JTTq5tT3iosM9B6gUHdlsMQjg6a55Fp2+4v3tHzkf/xKHMM0hO56NBel+PN7MmQcYv/I5I0Dnawt
pSOjaxwyK4YQrnKB0yUSFk2uQdDWwVIU4JrxLRFNF+YuwyF261d3nGqAZXLvJbW4N90XIyZWzUhS
Mj4ylBlYhfGhhO1fmHuXk+Zfd51zx+SM4qySfzqaiqoIABB5xk1U7kZHufw0obNc2IlZHgcbJ1yv
I9AC4wlLAjqtT4KWgIvuLRQDxwQV2I7TNyZQaB73smM6ibclPgxRz2Itjs9aYly1fpFjOwrFdVNE
Dy74Z4AT+jkyPbVldTxtkjj1fJpp2Z5jY5HKRjOgdKYNUihEyrnh7WrUUODMCVVEEBIftKEqQaM+
wLEm79Usw+PMKH+rggBkW4u3FMHgqZ7Ce0A83nXdpFxGoXofLJtgsiZlMTjW8cmKF4sYlxQz0PFK
hOX06XH9v3OH+L1HcHQlj5KCGAC5A9QAei6JgEtNw+lhvTWk/SPajXSnS009ScMo7/U6IG7CO7gE
ZHjDYN8Ndvpizyad15ESniYoakxJU59GpZNioFU/CTzwTrQivhlFOPxaN0SCuW6umuP/w6FqS2QC
tmEJXZp/ooO4A53D0YmMm2Z0l97pYEO5TUOwW0ZGR2aeXMe4H6Tpngg7fI1iS9JCp3JUhkwtZwP1
BDPeQ+dpTAqbGWeNuA0a+XdUIQmzm7dz41096Bzvf7Hby279+QwjH9hjjcKQzP9/HDVsTcfeZDXi
NgNhYuCOnohyeICIm4ODzvFbFsbC6qM67DpucTVRhMVa+qy8Lx0IxdnW47+j2SEd0qWko1B1aWZE
EaMm3GSKuvjw73dX/BcDghSudB1bhw5EH/mPu9t7qDDqdBS3HFHGoz4pMk7Tz3jILtADF2VrQe4u
izO3MC/wHhBlhLRFUrc9/fsdkX8E7CyjrSOXBbfp6uyNtZ7+/wRHCCYHvpzOt9QVPS0kYV6a9yxK
7EsZ47jWte4t7z/SsjCf4zm9hgaFynYwjIf1o6Q8Qu1iyFjFtOZ2nrpNuNH0xDhVdUETVgl85Ym2
JGRgI1ksjmPusFzqn3rKgshkJn+glL0PA6E2jVPrF0gGkGeS7FsCJu8vOCvGf3GIyKWeR8ylQw//
zyOZYWqlBxxdv5Hv/sNc+DyDqxuI+YgAJQ3yiZzov9u0LjStTnZVMGafiS2vZK3CJAczsifwoDtQ
JW1OEeVTo811lIDaeCDtUNvWyCDv/v13Y//rhRziirlcM/jnWH8Gw4gq0WNN9satUTi0kdD0Bwbp
w+x0P2BVOw8uIJG7OmOC3jk0WTtHx5XUJOZJ0VEjRfpRRLPYmeX4g86HexHkBG/pHX+auug3XIDJ
NXAlJjQjeRhmfIOG3Uuik95tAlqPaPcQvZWYLAr+wrFT0v8/hJ3XkqNMl7WviAi8OZVDXirf3SdE
WyBxiSe5+nlQfzH1zhv/P3OikKpURhIkO/de61kJcKxNIdtk1+jkQkALKM5opIszE3cLvcIJCclz
pmOzJBo22PoCFbw2IR/Jhl2J+f1a+8OBqwLC/GkmbbI072UbO380YhDLVBpPWu8dLVq4x0oYLw9J
QTFpgKoQcR2dtsJuW0w4lCwNSVmztZcXZTbWsPvf33d7WSv+tZZ4C3dGN2zHClhQ/ufJKXIUbb4K
jKcgWDjk3jw809KoTrMHv9IlKelZC5gksZPNz0rNKJxHdXArFWwHrWj2CEWiXd/aR7bAoV1q1763
CCuycZcKMNJIiRL0GZU6yfitBx+CkSjYybqXG9ci/iLqqA1LZb/EpYtTW4hbppXuqw/eIS/N02z1
5sWvoMzVTOiAQdqoC7M9Ecz5y1CzTQ065rdJX+4mroOrUWB+gkkdHMyq6f+PI9RYuGL/fqcsZsHA
uXi/HP1f75Q2mf3gRrbxxE7/w67pvROr/IXxTXXCBmNvfPTazNSADEZpQVwGKiRU9eMqsycSjNAD
oNVSl9Ly1OZ//wzdf5ctLnMx22fjoBuO7tO5/Z+fYdHFpsBs3z6NEpigGLP2TlZ9idzvLao1IGGe
dp6wK640mTaIL/IyjOrFdOCCL3gcvtJCJ4VpCw+8qVmXxgeDmfYDgVpRcIEvrq3jJTHANqW2sxkK
7rIW7k7XE8GBIi3ubf15tD5QjLAm4gsnlsKFyO5137UyHxHEr0ptTrEPO/W2spcImVyGiqDUVVJj
BbAxyjntcvBb6Av0ActfkcI3YVQCjwBEG20pWhp25qwTwMs7C1MYgUfWxjIMdc0yfFiqP6f9VuYs
zdQeFbW6+Z6BPd0tvSAQXGQlB/HYrJPAjtdtbKLxJKhqa6W0gD3SqP6v9Td4kHb+ebiwXdI5oSxW
NROtnv8v0hU+/MCrEaY/gZqtroU2DwR45N7aKRNvXWlnx6l/pajSd96s/EOHkDzAo8fERmsOowNX
P8GRODXZ1VG9DbkXMdzGljVlo6EfPK/BkjZ2MM1Q/LSI2n7kbczeRgzRVgWjfq3adId5PQN2/bXr
auM5i6a3bnD1S1/dkS/edMAEG94wPcSP9zNlREH2NJkTvgPKdhxMl9RBDexGTCYq8IYt+Z1YCqad
zym9soh4J9uJlzTYBrWqiDEhwePkiiNOvRDxZsqfPfrAmzmhSmJUvHd9srt8HB0yAVHg+qoM9UYi
nJkWa33pjWdE6ROw8OUew4WpsI9eBJ4lTqPobKSYmrIpuznoD5AxgiPQGi/0cgibcb/k9sC1IrfD
2MeZ+RzMhEWRru7259IdybivxYcxYi8QCHHpjFXbeYlda6DQw7ed2xBONo0fL2V45EPLpLsdegKU
Hb+W0IJWtBvmg2zGerteZZAVNnql0IFT9F7r/ItqDAgxQP9om+kL+s48Mm9T50BC0gZV3gbUAw35
K0+RL2NCNUBvKLQsCCVgTFtT8XPuM5AQTcLrdOzrZPdnDZHKLV8XcEVvsLRqppqomgaLEIXJg7OK
6LfaTobPYHb4jbgsP+ljey2GXA9dH35E0yO6RU7/ZI8cPXy8OdI375cB9D1sEqVdZtqLTqQPVwZ1
1h2oHMO2+Xvpl8lOZLlLpBwdLfZKh8F373YTfSGdYL7jzIPwUKSbhib9VtjaTpNtta8zN985VfuL
kAEICB7JOs3g6684ZA5Vi5qAj42cIb86Uhgbe8tB+pS32ZV2+LwVcl4iaBDzEEV6l5wqhFIGHamm
7H+iMCiTs1/1v32j8ukltOKSG4hMTNdqUVe37TVSS8+2CTZz0TcH3/ARIMKqoZ1Rr/OI621QEzs8
t2NxiVAa9KmnA1DzpyevBZ4DTmA9lLwsJJbq5udmDcwqkbs0TUpQPbS0PVqjROH1dMsjdmEI2Tzd
IKMh/1PlnGBT7uHa1+srE6FLRMlVxe10UVYUb3rHdjepSU9nVVOBsyA38Cgt99S5UI3GJkBamTXN
DdJCe7NztA0zyLztAwLc5DIm6AERTQKpZvJ1WCv81FnT4Z0TeOfDNOb1L2FMyCpI/7b1e951+h1N
7XgXB6ek1Z12vEmtkOWqLyzgLajd1lmSxlc5RHTibedcJAvhlUAHx5v3aTe5uFGHOsyrdiGRa846
9me5hsUJW7gJfir4kflgfcNEo4V4l6JxM+FnXHkc+duJ+ciRNBvW2qT77XViugbLjSeZEdU+TSH2
dt4pSqIsHKb8F2kD9M67sYNKFd0r4MMoGuzXqmwvTRPFl9S1jFUfNOQhJs17UWfmixubp0RT8zXV
Q4/ew2qw4CtpHLY/0nn+pSLNCyHbYXXqwGHM0BQpxhJgD2jXpfOWSPZC2QyYvbCNlR3M3v1Ry8Qi
vbWTll7xIF3jJEoQDRcRyAXo+7QyqO+G2l6zELhbEBnVcfSIN3Aj795XE8zc7vhoGNuZTZgAs57B
mr84CaSvAkv3yuixKJFJU70SaSYFLtCsNm6sU8mml1jFTARLXtJGOy8j3dwtCkZcLj82TM0+GbTf
SWdYh76J7hY0i1Ub9PabYZhvGmI3xPARwIPUafAXsaU7/uMuu3cehxMIdAyIeY1jm/EL26LFj8hD
s52qxz63PqJCvbEqzzsmhUyySn+G1j6xVv99rCcuntyW/B+J/aQ2p//c4Oa+MLjwdtNiOupBIPzj
hvGhnpLG7THMy1Hhze3W881fETFRR9uiLnK9qNtkjofcYLnxIHQeyUxDuGAOGJpAq3G5OyZYxkLT
LA4i1tS2UMP3v19O0nPimlkou7I/NstNsdgv+rQw6ZgwJMgXI0xhRxuPLf0+fXiKSFJFrPrXTYKx
SNO56RB1uUz3dsRpAIcPWrU1K13txjJ/i+34jSi+hjwIZBBBWeRbEsHLY65A3lgJWV7I6dKTV3Ky
zA0UI2CiL2bCQl2YBZijkfAhWNPDYv1IF8PX4+ZfD+fFTTJrZNF4QSu2oy2nFRq1d3Mx2CFUrdDB
czN7WEo/H5KQbO8HkuGxTtVsI7nhWiyPj4ePe/FoAYR+PBZTtWsMrV1bXnlrJuNFEMp40DouyV5O
zPjIYr8QAeH0m8GmdzMsrW71atj0QYcY/AF6mLueQlbX/O7U1JW29YzfunQv40jCnqU7LnvawWD0
BfAUnS3ynbhGEmG75M/Vo05gF4KSUVTXPHjtoCrsYqKNtpqZfyfpJZxHDPCsldOqHzJ3ExHBziBf
WyUSlXHikD0LDmvV5mRyjXXBG0W/AuGC/kcLNLQQGAA1j9MTmTbyrxxv9bhtyBmbcBtsYvwXHiXO
GQ9YeXAqcDg11/7cNmqAgt9LLd2NPgGN3Qx8pnXifg1W5Yw/4LFXB/CYw6h10owQoo52ZiydTWF4
YHKs9kRraF8uWVJ5MQbAitTMqbbccPk6BDF+2ceXxGJJejzvce/xtc/n/v3Z/++3P38DtnUSfwct
Wf/7bxYtS+rq88/IWk9D3I6nf/zu7PEckyiz0CBxUAKc+c9//Pg5uVRFUVL/JkzCnJHA8Coqlqdl
9Nzxiczs9R6/4fO///x7f19MLE1qfmjgi1DZaQTw0RJ4g+AMqXxcTQr4Idrk7pcQUahNFkkE80iC
WRBhlnKjlGHwcjObJumqQrdIme1Y8JWxMxlrrkvDxyESGObad5BUMv7TTzp4g00WkL5Mr5xmmDR/
JiJ1DymGkWM5wFfPRrJqV6UT6DutS14gOC+CpuXbjxt8As7R97DzmDWIsaC0kHQ+vsNV0DkqIU6N
ELCLluc9vvS4eTwsnNLea46zaf/7m4gA/vM0CfBhNej4kT9/gEqeSAl2y+tCEuDhRJhNfK07FNiy
mFdz8cS4B1E+nzFAFLOzF1+gC7zgv/ERxLKGRHho5vXjbgmGhhmf9FMiZZbvPW5GV5f69pEzVskl
3rC2gs0jCu1x88hD+3z4MJtifefQ/fziw4b6+fDz5x7P/nz4uDfFbb4lUZLVBwgrpCbPpInwiFLL
bIscM2r2VwwdGIse5vvgv3PLHvfK2nX/GWamFqPx53P+9fDxjW4xJH8+JVaJr9afj/9fP0I5AIvG
IL4w6el1/H02Qq3gP3dna+K/+PzJNs2QGHPJcUgisRIz2v8jdO3zaZ9/9DOD7fNr/3reYxr2+bV/
vPDHdx4/9/ltAhy17WxdAkveG9qnHXKE5Z2behqccv14ogS40708rNlRkRV4h5Z3RmZDWexnREdt
4cENX+zEn5/o42HQmWzAiirn9u/9x5c/n/q49/h402rAz/f3SSCUIP+VHiAvS6QLwY26f5wDuW3J
gKnZiPfLMteokXDaxxEwzaZov0zLSgJjkdXGbdgdGTWOIGw/BCKWBW5LiqeHEfhxg6zdzInawiL8
uImcGHJqmzgraZBu4c0OOwzW28cvTZYrqmMC0bTN6JQTgQtjqdmlOiy4x7v6+FwaCt+dWVevkl3d
IVoqGHP5gOfuLU+77eMN/Nfb//jaPz4i+ThM/77rn3ejDI0PO6v+m9/HPz0tZYrlYOlRFWmMc+9L
Ele88qmfohPSwJG4UQwKVZaRzSHZcen+jng2f4eUygvdKAKevswwUSNkcJH7ZCu7rg2HAHJJRSm5
EubcXBhBwLoz6w/nrrmRdfbLp8hwMK0GqJbJfFsjKI9XfWL8mI3WvtaV/uqMQ3oA9d1nenMKCvsJ
DrK5p9HyAy1e66ir7QG8sVmCueYxJWrrBjpC7V7SPnmdG3K8vJxo3hHYMu6sHxWL1arPhb5KCYVC
Vs21fkqDb3VDrHfVj956sq3ooCvtlC+239bVvwUw2HeDKeZ95xtfHfijW0X0aG/Ck6riTt4yMEBN
XwK21KNpV45s6LFyfccn8a3UiLlCeKLRxGXzxITJpDbAEta04CXRt5srEjSmQ2BMP2cGwLux0IKQ
PIr4DiyMwAzSx5on5K3v8AG8gyq9XyRnqJ3e9sE+IrNi5enBc13G6bPXznW4GKKGArw9w2GSNRUB
RZaqiDIqRue7OdAws4wZ+0ycHkZOhltc0a0CYzfs6rS6BEL/cJTtcImNAmDTZGPwtl/RG/cAOsuf
yHnKyyAnRJKl2NMHvbMg1Sd7dgknTPOrEO5wIEz0yQ704rUfcEhgVP4xmUp/b/K9jprzVGkesDtN
rza+qcIeeRS1yyAOkR9vR5VxKRRYLVqLngGfx8/ZI8cvkM4pjbgORoiEmA79wVPDlFkv3LXelsYa
emq+OhbMgQCL+uW7n7EXs16ntvG/53GqrWKzN/dGFeehV6/JW+jPmcv64RhtfTdb1ROUhP6xNYJz
Xfkrv9PAx2vRvK2r4Taovt57xqSe0wQtNQZOzXP6JxMEIZ8dMVV14WenuEtbDjXBRo8LneZ7V6D8
ZAQIhpiijCGtEDHePXW9yDb9YPvnfJDv8eAZB4iTB8IQ812v6CHqDkCbJsLB6g/KOU2j9q3f5xni
wykLsNyQRqUXGBZS44emgZ7D6k10X0uQnD0DlIzc2jlYrhMG9yEAieprLBfyGtDE3j4kqkUQp1cR
GO/Mb6hg2aHvDGMkN53ox6nmwFIAuSx8yCej8V4SaZnn4vvMyPkdG4Up1bNKS5LMU/ubVdvTPZ4i
QmCUgmbnFlfHI4SRWmU4NBWmSUVa/CNkwKzxAZiNgJo2/SQeiXCwPnEvSoP134/MkZAXLxq2/hWh
1nbUUZeXRdZgCqreR8uXB/anB0QROmL06TzYamG8DAdslex/y+aEfjvYmqbgv+MNJsDA1va5mt+E
zJvXjLSwyJzumbWLXSTPfpGugYQctdTJaRUzFTVyVF49EYsCFRqGa1sPGdpMa4pNUGdarJ+JJ6jC
Kmd+UC9xSQH+0NIBnGsuJJGsI3Ud6ckJufrHNIDqwn07rweTvDkd/OpG6YSFWZFtnSi8SAGDHbTH
/bdGiAVjvexxCokvauQ/Z7cPWaWBUVgBvzSHPLpoXvlbdeWXBBwHTyl3AJY5uvVenuqp75+RHryY
jUk/gYebCOAc0xaoq573I8hn41pKAoiSrAXCq33V2RVfOwklVyXmWlpueszyuTgzdv1p6rhYp/a1
i5UPJd7bL6BnUcgvlYbC22mmUEeJqAW4LbsMPDBSmq0ImmizjB8NAhjFYQTh8B18ZFTOFw22R9Mc
5JLIkZJG4lnWoRrsb6PZu/teDM9I4f44mWj2WNxu+FPo5hYJxnWUqkB80MjiHT4U6tlPa307TK67
hr06v4wDHUar5AOw3Db02LWSNam9Gaa+97yzmQvzNbH8zcQ4AKqy2a+YPHjrAoTQSvkDCXaxfqjg
7A+O+pixV21l3HZXZygFcfN1sA28Fx1gxjkuOxr94MYmMfghQVPj4pSPsa8KuaQGkYIxnks91y5O
v7G7HlJz69PSIoMxQY248VOjPxfzj2pUmNBp1/Xm+EIp525HpgdTPir0rNmF9Ipza4nkJYhdHACJ
qI9ALmS7Quv7BvR7ePJ0GmEzQX1qdvunQf1M8T7/0Fq33khswiuSFsiNbzMCeAWyOM/DK90M8UgP
KJNPquOa5uetXPfLoI8Totn389PQ2f3x8ZXIIgnKmsrfmQhgLyJdLtBMhqSpnH0bBwc6W0riOU1I
QeGEIVIwTCV/xxaDvMTgRtHnj5wX8C5oDaNjVZ27amKSCJRfiFsX9UtsacHEI2i4mcrbVDj5sUlz
0LoW5CMXf0vLhcFzFx5mp365DjTaCodXrNLv8Dw82PrLsk0y9FaVkKsaikpKryZAGArBo1eIHvpu
j9+0uHtuFx4tvYIsjTlmqw91x6XX1l7yzF35tv0HKOD4TvDXMdNxsiM3Tp/bnAD1FmOxXon5ngTZ
dytR1aXFGEvooaUfuye0s+rkErkgWOhDxi5s5W0vrFUZ0+8uuIbRFTXdw1C54xutFQ5fyFoECaBc
xN549F13qZWIKRBSD8Hd2yu/HoOLLbBOwyJbBVOGwnh8iuVX/uR8AHVG1Joxf0FxTiTrIgjNtKFl
cm9hhbdpmUa8MwvY+a2rMsoLzWk2BVrmlZFlH8S3REz0TLImR7PdNbC0N5bObFdGSYmtA18lleoX
287fhtGmWKXFGkQ14bDp6FIPTK+ZU5qIy2z4tmN8mxq6nwJa5FqglCbuOd+PlvJD2sI0Vwhk1t3v
DO8Mwij6kDfSKorxq1W2xpZArt9xw2SuYs70NE0aZWWXnL3gToKPuzHL/KWKOZSHFDVya7D8U8Jw
VKj5ZsyWOJJkxqDIa2+zAbXLjaf3lF0zHeQ5fYVtdYnjyAEloeZwVoBBI8TNIkALDTpAHzhdOwRE
QJraq5Z1zWZS8PJb2/vQ7T9Udfk+MEdvUxI6cZh6+ZthzrPTm/ovS0tpJAfux9Q4cosnbGMQovgk
c+8tmYv5exK70aoXpHu0mCeBVWX+yc7che5bE+riGVjTnDGAHXTkEqq/63X5w5NyG6Sg06LUmIkg
gvpQmFF/nuMkOEu3uBkuKtkZ9QhcgD7F28BOo6GWPrMV74PMe9LapfKCkArNIguJv3ia67LZd0u7
RJ+xm5uGrHZ5XmM7mdwNxJyetrCLNbcYEUCIjI1yJtyvQQzZPkFF7ORujZli2IzjFJ/0Dhdvhk5+
D+suWI+xdfdL8madcgRuRQcjH9MTI8E9rWz6Kvb8tSZx5FSzGLSMYzZGTxuuAmiC+LyLjnVvPcMr
JPHVcbt9rbVUy4AoDgyr+GmwZsQKcnnNrWlNrNQZUQL9YnvSV+JNehB/OrIdt51HSPwc+Hc5BQqw
j/51KnK4SQYXFGx9JRCMM6UC4aRc+PYA53/VjnGb1E6CAQ8FCeRQZ4M7KlDsMzRbjCUBcvawyhTw
2gvHu9ei+iqN7JT2Ugt1A0CENoMsE0zfwnbk36Gsgic+d8MhMYpn0kSGA+EP2WbS/D8UPNZJa4gu
bwIb4oYxHlyubTfTJVAWxHjYD35JCxeQZcsAxtagVDt6divs9jhNEWWT2867tKmzbdbBqq8sh5Pe
7tZd7l7LxCKFL/vmSOURUhl9t6uvKTT7Z1foNzjIXyukpTcvkB9lkOEzMUmnM2WrqDchUtfCcfaa
0Z+qbISpmiL1S0qjuOBMCHHmRMgth+KKFgtSEr+zcAhwJWS6DozXIZd7S4sKJm2zf+ygkWm+7hMJ
2m5z1Tsn/ODNWii0c4gLEWnLgeBBe/JJDJ//0Bt/TpKSN6vy+Pha4lKlq8jQNb5WY3ShPAJUZ7lk
2sbzVU9RGzTTHZSNFxdf0XUbdzMJQDHVtdw4VTXfJj6JlbQIzcSXAKgDXo/RWWGkurvq/P6QOXBi
7BcXeunF6DpnjbmyupjJ8JQLd0XOb3oJolytJaopXMjyGAcG+EzfT8KHPDNOczxGWpLvWF/X9Eta
hhxOwzTIkaS5DnLTLMV4pk3XHwPufubDMVBpLqNFUq19Xfeuo2p/AjWCHDS458Ef97oPfqV3yTXn
XVCMgOeS35zit+QYRya7yeJCHsYUpoaOmdeAH8/whWk/w5rVBINym07UlLp9qvv8d41teIMMB2wQ
o+Oji3rUXVzDySp+T3ztzJSmusbTN430OAxEUXpHEC02cc31/nGTIXa91IX6GDOv31P5FRhtnX3h
Qxphnl+sbYESCabwOrGhuLC9eW1hNHXZlxbwRNgGuFUjl5QRG93IdhzZgzzGTlAIj2KMiECP6vf/
tAZyzTrEmXaq+CIEfZ437EhUu8yODM4l+5GVYOO8ybjYkHnv/2Liv2cx6KFdZk81IfanWLjklAp1
UqTYcJVztIsdjPM6qgGuGJP2bI/qN/vrdq9hgDenEm+pVib7MakIGtPYuDvOFwZ8/sHPcJWlvv6r
muWINqjUdrrttKe+X/CygQRMTjJv0motzd0e5r4JMEYQr2aVNn0hwjL3JB9A6R9rQlCCosbzq8xD
3fEwkSSlW5XSj/AXoajAVSTJoxrWgsFHyI64WRWcXGvaNqD+Kp1o1WK+u3mhbRahTd8wuylTcN9G
QIY3+gTUV9gmQM56g/XhVL/0mfpIVeO5Yzd2oA7/4JhpT6313NHVeMqy4KpJujSdrgPpTfTprkxM
mF2CXcdC3RPHtv3kBNqJ/gKwOVFe8s7alXFh7V09EqzRfrKbZUCJEPXF2qTzejSxaKyHvKWeR9a1
gyjQbVo7/WjpKV6choAGJ+66pcGVQvXygjBRerZGhzkCTaHOlKh+T/wyZUecYqpWe7d1Ubs1UD20
pUGSYzyT4Lguk4zvZjzckjQK3vGNIFEudQNnSdqt4C22q5Tdoo4wEASCQUma26QOIxTcWl6OTs7p
t0x962uRVzDHMkvgSJdkc1oY5yAFuFpnPttK/K5GZqxxW05hFjn9OYDJtncYlOE6NP5orW5dvLbY
zqTl3kZgEhsshseZo3Q9NX6/L13G59ky3E6i3LhqBTHfVQLFbBQIIclxYT40HSsvGO/JLI4u/Rkt
GW9j675JqV1cSxEk6hndhjidA+IOdelEYJOiEPeQefKbVjf62l02JHHtiGsx9x9zn+y8ITN/jQO5
uwXBzZHdm28jS2LQuenr0HQMfgfvWrfmAjcbdiDpf5pmELMfN19qR8OhG6GiMAOLKBSrL7AzLzFz
Q7yLCAraVgSBUZnLgGZFeUd+aR2ihrMhh2pCMYYXrXOhNtN7WKPWwbO4e2wZxh42PLxxEwGdN1zM
qUYUVZngC9xo32B5pZfF4HxsypkjUrFbX4oSYRjiGEv2CCARmbTLZl8niC/nFLGjtMZXyyEsJWLM
z8AgMreTwIsBZiua4Febkb+xSYQIRW/0TDCwMLSdnTK/078HVFBO3fAeZ/LLkGXasXdM8WxYDEPk
1rcbQl4WS4Lvs3nR7dzlfI3LzRDHP2zAaYwZn7HxGddEK/8UC6rDYkvuZ2DV2iQoyPhCcAl0mXUf
mviaPNJxzRxF2w15Che8zYCrjOLsq5umkpJ9owIjmxhz6LdvmgAsDrVaOzCCt1AzzThoI6h6fsXM
vi1s75h1ijItIy2uq1IyomJ7xxldIpTkRCXthyikm0nwdzY09jYWen/SwVlhSlv5+R0QAbn2yzI7
Ktted15CLN5QA8z1fETgF4sR/h6dd8HA19797a/p7bMIqKgbGaibmtkukPwiAHFHH0o2chubPskm
uWxv1njnapSetdb78mjB5N5o44czcYJ9tarcYIaLIIhkdU632Z4YIg76po2zPtSa3ynBabRTR/te
DsMvp3BPQR6NW7gmKPXzEYva5LwQlEL6VeUgm6gBVrmw0ofAUIdMNuxZrSmiSyr/8LKfrDp9K0og
cy0t07XlAO8upUNxNNBFGRcJRxLp3zpDiI0fZzqy2w5SoDVx7CSlC8RDP6a4r6e5SUOJiBuARjnv
tCSq9/g3af+BHF1ZlsyfCRx984f0OSA48RDHKXSDgQLE1YdipweVvQNJdJ1arz8BAyz1Kxk36uhI
63ePxOJsFLDtDEGUY4B6gng1DrcAiLoosMvGGVe4lEplM5O/wD7ZyNZ4dSgwBjSOrXQwgw/FSWTR
jbArsNmV832UF3NO/LNV0EcqBO4TR8y/Mq2J14Xeczw1c30gmC+i5q5+P8TwEY7FktSWD2ISgMck
jh+FOi9ymyzJf+6oNg54kGka/4CMXSt2TIjjyFkYjB8UXOmtm036fs2UXyy/ug9uSrOxyiHSVshT
M87mNd3mdTH2zaUa/bNDVv0zfVvyo1PX21BNvXWiTkPGzagHUsc/Izj6akvZnOoYj0Tv2em2gQWy
Ei15KqpuUTz4E6OPxj27kUuaTIEmSVSnaOh1JtsBs308rK+KkQRSXfQhZWWsBQHPG1TF/b7VjfOc
S/sCuu0w4VSx1Ysif/TgJE28o620uKqh44kYsq3W3c1sokuvqWxnd+JLzWb4LFztfYiYv/hoPmHn
ylubLuLFYMHxMT0tR4McpOAZZox3etzkGvHTSVs8515kody0fyfsUREOo55bjVr5XYkrVXJ1LjMX
LkfqoTtNtqWRYG8os+CVtI+XnBPhFBMk6LYELZE3QzNuymlxZUl3QwnX3kzph0Gk56zxW92n7aph
svGC/E8dDNgt5cyFrJUXsoz0E0OW7qDmhoKkSrqjg+bfyGBj5n3+lk4ie2p+mG0dlmmVvXF1Jq9K
JemqwVStmeJFR1m/LQzFyMaw1SXAeavhIA8nzJeIOGDqP3oLRvPMFoWg+1GmIRQjHJvMP3Rw8nv9
15QQzFgPrPaZpb2UHY/M3oH0ZcAQLrKDVqUeknsCFTDAfUvr3t8SbskZ5ddiBdl2EbeYq5Gi1rPL
aY/HgR5WYuJDNmsM0Ha6V6KA5JoY0R6FCHIhYuHXqvDBF5DFBH2FSDsNhp3eWlM4GglUZ8t7Lj0V
Wh1avco3rkWZfSM+jFHzINvnEqpQOZJGJ9irnSTO0oMoaRQaadURKZ+E1WTqt6Ss3nkL5NaeKcGV
ZdythJdfMqHE4l0Uu9oX5DqAUt9YVMQhGt3m6NNhSSbYzLVrnhX8M20c3LD05Qzxuil3Mn3v4mLa
J9GoVh1BvDRW0wtQJhAr+dCdCZ2Xq2jqi2uT/QiqcpP6ZvFdsJquLOQrOH5i6PoEe5G/JXaOAWer
JAdj40yYOLTRsL44A83hrPvIQNwd81Z7tWQnrwCL1dojzDKsGzKdCDR4aqDz3KPpT8lQfjsk7C5o
+ai7m0TiNmVipXvll0aXsMTLuUaapyOjSecBjWzZXUBYmtvBYf9gwoAZB+eC6ci5uEH2s4hrHNC+
0m4M+1+goJDKGcAImcaFY7uaaQa9cM0JVqouvFNrkm4IXRpUorYf8KhXY/aiaX9y1VUhM8NhiY0y
nkeZnSc6I5dchwtPUA1Hm0iTs5tZN0FyzC0wvOKat29/H5h4pYmdYfaaIthzSQk8aRaCVcI37W1q
gw/islO9pubIQWLEw9nqHII4eyUBls3e/mG4MEcqKLzQzppRURX64Dlm4fpnMg1weMTEB41KfPR4
7X3d0O8VA6s26d1tPtVky0ujoRNl7h87RV4Cql9Cgr224/MVrPe+0yGwdb3QTGcokbqK2KPTvJvE
RPwFO844egL0Mt34D6jQfbXDep9vs6iatmh+w4oPa01NY2xQh4LZmOvvsHaH3QRA7FjHhruzm+xr
vKwnnheV67rTnuKWBD4I++C/Jk8DgeV5+0HVWzbVT3lpjeCEOi2sxylhzMHYUbZc9kd4f4ENQqVc
KtaSshhJjFjJnosDzS6fPA0FWHuJlRtaaDyaS/OJ63AN1M5MvHIropaYkz7YthLZ3DDgN+M1oUmE
c+f3NORAer8PFduyevxJAzPbK7AUu2gs/LUhG49sLeT8ltlZZzkaJ6nP4sY+WbIVwPTuJw6ziFJW
mEWhADcdXEAa+gOdbnqse9KG1KtNkstTzJIFJQhRi6dexpbkXqmnProyYz3IpTxLjW00m2eaCxiN
hMaIpFL+Jmp6dDlYaJSRmK8e0OsOCW9hk4xbgAtmBZO/QePaB426mEx3uaYRR7pS6n6D+OF5wFi9
HsoYyAr/ZCyLZ+Hp/R5oeq3V5rqRyqX4M7JNI9Jmb1Ye/bviNKDmw0WbOGikF/skcZJnhlhw/eFx
DfQz1u5Eq7ftRHeUyC2YabpX6XfpZmbDdW5c8yNyv02x273zYb39F3vnsdw2u2bdW/mr5/gKOfxV
PQFIglE52ROUbFnIOePqewE6fSjLarl63gOhSFASScT3fZ691w57E459WPW2prSoC/SBeacYqJtA
le87Jf+hymV/4ZmunFo182cmQIVnMf7QSZoMMCQPlUscCpg7Q1j3aXibyoDvhFZvrqY83akAAHIY
8c7SmYsTTvVC6s1tI43sPTn0ueHI0oWsRgdjvGtVBOhjDuJlTJLxMg8GBFp6/w2DP18SEpGcK1uB
mdIxUX8IyHFdv/VXNCVKbpstJHHL9x0YH8GhycFqCVLsPaRBszYD3CPEutAmLqeeeNKQaggxmSgX
VAITR6Vws5QSbNMf2rHrr+58xEoHACHwLB4YOpWwjInbg14krlsiAUxPoVUi6MpOztJ7pNLDwYJb
eRjpFA21puzbPi5PFYIV1zKnH4biZwdRVshDnR/lQP4OfSw9+GVVbDyFIAlfZbE8GiYFZ6gwUktK
6pMhUNjWMdo2GjqBSvKAJ8rIxszQRzndEgKDfYhOMrs564gGHCIA1bkBtVOMJ+lurPwKJCg29so3
VTIRg+FU0b5f7GUZ7dXbKfo5x7wAANW/1cxX4C18KwajvVGSsDgYfYn5vS/sQheMgxLPpoKQYmCd
Tye5a/prJfqOLFG7bdTYVUerQ2DWik56yIu6XUm5LDtx85qH6VPAyN+l/UBVF/U6N+XJ2DC23dMy
Y/xFXGvoD0+qmHKZC8ijskyFSWQaPS/6iMEfKU/3YXmaVDIUUEqjLicTEuW1Wbhm0N0FViQfhYAr
JWWoZ1JjnAitno2a4lVqNHIdNU7jStRnvUpDCrv6kErDDfI8a+VH+c8InrNLYjGMM42wtEk7qZ6Z
r+oG966ltqRaALy3zO5Q0S46WF56LFoCFQCVEp+YM+pWmha7hpXv6Rnf+/je9wyTYP/Q5aZ6yt2h
IffqTSJbyRchQRybcFYqZ4JZ0A4Em5e0ae0QzE4qemOZmzqlehL2ikCuSkAvubhrwQGtfZOrRCZ6
GM/pTjlRNjZO3Ka+XQ8UzCtLoqzYNx629Dha1ykpOcCztOsw1BP0qdouOqGB9O6VGrqvxtXesXQU
KaGRUBvNxmek4eVW1Pa+IOgnSlkM+2VhHdZAgs3E+JWW6KK4bwI0L/Fv1CWqdxMAE2F6u0kjYDAb
8y3Cqn7bI0HIAgrPZbdVoOtshfQHRpfc7fLwMqAga+Msqbd1TR6u3rtxGxk/+21NpGY/9e1NLlfE
XPXVqtII0+hb6p+AJXQSQzqFWGJLYqQtS5dlB4xNxbac5k8QnEAJqKrB9YVMXrkwmk3vMcszEE2M
FhiwrZU0+F50kmcHuJMo+tLkNGTtzyGSqEt68U4ZjftSokVSGuBJBjXCLd6k/boBWG/Tt8AiCIZK
Ny3pxATlugJHsy+06puviBdyXqdXjSZvlLD3T3CdrsjqmCjUJnD483TcBz6GejET6YfRf2L+N2se
+wsSCMRdNdU3i5+gUaU7FJz5bmGnqWp0G1V5t50y/aEhwYGptTHiUhFetJ47RRrEsJ1Gy8JuQ/KR
SdfJ0RNJOWZN8+xXZXMIu3EWkGpvxuf/I6L8jYiiW7LxzsK4em6e/0U+uXhOf/3nfzyOOIQy/zcc
ytvf/DcORVT/ETVFoj9O58owZid3/6tu/vM/BEmSeMng0qZY2NONd0gU7R9RUlSuVpYuwjST8Zn/
NxJF/Ie0dgNHnqnQT4Ck8r9Bovxut8RhKWqipCqWJskq76PMRtF3NnKazXVcWdzvlfIJQBxaJruE
vDgg1bqipvluy1y9GQb/X9amRJoy8IEL87tB9893+2D2LzltiqGfRxen8XXobP0hp0SLUwG8mA3C
XXvMEU+dFJfhOEHQT8U6/OW74Q5jbAt/zTEd4jIf4FOtjB3srNzpAXoLMCfW+eHrjyrpovWbR5YP
C4iG/SYrimoBofnoRB2lWmJ6rkpUhUlsQl1BjX5eWL0y4PMUjHrf+fgfCzSoOJzvkNwNOwFXxxyP
g32kkfp/eUginw69P1TqKuBusypV6qJyG8bMjVmgV4o2nip+L4ts2JNiNeyR5VFeiYrcWdZlXq/b
kj4WcFMtaxWHNZ2yspyDyQnuaWap6rIwF2UqcKhorUJaspVZXhqKOVOq5U60PO/+beAAG3uVITzY
xHOmB3PPyQFfG1L4Ecr9efHmxTEifeMTCbPYbZYF+gLJLTR/e15VSSEW2IkRrM1GsmjQ4LsRE7HY
t0aBI6VtC6gug0FG7fyWjMflbVYSEDybQtQlqERflssKMcuK/aR2IXI5aaSzUHmu0nWbfPbSLLaQ
D1aR5SncrRyuzE6rxxIfTQD/og6Mcr8syvkRbSPseCKQbJSHRMjMLp43Z8/5ea4mFpM377FMyrmn
DlhWiklEqcjjmTTxJIaNt1lWYXJl4AnSRF8jrf5mimW9B4XzanZRudbnZ8uqZXF+KpXRk9ZH81y3
ASQ6f39tXkSNP1Cknr/5slfMyj/SlQjd5fueDTFeNxtilpWiGRebdIpuz99QjgVuuMtzg+QxIHpK
+1IEDC2JQqEwMRDC++7LL19bUpNky+lA1AfGosVOtDyiLdW5Hf1scyghRRraw/JaEiJorAvF7uSa
yO25oU/6Ch6nLOGtLRm4r9nmD29PwRVk2Lfk+UjQZtPW8mg5OmRNlLc9tt9l/bKKPW46jcUxT94Y
m6hcTFpeQnyxFDQCAfWEzw2QfPeNhdNIJYtjJQRlmNoQUAij6w0e+hlzWVqtPnCdEKoupjmijwyi
Z7JpezaOLT6y5QDupvY61bxm8+54xeDGUbt8qDrHsVl7FRBWLGP5v31jy1NtDqI7G8o8slXtMMf0
0I0cNIQl1m+5dsvTZTHML5yffviVRC2QEtZYT9Sc/SWOHKE+woaEDi1OYd3K3SUcbXl1sjiIPzzN
PFopllWHEMg7TB2JktmK4skzVYJ/qEuTwZy4fTr/++XRLLvftkn39lvV7NHpB0CXlco+62uGr6Qc
Y4+YF8u6sZh9dxkqSfoTAcKH+ReJioNaXlrJ+u3ld79Jfp9AAXcXzdesxV20PGLgVVRPy8ORKgY2
2vn1ZVGa2nPALWNd+wIi3fMLy1+X55Xn/7b8jmAS1J4AiiXulnN2SRRctreOrIDTTr5pg7Lfldxn
ScXuuU752nyJkohAwgoAMGj5aobPMb1832UhExvpWr54eHtV1Seud8E4X/XeXg9IR4fd+ZiPQ7bW
I+UIqGWNEYsL1vK7y28tz3OJLLPz0+XRsu7t3737m0xoUxdaCyJc2XDBC26GaD7JPvs353VUrEy0
elXzYtR5sVIsKkfzYWqi0JtFrs/Ls2heJc7HaxJMqITmp73EEb48Oi8+rksHbiq6psBrYmvMgkq2
wPx32RS8jvOX//Rvlz87v/Ixy3F55eNb/f6RsK0HosVmGGUCQUX5lTBjYiXnG64SSGtjKJItyvQn
1Qu19Tmdrp/velQC6G0K8lC4nSxyiPqz1zjHCjKFVWeLzVivzhlppibeKFFabZT5anxeiLN58fx0
eUTz/lcdoulanEsiukj4yESeLO6lrAc5s4a+gwPHb6vV4i1ZFou15Pz03br5rlfF5JVRup0Pe8MT
oRawkbMeR2Y7Ui2qNQCuWAg3sgXdKWnzTVw139kcHQxWkYZGkLi0YwZas3tNTDuu6d2teqni2tgv
77QEixnLGVSqsFKHmMm4OeCdCzU2T1UROK6VxjYL8ZbIDYWBJYutS+ueIdt86wz+HdUG6E+zA53E
KZN25tCPHnqKn8u20RQhY5KYFdOuli8+ZIXFRn0ZWVPk+oTnwC3WXttIKQ/t7AQbzOeyDvxNb/hb
wgLGrZWtWnT7e5ysSGP7XT2PsAZkNHvLaFOR0p13g82nZLbHuvlwwIGebKsh4gPXwmTtehmFG7eQ
ujRqTJAxqD3roWGsO45+vA/7Q15J8b4j2NsldnhXar68BwcrvS0mJHSWpsfbrhm3aDxMqmwZ+Nfp
riSHExx7uu/64iaUGODkklGtNKFHf54Z15FaFQ4mAWm1+HGWxdn9dV4nUnZw4iSjK/jv8MS3I2B5
Huoxg+C4p+qCaIXZhnBhBCDqxXpi5hyox97r6eXLeMSwgEI7QK3ZDJCptT5mvIwpxtZb41KfSOUk
eqvjhppKr/UgohWbh2rLQlru0rN5enlKkC/oIt10s1x9KQbpKkuUbg9EtcMGyqMySgdKOEG1CnJO
wpRvgBN7Ys+8ew6qq9xHb6tjC4P18prJpaPTKoJW/r1q+cO3/0EtA7M1nipqzn6ukYrKvaWcF0li
KhOWah4SdNuiGcDWaagtIyKxt2gPLr9axIw2ll9aHtHGKrGUse78wvJ7b38yDeELcnEAF/O/NcoS
zBuNKb3AjW3OCwisKptvfsjBLtnQvVJCL/BpL+sMAf0saN4j829tt6xaXgz8vp2HdoTgCrHvdCUf
L2nJQAJftK7oW++yVrsaPGROHCnYyWXcM/A1XCSL5KK9rWuqX77pVwj6GJkvq7RUIoVDgY3fzH91
fuH8tL/EfI3CRCLmFxd2j2QOkoktEX3oSkCdEtePNg0cVWuNJ7N/zKBSpKee6Cvuji7yl7vkgmnH
jbD2LMRE6M1uxtQOBreZ5Us2NrVSZ3i+Gqubuj9W4cU8S4Lk7+/H7qGVn7sONHLsJuY6ltdB/KBG
l1LkUvNKEYRFl0ZEPiDnDOgDkvgQWnqc38cMaORwbIcjhk9CvVPv0Ag703J07Rpack/xLtzFWO3G
3KmGjcf32uh7xOkOBF7K7c3PCQz6On0tA6dq3BbhkfAdyKLG979tjJ0W0fNA9YAeK34k3UCBBb8K
7olVLH9IAjJ2jBp3+NUC5DyS09pIbBXZaYQN7jgVVLG40dNdi0YCahCR4eolyorovoquavFHchI3
hX3U9sUzIUIXg11wijqhA0ZirznR9/FYr6LXcaM8Q8QitXclXGlciTJ7+G65g2Pu5BfpOlv3O3LL
V8UDyOrVsCVnKLhUtt0WoZUdXhlrXbD1KyadmIN25io9EdL6gx5D0Fygy0PdHGMHD1H37GqoBEel
WxXtRmKETWaQYHurH5CbLrGObybAhY66jq+FC//X+BI8FK/5sTwOzPydap0+ZZqtM82+b0iHuJDv
6id19QtV/WHXfvd2fCp6v27o8IEZh+zzq71CtxajDFLmNcbIPOeWtQLLpFBmX+vlUxNtQ1A8/loG
Jg+foNx6G0uCUZi66VCRU+rot/hiELuKL2p+HdDU/ebnG0Fc6woy9xVNfYJj+3aL1wKB10DuIcWB
Yd8QnQGqBgEREe5i9b06HI1rJDfX2Q5TyK0+0IVdW+twJ/WUoB+ViZxhxOFrrpATB8d9u5m8Y7C1
ruVVdvI3JNZbTv0iH/3IRhOMQIzYNcK9RhwDK6hezbClWdV7OwqFuX5DKyp7VoqDOG2+0eWK5OsM
ohc4+o34sxDWxbQmQYtsSH6w+48/jBcYHBDIcu1A29kQDx5DYWIfLyXLjh/K0Tlod51gCwdwoqv8
UXsJuA/CRag5ko7eDVAi4xsd59Fzku9WA31lflE9qNATvo93Filz6lY8Mva6Tr7DNEDAaNriDytz
kn33LHJUlkfqxYx+6FyvCsfydwljFN0huXokIg9FEpXnx8yF10xX1HjQf3TX6ZX5BNHylEKEoJWT
HTn9UT2bKHNuO50ETrt98Z3ql8XpI62x4ng5+pdNkiMQdfmE/HuS6DFQSSdlr1zTqByGtZVu0bOH
v8RT/yz8TK7UNWmU+/BOfvJf4jtK1Wgh29bR7cbxLuLH8pFe4jXpdf4mWLcHtLj6Rb5NQnt6Snbq
xcN4o90KW+Uq+kWirUEMEfX/lfgaZit9P2zydYmOcHSr+8btruWtehB3MbqHB6Al3TOz43hXrwZb
XQtPYu4QtLxCorJq78Le5looOcwKIlqFCV3MFXkBMZdsJhDX3fc5u8qWLb4ibUmb8O4V19RHIFKx
7d+SxspXz9cpXU5bZvbb2yDEN0AWrq1v8Qqh41pfTdv4O2qotVBgo7hUatwYa8vhorny91nt9Ctd
dTw7P3K6oa++AE+GUOmR4/CIUASB65qSRG9z5suRO11EgWMOG80drn96W//IzHObbfFCuEnsmFfN
lvBgrjwVZBQbRjBxryIErlV5yzbdNQfihmLabU7GkepviTnwu1UiriJO6yvrCc3POEALdUpl4+mI
XRF+2uWFge/UMTkOXVD9reuvY6d0o2/9Ka/umXtFwNb4j9ZGewRdiAS6oMFwNFf+rjx6m3SvP6h8
ZlewpS0x35dG6hgHqvEozrmnoP5bIZqhHAk5I1r/Gi/jo/WsXsX3/sl3gx+z1/NiAAvhnG9/8Dcp
+Cy3SIXLBgypZkvxaC+qRuUGinchmQxsmnmm4oEF2avz3KjtIVGFtd6uQ9l80iOTsfVW1bEyKEXR
rhQqYPtu/pPlkT9PSJZHYNuabPv20BJDYAVJd4jVGlPU/DvJMiv6n/9aiUtGMaTH2gb2txVxCfTO
aH2bxmuQZwYTqsDCl/XvRVSJ7V5QSHReHi0v1ETsCLmoU0cyS1pklbr3p2kDMVLe1VSuzF6QnAlt
3v7t4SBSeyQGpVwZOtj6dR0w4OxLL3d8sxvwpxikpBEyRfyDQg0CPzfPPYOXDMJyxxi0l15ZDKfF
OWMe60O9Xx41wTwpOD+vKDq6YSAe9E5NMPNVI34U4D3ivDBCnPzLo/M6CTKjSyLqFRivVShx8Osj
O5jpCTNdoj+K1RhJAmboS59EAZSdCWMQ1O+7KABN0s68gGXRxOTrjoK06Wev/nnhzwb781O5D9hK
nXi5VNmGeXa4PKoWCMV5parXoW2E1ayHZRaoy0QPqJOK3ZlKcDOXBJdHNEvh0uJIoUOD6EqXbhNR
8TamRWmqwBDkjAW3Ca8tShqKkPxUhesxCYflSHxx2G8EtFruuYAkAnFxxlifT8awJe2yBKqRTlRi
lKbiqm4R4DZnM+ttF2JubJW3p2Ifzpp/7drqvDvDr8V9kA49YzYaw0UFvZwewLCnDzDssZgrrhKa
W3+a93Clao/pWJhrsr7yyVnAQGqsgJqA8rYy8w7swbznzovzuq4TRwIujyjk0r20oDHUNh9Xo1re
iSDNDGY9CtJgFD3csJcSHRAxwJpdx1Vv7omqC73prXh8LibjfPiuQY6zRQFgjpAPyp7mJ+16MJyR
Xv4Ym9jiHIEjv8lr5bGjA8fMjYUILCwT+3ZdV7q0Xsqqyw5eFuenhDWGZDUxMRQZky+7FxZOsSfD
UGJiVFqInsee0AgE0hyCc9H5bTHXkDVUS9yOfPSN1uzvK2nBCpNEhW6psEZyVO3fngM7S9/Y3v/X
jPtLM06SxBn++z/HEzCqqMKX5/fNuH/9zb+acab4j0grjpBETdL0OYPgX6040/iHWAJdA8APcxLz
wLkXp9Ckg7Fs4ZAUdRFyE42if/XiZPUfjcK+ZcKuNnQZjvX/phcn/850hk0DNV9VVIJYFB5iL/u9
GedjMJvMIm+3IDMbSAJVeClEeXSoi5JpPHF/ehIEbpgKMXExIvMTUCBODpAtKq7UYpq1lu0Fua21
Td4ZHhdMGkeNhJ+SyFcb+Ea9a6TuVGulua3ErHStAPHau+39SYvvQ9OMYj3xCKakyET2soHlud/4
rp9Ylv5kIcgm4INd5dQt8yQBiplA1DwDBkp2E7mdrcVAmPiCv7y39DsoWnt7c4u6HExbuNgLW/bd
m1dK1EnIrxu3KoON2eVumSiowMZgnchSb7fcPAowsXZMnLqnQOH/+rt/+v7sNkvRDY4xdWl/vnv/
SRriAhl+46ZmfaWofbySeqkHCMowmRsZBb1dGfYrMUzrtall4V/aq9KH42f5/grfXuXwlpU/mOAD
CV5xorHxNY1xalR1Nz5YflsZqQCJakCXUmlAxJrhz6ozE4c8TtVOVcSMABYYeyoFUeZfb5LPP5GC
UoOTS6I29vvhgDvB8xTgLy6XcGoJ0TALoNXy+PW7fMAZzzuegiQJIWSi6zI49A9vU5OaXXel17rD
JBFbCI50XQ169FB4vRPrjb8X/cy7mGqKZ3JHYAZpWldGRYwSoX/ysVDUgLwzXT9EoWr+hRj/ocG+
fDQayWi9JJlDUp230LtjQis7mUIkAPK6fDE8GCi6EPykIc9txbsDLoHnx4Mh8PUG+XOzE8AuW7Km
msA4uGr9/qZeEEfEAeStG1FadMC3JE6Bc+HtNvRz+P/+r/yTc51LYnGmAr9tdVmVLRjnJJZoH7UD
+BrlCIEXX82fU6dMvgYojdpOFKn8y3H02VZ8/1YfdrCuin7pa0nrmiNyKDpU4GujF4JTAZgbKo49
JViFwXj6ejMqKD3++IbECtDHIGqNA/jDBXkMAMP0PSe0jEzTDgRG+9assw+NFLecTLQfrElSOE9F
0d81hkphDPkTlwZCugQjXnUJQJE+Egi10OHJYRTgc8ubTue6a7ZdT407PpYavuIOBdvaE8LXylcm
ABPyyRuHjixs/7WW0B+O8VVl5qPjx1pECU8Oj9RO/OZaaoXvaqmF279883mDfti3CnMiUSLEx5D/
OGxN8tRk+maNm8hNvJGG8JqpDsECPt9KwE7biGBg+w52Ymfd1Qmlz0gdr/qsM1Z4ZQm7y26TuikZ
u1lgTw3JLsy8Xykj9GEfQkjWcbDIjBxtfAWQbeHNmDBbi1lsXIoraZKVo4ZE9DTUP8MUi5Bv4kT3
nkYdC7EcQY6Vo8evv7Ik/Xnv0hRUHxhJFVnj58OpCvECWKSWNG5eGum6bacDoKhfQz5imezvJ3LZ
HFBYgtNr2gDonc0haK8jCdNiE24g1AlHP38h+1g4iuI3OdTzVVVI3wKP6lQIZNpBhLPRWw2gd4OW
QkmMO6ul6Cn+iAQcM+nQdHZvcJ9E/k7wLVezpktHJO8iiN8mPaDGpS4h8JoapddDZ15beXHftEcJ
gb5Ku9s2FeMkN6K0y3DODYdo8jFK0R8Ab0Wrse3gSfQ4mw7xQC0tT9twhVdaFLV7U0tuq9kibulU
IvSsXTcdBNscGGRM7HaF2GUzGYWyyuWe+6gaPtCdMqUCONKACMW/h6J21RrdZaUXlB+7yDbH/udY
yIUjFBn4Yr9M2XZ2YsR72bwyVqOeovAv2jtVxMLVC0SBghOIazXdDMV9GaKdHFXsz3mX7FVxLt9M
aMpHrZLtpBNucJNbpJ79DCrtZ25UV5p6p+e1Zqel9l2WdLIO1ScjZVwOoGaXSjrOYQPjOHlCtNW7
lnovfAl83aGbp0gYuF6FNLGbyyQY/3JU/XnhMrlQKjKXYoZ3hvHhCjIg72y1nvOoVZtNkQ4zfZWI
lXC483CVrsB8Ol5CxeXrY/nTd531kRrysvlGwNn97qYDW6UzrQkwnCA+1Ep/3ebJa1vpF8Mk3Fdq
/Bhb+tPX7/jJ2MeclWwGbnKMbeoS4vHuLWvf6jIhaRl7qR216jjl2hbdVoRLrqtnzeimtQXishHo
kWjT1ddv/ueJa2pEhzE8tyxRUfQPJ67fal3Udzlf18ifimruKhBEqWJt3CDO2ovN1hBekOT/Tc8m
KX9cJXljVTcZ5yqKwqb+fTunoiekTc92VlvjwuIMW8M66ZzEx/MaZ+FzypyBeS5yYLrr+G4ARCHb
eda7h0hrpb/s9E+Gf3waws5NWTMk44/8sJigdUkvQNAOA6MgbCu2CPVnTRY15l8TO0tC7/iiNqB/
oD6/jIGR0UnD8xX0d7kuZ7gyxdXXe0b+bNcwHpY0U0JLJ31MJSpLkgnCzqhdWcFHkBASWuhoe7uw
eyj88bWrUfnUZU46uS773PeSx1TJb0ba3cc6kb6RtOPb21pt9rANRjtuJZVY3ALHSSOvGtG/kyL5
1IRgFxiKdC5eA6/x0lOJCCFQvWFN0cf7y2ZehjW/3xrn8B1jnhEqFnO1D2MRXwUr4AUKuCl1stxs
1fjthURy+zrr5tAliRZtF4UlxnuV5lAyxFCTQO0n2nziQ0tZ1fBxCF+miN1R5orRHBRFQ3cBG+CU
KiujT5KNSEQ8YAgPWDaRYSJWkDVIqAkKMcL4yjpag9FstZwvPHtUFW6rA/ItsNJ2HsJw+HovzhmA
H0YDfGVLkhRM9Sghlfn1dyc3qmcrHc2+drsYSXMQbAOqkwbs8u1USseuIdxTC9Rd0BNJ14JhAZXx
GkEDwqUcrLsWABvD85FZICAaJoAYfxT6dVOH2RqX51M6lC1MSCazAAs2TfJDMPv7KkjMfZJJ9brt
5/EPfaC0qPCYaR01cBlSod7Fe9Onp1R4NW2ycHwGe6zZ8PEqWPk18edifdvn+svXW2MZ9f1xALzb
Gh/O+r5JepU0sRorCvbdMRkrkFhAC3Lij1dFbKZrrgsFnmQooRImK0uGg2sY2n0XNZdffxbtsys9
A3Bu0lyFJGq2v+8Zc+wAYGht7Vqp0bm9ao4HVY4fWw9LKRzTI0nSNAvDFmnWHDcrJtJlOuTxDIrB
55BsJz740ctFNimcZ6aq48GwUoU4CQGR/TzGiTKgmGr8Q8N9TyEyf26kFuiNjwvMK3UTGrZ6x7+9
g5EAIMDAjRR0ZI1KsInXZBK+JmQ6O54hX+Ia8TbYwJ9SFPQ2pdHRViYPGANKolERiTPiEkX0Fl11
ECWbwZoLn+KjonrPZKbcY8/k3l5Ya6MpH1vyKZQSbnoIOU+t/BdTipL9X7btnwc9lWSJ1Eld01Fj
f9jN+J6M2Iu4nJpq/Ox7DQ3bSQyIT2RM//U7fXKR1JnCIr9WDf6rOO/kd6dXDY0sq3IiWLHwvUYF
Tguj2HLpvDJ7GtFw/jHG0CdRM/Xu6zf+ZMhLLUw2LSRCqm6IHyfOhIG1heFpXJ4zyBxkINitOai7
uKl/ygrSoYk2nyG3DZV2iGmaL4Zg65nJe4zr0amA6TPMFwAcdIOLAd92UAHOo/2sw7z6+qN+cqCj
hJcJZyCPmCrch23U+GEpe5FYuxmxOZDTD3kdPXdicjWQ65CG4Wtt5H8rZi2Dlg9nOhU/2UJkPwda
fkx7szogW6Q11q7UtReiIsJsErDxYazTjaNvepTidWLdBQuMSuPfAKnYyXUGQcuKPVpk6tWgVM0q
CBrIHB4DzSkc70KpR9PwtyHQn/M1dqTGrdNgv6jix+FX2DadFnRck3qg5CuxMHSugxDvdTEOsUtH
r1/vjU+PWKZIGF8ot1Hp+/2I1a0IwEc71K6SnfpGPqkq7ypnOujEmGYEx69jTQOJ6n87YP+ckZu6
RJWUw5UdQoDV728c1ZJPxGhRu+nUPMK8uJYMZodeAMQrGKpLpiuO5DP/jHGiOzoOHjvSUHp1mOZ7
zwfhkda6o4jdBtX0fpr04i+3yk9KUXxAUDTU4FTD1D5eNYhW0aagxjZPsv0zV5WOiUwTbeKiPjFv
/BUgVbIhvm50sllMzKcFdkRPneBBV/JEhSx5VUY24de760OA01yqMbk/6OwpZrc4UT5cyxp/TnvJ
xModW0Q/YjoGOwHMXVJPERg8Bq94cC0nCn1x43eiv2LguMMHG9B3NdOrMXUzWQtvlWH41UZBf9tK
/vUSV4O30RKU6VCawcXEleZYWmW70j3CUkMGmhcZ9wUrkk6wkpGvWAEBXAW3iaxjCBeKIwkkutU9
1uUpK5ghhAMVnl2NlSkZtKepTfIdEB/jQS79l6kk3raTArefLY2JxG1NqabiSPu2LhkDfL3BPjm+
TUsHw8g1kbG09OH4DgQzHLVML93O1xxlCqN1q07dus9QFOWtdhcG7bUuVK8IC1dfv7P0yVjL4q5j
WCIeH6J0P1zowkii3F8ZpasTxrONxFbdhoLnuTJsC8fMdWnXV9W+A426Tzzqm8pMpwhG5X8/p2Iu
pZG4OXcj/rgzFMg1m8JUSzcOx8tKTTu7jEVxHfYZEolAeh5MGNmEih8jVa7/crh+NpnkzanmMokx
qOV/OMvlycOj2fLmjTFqdusHrmzmP6LC948QBeR1KKBpoc+9iyAZFQFir693widXGUuk5KfqtGrV
P0JJGSlljRVoRAe1U+oU1g5CXmTWgKiiVF6hOv7bN2Yq9MlckjGliLWL5EKF6/jvVzaTZM3WnyTe
s0utH7lsRCCBGx0yZtFvwqa6TTIkKNJQWneCZoocht6LYgTBwRi80gW9bF1FwnMWiag50hEvOqFP
xOoq/lUrN8daKlXbz7GvwwjCwGkowr3p4T+dc/IYJ8dHIR6Mh5oSExQ68LVB8liPHZyIuoqem8Ha
KEj/r2vUFnQRco07oMi0NxvC+6wpMFgXKShIeVAeYxjfnY5ZvYfGxpnemidfmv8RwInnmICWqHPg
84o3VHOEO9VjGGn02kOI1WNH+cs7eSGg5TxXkceJXXVNNi3Kkl65prFR3jevMDxaOxw6/dFUHtpJ
in5BGnAqxBpVG94ZzCCuAX0Jp77yOuQmGXNuM/Csm8ggOMv3xwOpsFfTNEoPdSYRwTkq1pNXR5mr
GERrN7TILzMreWAk0xK+ApZwkEUURy3W1sb6ziQoPhWAGY4zDApxIIBxHBJ3YuW3q7SfLFRtzfgt
YNyWQo1+VnMt4dpBrAs+odCOZ2LFOLb5bRQaP+WgmH6KMSI6M0E/FqJ0kdXwNBpteGqH5qUYEcHA
D04m20zzdp0W4cR8DwFIuOhDmgTZbxijrYikdNDXYQdfIFHq/ZQjRKXl9tgQ0elK87NllQHC0Zk8
NcWlaoQX3NnDiybPm/1ImWRZJZmFhlREdpOZaBzNi1xUu7dHyzovHlZ1hxUrHEzS1RQNikypH5dH
50Wf+jAVICuQwUde4Rga3PbkHLxJP4YnX8X81/s4dHwvzg/BQIsfP1IDP9Sovg9QoNb6LJkNZ/Hs
8mhKyStKEoR0MTEOl0JeTZdtbMu5V14ua+j8jZdhEqlbc4q3OSChJvO0q/OiRFIRMla5MMh+WWl1
PLgZ5fdtPWboHOVCvR9iJdg2Rur2TQu4rPdUz46ZUu2trnyAX5xvAsPw14mkebeqmW8kBCqPQpAT
DEDckCIwTBZBvd00hSTcDHl53SVGc8qjTLiSKmrHVti43iAoK83XvDsfK+8+qGsfjB5PU4b4pxEJ
ZFsPuwqPDHZkI+6vGCZUPfAYm1TF9qqOVwaphDJGv+sSezfihSHZdUXpIVjQofKKenSt5l10TYGp
Ww9jCDB11Cm/68R9K2LYHYCCR06jGNZDMkYE6eUFZM5M9h70CA9Xhv2ZsZWJa3qYHkb1v7g6s+ZG
lWDd/iIimIdXzYMlW57bL0S72w0UFEMBxfDrz0L73jg37ovCdu/tdlsSVGZ+uZZFCyPR86Vkf/+d
tf2T4VrRTZoKtP1XsXzRhdgCLxc6soP8AaJx85bE0fTiw15QgdW8NZNqNm2eALyBj7T1KxQbEyXx
I9Ea5/H+EUdX7NghmWhMj9bQcUYSk6MeggZoQNDkX2wueqcg7HwEsgWpYwIhbhdXV8TEyZrxmtpD
PmfTpw7elh7lys7DAOxVQii/dKwXE+bPytAYzmrydTP/bBIy0ZsGDLYxx5Btkpy/mF0wuHTWUF8A
O87nsUY3Z7N0M8AwoFN/67Tuv5LR/dT9AL2jLCFp2Q52Sl4nlQ3DwFCyu7Rk7Fy/Tv+mviT05CYe
PQiz2VWJJ7e6Rcwkyk6+4Pe7TeHo/5IiLLctHoWjMRrtpze+E3qR77h7tk5t0Dguhd7Hsgl/9emp
sSf/i/kvC+1q7g6tkeSfns+gffm6D8l1W9RYdfTIZdUJq/bNd9lugQg/HXpQT7WaoVtM2RcXkuKr
dGL+8/wFkaR6Cq3cf0/FDlqkfB/7ob85YXZJp/fabazXEKMSWefxjf2V+I1N0fwqOuPP/bPCzbJL
2WIDkjHL8kNp8GzQe71xkyGM6ccLzTx+mSBG0Bea3XPBCHRTCxsmTtmD+qe5dKhta3qLSMFviM45
zNuq6a2AzrctAvN7HEYJJE60L/2IgjNys2fV6valWx6sZRNprEJ7nSR5t660R9u5jNgDLAl4N8un
ou/ES1aCcBsQeEil9004BofBjz6BxyOqG3zeizZEZHbzD1aSZ9/tD0/0cNDG0HPzCd2n2A+ox72N
KlrvylhOrsoxD1HBd4wpBkXmPIH36kF32HodfPQxS6bHJGymx/tHOuUgU2FC9WZD7KbRYZ6H0utp
lHX66BfvUZMkO6m9iNYYWFlTO8BtbDo2QRPMQEJ9++Rb3HujJpoP0QQsyaG/ltfpNZiC6pxYeX12
a9aM2lZEe1hEYCC8cseItr3ZmZlvnNElWmmH9Vn6Lq/SYE4f7ze7yuVPU8itG5qu8/X+4DE3sPLI
3Jst+6du1GzDhJVaN45/z1l39tNObkXzUxn6jx8T0ivos/EPOEe6PfYFPH0q6mhTBSN8pS45W2aS
bLwSUFBZyZM9zQdFGbHyoMAZOtoD3fub5flznscOs92JPePsx5jUXrHAwAqNuy1bl5+Cc58e220V
hIfZZkNPxzgk0vYDI+oqttVfoR8gm+4pYNZj5/7Smf9sGqAmaX/dOM5vypFISoCqEPKXx5oAZ0hD
ug9h333YAITnYZkq149FkCx3XSZLsUuSJIAMmH+EmJPc2ftj2+nebTNMhKdYR1zWjH+lzq6THf6d
O8LzJTw9Awo5M0/MPaqw1qPZ1QS4mTDZSaW3QT/DVWM1mWJInKxqfu8RhcKznDdWUR9zNQOlKG66
XLHPssqKejiOAt2xIFPtlPO+zYztpO19nvgbr2DkGEw/VJw3gOvDZgrU4uMC/UyJ5/Br48jq8c+q
S87KJqvmnR4e/Potzxu99lGnC5ftx751zZWlY04FHv3aWMJwzMI/oYUYMMskK/ZFdyuj+Nmf5mZj
jJO1bwUnE3JzS5MxAMne8vYMHwsBz22eB+jgkTx2bcn+ta+ZTRqPOAtR4Ph4VWd2oNTEP8ixvsra
vNIqIbTIepFpb4KZ2jNq578g5QyGf/axg8lHDpihSmPMBHuVCneT0Vzs3BQbEiHLhrzzZKolCu8V
rG9YYl3Yn3YfXqeW4I/2eKnmUMK3di7abZM21yEwyp05WmrHqEqzyKbzTVLZV8+gjihVne1abUfn
yeeS4AY/Rgf1uQqdf0bpmOjaKoc1puia6/lmthEVsuVBLfX9rWvjas4RRcBcJZ1N499E49ckK50Z
/XYKGFr48yVIdX8a05S9ECfZN0P1YFvZWzfjSwU8f6IT+K+klQxtd9X28icU4p/TgqccZqLtPSeL
VUCCO5c8xyC23jG/fzVWTcCAKLr37D5mBsPoJNJc6wZ0Fey2rzKssGBz2EMwPPBVojuDm6nytt4Q
kiwuOk52s+3/JsXBBknj5RgCsHg2vea2a0FZFoQgm6l7cARRXmGOn55lGPtgGECIQmcBoYbgswGk
VHFfqnVwlHam9jEheScxWfpr+j8lN0BRT9mtm9QjYOt01Wf4jNj9H8/5gNzv/lGbmRuVRD2SSW49
o3L3w5zU53qE5ZQFlLn0GT1YL+ciBL0YTukZyku1asxAAdNnO7Ay6RmHKCi1xGOBykqRMmgTkuce
Lfj7F+/rhXWXPDjjEO6Z3TRny1B0FGuz2ZgIBs429U29kkNt73uzvwTLX9i4E2wkP+DqaSHBzFW4
qkasQ2Plhuv7z07SFhtLIP4wGsjOIhmzs0/tDmgLLpJW2uZyxf5Ggfr47DXCJd63xD4UzmDW3a8A
sw92ooxtG8tvndTlNkhy7L26r8798kvIkTZtgLh6TFGM/px6wXSoJm+fMmyXoz0cZZjQy+GeuTIo
Ak+hQqzs+K2xCSMw3zWxkWGIzbUT2GBalwfmgrugtaODMiCLwRg4KjYhiajJgoWRlPl/o8LynHnG
h8J4smuXz+5fogR/yMpAbGclz1nVlOdZpuU5HOevECMWa/gEy2hE1aCz/GZVxTOMA7H8lpu2rTZW
PZdnfjwQQniog046RxFy40/N4twlqjjny0fWkO5nLwUMXvafoY6rHZ/FwBd4qGZYP25pvZdFIrmc
eMHq/nVRRFwq7x8OHuBixw4Od0cPwXW4lHdbTzof4LFRBQ3urnWt4ZAtgmzFBizPRvOR1u24++9T
I42KMy+pfu063kySgipv8WMamcDQxsNkeNl5rD6KKpH/fTns3HBV+tAZBzbDy13nOi21BgsTsu+N
E2j/b3ZW4y3DjJAotGb1MdFXJ4+I3gftBWZqiBGJGZo5MPHkvmYFvHxgdRsHi2d8VcssP1hUcFt7
gRnMhQEU0gwvBR2rSzEuif3IhGZk1DZv8pzARhuoXZL+zKEVn2nyqW2BpBmI8ZEItbnzsLiseidE
cAX7e8jDcOUyezAaatUiN/8MPVYpUs0CJGv0d7K73RimI+DBjFdTVwJzhEi3bpdt/VAu2tD7h0Dv
WGO4rxf7969G9yVjvSTy71+9rx97jSW2Tkyrwpis7WyaKYA1vpGDmYA3xZLoN/0+dAicLF++P9y/
/f0jc3DctVigqfdP//t7/nu8/6+VYZUQqwy1/u+L9/+qvv+49w//+1wFWEcWDMf//mzj/Ye///F/
P4k3FR+eDTDh/n3/9z/ErOwjBnA/IN+DTrn/aW54h9YbuU0n9f/R/t0/Kuzx//307gO8f+3/+++I
cqD+6su3+9fvD0Oi/q9G8P45uX5v14zp4/2bzFkxb5WsvtuOxVRs6dVKRlBI75/+78MsKKTxXvBs
3z/kmt6f3AivQFg4J7AD2Daa1ltHrIJsVNU8aNNwL2Qo/U09ey3LjkLuR2nFbDME7JQts8BRTO6a
cNw/aFodPA7LW2fS/8ONqAYHO6X7XKVHR5bzBoiC89QB1NkVcTle/EUgB2thJ+VizMIosHdrkvMD
ASs7H34KczT3c4r42of0JbyN0S9eOvM7pHR5TGl1UGe/yOAXJ7Z0o7iQrxo5B+tWss5pulx7MIv8
tGN3VZ59I7BC7HPMig2u7o+Kjj1W5hn4/xx8RQHQc3NXjc13PCbFKZ6afhvY8MQxxbwV8OONHk6i
0H62l5jZUjX7ezPyINsSLgKFeqC0esLCs8sijdk3iWMYkDYYUeitCsZb2JuIOUn7OX6sV7k7rpyB
IXBWRRtYgWqtA6ng2TffGSqr5pa5MJFrPEgQj58wAT7ZovrXuSzGS4xV3D9/tAbbmnYUHqHTbXTr
nsTcUFUIpgjjQmrEHL4K6bHQEVOckFgSVIbeWtBLHqRT/xr7x94sn8HlD/h/w3BDMzJ6CnT1jfMq
BVXe/K2T/tXommnbm2zUZuWIhCH9LcXOkPA3TfgC67J3N7ZK2RNt+n1QldE5UWQTMs5GVjkYh97+
8cvYwvj9lhLfeoYPLVd1Fj8Y5FPO4L0nXZFGcswHPPPsrEYiYxOkyjZmI9nxzzKL2/NV1H8rNxlx
cpZiZ3ng7hCDFbAaLFTppg4AcaiWRV6kXxNbZlbbcLNXOW0tjPYGfOxDG88/ZBzzawAr+OSq8Cz1
CMvT04AMCZ5liBQMSOfnwO1HZh09px23qS6QEA+eds3jlGcHWk/v+AoEdEjWNOsYxDmswHE7uwXg
4kDEh9auf1Pd6g0znGqfBLZ+zPyV2XPkKw3G8nWPPawcAQJoxpsE0hsmijKgIKyo3WmBya2iO8Af
ZK8UNBOLUxmGHuayALBv5JgiTiacDYganH3lv2kbJ0LOrq1REHFhRa+XxhGORbHOxtI9Sr+sH8qs
5k4k8b1NOS3b2GnxeA5sS87pL1hO3OFnJ9vAEVYPHf2hFtfeCnWVWkN0Ip0+hJ+jVRen8DuvevXY
AN6PlVjPnn3tMZCsF8H8ITerq2mR/tAexKc2ZY1UTEDSfa+N9mRfI8h9ON4KE1i/66cLf8S89gxw
KSvY2c0+nJFwacYC/EZUFE5pxSFVJWWxBm+yM4yCxS7+HZugGgbaWOW0r+r+ybORhS1SrYg+17Hv
QfaZLerAjE3zqWRvtAjBTNiMhXPT5Wjv+x47qVyYC/P3kgGrESsKg98OdR0d/WL+VzJKhkz9y6jq
f/0wuqfemg3YrglaIp+4lpzrXeKhAiB3yB7y2Nlbw0r/oKvYjaUHkK+DupxmUXBJhzQl/5w1rKwR
5/QUM2n6fg/knEJokbbHrdNFnaLG6aAQ2uxFh407toe/WVZNN66ABGF0D+wMfx8LZQLg4sD6mJql
fzSo5iwS32dJ7Z74TXVm20rS1bPfXUOyTsley7GyelhqsxEdJs2Gfi+GTRKJ9KUbnb+xd6nAPwvm
OIZGRsY5QsBshc2dVnA+sT5uLCV5ay/vosFZ8Dij9RgkiiIu0uBSA9hDzkQsk4PypVke4NqnLq25
soPGFERs/DbqoY3q/PLfg821sXOif3GTcsBiCLE1o4HRH8QIvlnQpA9VSUzFywSKEH8bMAKkOdiA
ghvy/twSnD9TUI4bO2R+IZOYXX6nBO8kuVItp0l776nkGCk6K3YmySMAJV51CUxscMZsEBo7lTXH
u3duLH+7lrDg90LuHsLU3rwjdfN3BSEsWluLnR0JCuSQhJgrV2tjEjSGouHgmv3vCa7NMYg130uu
jThqt9xX7C1f3YZ1Vm/r3k7WYRtlazPoinPm5CzIptnOz5L2zyD1H9sc11nOYac02elWI4jz0p9+
Kts5Tr6zn/LJpxcaAtc16gdSznvNCfbJstlvp5ZZ9UQ3YcY5pGvU/JnZWCJEVn7MnbikMUONZJBi
zyzH4OXGoofsq0NC12tH8kpNr+3iPSvSztsybv5FsxGJUxqR3bHLlTHONtOcSJ1L0EbK3pedzTWq
550Z8T2dRQTR9ApH5CPH1GFX93Ae2IYSa5lbwa5F0GU8s3wU7frSeYzmMCJZGxS01LMC8vVwHZKK
vWZCFttBLjVWWEynqICKbfTjU9qeO1Rtld2FjzknwKQw1E059Z8sj3jRuTq/jHn7mTci2080X3ZV
r3ceXbMt5+Rkk1UE4xSLi7smty6pSxVSJdl6ABx+Dhimbwsu2hvsN/NuUPqk0xG+GZ36tUf6+bGN
uLk4+hkJLvk50aTcYjk96Br68/Rrwfc+awZIG5GXLpKPEnsxLS/4cwTYwm73gHFzPuok/4sboF47
lu+ueE8w4Cmc76KI7L07KK6x9LoOlprjbRcMcD9adaQvMx29XuXnFm2f7uoYcODMTnY4fhte5Jyb
hXg8RlGCpIrmjJpthm2QeVYBub8rrQDzIS+atdXH4qlxqWHhfQERqEYI3H0lnm7Q7eZVznj1kHhC
Y/izTCQp/mgf2NxST078rJUjX+qCnXUgRU9kFMoXsvH5LgQlurH6X6qP61d4Gf1lTLNfvN2a1451
X4AtSAOj+J+thfzMet2czdrA2rZ8SjJObjrfzk+OxmOcYprcNAgrhnHAsJMV57DutgoSq2684FNi
ql1CgHRJwCJgJh4fQzZDWW+A6mDQSvJiIQ42NOpNYA0zOhLCoJ5w5RGuF/uxfKN9ZBQ7FkK/PKhH
hQj1rfZTJIwJYtOxlq+489BDa2gtYfGv8zqcXj1GCFea/3IEC4T4H5rhm4ZEe8kFa1odIOooLaOT
kD2mk96xtyIbj6bV9ry7TNY3jF6fBcOsgQTMXhLqYbbFsXNqTNaf9cCQhOKlTOLs4KDU3sQcU9Da
EEK2/2Rhv/Um7ZDCSwCxZTEFbtx92U519W1ZXT2LdmEsuxF2Ic5H7K5jxrISYLMdNi//SQsP5LLj
HxnaHmAxP3vuIsdkGZw7iIVsoAL6loAGzmJvsUM7KbAwE3J2wxl2KD+VjTTGpnlJqjI6yNr+DjrT
OUbCuYwObQRndLb+0Ku9OfX6VDBvWjltShEfug/Yn39YraMhGgTDNhczaHtMgIVZ+ccuzcodksme
iL8Pvj5xueHGU0E/YcTAWOEwitMVcxTxqLnqWpm18Ik9b2XGAKdkLdydXdIRMRiBETSZtn7mwiYY
2v4wYwk5EuU5zmlhb4qwIFbFlWJQ/s6hVYUUzqyPKvcAP8fTe9pYHsxqVt4kgEHMBjLalaHCQgOb
68Uq5Lb1aSlXpFv2tc+WMIMqOPDkHR8j2uMru8GXFzB4s8wWzXg4Ev3wNY0PnT6HoMFNYtWtF/1Y
bqyP2qEz3DreqsNKsk8GUW9squx17WacFkJuo6Z0ja3t9hckHBME0wYXIuXyeaacJe4aMyTwsi+b
FuvRDaMvqNz6oqBBpyJFpcyySNGHnJN8U3K4COio1FR3VLTqYBLWdsamRDpwIjhN4YeGiECup9jp
zvaEMEmc++MxzhXbny0E4QErICqdJyGa4Koaf034ZHwz23UslPFhjUxlAtTiUxPvDGf8M3FWfEDp
xN6zGTyEAvs1i9nVnicGw5P7EVdejC89Nr784W8clP6HJf7Uk4y3kTdOD26ow+Nif7KJMHNTz9ML
Bg1wMW6Jw2dsLzHS4Gc9vNaszHM4641LKsL8KnFtr2nl73MCJzeZ9rSHisy/6OLqhdRyCahLRuEJ
QlzZdreYE8y/qVDB1cgmOtge4VUfTWK2wKmKmvaC9mK1CuTMNtHy0LpJt1PBHKw4NkbXyLwx9nqQ
k3mA4J0f1Dy/1mknHhhRTM/KnVnpRjOoe8H4yXM/m3YOb/cH2nYHkds/deUwvDOLgBBqAKe0nVgG
SqbXORbjhfuBfnY1W/h2+jXQJqZrjbOlTUmlBUbUXuY+ltQFhtqQBuLX6pS3ysmttRH0A61hbFeM
6XDGFmSfw3qAOwIDlq5crJ7sedN7u4js4tYtnWkb+GaJ+E2KBydtt10ezueSRjFACxOJoAlSzTQ0
4xyPcXPj4Rae4uGWkxsZGFI2Ygwf2B0FC5AQ3sbo+5M1ODydcXa3dwKtR8FaZRnWj7RhrVay996n
drKzQtqK1jkvkvql9DJ+S2uHpSVg/ux/OGW6w5gar+zM4/weQ0bojDh5yMLyKU+d7JAyYKADOq1h
TXwyfOcq4pYZdEMhN37WTY8o9TqMvr7Y2UXcb8teqHU6MQyyvG+yqAZ+H/Q4o5WdyBuo8/3BUCDQ
6pFfTA2G/oYqYOsTvHnVvONPQrc9WwSmPk1Z+KuMkx+D5c2nwnGISpb1kTAVTpnYGTgylvV2zqXc
TIPTI7gGDYbIJTlKCK1rJZtkH8y44L0alQSidY4n00jvNV1m/BmzZ2/XIbvYdwOnwyYLP+d2vgDp
I/buDOo8BlnNUKTE7e12vCSibJsa1vfkmpx/p2I4ddTEKNPCZiN8ebPnXl2lzsbHOK7O02TZm0mi
By25Cu3LAd2VxvNEeij9mFrD4iJZtFukw+k6DgVHIYFAHAhH8eglvyP7XxNo5yOqBnJ9fvGrMtgP
HREx/KKvXq9jXmKD6x8prH2u3iz8DanTEBlw1A537Ku0BNonjhQeWNre7zApcx09sgJDd2Cfdzo7
sGP/WqZpvYEchtk8GDh7dKG/y/KuP4ocokcXmc0VlZkMfsLeJrzZxN7G9qZX15fuse8wdZstYQWb
ELIsS57RrqPuCMkJ9ATeiNp03ioz/IRx7fwXlEm9qxiOUz0iBbJB/+4ro0OooQm+swzSJRXeBVEo
FhYCIutURXkH7qYjhEdfC+Uy/Qr0Xwqof55Zv5t421o4sNj0OLhdHe2L2h4BklWHGt88QYO0x7fi
6X0Rzwdd1vVmrAm953CFQyC5Yb333cr9N5hH9kdWOZ1+L86cJ4jg+hQjT8JVsb2rMUDsraUf9xcl
DWy245/Ephci+6Rfl/jnV/XsWkcIlY+zDqJLbeQKglMXbkhTSQaaDFEbcCKlY2db7vfLW7dc5+MC
rRw/RYVKSQSnppNc713AW37TcKuHTuhGAsYOx6lsGrbVgGqpc9iQ92ObyCUtGc4S5OvwZHaLHV1W
IlzlIv3Ey0Onlh4/RSp5HvAYJLHCa6Hm6VSbWIihnZ4Tb2dZLdlxo8V2W9L8sr2oOxhRZq+6qsTW
qmKgSNyjTnjf/tIPN/eh07QrFqWH7cCQrcir34zJ/P2UOLS1DFZrOAUhpkvB9PjgRr0caprTx88N
zaVpZF7bs71wNnSXrsaye27yFMpAnhCH6A33pSt/B4AggYUx7+vkBII7rb1Dv9T1MHpWusucw8R6
L4ogthY8WuHs3Ara6A0nRxl8pEYEE0jW5b4xkcA39ZwTdhiDHVfDM08W0CWpqE3MxnnUpXVi/W6B
EJqgmSZC4soOF+X17K7TtHUeXFI5RznIpyjosIOVgs5Pq9Q1CDhz+t2IbZ7D+xjn0WOR0QfJ6K1l
AtIxAJNXTlC4F0uHsEzaHp3QFhuXXX6Gn8k26VS0n01JnAI7YFMFG0M26toH86vFpGzpSAUnyy7k
5g5osUN+cUM9Uf77i2I5tl5xOUOUYmHencBc0jn63Q82pjWBi6R1aO+lWzeOgOE0HN+SyvpOi65g
ylH+xUBZ7scaVJNR/ZR5mz4QsQt3gSf+Dt7S6rKT4iBYuffCodrYbBHu3DD+tu3yMRb3vi2NbJiu
6KPxfT30vKrBUvtHq8Q4PEbMX2RVtOukq41z6wkOsqwWrucErSG96R/mvBRZkuNLPONEMDTNotAQ
NBbq8eJ0X/Qw1oKDyEcwHKdOoV20OmtteYJnJ0TRVKey2bLAf4pm57cKhLnLzDQ/jbXfEeS3tnam
+2NTApscFZcSzpG3Mv5nBaq6ma43kYYI1bashdj7Ce/MIBoxmHHdiKg26oi1kcRZbqwyOubF8Ksr
VHZOuulWlwCuVFNjtzEMSGwVE8K7urwlhgVeit8x54GsoBk05e6f2KJF4+Ydz/LgHapgAKHvwXTM
dQRjMDS+CxaJTXZad7QcuR/oKcT4yj8PH7PP/ghOdxm7apMwcnyMpvTgBES66NAmG7eJ4RsybMlT
H9Y0xt9hsqojmuViL2j77bT7y5yM8NyMIPKsbMiOgXutaLJgLMlHA6GUhe9xsCNeAXbLG7lQH2B/
BphJSbWvZxMYGuOn0fUZ6DtNTYqk5rrvdtH5/oAR8m9Nb43eX9bsaF5kqOyQkoW1+5Aq55szpfmn
UO7Ni830mk5NuLPS7BJorHVNpnFq5QjXypj6h40znuA2Lqg1/QP9luxDRNV1HvpxVdAEE/UyHuuS
1444KwemQpzsUh6bvC1OiZmoYzl6N6cMxr3dcNGa84bxHjC2PE30qiDn8afjuNar8CMuFIfzwcn3
Y+7maxkZI+cA500E5UH27W8cIflrTUtoz7iMhId2mqvs1SuHqukIdpUoQVngG4ppr3TOUUfYV1kE
3yK+okyr05YrEspNndMwnUIW7Jt4WqWdnZ6UyV20H2Nqw8ZjwbzNKQVmtjAQo50agAbo47zdEmTf
lmMS3toUHbEx1iYC5ugrILi2Nn0oh+7I7gGrW/0ad96hQbd0HqfEW0XUYgil+nMOFoFGw2DtlENN
M1fmJZqhTjIn3Ev0daspNwScKI13LMr3bRVR6rBfznMcP18R1Ps7EfVYtRve5W1t06FJyxic4Hgw
Rzc6FZylj7pgy9yvW/JOdnFNdWEcxmTHz0FdbojnCcEReZspvUasDKaC/Qk7sYq9ZE7JCGpsj3Pt
UiobFwEKau2ZrtjgUKiPXdkNO7yB1mbRzbEOomlp+p8F75UnVIeKo0J6LElQPcrauMpJ6WPv5+0V
qxTogzotLgPvy9QZrZMnwdc1YwwIgSxcml/Tzu3XbeFlD3mMNWHSnb1X5d2rY4r1/cIfaqrJwIAU
VXW2feTecc0mjopmUz9ViXh0bJq+swtnzxAaUxFDLMnrcpvUtXmo8x4HG10e1Sj/JfYZTqTKfqnw
S27igfCRzpkM6cz6LkVdPmVBu9VV4/4KabSsWQXiR2K/Y1s20nk3AYjqn67u3NfGMbunUHSvSOQF
YSA0t7mTFO9ekf5Uvq9/qor+njctjEDysJ5BKZzN04Ne5FetPeaX0Hb3d6Eut8GSDKIttqDK0lPv
KLrj/RRc05xMSZxUcj3qfpNYSAANRulxBkg0i55TOfMiMqnOp8qp1yxIT0QWpXPtFqt0LDrvUdfY
/lJABBWtvMdmeZjAdLEtiyAe8RbM48F032ZS40iI39mTi5YaF6zGUDwBWxsP7Vj/kzXaolAEjU/R
T6DIncanAYH5VeHJZtzwXMZUvrRugrNHn3MTssxA+z4Va9ss062RYBijtPaOTasylgDYbZtrzv2K
LK3gUEsOroKh0FHU2YOx2KHyL8uzHtlONvasbaY7WxFy43L/BVPM40RedcesGpJNl0HXnu3cZ4Mq
bQ8uu04vuZz/1by+s1CXr27UO4eGOnqV816eTVB1w8jlRwQ5mdV5YP8xy6uLVEuwxQ17RqtzfJZg
ptNszh5YaMyvtvWQKIbbVedIAiTRrSuS6nHwK3XKNa86NoagDfqxedFu2V7ttjiaTfXieAbtZzZz
jqFSHGiQHtoBJy4rSpy3cYqeafYjLwjTjcuKAGa8JH4hI/zuLmI5M29ywMBxcbNb3vCVE2WbwMno
kNHNu0QC4Yu2WdAdF/E8M1pqrFofJM7fXS86+1aN96Vgb9P0hf8w+kl77U3zYnHN2LQ9kuliuYsY
Ba1bH/PjdSLbNDDA8oq5oi/Yd88JPMRblJ5af8+yVfEnpz219kezfWr1U9UVBS5b16DwzK1Pgoks
cFsKqQdjhg/qRT1c4toNfzkC5yQnc2dv0f7hdBgwXVpcc23S/y5HQXTRr92TtNovKgLzDGjfPESZ
szVZBw+GqTp35Ml5Vrg45YVOn4bRea1CznquldIhWR5CBlQgN/qb4P79xBrEzcIy6cMIOWGiIkUk
rOysJ+C4XcO+Uevh7YuTgVctD0lHvW3Mw3Ao+n6vdW4dQdaJ55hgHJ6RbcB1cS0dPYNg7MVh8pOB
low8DQZrgXXkJO8qo+2ayDZ+4Fkv2WBsaEC7eflVxBxEgHVkN1n2oKCZjr4z2yamd6Oz57v5oy0J
3Engh2FQv8t+qZ6hCyh9MFgburiJ+YbqSv6rnIZbYOA9+T2dPt2afNc4dK5MhW75wGEo7OJpO0GJ
2lRoTqtZZ5yfKNGrvDYvJr1+jMn9S0dAmd9rmX2kDe2dJmRfbJjgmFqTQ0ULBpRDqJa6RodaqI0k
lckcKuIiLLz4SUn/d5j41T719YttJI8qJXDb53jgYx/8ch7z1yi3uHlTGJ6Z01dMggdBn6SAn1oA
/sFkqG9Iz18H9g4+fUXjM8+zm8W2IYMS21/xnmTLI0bC3e/81vb/9uwp+PE2r+hN3R8EcvWrm7jm
BRrTJtkYzIM+C7dRZ7/gBW/lKAs6pXtCaml4dgbifT3+ln1haHmpM0F22/P6t5QXN83e/J0wldjT
PqSkmpPgWLeJtYqGqP6eGBFNGfz/VIA+qMPIO9kOUtGu8sl3tozqHen8wZmQv7W0cDgNeM06CEJ4
0vUwPk+TX52NLv4ZaQc9Z7FA+V4SVIju/aqSjGlZpw6zG9pXvmol2vN/QWCM48ZxSHYClbH+h73z
2G1dDdfzvWTOA/YyyIRN3ZIty7I9IWwvLfbeefV56H2CfRIgCDIPsLeWLckSy1++8hYHhbt+U3cr
6yBOlJu2jJETy4Oyb3GtudV4Tf7zq16x36EWN/tNNvRbsQQWnhVTvpvHGbJAHn7OvRLfsurFwmjv
bZCD8GVURjAXSfJsjZFwRvhgU0XBK1Ud1LUVKwKeZxnPaRFEb9JvL6Kfqv2A46kF7/M1ypZjZ2kG
5ZR0fk2xkBYgmR2aDBAGaY5yGA0oUaHV1O9LQAsLckG1h5s5bJqGmoMFmg1hgd7yUwxOVA0QdrHC
yxetmTZtPprwS7LiSZvhQRYKndwZqLk3ICzo090FUam1Ja5x+V9KDeamlkUQDLh07IjImRIEG/aU
0+APZmG1tATJK3bT4vcWuSyx9XzSCfidqhzR3NcEaWtJanceFlLeCr3St5neQ9eb/QsH9nduGstd
gId4fRqN2wIYmt10aXAE9t15dDVpsAaNfk5BFJup0w19cBhCAt687f9yOykQYsjAQOoVH+f3dSuW
lAuZrnohreyh/GiYfmiT1024iqv3WcvTV8xYmlfit9AWhSzaaBXx0ViQY49LtzxpE4WybjbuvSL2
NyC2pLhGPj/T2pGesD5ycU9PTlA4NDqQ82ejd9Lp90EYJJo9cCCpX/AcbbJtU1vYxcbLgXuV7UHr
SS+Bto/7Pn2u2kBBVntiTZNIa3RDeV2ka2cJ8l36ydr+CYOL8C0S5PCMosh90q0Kd2CjhN8Wjee+
acdzbi5HGLCBtUfyJlHthbqBX+AnTn9DCmkT48ze1k37q2hwwHaTXVnBmFerYvnSq9lXYoG9nJJK
uYOTigDZXbuBjCTRpdAvlaE5RW1xNtRBOJMwAAKKBmo8S9IcpFDYtxV3HtGUu75I/VYdDCQUjeGD
zELaQRxTDpTswu00SblvTXBmmmwpPAscKIWTVNUnUtXI8OQwqN0S7hxss+Ytoiru0Oz+yrAXuC39
Re+i3IP4P3pL2z+GqnuZK8l0J7UcTyhV7IdS0RCPC2+hVYuHPu9UW5uFxWWfMDejrA7/EC7/v6Lp
/03RFJlKCL7/Z0XTXZbFdEba/0XS9J8/+p+SpsZ/rMKhCjgt8b8qmlrSf2iQd3WehslKlxgO86qr
G/33/6bK60s8j7SFwYep8F/bEqHc1bLvP1aZKnjHlg67n0/8f1E0ReXnf6O1AkeRDewF6TOqK/nc
Wqm2/0XbIqaXl2RSG+1VJn1pWbs5gNswQzx33me1adnwVBw2Y8yBa9gLXiPqwI9q0fTVNP6jE8Qv
dSdstQi0tTDHDYxB0Rlj6zK3mMmaGUijHn2lQbD2M8SHo0ntwc5jiK5ZeKAFpL3BBjGln1AZjetU
a8dFmExn0ozlZaSdY5e5Cl1MEoOL1gPVm+B35HXW+XqdJNANZsKrBfkGBTUiO3sfy6reYYllV4N8
nEDIAkPINtKY3K3Zkt3UDGc0lSpYepoKuVHMvoQVvUmhAnEjdvBjm2Rv5hwuBxqvIApkrGrwZiCD
orUTvo/6XuhhisxsuRc5R+kfbvbRMCgXBh0y4SNrUKIoSLOvPmdZLx87sQVaWZjBE9uyvazBCy1m
SDCI1wOra+4iMHqw6gA/qQ+LG4X6td1rClhG/JEWMNxmG9RPvw807ne0+TFHEBuOgauRyaM/Y7mz
TXNLdwYhUbw8UYDeFw1FnFh4wTkxQfOh2LRNtYDNHw9Vg4/jWlWugSl7lq6VnlHRsFMtTOkBTMAK
FUkGCkoIqTo/4DbuREsZPdzpfcOkxagDA1AnMsJMxqDCSKcL0QF2DyMGc2h8OfUgKE6bkIKmxKBT
olj7xW2DOPQa6BpeVbWvOd2OVJiKg1qMVN1IgfxILyywlyUAcuuMRrTcFMptEVtItWUWe+Rf26Rc
Se7dAiwGumWuJfk9jtglsmhwSxD4k2C8iwHNrrFVn4URlBV1KwrZZaBc9BUwVBjmZ6BFI+V4XM37
rDoACYu9usxFRmTS7xVrnBxdrzJXngUqG5jQd4qO80SvuN1ELGf0XX4sJj3754FT0+Youw5xdkRA
ws7aBoRTWJ1DufgIgtYtJxqImlwvq+96Y49BtYUoGG/NGCagQtvRLuQeqU9SOHAnouliigy3J7En
GECnUJReDACIcrR0ZxP2m0Qb4ZSStbShQsmzp2TZCeNrbczhU17nOyFNkVeCgP0NzcXVi+SYV3r7
MrfV7EZWHnqx4Sq1vBtAdj90MyLWlb5VrH68IID8JRTDcK4b6UJZHfm+YprdRewjuxMry+n1OHDF
6SkkONkXOdF1G2Kt3cMfGDrph6Zv7gqt6IipFpzKCZMvy6JvKvSzS4qJuqB6XMLD1DqlSlw3Btmw
q/KkdOJhIdHuemSCEngzM4bo9HypssFwoF1ZUmQCO4Zk1mgN+3GI4S/JP1qTvrJeCr4lFvw1tTYb
jNE9GcyW2xmsZUtzZybRYqv1ci8TxC3UImzcuSov4pj4VqHU7lTGAJtSvA1KSBnhDN4tzKs9CCRU
30FB5NjXxI6uIo9spAIeyUvr0lG5oZ4kUHupMkdoOUU9blCtxQlCVkBCSuM3eJE3me62nddIgNUS
kuNq2du6gABPNNXtE2HYk4JCZJ2h5y8yttUCaL8OSrokDIjM7wYIKJGC/9Bz/LpH+U8hALbG40K9
dF1xhkeAbG5bv8/mkniZiRVZtqSlH6soPgZYtJPJUXaP8GTQimi5iEX2tw7HK1WWmgjExTQaUs4S
uGaAp4fSQ/GpG5CaSvSdTTi8RKhJNVm9C1HGt+Vu/ItIMdDftPzpsqpzqiZYzccmnA/ikLSCBtpQ
U1xd4mKDcnTq4BJ+CUu8f5JIQtQguOZh9ncg/iGLg+YHPBjKGpRWSG/woupLZr1GJpCiSFvulkp3
tMKheW7kbc14mwkJKTze4qz+RM3g0mY0bEJdCLe6AJ+hWlrLDsz+Mw/meF8lK59dnmlyQ3cddEpu
EAOdGMsRermAAKJFRPJg3y2zg1CF3TfVn+IRjeEli7IJ5qP4pHcaE3lSDklunuhu7qJcRtppVjZJ
pMnA8YfckSuR7rIYiQDgiSGD7DPLghhgzfynisVdNc4flLigeQzKe5hW5IB1fJ9E6SmCtriR3itx
TL26CWW3VefIyWMRr6LYoAmpt/cYQfGgRzhkDPFYqsUqtpV2uS7F8BfCYY0UgqMEGPJKIqL7MMci
LPaWCGm20TK3VZeUZwshQ0/Plj0UHYOe7Luc6cmxNABoM9dR7gJNaltE06L1ZHad6eh0T87CXHhD
1fxZTOoSRZI0Xsd32d1qukGCQUfiK4ZIPEjgcqRgIo2v9JvQtFd5ZGelKPhQNThdTSI8KQYWiBZO
EBrNVAhUVcHKncRacIiEZTvCznVl2Qz8bBAB24DDRUyEJCkfdgAw6Xn+jVvtS0XpCtE49VbLSKSn
ZevlFoTDNh/Idt8TUX2Zw1o99dGqXDCXMGTiK0uPCSPWbXVk/Eb2jS6DumYtNyrIMsHD7LXAOK3R
/NKE4U0XSy9Q1IfJDgSAIfVG0BdqPpL9zh/1qAiIxc0NpQBpl2HJZrcwIgkjyl2f3I044Z417GoF
1uQQO+UPLOYA71LlsEVlBrfPxmFo6dFQxGkXo9uAvClr+NjPN5WJ4Y607MP8D1N12QnRyF6sUpzg
Fs+5TChTk3w2Y7GdIGQRLR00i9IUhcfHqGQ7q56hPceDBrJBfG8D7WWVkaK3rv7U03NQK8j46fD7
ehBhdkwUBSclOiDz29irMlYFYw3sM26t53kBvtiFFN8zhaUrkR59zlZaURzoEaeVIq9Ct9kGPAAE
IP+WrezcacpJbIpvudM+w/ZtAsYsx9KmMGRPUxmyvfkapNsuQk8vAzLcU+cpdFAQXQpHpMMEEfhz
mp+MBgfRsflaZlqK9XSxMvWFjPCEkswfudahJc57uZP25sqV1qq7NJvA3xhiYo2KIj16RqNfiUu0
GURl2CzE6Ye4ML+L/i9mJ/2mbAHP5iMl7zArf6aABt2P0i+bKDWBUYfGe0uXow21PzoKre4UGI84
e6qQTD51y4DASTLlaEJaH3htBMhxcMWilLWPvjTqJRQAAMnM2NcDNjY+4a4fCkXvXQKEU1hpsmem
dKS5SojxWPI5wg6vJfRjwDry8L1Ymb/oy7PRhN/h0N30RNiba1wp1sq++KOiCUM5qsPyJvcR0TtP
Jpl51EIUM9hIE1mFSyGQkVKVE4C0CJEf5+9ClSKb0h/zAuSXuS2H2ZVqrwgQF53G5aC12dVINDDe
FP86CeiChVwJFQ3xtZ+bXW3qu3TEEbOb7gs2L2twGmzNiT6jYchbqsEqh6zR66S5KVmUnWQLKEOd
WtxVMgG7KnXiW3RvpKIYEfyS7lkjWJuAxl9tqT9TOmw6Vf600u6UhMK3EZkvmrTUdiHhSDXSYQ8X
zc0UFbGMrLHbEg55esUnGW6Err1KTYFgY9KB12xPcptImy7j9g96Q+2kAGHIQqfGxezHWWvrCvsg
sMVxRX7F+I/B4yU1sQMYA3Yk4vzRC5CHsZfFW+r3R83sLVedsBlJ1pfNX1Ob31d+f49rLE3MHiGB
3+f+fUHm2ovOv0/++8q/zxmAogNpjpGK+p/f/Pvif/n6f35fX/7f3pOmyUGR+2KT9kUneb/vY4dt
//NH1n3MlP79KhqNW/h42Cm0wV4r+yvgoMr/PePfh18T4n9//f0JXWacINfv/n3o6Snt8ZLSAIh6
Vm9+wWXgO37fBWnwv771n+dUtPtRtM5WK/MWz819vz6gniHZRIwIuQSikNq/T/6+5/dBa/DzmfSG
oof+iuZEiPLs//L3//5K3Xx2ekSRnDojjrD/fUUq9XRTc4XKlYo4aVrOLZ2IkovYdH+fMwZMq0bY
mTTA4YK0c/uMsAOmThBdcND91+y2F8ILoh9uTl10jI7CqVWf2K0W7UQ+kSQ308MqjKA08Nip9yb+
dh8QlK4wUs/0HEdnOBC5hHZ7A7AVONV9uRORynRXfgCSgjZ2iKRxT8NUHA7P1TzqqCzpe/BYTB5c
1pKz9RQAB7iD5a6M5+zVvADts38w0pNLv5mPeOflDuJSEJIrF7mp/sH8JVf5Vdhx8k/ceuID6kiC
sY2/qHNC/BfzDewYRJFKmx+7HyTHYSShVw6Qtxw+oVMgIIooP/ZZ3+A9S6d1UAu8s5RgYQuy1W4d
AFVv1SuqBAMJsrsix9FIQDPwWttoL8XSKduAspdeVXUfgdKSJlf1dIwrkXy5ZGfzsrBa1Ha66Xpf
lGo7JJmNzvm+pDXily8oCjXZkUcEiqLSXuBvyPL7QmFOjJEntyfhxKOE4y0mjA/6bIve+5BKwmHa
kffoeyh/4JthtG6xnyRlheqCsHWDTawtdrTlMJyDKFES1q3VfnZ1R32lR6K+Ti+JeBO+Lm3pdwEW
bxq9ukN2zT9ZoLMLvm3b0smuxbV+jhzB1nz0rUjNwi0AZIJcG0j0l+W/G9YZq7wqdKgHw/neQ5fs
XUvfd6ITY+eSyj44/EF1SDHdCu/BL7jm28ab39Vz5f2QmIZH69ShCfFemI7wCUjkGMq29nyfHPmM
Pfmxa+xpT++f3EVxSQ9pzTiXGsPareleUgfdBsVG5JXHMnGBkFyCP+ZusE2326ofwau5QyRgo1/i
k77T/xTf/Asa7NHc9V32Hd8QMgv+CL3f3enFM1SDS+iBfbQJv7gAytbCB/QzQuZ+j8SQ7j7ES3HP
HeTOcrsEiLYTPIDaJKNu/Bl8/Fg382JexAFBZycHQ7ILwr1Vuqlsy9qFIpIBotYHb5jZG7VHdMbG
gvJWP9LPTnD8Vf3E/SyfzuHLOyAqCQ0XB3aIDbWptLOydrWtPjllDFHdpv9rAlF3sAaxl430MqNT
eAuO2tNDeXmJh53g0EX3mu+qs43STc60Afl2rHhurwmIXFc6LDZ6rWss8kwVPftokC1mLsFFLhw0
M7CmxBa1Fh7hc3Geve5YncvaxgbwhrD+cIhZcTbLIQY9x9nTgTgIsb8rbx3FpE8JLaf/fJaChh/u
c9MDhjcXL3g/i5IPwMKF0GaHNDPd+sbnJud6Uz9yZDw2udNtY7xARndyqrcWdBY2Ym/qhjoLtR5n
+WGw/ZyS4+TDUvRlwJVPgBLP3bWjJYkEoHlCD8dB+H877Won8h/qrtnWaH1aboxNn/fPSHmkzsZy
MnJU25jd5v6TbpotHdpXaj7s3wXqcljAOuhwdviDuelJeApcmrGTzeDJ1+nMzWSUHYTECffrxWwf
O4mXx1sKdc6yi3NVnIJwZ1DjAKZ0EPfaj5Db+GTvlucKq7ptrzOTt1O9i5+A0dtUJJ3yNNnhJ0US
CIz32AvtzE8/kZPc11SH9uQ55TMBE1cOnJJpD/mzP2Ij+Q3YK/XE07JDZM8vdb+R3fzps6wu8nP/
d1UTm8+N4MN6qLeQG3VInBZXrbSc+qt9il/mBeVCB5vM5lP+AwdTlN6IdCll1YMXb6hPggeqJIeJ
XOkY1xwx6rPUr+EPeqVFd6oROJhcy/5c6PY75t9YPCeK/S3Zoe7IcCWetNpPb4E73RHcNHGAFQbA
oEgq0Gddr3N0hgYGpbJy80e5wdiH2Er5Hh+ofi4yktoeS1jsYbRJQ8UF2O+BOtlrjKZb9N4/j5vB
OHN1lkPtIGqi2s03mNOFprkjF45i+nCb+XxG+trLHj7Kk8Qtap3kHRZsoW0Wm2w83zMLQ6cEdLUc
mSOxB/NY2ULqvEkuW6oK6Bwm5QucPNBFECenbjWYzDdL6U3c+vGRuIRX645xVb7ZLNkCkdw4YI7J
4jCGu/ITHY5U41euAVj255iN3p++ZyJVEUSuS/mHBdpZ7z2lmvIr39N02gIWEP8oLsnSop8if9jC
50LlEaxV/5ZvhmC97TEhXiK/ULjMXj+BppZf4XN2hY1+fuEQxUdz5YTXkz6x9EzBLo62zDd0LOxg
1/oAPJanbgvY9Pd/Ou/Ld2hLh9Dz29skujF6FS511ifoDU7wXFzKW3kDXBCp22C0uRI4QowlDoDe
pG+yHyQobPOxqGeAXrhrIiXmpMvG6uBTemgfijNbEiRRfGbkltuQP9gZWEbufW1LQBtHjsepzoxz
trdgDw7UE71wy7BK/ph/9dZHwKZu2KN8hlDLXAE8zXVkJ+UEgV8/gzDyW5WrIn3Lj3xvsJxn1o8B
ukd2AupzGRR5WmwIdJzj/U5lI/J9zFq1ds/jHhVVN0fQzQkWeINPSeh1MAiD52UXPzQ8L5O2QtPp
CadJWN1v0auFrgRj4Cl9JfH+7u7ijYn6iFyAuuEeatxn4tYOiydrRo21rqN9GwewOOiO+OGh/9L3
1Y5p8B5+BZ/CQdnVh9AXgBfYpjP4bLH7sr3ULfm4nV3kr/CAkgWsfIgwhve7MLksTi7Q3iZysrdL
Z0Om5PKgLmkNT9yc9mZKGy6hA+eCm6iwZah24r6uwxS5WKpGdnUwwSmDSkSTyJ9WgtAu+yoI0Vjr
4H/6KIonLjPfvFQHgbWQpAG/ygwporel/CyI4dQ9j2K+nfOLOmQHlf1LSNHbRlkXtX1HVnwp3xr9
1TA31XiNKP3GEQ18cRdya/Vkp6lYWfnSS+oYzmMD9FPYHlxxo9nEnlfLssFOlLnXWbbkL9xyxV8Z
pp/NOQKqd6m2hrcJfKpZbuCj/O0wyl+Q+UGVyBufYSCM57D+hvKS/9TCa5OFzoQQaWfLinUSDlUB
3wVhLbgiRniR+mq/1LknvCULLDeHsZxvza8wae0pmzYCcotfmcng6HcVOJzWDpZXtco8cQcPg+2K
MtVkwNyiW33EkRq/apAdxY/82swOxIOcNBElK5z7qH2f8NIZPlUsY5lA4Z5lR9pmfnFGlR4W2jdr
G/sJgbQEh5uljenfc+dyxDe5tz7hSo0u1qaeKIztCFSZeGdWnsgeQbY9aqe+QWKA3lWxcLiEoATU
1cDi8dKqrvaCAib1eAScYEejfPmzHGAeLAF4GhvNRknbDDg9rIivm8LUZrtCB5GIuyue4Q23TnNd
qm3lqw/1IVRbvE8f4waId5d+VGfmuXFPvW4ntvawo2KCzMPM8Sw21RU7f5E0hrBDW58iMUAmSiUp
AmzEuZSgaYDPrBVO2foxqxgzfrTRxb6iaUO8I4/A3lyZSlDpJcVOZrbK035Sz5RUluzUxL7wEiRP
4eTQrPg03gPVNdWnaUB+xB7+CJL7z/Vg7cvYUsABcMzgMcjVd1ztDPPCs3Vokx3cO0RAcB+AUK7a
tP8qeJjrvUQfiBzjLd0nqyaePUOM5lxq+xXpPS08aiYRsX6a9yImErhpH0sE8w4llPP1jnX1Ps8O
kfgQ1CNwLIQjPmPRgaAgEhbJHjIZ6K3a7NPLO/yt/qm5zLdy9EbZF8uXofbqdNNj6t274q2NtwLe
ShyBTpC2U/ST0l5n4S2YPmDgAd1gccnQWfrsRJuI8N5RYSYEj+yydeSX5Qzhx/INy89qjwBjxhji
TIC6HPJNyZjXzhQajX3PLiASYiTQR5z6FKxXj6FU3rKrAEj4HO5nJMHHnfaNJmg0XiC24u6IrgIy
p0hIVa60Haptkz/rEbj0rRK8ZolfsBrgEutONN0A27GaIRiK8mZbfjfWyjQ9GGRbyqWXzoQz7I9d
tWexGx/mA1Z9S0m2cZPZt1DuVIG1UJIqX6OQ1hbWOZqDrKhYeSqX5kyTNhw2icHaBr0apoxfpPu0
2Rr5AZhFjvRU/5c8AblE80otBElMSo3ItdKjUzQssyh+u0WCMj1m1D7uFLNwLFoiea9FBizc4Ekv
p1sLURu3AMyQOyk2ED9V9JLsCiQZfV3aV8lxhuBDEMY+orl0eubnsPazCA08r7DIW48p1PqgXfVA
XvI0xNcZilDt6OhPECPyX5I9dzQzb9yA5ZtoMEYKZp+m7Mt1eslT1NFdpMkGLL7SQ8Q6qH6ZxqUR
/Vrcs2WDg67U7/ETFRfruxKwTyffYVeSNeeBPKBSejMopovm6TS/jmrIXk4QCwCJyvf8YLERe5dK
8Kj4bNO0jsVso8Zb2O+ZcIMtlvuRtdUru7g3gNmjP4FgE7s7OaIa5Q7DKA6aNSfDxbHah9RC2IoI
mFjrlux5Etzhle2B/cnuzswb1KVoYftnfBiIX2vq4T5xR3fNt9SvHKQTnsKv9Ks7fla70v6s/ijb
6f6zkIkBNHFQHlZZwW2Y8+T7MQvTfOIm3A1iGoYo2Dm+prmQy27jU/6MlZtAjZ3KLOndl3BFi2a6
6lykL8UdzugSJz8r1sdR2MaM4yvkBMHFkby+wRH9Hu6spYWL9g1jT2IQT82mHUiN6CbRRSZK5bE4
56d0zwnZ3RUdD4oHm2b0142Xqvt3IvgsN2R66b44F9V2fJn+9A08yRVmZofiFjEWjWIEoxqZzvYT
NpZQeQiKWTJ1D9ObFtoLLqsrF5SqBL+NdqfuYvOY0s+9RG49ntaNZLoyt/gmMvdNfWMZK5/7DRMu
5fhq1B9Ys47FlcnLjMx8euXUC1jTJ9YgWyZ8GreA3GmC7yTAeesomx+xV/2BsBC5RB+YA+b7Ghqv
Ty3qr3iTnpnufAsEzeHSAY/6g6ZE/gCU+Wwcyo3hEd7pp9/jCYdz8iN6y9FCy4gUkSC/qrbZOejP
RfKxGPtW9jkptCT4uByY81NJCYGweG2Y9jeFgMq6J+/k5IYvIVuylR8UmITvFDHIHwOD9GcZpa51
gURSlDWTsup0YWihZMQueye81J3uY/XHoFzgn8Udd9zYNGdqJahvU3mK/aL2RCJaLg70NpjAPxSO
YgRNRI9iNR39LCBxiRCtRV6BjrAdf+ofkPqYNVjey3i2ngiaNOv1YQx+6Mk3lChI2gfFKwvX/Cg3
IPxRItqRZoipp6Q40Z3j/C+gyDtfDgnAYkSzHeM1GB6SzsNkPAo98VXwS3GtHizasbuE8IJfxqcM
2PYuaCKbaFZVLmWwFT90ah86fizkowygXbDhHGQHjD1LVo/9z25w06/miD8dognRRviBRZmgqQJw
YfBgBF4QmUQuK6DyUrvhUS/8e/2jbcbj+BodgntzG9kwSToh6oNANO3oGaqTc22MO5QgBKy+pn3S
2Bm7Tu67mGsPhBAuIj6py2YPbjf9Cv4O19I6IrsgVVvKXCmSUqld6y4zsdRfY8vFMaocjtXwPn6x
n/E1n/kG1aG6+7gDle9oflBvImdThb9VS1PVST+z6yt2heGxfSYa6T/BP/alI8uHjsIrCrjlFsQF
ZUaodw7VgfYxt3bkMGdHBOIHW3woh431Qmx+yD0yTPqibk8NU/6QPxJUAajMPIVPWKDjiTnL2BJi
83cEKiL7JBNsz8WVWCD/lOfNq0E3jJFaO1RAKGBQ6WGdhlBFHWQtdjySZpP5mdue5nTDs6J8EBhD
aCrT0GhPIu5zvYdaLII/2jY3blXgjeoFMm51p+ZbGaBh7Ik41GwP+ZvZnafmhbt+whapggEzcKpn
qyESyL5LNoKaGlwSVjbCUblxFOd3KnSFvocpHxS+tnzzHxUZCwjO+s+TAi4fnYCxuoFNndqDvsah
enwZbGVbldvXlaMQ/YGVNwgHvqOn4r8J/hZnRv0PtRFEdWAzDDsTpZPAZUE7kuOv9RH8w7aBH+Nn
4qLLVm7bFyM4mDCwya4UO/igTkcIX1DzIOIlW6Jgibt54Oy40KBG61vQUT53unt355+14rbV7tZL
XbzgYHYINEf/6IUtidcT4x62XLoZJIfs7T6w/MAaIgxj1TiTaZjFlzgOMJccE42UHhnKEysqX0P5
mqyNyRyxqhP+xn6zTVACdWPgtOMbH/ZNcgkAFQhPf0bEay3oygdtFZfxSD7vwhPbEKoLrDAgTmj8
EESh5YrXAFWbjZw+IZ/UDP60XS/IJ0cE88wIaITZ7JVk0eyIoMNiahim97sC5ieW2yu5OgpyZDV6
8jR9c7WG++qkvYb7LFdo2dDf7Z+JS4MPQNc/pC7ExdRyWSBjn2XJ2MrJgcTi8MggOX/E6pUQM6Ho
R08ISPnyzeo2vefSZuA9ek8dZaTpdKpQ6r9S1GBqPRG1Z7s2PM0IrY1oOu6iO3zc6Vuiie0oFaWZ
QPLTzY7U3p6wVJo2ouoOd3Fkpj0DqcABE9sB2pQpQgzn1vSEJy5yXDsJtUIVpQmvP4031Zv3dW0T
V/tMMuW7u4IlO1LwqKnWEICaH0T3GXVhyJCiTSpESIHK30iMoHMP3kJyRVAdWNOCDtpKybkHNWWj
Tfs3sxCEA+XuUHJX9+OIWgs1GMISkBHJYKNnXD5G7Y7LNUircJ/s3oUrNVGWDBy/9pSUOCxukIrQ
EVrb9vhXZVOs5w0diRICJwYWyYYrCjAlJUVK9yRJwcc8npR7cUYW/MydGbdicg+Is8i/TSo06FhX
roBeuG1+xJ9puGNpWGXJb9M3n8SyopGwizY7/NifM9BTrzpJrYOUv1keYRjKB5kF7jO6jk8x3Akq
jm9BQpLgBacEyzQN4RQwWFdWLRD4bEuUpbbDNX+jk6zNx9oZ3yIGIe+vwiPcxu47DR3rOh2YyBSr
QYI9mScGOJUmk80HGmkje1wQ1i4YmxR7SNTXdATsxuhZJlKetJQ2YvqmNfd83tBqoxlK/pq+8l4K
OzXBRerJsPxY/Cx/0GgueRMlIdLqGizWJSLiqz3+buxdAvQtUG0yiZHL1Gz4KKvYhRRHNdQ8qLkW
FkIAfzvQMTNy9gBa9tTaJ/2zsHxY9pW6I3JuFbjXd4Gln2MGkF1gKBRus2YzifM6eOI182DJJrUG
/AJEglFZ0Pv1uA8rnB0WO2mbFwlYqbls7dmVwEQNoTL5gAw5eo6VT+YHRWI8U0/n7tYUSBEgZ0RW
SInd+EJWMq5HxZIyvfIq6P0WdW/Zo5rIz6Rc5Q21LVV6TWCkqsOWxnrJ9I7+VNMfLmo/fvDnfM+a
rrhc6I70HAGiA5eVM+K8KsKdgTviCsqWQ5Lo19MC4+UFeM3azzGGC3shV5zrhbsh1ygRXXNZw6AK
IWo81oE0UOwhL664i5QoPxmdfKY+PbPvBasCwDtnDZuA2fVG2Z9fOHwq690ajmi8JFO3ZqVk5yOl
lio23PU0SVHKdZRwzzhXssEgXSNHbir7PFcVpxGBggYSEMx4Ot5AWyqfu95hhiJ7jC0UYazA5eg5
Rm4RqwJDKdBY4Z6F9or/xKZGI9/hjH6ArlsfQ7kVhb8qZfuTGW6RGeL4qZNQqkShaR20pqdL74wV
fqXkKmvrZ//zzXyD1e04BJW0GqQbLFH64y7pSYXCGAN19DhQznUGEdSRDEMg33H5+Xo2/uI6LzSs
11OgM77e0BAqpMe5J7HLbeR0GPQK0vRbJhGv8BZux7iZYCPF62lztjKE89TJWpdLxyXgGGO4razk
lcvHceb8EcfLIFhvUgVs0y1AtuFEYavkoOh5rO0bcW6PwZ5kI8zYe4iSKLSg7enOp/GTLx6udAkE
Mibk3hxOh/+W9soH6pR5NCT1XerC6eoLoV4N7cys0NQdUz5XDp226+kKaKKt0gQWXfBv3EQ+bJ0Y
CMowGTS3r2nWvRoHlfzH9LmxTBC+gzdy2zlDThOWQuUO+qZ+DuUtlNV6wUv0uQYmufYPgIES/brD
OpWdX+0nlHN8uNZEhdKrnh0onggpxYQrY54vD0A9C0A5vdm4wJBHS6k0LpzPyFAiHtway5HbwHst
vAkYiwBTKD9jcklyCvSVijvhDmMVWOdtfKBKBG6Uq8xR8D5ug2TuuQ3ozhFxN6gmgphUbvxBJB5H
60i/jvHBrURpNMg3tYQ6HjLHboTMQbxPBKY6TUDrMK6zzyDt46g47OVIY4NpkVYOtGUGWXfpX2iQ
hnCRmYuYnrzinEPVAw2yqCZsAaWzocWGZ6vlQwNUoi+x2HB0zGMt8ogcpx55OwQLsRHC5KDYvSyW
y3Ji9c/D/2DvTJbjVrIt+ytlOUeaO3oM3oTRt+wpkhOYROqibx2AA/j6Woi8dW9WDurZm9ckLIKS
qIgAvDtn77W7D1A0garuqvxQ2BckbcLc+mTZEkfLr5+3U7mrxIHWeGAB91xncgMXQzg/uMa8zSF8
Yex56pmXfNxFwVXjcdmzLweb6uFHMzCLc9/S5lq+WKIVkOiYeDuQhHPzHm5f/x1AqxLuB8kCK795
tcfDv75h5lKj26Op5PvJ4Km2qwyDU7nx38YDWjc+2WRsuCSMRb4fZwkPXZVL12nVPthv1PD4NnAO
Q0SCM8NdiKbAM9emseELK9U+LuDFL6OJrrUVb9Dq5Ag++WKZgXgNwmo5SJWbmvedIhMHin/kO5U2
G43l5mBAqru6vttSk/vm83FduS1D+nYQnTkA5afgV/MY8pk4OHEzJke+WI55vCU+/yII8hAXraAv
QwJXIBKWsyn6yMQ+tsXrjCsI4QM3wUApczVwPccV1XMn3NlUOTmVAYSii7UZA7DflNTuetC9OmhW
O2bPFRySgthy/ZS47wxG4ARfqFSLp+V+JYaeQ6oPsJFYmU9OD9xkHHA5A9uc2ir9kgWQFs5iDDeN
8UOg8bwNO9/eusPyTUOsZiajylc8smaytbAUUjiiUGiMHRJnpxoUFYDhmC/XNh2pYOW8YWmjgpYg
76LDiHpqPTEoptNgPSLpb8jPYjtzF/gnaZB8WFIhevTycMcwWMaPvWp89IVr+AL5QwsBuj/zAy51
g+ut4VCxDmico2G5hm98o8K8oOwiS5irzQiomEPMu0DtXQf/w771fy33tfXItaTQKmiI0vZsklVH
oR7RCyQ+RlavtgguqeQyA5WUSZFzFcHyvU0Tcb6KQhQMXYsjfnP10Peb6yBYhfTIhz1wuaIj83jD
9FzZR25DPsUQ7ThAk5nkMkDbTcqh5JPjbpMegvjaRQjAt5Fg8Gw67JDRnpGGItNPD5X+aXyhWGEa
s383R3Coo/9UVBvFd8r2Jnj3WqxiazSIy53UH1CWY2J12KRcAmOt+HrmkwVIMDxEzYnopKlcO8P7
0L0sXS9KCfEmTtgjrPL2yFxlUnLC/4U0mXAIsbJ/UkYIaNPs6mbPjcml4JZF8U9JqgQUdWUEOtT6
2GR5dwyRMnplMfIrXJZLE0/jQo0oQS6LzBQf1KPxi9d+fOBXRfGLy0eoD1w1VnJCog3/aGRPIPuL
afkU/M2qXi0vQXfDkUUYGZ9ixNbe3RgQMbBaxj3m9PaDigj/vafWjDx+Mx0n1u2c5RQaJ3cjTf9p
mUCWNRuwsEmgOfaB9Zysy3LLbdM7jwxLxOmhemuY6BXRD0e8sKDiumSjui9ueHogofXI0O0wgWNX
mDdx+jTygRA7MCoMRRo0ZuWd7I54S+CVcMHQwPQny9lHeg81T1A6j6C6PnJ1dL6ph5MNv5+bnnWy
fAzZcTGx3CYjBmv9kH9wzzCkeGfMRPOwXGz+EjczkxEzB5coItUmP3DRmHkKRCvuaiFj8iGTtfqJ
IIQJivXOcA789X6nOTezX85XBZq1YlXJe6Yx4tlaH50xe/N1RMgH7M942fuw9lEs4yXfIZszRosA
IZI90MFxAsr2S5OBy8q/KiKMOWjGL4FkscOSk454u+03Ay2Z82vZ7/Gr2IJkO6aQfFb4OxAIp9Dv
yoG7H26P6A+MGeppufXzCU0ALRl2Ynx674tJ/oHaKId1zqvL8o3yhPInyiJA4YvMoFOo/g4oLSgm
szjDj+TIZ8wteDaQPRgkC+SkNkkKgWDycIKEqhDpYkerwZDKnctroy3pFg0OGFhgnOOqaWZ17NvG
RCWcskNy9XX28xSnUOcdHZtik5UO6wLbNPVckexq134EzWMdJZbGY9BIZGQpIqoSuieGtc+0w0ZR
dJN5zCDwhaLJDkLHNLoNTC0JFuyN0Wb6GApvOEY9ya532jQZSQs+ahBM4sBSBYZRqY9Tm93XiWts
5cwVUdp+1a7OwW4rD2PFyMxFSsNmiF8a2+cgFZkVq1VYHb3Z+W6L6KcOWWRqi9U5notd721S9jVR
5JeHDNH0ne4CWF6efB59UJeE1f35z4mEmbZh5t/fftRmFn5NSzzffnVRZNN+pHJTLragG8gff3J3
1E3CV9YP58REMJn99WBGMyLJ2+su9ppjb9b+SjYM3Naum2OUxf/nwVI7x6lYSvTUsN0QT3//hdRN
v/zJ7TdWWdIEWh7aYcpJafnr9e3ZoLj9iKM7TAoVZeI5GJNvT4F98hRIdrory/lkAMVg6mknbKNj
i/vJY4wk6P3XXWj/+W59Q7RL6gV0/9vT20f41z9c/jXKTv7k7x/WWXgYWs5gnaLW03ooIW//8+0B
TG11zG5v5/b09kOnbn4Egk7iaOFWihbAcG+z0uE8//NBLy//42e3P739zOyBIKXg/S1Pnwsvh6U2
RA1Sl6beaKIHPBz3zADNWytMdQci2Ft39DfMCOK4GBzIGC4q8+BMnoe7cXKv2imjftVUZmbEYo6/
lLdTKgPl+IfKRcvJL/wVOVnOjqA5VmGAGRtYz9qa0bSllNBSb0BAMJTRfWkglLFsMoHrxUgXg9LN
az9lS65wNkFuuCFns6kH+Tvph7pjQR6EQ3ZITvabO3Ekyq/tuLgJgToQ2egTHDb6vwr13DoUBJ1W
li8AGYyE47pICg20tEl3jlnTCKFIYrfu42TKh0ZM1c6yEb42GkjYyPYEIgVBPK1LZiMGLY4E1Oeq
abuAlAj8Ykmrhv4Jojyw/BF7eR5e6qI/OMNBJJJA+Zw8wHDs6Rr6nLUCZ9grmFjRWNubAHPfphj5
pqNpqxYSMUQ+BHveOYsIbJqy5nvsyeBWEdsgl2pbVNNMTw04KjmLEN5Db0VXISa0iFOhQVdmhuuy
bXyw7wMkOj1QHyV6dltrFCGF5IRBrsNbJboDevrE1TRoU87PFSHfB0mUgq6oMvsUCF2dhbSJ+s+h
4ktrG9JjEvfNCjg7EARXr0SwYCCAmxQ42sZP/IE90swBxT/QNAt03hQaHCzjaOX1lb3Lq/RXQAUI
cL6zHyE1ruqczWNc0oDpKVYBZQHYT21HJLNG05ZCSq768lI05rO5nLqwQhx8SohIvXDQeiiPgvsx
0IyawfB2ItYfVc87NowMUaDhn/tudK6CtcsjRhAi1MzGHrFnHWcfHnyanXB+BWngnKOeBa4ABkSU
RPRDupwM0TH3B8OcTn08AL8TJaHPuNhPQrTI2SCS5XLZ3ssq3ES6zC/YwQBwD2e4udalNOtHwFso
pGj0YkGZT9Jz3hsToikGeKIRkooB5K8hIuRmFD3q8l5ZbvCDAIQBYk6gLf9EtNIhTUDn9LUDrqOu
To7RLj51vc+a7tONYOVq3Swp9UO0agzvsZcJ614ykXQb+clyE3HOSbyBao73TbSxvps13rbUtr8b
g+1cVICpd9mPAI4rV37iIWYoVHnoE3GKPekcNEradJ4KlEpkEci0/8ggEiwp5Nk2lay/k/3tRZ7e
6xZjH7aPqzVk5tHK5mNU5ez+p/CnY7nYOTJ9UUMU7aaXovGgqsng3NbNGT9Nd8K3cspD+QdZuxho
agpnLAH0GhAkdc7JcWS6AxRlMlw3XSGbo5ifOhfzrFKteSwRR2DzOwCdQsVmThyS6jQng85VRxxS
/UqEzrcoKvI9K3cXypyVoFWvui0/tZtjaevlbrby63Kn49QNxMYxcvPsxdMvP6uTNVyBjU9K0Qb0
nG6k2o3sv+1gb1hyr5MaS7OL1aYM0Hq0s4ZewzoSQAOF/IrZW3MqXkSLyEC8BgcsAPCD0bPfcsxK
QPPyjkU9sLB44bTO+rgBr6kOUhiAsK1yerTjeJ/WzolbpPiVh+bFLxGvd9X4KgvOcT02NxdibaQV
ZcO4/bDVuLf9zjjNwIeJdWS01+McbS1fvU4iHw+WsM4Nl4aSI+rvCDYtsJHfjuZ8g+NKUxNgV0Sm
LPG/GLeilINQ4sz3jm39IPRIUfmYCcxKLPaEQImCduo4E2LCcoFxbI12GElicNENxnSRyfUNJVlM
IFJWonGfJ/yvxymy9S4BpriazLI8zmxk3Lw690ltPfZN+hLKoNkyGWcHM311o0pcu7A+B9FsnUz6
WW4GTKubBpo6SLFUa0joJZ/Qmb7Jc0/2hU7+mOKCgGIrfq3WEZbTQ+V/Gsk8nIO6uoTNBNcP0zHu
AfEzXyQSxD5DgyIqWNQ1TDMZv5UuUYqCTsaUy4s0ZqZNAKxbI/PijSzqN+7SVU3W1MUtOo7ng2bf
HJB3nCiDLmDkPNsGeVOzAyt8rH+nY3hOFXkHcQzIa67ZdlY6ISiH026e0XZpbNpAfibdUx8OL11q
qkOEQ4fGw1IiwTsMzCq5JFmztb3iD+UBgMPYH2JSxwSq9UFBxNo4rvmjKyK9IZZi3Gmov9vCg/rm
TCy1tkkCoeZ45LU2cRn5G0A+NBpqejS8iKYYtKRN4RfroKpKjI9BdybRmr0tU0tvD+ZWC7M/m3Xx
oPX8MVbdfQuGmnPFaO0hdJ0hf0c7wj/Jm3P1s03V8D71QLnIameYRQIwKfLWnuuAaM0mJC6GhTPa
DA/mOOQcLYz22BF3eadcigpNZ+Yv2H/uScc7E1F4NVI32HhzgQuCDX1TNw0rKtp5CS82To3yu0yr
TZ46G/bv9k8oUBTqfPVUAkna1Z5/SNih74sIWYcb92cDjJfEhhyVgGIMQQStXa+NSqX7elCvgSuZ
2g2qinIhg86R/5XM7DaJ3kYq41Knas3o4ApKmlnpOYdObyaoOCOHQzkgNenILoM6Rm3ObxgzQvY7
26tQmafDBdfjmJV/YNy/6/kuftbze9MO/ipKwpLTDZ/fxfEyk5pymeJ73ynQNvQfkz0iZp04DZin
aU5PsKrGc2uMAt3wd+S4bMyjtoPr8qQd9OhZoBp4v8N3Mtnkz9JZElVCjhvgi0sUDV+R8sKdcbCc
eg+K0cUIOFIGgCDWFGzpM1mc4rYANZmpL9mB/zHZbjQ+RfDWn98TMqu5Ppz7polh/OkptbGjuds4
cqDdLAnOMwjIleNlspL43Ne0UP3U2moZ0CD0OORwDO9IosKnGFtkCAJTJg7lo02Cgzb7DxacJ9c3
SctdiBL1TjNON3UYOueaQLpRzh1u86XGJKrnMUiqQ4oObspHPqSJwdehQG8FNu1BZeF/dptN28BB
Ned7L+lJzuxzyvoTGxYqBH48kGQy1veW7NxzFtB6HTHiZHGKkzSdoceY2S+/AhTYhj3qoDTbEadD
yXV0IDxoUe21t4bpzxnJOUnyi7feJH9YbnY/99q9yLx9w7bOOumj3kwxpJsmU844UdybyuAhg7J7
AhSBqsm0IMwQmBISOrV25SMVsy4vFAeKpgATUF5KW6VUwDtqdW7tbPJIQfMemjeFbHFb01+H7vDk
ui3lC3shNuVs6AZBl76RJaXh1i4x71XPXdpzHHYw3OHoOiQ9WEY7CB5UI5J9n6pln0g0y+ip4YWj
ab1T2LCRA/Oy8POO9DzncyIXZR3b7UljMqZoKT9bu7kvQN2hgJq71TJ4XHjFHB75ciH7LZpctqRG
sS3dcdraXevgx2YbYTAz5T1hgUSzsbm0Pyv2vhurEL+LlsSsUegCSQi0waTZewGDtDYjpjGSv7KQ
dm2ue3kIh8JfWeTqji7TZKlxWlg+XtlQvVgi9y/NQGW3Mqt9lSw2BASfpXTkApu8CjHIvQkcYs95
2tJkm4US6XoWie1oz8gZEYRxoD7KrM0e+wTiWNzTXM8WWyTBKwn6+ck6izAjzWpwqZol4Qr+/8HV
2I98r+fQBw3hmIO/Y73KqEmFGfi72WJ7AvI5n7B+T9Gb7wzoTbMS71gl36P33MOCn7Kph940Z6QJ
UU5pAEltXFOE18nLFr8A7ROyC1+FoC7i2lI+1GSHUKmm5mdHxUygpY9THnQvgz7aIgOEFBbO5T5e
QuYd+buZvATYbwWzflSfvVsfZqNUlBxyvZ0reQxblNuBR4ZtSxmtjPiwwo/uO4uLq8A/N2LmYOiA
eNa+QEY2oc0wUuFsq1K9G0segWUOAXuWtD20E3J0ThGUnBJU/x2M5Rn/i+quhjlEF1+k96atjReO
uxZr59fcqmZlq9PgQvJ0fHqNvfFUld4hLDkoeD1dTRGyfOcdXfTSu3IYWpeZ9aVh96JrJl0ptYuS
tsOMfqt7H8LxjbKDw/HJZ5ZzFOTgtsFAEdTnsLdA85v5gSyv+OjVLXNLAzuRTr9B3skOmiPIW2j+
PpbmnTEX5V23RGtOnoChryyEkxE9w56tc0lUgZYW7hOpi4NXdNaDrQeYtvlmIA+FLHE4sWRJN1fu
T6bT1JpJChLMnX7Hdts1vk2cBSdfJu9jwrIqYkYjdwsDmi0s9iECVltZbRWyVyWZRkEaund1ZPv8
hfajsrS16ab2U2iHKNwkYYjWwEXj+V0m4jVOaRXOA215P9Ah8n9a/eE0zTSom884aeTGGiOalGjN
FRmH27ih+xHHA8euIruOifVseJoEhWDy6HuQsfdLR8ivp7hGqmG4BZuHFt5w/Ai/+W2GfQ20mgJw
XxVXYphf57jcG3kUPefODzUMXyNAYkqUHCVryhxr3i5JtdRuTSWOCiD9ekJBIoFlWsI/Dn52iduz
JcVnO4NkKKzgBGF6ugsc10d7OzypoBgeM6F/WxobiQ9oDqBC4NwpL8uenSR/d/VbXVXO92w/l0n2
WIxtc+jLmTZQOi5NZzpBKqDcmtmXkQWJoJTujwHK2r4L6OXBrSG9sJyDHQSljMoiikb4LT+Nmc6C
dPVmmPCeGWj4NjL7wYQ1bPs0RClZMr/XQ/KVVPl37UUNVd3moZVhfy7RUg6sqt7sfwdKyI27oEGS
bn772ftyvIre2AQFXxLcChIniB1pzE2bQ1iTYCY9sNV1qbttyQy+6uV4HobIOpiRxYY/vswFSdvB
4NG6qOf9CF1jNU4TtoMecERCtIG51FwWY6ImUCyYupqCeN9Acp7ZTJn1PR5fWhcNYzdu7PcyCH5b
hVFt0179Kl2uuJmE9W6a3XsSkqlIp+RgLXl4Hme72sdKYxu4AfuywaKPYHy0IYEE+La46gwfO16r
0UPrkTmUCgC6M2FjFTCyKbwOAVnotCm7rvjDCXWEQh4PaouAmZkmDMRPo0BOROYB2Ezy7pyEZpxh
u3Rp2l+lxAUVko+tmurQ2hXTq81RLhziH71S7+Mwz/e58xAUOI2z3sh3MD9KtItAlaDgc4qklh7w
O8jde+wI79zGGhTnjV72/0Fv/w3ozYQgJf9foLf79ndUlf+Oefvzn/yJeZPS/aftAm2zXN91TMu2
//G/9G/V/dc/DGna/3Rcx3E9IV1XsKP4m/Tm/tN0+bPAskwT/lrAe/iT9GbLfwYBUDbP8l0b3I8I
/iekNxm4vIG6WpI1y8P3f/3DERx9eQuO6QjTorBpiv+b9Japfs50HyQPZfjpU4I/lktPAE4M9hE9
7accJHTVv5ElskC4/G5lt9krwazfETM9NRcoRQF15+PfD341gP1OLTDAjqSxZz0kDub/20NrZRwC
KlbBW0XYWeruY1dTPsPYnUe9ebw9AKtEflyktIhgyAYkPB9cKlWbLgZ1n+auu3MXiGIRxQzhbNCb
WhXZvrfQP1r2V5ob4QMg4g7hUfBW+immYHqdbug9uCS4Rnp66JsmeWRdPYSdzZbf98+mKi5On0GR
H6xfCWYN9h3GidM+eCRDl9tG+sTezgtPoF2CjW/P+oUx4JrjG4SQCMwiM8tQ1jsnd0iaF9nJiGld
D0p9h2P4JWLLPY65P6EhwyCSFK7GTDmifRnoKbBT37IEO9DveAgGmixW/lMvATnNEkHe2m25ivg0
RnokHoG2zvJATar618vbMygbLyMRKVwyrkEJEAmrFq6fJopO2ay69dxPSzNKsuOU2CqXTxO4rrsH
+IJtyY/m1e3DCf63OwOY1WbQtAUpuLxoKz2nS8L3NKG2mSofE3ebeRBKYqQuwrxPSCiQBnYU2Y5H
aVBUEhFcgELF7EMGMZCCObhqrQ0YMsQ1HpPOPUShr3alA43vTnYVYqneNeGSeO0pnC1AOexjuMhg
4wu2MTSN5MEK/v2r/48r8ffVqZLMptfU/2HZ9PvQxu1l0EIogqC7aZfM5dvDSLl841fOb8ExF2SG
VsfIRWHWN057dJfBcHv298NoxOpo5hWihInuOv/98fZw+0D/8TKxzOZIfqBNxxdwWmzUTNTEcYEY
uT2dR/NB51DMEml+2Et3bh5bwLXLs79fyuVnM4WPvU/55XbhK3P885rfXv59M9yeET/T4FxTxDAu
w/I2GL2ZHLG72Lf+HKa3u4M+ybtVgL5Wy018++r+fvj7Z1bsiUOWHvUSA04PpDqyVeJAYC1oDrk8
3P4knzXksFpjvL81fP56IP2Ed7uM8yJpMfoowN53jkcf3hxselkWx2B4DkN9/LfXmI3cqXu0ldLz
xk9CGB42WZrsJJCLiv7YDRXJ84aPzZV9OaIDOR+d5eH28vZgBrgV7ahemIAfKcZLSQQzp8RsH9Ud
ZWy2S3eBufRnxynrjjDTeUrWfLkrx+7U6vCHX42bvjLFmgM4JB7LeoGsVmzhPvrYI5Y3ZdMzT/Kj
WAbb7Qdy+cpvD9Zfz24v0RxJNiv0zD0uwrT8AzMkBrWgNMYCsc6bUh4y8o5ObkFT1RBGhHyimvnc
PAjDmOi2agRq9vieFG1ARzUGzjmDaQ45WEU2m4/Q4mGIg/44MeC3Yey816qLTq1nc0ahkXl7i81y
tWNyHO5G1yyW4zQ8zuXDDElaNO+eCBpIzo0rr/AxX6apmxnRQq2z+VEFzYJ5sMkWHNQ1ncdfXUsZ
3lp0AdTRkqjlBM1Kh9Ug/E4CmR/oxwE4QB9ihu1z7nNYBwz+JuxmH/jaQs4T/CxqiTRKF48oPBcs
cFKgJisI0ClhbaFT6fbRXCE71WzC1JRfat8rd/44foAvWssx+4jsKjhYFKbWCgTw3VijWiXN8ViM
473VcnyVvfgIJ0kMgCxM1GH9NTErkL5E1xEgAnggGRK1i/h0IK/oZrWcUBCrDfdZXJ7zei6YIobk
bHO0R8JfOFFx6SsH2Q3F88Qx1mSIEHrSmRfZjM9+rDjnOgscpEDrrVMyNKae9c3xx33j6NMtyL32
KzClY6xOQTa9jS3W2yklUM6Py+/Mgt0x+v2XISL7ONfS21g+Lf9RqRmM5mPoI2Mxg+E1mTFb1OmE
YdPvDhGJw1twdgsnD+iJSw3SslLr5CmnOJQZLglKd1E+x4D4CpqeHP+VU6d4sezuOAG+h00OM6Rs
UF+MSJpUnxUriwhadqsE+kX6nuiLheVFCc2C6ze2lA38kR7B4CSo1aweNkLq4y5FGrBqbcvaWhb8
Rr/Ifk9yFrsomF76fLrPW1e/5DYZnbNlbLvK8lBTd9ZWLOcyKtrrQJr93kzDetvU/NJJ5Q/dDLeT
C48ou8yM6zihErGi73jK3aufG/QlwroHsoNmvKbqBpJaIk2mMJPWERxr41haQKVit4ugc9UnwijF
dqbmRNw4jQeXLPJI+3iqCthpg5ONzzptMdjbYCojdFCe38uLXztQGeBbsooInNRuTXNP8r5gJeZb
MybcgnT3H3B24v5UBaK+m0vzUIEhFSL5ziLkqbrATB97xqUfgMdPDfkZrOf7bmQADWX8ocDEofuk
ODfUjTwY4PKZZ4ONmbnGhTfz7dn4WAdToumDpmrP37K0HrwCFkHtXbKc7xR63WcXqA+fLmE4BhdN
icn2GLeZ2YBpSiMSomN/b+bens2lXMUZozOOY1IxOd6pQjqvs0fPc4KqYjqRcXDL+jWb4EA6BkqR
EU+nbeC3FLDx0rQhZE5jHbHjt8oNvnIT+5wSxAz6wjGu1FZ7Qsh23uQyJiXylFiToOYQOC76qX8I
OBVvBk7D7Az0F5lQiAryMN3POYKf7hC78odWAh2cYX+MLgsN0LQ7d3ztSP9ej4b9R9Z6zmPZvrRT
TJE1Gjde1GVgv9xpzb6U3lqFdNteot4tcCihkxWb2t+3hjk+mFnwzBt9SBIy2xS8yUtqxbBBooMq
3N/pZL3PdYSNuRFnS4T+xhZANCJYnklsX3vJ3nJw0cR1RW/ctYUwLkWo1Z2fJydhNX/UFUtEOwjC
xXLQAikyvzsLLdRcmNR1W+/X6IT3qUGraBTNJaHTtqmG2F2NmSTRcbzSSUyQBGSPppc9tQLbpULE
hh6WZNf7nBSSU0ztovUwqkUO3jGdDWhG5SK1zJD1tT6qXKZ+ZKk+JZKmBnc3jOqHzuZ+TYBhlRHe
6OKamexJ7l2V7+DeA1ZyrJ+O84lmJjy14ZLmHeM7F4z6rsEQggzoQXtsZQR5nKslRLpUv4aeOq43
Gz9nynBxX77HUcJOfLbp4VIll17wg64CAagJ8LHZRqQf637f1+JkjNnSWg48HOXNN1UKMlbCGXxq
el9jjwwIfH+YUQCQOR17qXPJUWm7c81yZCyyvAzplCZ2ZG3lUXAcRhydFhgYkxX7NEkk6knYX1lL
6XX1D4SF9SsZJsbaRGvbl9O80ku9txBJtQfayDEHSlE2VnQfEOUQDQUm0Vn2J7fXt2c3uc7tpQa2
qSaDLdlfsiH2pvW/9Ee3n7EkllutyrfRrtl+FyWZpgW1dOqqJdUzNlG3B73sjf7jZdWPziEakRex
37NYTdbNPD1bVgvli8Cgu1YTMeL1VJ9qErfQ9bCVqAcU7sFAroVyCQKO7eh1LPNXqxLTlsgHXLmL
xbqRdbvt8/grkpYCOMDDbPR/PqQj7UK0aMTUllwluMHq6NkOtRaVmHdFbHbMoWF3zJcH6Qz49eLk
fJMpldPwM4uMaWOZxSHRA1V8G3lTK9E9eiYpMQJZX4XbxqX+AUWPh0Q4mNisYrm9Ash6vvk9oZeD
amVTfpZJ7RwGcewJGfy3h27ZlZtR4S3Huou7HH9uD/WyHyblz18FLsWz6KZ5W3bRHRFvIFOW10Ee
Ttus8OhM+TW7RE40IGF5auWiPqbLrvz2UqbshMKtvezsddYhmDWXp8xdEP0EG8Ne7/KxmgHQilMI
WvfZgesb5hkIkUxIRpmILtEAnscu7Bc7ChEu+w9GcQsQkgaNxeS7jy2AFbryTlBsMTHVorwLu3SE
uspDGHe/59zFFul409HQhdjIlvPRHPeBXueDNHZxKGBLsn2S7lcSTVj9p6FGFek5K2e5ReKkanaT
Ltx7OUx7qs/xpozdnwhYnHMzwCSD0Hstg5qjaWGZINEwSLmuVkQmmz/HxcusVfV0Zmmon40Gx4rR
/pDop15c38A1WuMC5DRukKVRQvMM3YwjMH4/eyDVN6wunezMO5XX0SZbzovCMm1oxgNDGtLofUzH
jzAjh/0nSTG7NnVILst95lWmTDeRJaOymt114jroFIx4vJjB9DgS9V271ZULEeyr3EkfbPnbUm12
tZtDWs4WvI/aXVsldlvNEo+O2S22hSIhggIpxvka7FM6Q/mWbkgwG/UyVY3jIyE4Au1ocxl0wfmf
G+bO0YuspzExrnrjhk5FcUJo0h7G1seWabeEmSXq2lcj0lkw1XfxmKQX5cb+Vuj2N3kLpyiIwt2S
/jN3l05ZlDIn+0ElfnWySDe5Sw1OMqTdXG3HgiwbMAVHAfcy+3twRmI+MSscEH6Jl8kDnOrkNLvc
Sn035ow/3cywCVAKBxxlbyo4oOspGRjlkpi5wHv3fPsh7pfQiRljkXacx3SM462fjT/bIPo0ysl6
6KZmuJZkxpZeaVwcYYW7oLe/qeLmu8oGODRxxnoEUMt66Izrgl3Lju3DlQJyfiqdgf2cj4a5g5zg
uXBRKOHfSfCTzGx+veotSVttFblect8hFHCm3r6mpnESpIHu7bH46izLpfMMmiP20/Rq+sBoyj4f
STaOyv3AIq154NQ8nb2RDHZ2FJuhXHIjWykPbQ7hOuV4UnFdc2ekqddjsel1aK5jhQy+4xPhB1VY
2VNainHsB0C3eTcJO/iSaWanZkrLIgv5pC0QlQyFoknRYY+A4wcaAHxGWXemSWFk4aMdiaeGKs2e
X1tumgiLnJ+X3JmLRrvKMPNj65HZSLpSopCXh+EZgLa1mQr76ElFeX/UZwRuYC6WZxxR8HbRclrT
9CzRrVKYL9mmcu5BFKynACDFfDFi2jNT/jSkqBZlKNLTEFADMipEuixG8lhNw9amN34JEDdSywcX
kk6bEC3iRjQIl01w7HaBaCVDlfMkUUn8aDIH+FT1RRw7eb/LGccgy65Hf9ZpPNNyeI3HUDyJ8qPv
GF+0tyFVF+I6uCjEmF2Rybe/pECcbLstJfxAQN80C5Q+qgjuzKFnT6Zlfq/yqLj3Uahdc/VLi4iQ
Yposh7jzopd6jo5k4/mHpuVX5Gn1reU5H3AJRmUMmqglsyEn1BvJG0EmwyTv4rbpTlXX/UTkaZ2D
npTQoG/tdSodrmoe1rRqSZx3KuO7r71pS4YkbbbSfcvaajEnpM99F7RXGTsAmvEW3iZaNaunyKGu
YUSOvsq04HiPA330wvnYlS3imWI62gLe+NzH87rz5YOd6OjSE6hpVap4iC1xZTX6UKFsjwipH4n5
kJeEzj8p4TCYa1oETlegryARjH0achg6/RiQveCViSY/yMlEuqi/aqfNL1MUjOvO9UaYkp23O8yk
vv5v9s6kuW0my9p/paL2eANDAonsiNpwnkRqtqQNQpYlzPOMX/89oCvKLkd93dH7XphBiZYokkDi
5r3nPGcdyQJeaW8eTDcgJs6tgdfqLiQs1kiOmJdYsNmtuuYmrE3jEsbKwHfb4bgQEsVHCppKc6Cx
APSuMEZWlwE53/3cTR0gcUTyo3EwYtUOmHyjBrVRJlRT4XwM5/iIvote1zkdup2fBwTjGt8pMZDt
ZehTdTJk0ygA1uWg0ctaJBsZXvhBC4dtVuY7lcjPiLL9SVDdtyW7yEDTEBXYYO3Tcjdm43skyVv0
nJmE0WEiFIyguayY3lN8kyob0aCTnLs4t+8or7tlX8UIVPsGNqk+4Hk11Rc5JCC5nGaOgQ1ArDu2
XPqaB8Ytp8BukciW2OmJg0fKEvQYCAbTBdXCTH8IQ5CmzOOXE/HlCDKpASD+IvOozPO1FNMbiHmZ
jf+8zevnJnHnAMfcOCibFCzWadGQ5AhGF2dG4ePIbv14xaXs1Pkh7KMej3c40oyhWG8a+ta2B1ja
mewbZKEEWHgaSdUI0v02+RiqUa3SsbuXjfmcOGZztDRxVFHbHIKEQVs6VWCWk2Lv2hHOM70dGHW9
i34Kjn0CaKUYMZuB+E7JkyqwxSlxo8COjMJ0qTmDaqUbCBmlOmZ6Xt0Y9bnocknh63UbxtPjg2/J
bVxH/Y5WlFiYSnbrnEgOOLhJcCZsExWDmGLSFMIfJdPpysDi3hbpV6VHRJAykH23q+I+jIt0bc8D
59BheOgO3uM0xhZtTQbHMVDzGyUlDQelo5JDE61LLdhPlD/LkKCNm9h8YCf11U36cJI1LFl2jLiy
cvNLNZhcmanse6KSCLENV34MPyBwCfa1GhodLfPAdSHC4cgke6Oqyl9Yhps9ERM5XFrLuzjivYmi
9ptoI65sEwTpxq0/kDYHxoJV8kzSOp2ozLaPWY0QWhfdXVnp41KzM5cVRnhbO8bSJ4qKJmdt3ONT
oLxM1clnODcmihqxnDFeGjfSy8tjqoMy6ARqLa4z5DO2SIzbIcnXhHoAD28T7eTbOnpxBn+71Oh3
hSHodM0HrAUiKRYD7iuij4WqtW2cFS86AcWnvI+Co+SvJ8uElDviH9ArF2DSJu+drLPiaeREDDuX
RdZWw71W9nAeNP8h8rJdX9scYxnzDyOaqUK1m29tZF6havCUp73A4s3WJ9V9e9lwoVkHSCgYWQjo
WX1n7XqVdaiq8NRymddWXmOZN+H8LDWdWzQDExdS8sBXrjUuYmbadNdt49GCdYuvEHKqy7CG7UPZ
HsLoPifOZZ3xpEu3q02sjlSocZmfXSxbSWUfq7hCq14myb6JkzuDEN2N6vkApGpwsfqwQbqWlG+m
bbA3Rg3asEk4t0/eK42JbS+UtutKE5tMn8HhrDusLsEQMQqSxr5x8g/TpigyOrfZeprtnZ3ZMZOU
hr+jKtowg+cdmWrwmpM740y6Ym/nLvu1vKpW9CC7leyxtAWZlm2vb7SBQ92axaZa6SF08PSjhJ1O
+KPsuBJNWbgRBEzvGic9eSHONUMntqMoWG57m1bXm4asYpm5+aOeRPCGfUs7RL5ivm42N3nav3bJ
ZLDKImIh75SOYtpOEFdoo576On4RZCgAgpmsk5cipi3H9HuTxvAE0fmD1NMT+pEZkxMrO4XOTL6j
vQrNvIKM3ee4xwuN1jcTy30sCwLvdYZOeXThmuwfyXdMUIci7Nfi/NyA57d4ZdtiCNkY2j5hlam8
yZAzh/1LmIU9kZgY6EndLGdViHNIpGKTlmv3dgR67HrjVl3Er6uipW6J9GIXRbwRPXAsMh7BXqZ4
eBDZyRszdLIbXrbbhtpFRM4r+Ylq781fNTJ6RStfHdnUk4I6sBb0lvMtlVp2Lls9P0eWeV/4QwVF
EZvryJ51jbYf9dXY32fzzaDqNWGj9yRG0BMdoupSiudCqvYobIDCbB7Mk4auHjZsjmQdCwi6BANb
oopJUEyMWzPQhgfCBTjWkTOuwgFRlCEM0mf54JaYPWZ1dIQlQReA2BhYdlMVbkOX2lWxdi3L1osO
BMZehprzN8+H76Irw53Jh3rOfKKy0jGEl9q6eAoM4h6i9qMfbHEXcRgqLskPnVfg69PPmp8bZ/a8
sOkkmzoHTkY3UZwne5Hb9UUZbrKpClTbWd1eaBCWx95H3NT4Ij46GWWjTeM2GVV741arUrO4GLA1
XcwZWFlsV3MID6TnRGtu1MCOhY7TrYs+F7l5BVcjOrVVVt4gFoII05s4XKzH3jZJkcIPoEV+uPdd
L4Vph0BFliq+xGN3maTfHTBQbOtY9SiK8nCfznKncPbxijzARAOgzBhBbjUxsEsWz+WQMuIhZytc
G3lmrW0HgUiWKs7rzvkKo+pTj+CUKvIdglEeerLFznkDkKmP6hYMXtmu7Wo6VxZSzYm4KlRUbb5A
Xq9tx2FotiLhUo8PSG76FLMuyo8CzVmxdUtpoI/02+fUrk6Q9K29heJlMY2kZ4+pAUo86QMojM29
7rbFkoAr/taBMr1w28fCU+6JBu6jb3AtSbyMWW9oKBAIci+JM65LjOCjbe3Zc3NwtOzeRrvdpja9
XbIPYHqaKTS30r1D6I1U056l8JomkJ7B7s5aOkro+D8tf8iPiN7JK7PzXRihBdS5yNRt/S1zclLf
EYh4Y//etlS27hCtr6+jdUt7a03yWx/A9aP7mex6A1iOC6qRuBiNsdtl8p6R9fibTisnlkAQPoFi
cisZPB3yRjwW8ZHguuFF2Fx3+kqgZbHbnzO+67SPXEum+v+a+/36nu+1j0GJEZVuLs3edO4lFfM0
tq1zglhpwuSBWE5uh7J27pRpqk1YCdCfIaWmL5Tp8O7lrEG4fh3VCE2j1N/TPNQPI8kTOKhgtxNw
Q/kuBPCt2eUXClwpru7f+S3svyYAIXCd2zfzGJ8aCoxPFaz0NkSaoKfvqUUs8wCiR1WXqEKq4DM6
PvRzp0xPlFx4Pg7verYokueVrtA4GVD0mh4aJjeYqc5e00CKplVzqEfRrcXAwZ0yxTp6ccVO2Tbv
OFlQajvlMymrJnuWMCjguOOQIXQPD/GcmqUrlzaGYxTFceQMkUEMj9ZqgTRYEyzN2WQoZ5uemrjy
mpNCjeurJyPSCrzJab3A6wNVcbbrEYcmIDigCL++kuuNmn80mZt8v76nWWZE1Fb+9Mcc2rOokmJ2
I/bg9eQz88qv9/IiG3778vqALMZoVVlMktgeUgXPbs/rPfdf965fBvN7lZvm44SjPCDrfJkWA5HX
fpesRzvwDv18o7KMLb6l2atutgNeb2yuXvsJ/ZcrGXcSSwSA2Jnv4sTCOzjfXL8kRJORV5QrshXQ
mbnxeKz9SacO4M2Y/7Zp7mnSz59lGPFVpBCzOtNVZ2jMtGKWY1qAFUI32NaF/kJosbYO5qappnMT
X/ul1CD1QUn7mTibYEPSTnNIzaE5XO/F872AaPlN3USX67cYJBIdJZ+b+eXks9nxetMUHUkKHZSB
bj5rrkoZ33EPaT6ivtUKQt2d8nvn0jTLHB9l5+yw/XXTWRhQTKPadkGMasTuMAtcO8IMB421sqJ4
p3UObUQ6meEgbgVujc3/CcQyulPj/ygQMy0UU///JNALzdZ/l4ddf+Cf8jBX/8s2hNKRXUnbYAeJ
0Ouf8jBX/OUa0uRR9qCmbhnmL3kYGjBp08KxDOKi6GmT3vlPeZjl/mUpBGUu81PHkIbr/m/kYeLP
GFCpqBRM25YGEgpTuLN47LcYUK/X2OmwP9pnQbKitThePDXAM7bBbaS+/d1qUX+7393OuCfrWV8m
Cs9qV7svJbJ35qeiI4DM99aVwMvjk79Z8TgHJEMc9NFJnrIt6Qlhwrg57TKXTAdV3RUGFtWiI+EC
RTJcAQ9MjJWCRwsDtZ+AYDZmPNtzgALqr3GsB2uZuZCAHrN8m4xTwMYKp8ZUmwejZvr+26d3+1MY
97esTW/zkI7iP/5u/oe3xNR5z3lXTMtx5o/l97eE8JsKub0SCM+l2vlmaIEX0s4JDeZtrmlbJzPN
BZWgB6DUOut+sCO2+k0zHHsVEfhR0dPdNcVMKQDkRRsDXxcurhp1A51dZ+N2lOW+cl5orRb7//5v
Z7im/l3tJ1CpoIMRiAt1iYDQIsX297/eC4ggdNqwJInDe0lLz1oWZA6mmBCwOakccaxxyXrwbxKI
RVEq0l3Lfi8ql7hErd8alY82wU+cZU8HYinx0DmIBFuU4M4QcR2U9jwwgm/NclUUcmWZWon/CDG4
HwyL2k5ogdOFTSNSOszpLjTw/Gda9Zni2cF33BzLJIQXkQ9c9Pxvwpxu4l509NiJq+v8J1k0AgS2
sdcnaAudszfiKDw67q1PhB0K8LbdhCp+mugpegAnCIZLNYLbQ3cCpl6vGejRIqDZFofBUp8EkYpX
WUD3MWZIvVwstPzcssfApBnVuva1it5qpxZO88MMMAEns/In8sa9j5GFTX26wwb3rewx0ht1ibo6
BsehPRdlA2bM1D6als5fIBv7EiTtTpoSA0+nUJ17AUkvrX4q4R8wuugg1OpyPwrnMTMbRHhDCgmH
X6Ll7ArCVtzhDPjwPRxRJnJ2GWXJkrnBO3noQweULx5gHgd7w2XG7JUNgkv3KPQCvFTVeuzL62Oc
uhs/gSo7OZBawHDmFbAJggZHhIggTgQ2QQSKGMwnc0vE7TtZ60QA2sABJlwubVe90Kvks8QzyjZm
GEjUNFvwV6sGo0uKr3KJm5DGWIQpNUxc62J6bbkE8kF9dPLHEi6j9uBabgx4DudlhHpzmjdO3XBI
ZfPdw8KA6H9aNBMZlWH2jjgfmF+DFsLTuwxzx3QHvCEm0XN8TbsnGAhAYcvsuRjFW9XU3yUU70i0
DEBAQ3VN9qOOwjszgNxrhOGliucAnrb75pTFK80QTXjshuTIVk+b1j5QMFt4xwLHEmMp8SJD7E65
eYNdBDJdZG7DEZsbvSB/UUBTkoUBdmdig5LnLqlzYtzrQQmUn6ZJ013YumwpLk5BDhIBwqU74HKM
qw9p3lnElbYqfaoNL6FwR4tv2MRgtIfYimjF8rG4PTcTQUcgHgYfuKU7yjd2NyQs4ee2U/J4Z+cZ
Y5pvbiwfkzg8CG06RUWgr2l2pCs0HjozXKgw6Xjpwvw+cur33Kxfg6TbCh8bGWcSyMz2rXF3Vobd
N5fwNjN3VxsGIRqKelZHCC+Vx8LqPE4kpy5k8r123S+Pv6VKxgPJ9O9aHQBea1jQ5TwPH9QtyYMv
EZ+nEQWX2AvJD422tECfhrE8lJ1/K237w7N5AZl4F2NfbSUYFS/z7t2ouImURiaGHyF+s+8TdJmN
mCMlTQXx2INYNKXdNvWNz4wzb+EGA30SkTwxUto4OqkQkTPz93QsmCjjq4U1eIuwxgTLBJD2arIx
4pjf0TBz6pwRu1hiXfLMIWCC0FZMGKN0b8Mhvouc8awsbUdTYGUULggNG+8k5SXLtVrnfX0ewxis
gJ+jewO4U3vtPqqCOYXpu2mnJy0LHjAmVEtnHJ4KerrYqPG1eL1++/N5kStC7iFiqvMRtkXvCSKI
+fwe61kRxqlUpeHeS7y1FTH4heI5Cf+1K/MRzM7wSdYZs0ziogG0A08ybr3CuJsfiBj9xcRpOIP6
bjYeaBmourS1F6FHjJXrvrmDdfJddiB7WSvEgWX3Mu1HHWgkrmbglt42R/K9DpW+pFlHHgm6j4Ve
ONuc5vBCzqFsYUB4TesEj15PolwUtiRzsWQGDWij2vA3hujJDkVA3eAltNciqpJVLOXZkfk3X1X0
xe2XJmEJcycBP+hdl1m4KsPhREQsrURVrTOSd4IoILMmY9xRtMQwtI18hEhQgDoNlihNoz2BplAQ
ubwt7RwJWmE9W3OUQYLmY8hIvkY+d0mK6tkLhluHThyjJflswMaI4vpHEMpyoVrrhwXvNW9QeWTc
qbwQgQwRoteHRlXeF0KdMqyI5AfjEgusN3NA7VUw+IuAVQVq1qkIjZiLFNLEiLHMiSeMZVP3NVjt
nROq5YDj3dEH/UDHrWfA4pxUH3JpDwdSPKwO+N1oX/xGMAlN032etI+DlmOJ1kfWF649o8Frjo2P
FJvtwvJyxNCknUnLfo2H2lpFnvleaCCog/bGorUHrjVnXw0myRIODUP9JpUhWCTT1hZdxRykHQED
qVHcFGa87Uf3IWK0q7nyJXVHHJCpClZvURG+j7jwWmdWAlGIRA27Gs0k4k4MLWiJJlujuToL10QL
yfimLBoHkQ4vULegKSimRKCSaOw2887JAVWHpVCGIHzdwmougamDaUgV1vMMRENT++TK6o8lHpcF
r4HeLAe8BhaBbC5avXq+0m2VgLXNP0O9AKRt5CQ5WPU6HaN5W75vfDzeWNa8tWs/NvMApvP2ciCU
pUrlrS7gUSrR/5hCCxC1CaV2NJ+Cqs62QvPx41xn/PKxh3EZ+y524u4MZV4ExcGZfb4ecDaXdcub
Grz2Dt1WDombjZ1EN73Xfpv3nqzFKQF75qlvxEMyQJ5p4uZ1fusajxHV/Hkwg3/xy/bHpHESp4H+
gpd4YaPtwwApv/lG+pBKiGstSY6IhCGcmcwJBQMxkfzosg64JNV2E5LROajyqBLttm8JTOGCSHo2
ugcve3Iypmhdwqa4LPNnFDYr4mDPgYNZbHTuNbO/REVFUlaMUk4etHZ49MiRh5vWsjRNao+mq+an
cIzbT9dXx+VxKUa49cmY7OentRwBrVE9uJHzWUfYysZB0jkN7zpeoSOgS8TIoWipj+VFUxV/uOhn
/pb0ErVoKjck+Vclt233fWJ0ARy+JQsAgqHuWGun6CU4w37fpKPcN4NjLVFj3Fk5uh2Wekal6xIR
Yt+Mr1MpaRb1BpAY2I1WgsnAtMnbyPoQvUUVHpDm4MEMtWinOVQ+qso3MKuqjTuRFl+kjJIVER3S
JMAqj4j+yUzSu014VhWC9CpNUK92xSkWyaPRuB1qC3YwsbA+kOZAaoApOpYT05UwfTI1kjIYeiYY
Ft3HaPZwZhC/2qal7RbrD0a7zLIwW3s2LOLc5/Q3+j11ScvASX2ilfbW2aTj+ot44+O+D0+jCZ8x
riscLkU4u24rhK6tfp/RqcY7Ft6VKTk6sdIg9GQoHmDW1MuChPak3mOCBBmYMNr0KmtVuI6xGhBB
r3UUvmnSE8wjtWMiGNSMHQmPmS9WTuIRt5uWD4g/gdZNSbPqiExrE1NDGczpoZVpx5I2J954QbJr
oFtBnRrDlBhNdDJNjzOhm290dxZb/evL6z1jdI4IfcPt9cEefgpB8lm5uj748wes26SaBiojFFi/
fsX13giHaSM7jdENGry819UKbhLXdmsb+JNDk10aE17JWatX5NFSM32mdvMBc70x5z/o+ouuXxY4
LbIoIgBn1r4PHfP4xfVurHvsL7wCdL/7elXCZ4HlLTNgE2uJZGVfmMY+rTQCDqQst6irxV5WCqsM
alNaodmDZE7WRqP3KBAH/0ocvd67PoV/tQ1df3cy9xtdQSBm7bEw+UgYyYpyakZGqc7nVfansPbl
vpOY9PH90Kg2sj2mAZRmqoVKHLjTOVLzjsmyi62l1WBGxXTkkAmItCO2eXADxv6jhHVfghhNEBEv
faOOzoGHQHDoTaQAPuRGdA4P/cBFYfAa854E8ISEk5b8BDulmktIuvN7gKXCwZKDpce+s00jPJhp
TLSIABY3onZcytSw1iFcN7pU2k2O0pS6ncTEOo50pPPa2unyN+qRfC98FZ6IunpuUm2gSkRGkzDI
MtLyRm+sCXkcxYPLLCCY4FFoRmFjOeD5a3vwT31nv9JfwF09xQwMqFLryjsw702QmO3D1CbrUivE
fWBEBzW27cK2p/Dk1KwPWcGlokkLqsDATt4mLkj4IADHFmCQynmdFS724tKv7lIBGIAWGk7Yvnpg
ojPc9BObKT0dIWMCszo6tDoCOAUXYwjZq5PVwR5foNOC3dkoUq18ThlKjex715ymWFMHpFQgtrQ0
O2YGlVhU+vWTP4aEv2iK6lIiM/OCLnmR0r/LPQtpB67eTR52/iMT7y+rZP3u62KJBajZ43628HX0
rwgqhq3s5XTDIeKuXJPctR778M4xO2pM6R57R5PHjgG3Hd3jkaV5kmQvdGHY7hVqvAinuyVBWJEe
7H+382bcF7n4ngwyOMZeN2fX1SWw3TCCXNOEZ83qBT3voVq1pnMYp3J81BxCpOKsY7VMzHtbKffR
18AuaV0LV8dEIF/Wzu0wVqj/42ICCRVRsWaRa56K+abTxe3Y290yUAbol6kxn0Lp3MZFn+7CdrhB
W1vcKuWd+8hIiC4GfOgP/VMiE/B+auVNk7yFh5q10X1lWOoUJs4uABkRsDW5H8eMgJkKrUVfiBeY
gw4fYtxtetty98Hgw3J0fJPkIa6qevniUY2suIhZ+9qO1D7p8rVIq+JclIBaReqLvZOgg7OtW7+P
9Z1WwwmLVdLskhpqZv9o1DQeJuHcOHngX3BzQrZNzHw7dP4BDTqktNT70XRxcW8M+irKOrkdA4GR
EOfAXjOm164a4l3YbIGioFDK4qPV6fnR5sitamdDr/kpDbtDEDAvkj2aQxlk37zJiO9l1iINq+pj
X7AF1dNwVUgOiA5XBeWcf/TpygCTQpq2aDKvP9sD/RLXGe7C0SBwxkbIVQowZvrEPt6wC0jbYH4W
phZoR08cmw6jYluRZOu37WeUNMGlHdxXL7WeO0UlM0wVKXZjdVdx5Aalnx4MP0cvNVmEnc1U0aCF
bTpRHAnPpA8Rvllh3t3jRFxrTXyo0sy/i8bi7FkpwZpZA3g5mWEuCSJO8uhciOmGlUZrMT1PzF02
KkqzbRgl+LxMWi/YGmkowKwbm6Po4/a4oKFX3dlheouKXBlLzxXD1sFUDfHbKrbBkMEE08YL9TRR
jFXm7j1tO8Xo33S96LhWJxoA5PHsxZN5qBKRctiYahs2yjnbTs8qU2Vg/XXvIFone4L489J0hn5T
fSsrLXxsh3YV0+W4Rb+LoJSCMdXte9234MH5iVgD9FmXJvl1kuq8qdBhtRC7VqlVEyZgeynecveH
n0K4R6dVHgccDtImJ69A+UCvdFP4Lq01RzyBMSGe0u7YHtGBG5JI7QodlRSGxhPO3MqMbmTnEQva
9ITbKyJbi2Oao8eekvpo5rUOapwk5ZqDEwERQveFKpU6MKZVh+u9MDwVJZdkrdTAFVbz3aE6sQX2
DlkQaAe/i3b92KW7SBVIDnV6SVo1KJs8LDJ1xnlExchCQ2VcfmWaMWII0cxDRL94YejkuYQY5uEf
zQDRn3evQFEKmuSQlnsXFIp3MZPEWk3uCBuOuoT+IvlbA1omMYtGmzRK11d1dECIXzBbhdlhuCS2
IZi+3oy1eh5aWh1xkyO4FVB0Dh1S9H/ejfMy3OtEb+qpzdxwvrneM+0BdEqHHPLn182YhCs9IuIl
nn2OomI2c72XXTPHaX2g2h18i/0ObKj5v7ShD9ZiiCB8zoVL6cy2RghQKz2vMITM3/Oupcuvhx2u
/Wu/jt9Y5h1It0wYfz14/QXXmz++9+tLXZ8NlH0FcRZyCOFj83P+vJHUs34GJ/fX/74+gH+JH/nt
rlHQsrUDpo6/fvq3/3T9pqs5aCrqkuTTP17B9eE/nkK5RsEWOCDrYH7RwQw9bUzSxH49wR8/8Z9+
y6//YgycuWGjb4q5WmQh9BfMdxPIuSF0Ns1Bb1nnQbS+PgwRlre9V7zIqLoPfYSeDlNsNnXcSC9s
DzRPmc1dv3bnbw61R+vOQ6gFHIrNm5Om3crpWq6io/YAKhd8M1oVcz4COK8+FC2ftZ2Pub7mEM8P
jDV4wJ/9rcin0PSbyYPCmJp6Q7nVrDQYj0ld0RS4GhRm50Ik9Lchm/ZV1/8I0rzHQLZ0fO+mNYtD
BtEUGRmp5MFIyGssMS9xFC1CcqMqu3sSMVSyKi4ewlB+BTlZkzYMPUvd5ob/7uRgrgzIY3Rivypk
7l14Ww4taNA2lKvCCfdsu1+6kNRlRgVLI7W+O7WGl0aDh6NX2jvmJs466S8jwi21cviIU1jmUzGg
PtRahqegGRdVM95YBI94DgWwMh4y+LyAgJnuY0doTff2OkHIPLwjSdJ/WPiR/JydkWMW3yrx6Q50
ctEgXlK926HF6fQ5ObXq0XJjfxAZlh9rODLzPqaavzUN/82cXzOBY0U9+x7co0QSSYEY8Gz9qqH+
i9phM8y+TN/PSGbMjv2glk2K8a2UyDnFxbTbZ7SfVkAzPSmfu9G+t3NSGnMhtk2o/ahdoa9UjQZ2
tnEa01PMsHZnCGxSiMSJcqh3WJIOCbVbHHsxwgVSTlI1IjlyunPnfeEhpyzCaoPNjQ2yV0Nkdayb
0rcS3AzEa7GozWEaFSNm8lt7g92ASp4Gy/UXZT9t3GNFsbUsYletFH0IVSKuk6xJSxFR/vtaed+U
T2M89l8mW1MGabFrvY1avykBnhuthyS5R/lFfnxWskxac3l+1t3oEVol/MZcPchhFY03pS0I7uhu
SpcI9XBcqeat62vcBL32AVH/hJks3uY+0qjouTCjb4MXVDRhW2vrFtGRkTcxDn1PMnAQ3rt4feF2
F99z+FfwTNS6YyHZ4jwFodcSeoGV2N5w9EBcMktysD01koISEZURgR8vGEKkyHMWorCHnUWUUuy6
BtJ2Cnl/3sg4eU5AUfqj0iDGTmaXL2vQiWDSAi1j5BDXoLwi3sCiz+g/jewF2akf3A4w5L3S8O8U
kGpgWl2EBFRjDl5M9nHKwejdmRViqjQj7YeW4qNrOWQD295TmCPs1+tnNmV79hKoFzs+O6EDtfGF
fYutHxPbYEec6dMRtPJnHm7iIH7IE/Xl9jq5InlxUDH57NaEaMVT5lutW/Ct6gFfQUG0Ah3VpQkN
cJIOYe86geGS/r35DR4STclU0ghKQiYSmLkIUCkLnMJ5jAJj5jnFIH5hBxcTii7J+6b8+GVU+r4d
MI/YdE0n3oIiQzIxZG+Y2uKNOZ9rhZOyaTmgSTvP/7xoDImp4GwZCwu0FddXza4eOeBZaZyAQ6si
DiBu3VWV07IrE7oM1cTFMccHKDAuLwd9tktGhPYEk0+LgaCkHuJWMxHvB2XwnDIq4GomJRWCf4La
MToqW6HiNWHAjchk+oxG8WtNu+dY5zF5cLOCVB+qYZXH4P6nOWXGjV8q2iOg1Sry0arywUtkhrc4
ucT1RLtJe0kHyYCq57xyJA07583MFSC/+Y00oo75l52e2a0w1fIeOjG+oYb9qOiH8GkYbyRmVAPI
tdQjwW74bJhDVnF8H2IJkT12Ms/xn+aBNNOuclE3QbN1nWRbgfteOymeRomsbdljDll6HiU9Yuth
Ie0U+nUf7S2E6Sus1mR6NfPLb2S4cksq9Qro3aDkNkGftgkE+8EBO4xkf7Ksbf220TTATE75YZZB
vY0grUEM3NcM0qok5RA0BTM/8YWgZY8W82h32mWYG/bNfEZm7T5LckDX7Uwp94i7VdqHGUSnOMk/
qrmfbmIpYfpR5ccbV81mEjIBCksLt9KBM90Ue88cP0rOoIq2s2YYz11I66YZw1dv+Bq0sSAWBKd9
Xp17g/EuxERCO4Cs0TrVna+YlsGmKBgd0JFZNgngNht6GzunaolKDPk+QAqAkkGK+pMeLLZQ+zUE
LbyK4g8rMTEHJxMdwaiQ5LT2d1PlfsSsoYVmPwGQO6YTZ4NpmBct7YAzGOi76xbtdZtAwa/5m5Kc
N11Dy+dlziWKwec6Wa0W7gCS2pv3SXgWCMc9ROX1oxBYrJJi6akKrkM5ckB40L5Tpd27nJaLtCA/
r+k6DnsPiJal4lWjkbHzWSVlQt+AyQ626IGLKFbbdCif4+SS5HCeR2RdC/zlllWYN22LVXUo8Lm2
sPuwdhTtSPwLIkx9ZOGLKJLKieLATPzddeD/f9im/0mVY+lKXt+qj+G//M989d68/+3zquc5v6ef
//j7+bP/2w60RB2E1ee/yXN+/uQ/5TlS/wsjo2s4QndM+1/SHGn+ZduuYyECcYA/zyKbv2V51QT/
+Luw/7J0B++RkpYhMPD9Rm4y/6K6wwhkWRLaA5Ke/400Z9b4/M5tEi5eIXxyrnB13XV15w8lh9DY
eZQuYhLl19s4dG6oMkGlrLWn8pTspMPFclPKg2diEly1j827+PAfm2dBIyYj4mmLH5bKQmrf2B+2
3hbqsZFt5+yaCnXrThF3TWIT0JgnsGNlti+8+2SbrsxN9o7un9KCK0LqrYIn4wdDiZXcK0b/P6lj
Pz+T/6C1MWb21G9sqp+vkXGesm0LuYr6Q2tTsRYZJo45ehTyuTWM+6CdtqVr3Ua9+Gih+yCLBYYe
h692aNz/dkD8hycXan4H/3x2wSclbaFL3bb+ePZ8Lt4j1JY790n1R/0rv68uAt3IW7NJvwJvkZGm
8iUfxD0VijiCoo4ftI17w5BELqcLSQTizsB2cyoP5nt6nvbxXUw5fg5xqN4hGq7X4Xl8Z0lm5mU/
yGiLoDzfDR/5c3CybvVt4X76tuOsNTU9x59xv3ZuxSv8pHzBYAZnkH3DbA0gyWJeRt/Kp/SJsHrN
QiKwSIl3VaQTLNiEGYyQSxKdFvUpPfUb/Qd+dGvXSEJ1V9n/Y+88lhuHtiz7RaiAN1NYeooSKYma
IKRMCd57fH0v6nVVv1fVURU97wlDqZShSODee87Ze22D/DCbTf6lOUmZI+27wNyR6vNR3eCUxn/S
K3+OP7+VP2sgPBMDmhzDDYeSTLbHz4gslcNwJgXJ9NPvZVO4gwvfLkFvUts/8r7pHCiEuF23Iqrk
L+DtWKYEt/jqcE6prrBtP0D7F+ABbyYuf7YmgrIY9l8fYJ5b2AV5elmeVua3R0aLrXmtLtk3EZkz
8W7H6qoF6zMSsfKtmK5A9ggx5+WIDst7+an7WL5CKEM/ZDgYZMVskeKSUAR7nD7paPrTxAviUkPS
ukI9oy/vtAYUBd9BzozRK8WLKvoLcXKX9mPa61/VU3juq5P8MmEsRaSJ3JpBNQjpZ3S+p2I3naLd
uG6iJ33PAXVhtOJQptSf+a4hrY9d+FK5yk9KorA8+AUWDdw0X33q0ZaMM6QLLm64d7padfWUXPv4
iHhncR/EYd1Jvd4r92uAKMYjj8XCCQeX4S79JZ0BGMZxfQdIgsPnHDr5R3yUjwq+TlrTLrPLVYJW
w4DPBsFxgDNWpsGyN99AJZeIyQkA+G4vOVvTiYaQehbv8uhpzxETDiRLj/CqCruK5FjXkVcCKxcM
U+PAvFXepJ/Dlg39LD8zpDZv0Zd+Grp9L9jJW3gzL2tic2kjiyf+GsDvVj8V52kr9l6hHIwLhYaA
xGtTfk1+Sdzyptnk7/TDU9va0DNMj9aT9YosC3O4QQ/B652Cu8POv0fmzvawl9MrkOzmXG11vKb+
ClWBTAgOAdlueqeVaYCNcqnc0VWFbu71n/oGFgUYatI4nNXrBId034tG/owdw310AGlo0/YR4GXr
f1qHnpO80f3SYxCT2oxSQXdIU5AecdLXGya+tDROReEM2/iYpcSjsQZC9l0IsBk562LPop2MtMeW
/ua32Ms3yh1TTh7INtkxTxQEOg1gB5Pjrf9Y3M2yiW+q6KDaLum0no3epUOtXcPP7kcAP9ba8nEc
t8sbTTiPqse6MNWccXYHS0suhz0Tn4Wd0TbPynCzLuOxv8c7WgXGfXkW30QXORAB9s/Smanif78+
sv396+qIIFRTTTz7ksQ2p0Ev/GcloZyvpjbpMnFkUe+W1hrIhfFmJp373/+a/7IIP36NZsnGL0JR
1v8TnrBtBUagodRsNGm6Pn4FnZvtEs3fGLUKeykAzq4NW/x/KHT/L0s/Ioj/srsikpRFU1OZwZsI
dNnG//mvU6JGZXTVdRvwz28PIIqnzSWU9ZmxXKkrwgeuYzsnAz2sX7H+qK5kfoKyLdH2dM5oCPpW
rZdrFYbjZjVJWsnzaiXYEwxvooiHbJjPM+JC4ORghiRl0XAMJapnPmyq+N5r0rHRgmRNd+pnloyc
rrhVqaAU8vQM7KAhCnghxS81dpmOlqfrXuV6IGTNgAgyisSj5WUlgI0iaAL3PtHHbPTRspHB/C5m
des1Y3iJNFIPrbzcN7jkyXjCmvKQvm+tvjvMSHPIiGUjC8X6bo3VNtLO+LoNqBR/hmhyGvz6fqsj
7pwZFFeFXzU9TdNMChRx3Rowan09S2maP5JZ9XBwprYlGU9IHsJR7o1yfEpK/gTe9p7lwET+Q95L
Kwm7SiwewdrWm1zj/Guth7O1TX6Gts9O8tR2pEKLL5keqsdkbFRm7rQlMRKgigNQlJnLRmvai54n
dHeXAmws9ng4FQpP0vyRr7EUsqaW8exyyWGIyPvK1eCh2LKwqoGKDw3rR+kLMp4bFFgG/AbjmKpr
6RrixMZnqGfGWkugC+rXZM3qiSggNUcNQ1M034xoPm2x17otNATmrekTPbI/FhqcXamtV03+jHi+
aPzoZ1RquNHQJjBIkc8pPu5YIKmsr+iW4IF7pTBamUSxUYQUCbnOIWHsOKPROsIMoL9oa/SCJMZJ
M4kWT0zomvYkzX+bWXtea0FB6Le8zXr9iqvik8mNGBM6OXfPc1xiC42u+Lz/piZl7coFvKooGbXu
7fGxCsxgSoj+RUPha4XiRvMK00skNDpE4gG3aipp4tMXoQ9HDqAqF4NXpCnIL9hSca3daLYfBUEE
22/xTpvyrkorATsMgbuPsUdKq8lRMhFb/DC9ljVCSnN6pL+BeRTm74VLXRTy61zLf0P6+dNStix8
+E/FLBCyYUF7N7RsFPoTEjA83uwM/Qk/Hw03RuS8Ovl6lBbiGSF/DdNLDeaiRysMmN9lYuKqS0x3
B4AV3yHCuZrzbwvEqaEOdAYxmZaGhxTC6c1moz7pwFQKOAMjmYdlRbhJ1rgmNaUmhQRnGnSXtwP5
8qR2OKH0QSnuGGB6Mg5epfadxp/r/LKOmqvM483spoOlxMTBi75aY1nPVoDkC4Y39sk50Ymkb3Wy
CyM1SIrivMQaSsgohAgPdpRNox3weQqDSVvMOK3ovyqiQbT+YQuttdFdSqnZyuiANmkxbDrQFg/F
3DxgEGufEREDrKyiCFQd+aeVhqU/6lZph8oNkrVidq45Es6+jONOGjrEUOBKnbomelQSE2iFiW90
zHB+H0iLwXuStJzZSNqIg6Y3n8IeIjE9p85Npa61ATcTwxXDP50Zze0M/TPNQg6tv59KzLdyLEqM
L8Qf/H5Gi63sHx+N8h/uiHQP7U2jzyyJTtFgoIpaJbfjPmf5nAH57OJB/m4iWfBleUy8JzpZdI7O
6zN2Y46LHAHqjel2x+piFXYSoADkyBje5du6ke9p7XVue8yP81FCfGl3+47YJhquTyv6vc7J7ssL
935zePS4ftpA8h4JngflZN7t6hKbtninWa6e48/uoPrzkcZ6eKq+ij1HdhFWiy2/8x7p7+a+e4k3
QCrp+DL1MM84B5kNs9IXkls8+BWO2LvYr8nzM07iE3xOieMpDX59x3EWHR2hbaaxlS7oeiIbKEt7
lzqUFwfCQ/g2gwOio0OH+TKfzL8ANb6T8Q6rgtwo+pzqwDeOPw2WydfpICNFWmzBcsqMU4+T9W5+
In3ntbpykI+eQAu+GgF81TNdIKR3bGIMBS/KD5IJon0c82v9SFfbCJrOq2RO2mQBcmx2Jd3t9/1G
aihV/HEvz7sq2uUjCyhTx/RkVG6rBTqyqcyLkHtMZHn66PBkYsI7DIRbjUYZd1u/p2PHHBVgKaxB
krzQKSBIJQp9tgF6cT4XvEl/IuqeBPjs8ogl3xfe5CWmHwugilgQ2E8c6LiAT1EiR7UXveV9AE2W
w+kJSgadQWWLEKp9l5HNkBUHsm5BmgA9hkhQWzvLEDC3PBB7ZZMaiFNOM30TOoU7vfMaZ9xfS9BD
QFA2Mq+HfiBiWJ6cFO3L6C2CDSsCL/QFbyuTi+pbC2lW7tsvxNu8PbQOwQjRt2UZP1v6DmTMQ61R
PkPZn627cGIJs06attPvQu2NGy6LQgDBaRv0lKIX1JZ/YScRik1J1j/C/0CckxHJmdG8GidwSeh7
TEwQfzVPuKyv4Zn6qbu3BVX7c39Ft8Hvjj44+r6Xh3o7/qUmK2G4fCt+ctKPBVgoLNl2/zbdEoQO
NNFP3DaZR268CUaydKobifcvMaUWcIc7d4DyRVNTTl2SKpGAWggwucBvTeSpLtjjm8ZRlUheFDMY
vmsvdNu3EUwdrAOe/47nKw5HOX2UcRyhSADsbUO0r21GYI+NyKq5gSkAw8efyY8eR4Za7xUKPxM4
GfAEl7AggtZ4EQ0KyRMJydpBajxjH+5IAKJhTewdY0J+RpO5vEH0nMPXIXuN1qB4sNuDfNgLX2rp
Jc+RBKeOXMyAfNfmZJ2JCWNWWszHeTsesKPACOXKRfzCUDVo90Pmz7t+lx1B8nCyyf8yXE/fReuQ
H+AsUNsClkJ6Ipbb6gujBMycyo45m0S28c51BXKO5vo4OKg0hY3MmjF8oW7YlEyJDvGmpHVsutl7
HuD64DBAAYae+ZV8gewMrqBwhMlFeA7Wl5AmPCOC6UzIgakZdG86NBTkpbseLa4aSlT6Al7+0ZLB
hEJZc+ILFXm5y7Ir1hHBtq4mk5c3hgcKOX8OyhdHepd8OdBveUAz584gZ2X72ObHxFduJX0Fzzjs
oW6gGiu8+akR7eYpv1DP3InP2iYkHx8zljESX110AAYqa5vR2Enl547vamB+8DdcqHRN+sG7MUDt
G9X81QzWV8/aVpU7nyPJWQDvGH5Z+eIpZNJl986jtUuos0tZ3j93Z+He7LUXAHH9u3lhHPMRb7t9
SCOFY8IlnD0L8g6r9viSLr4ZMK0It+hGvmSvoDFr909M8qQDCqtTdGr/gAxbkFwdGddZZwaLKset
W/3F2OXICqtelVNyy/bRRpV3kbJTUTostgxcRdzk2aHut7X4pF/Uo/FSveK25YAJBLWM3JCrjmCW
v5QGmJj37RZFL4i9MyXdiR2GVgg1YvLVo4olmyzCc22TsGcMTo75qCDyecfrXrjqe7Nn1PKg0b5L
iqcQUHw2Txq8G8k3hGAMN7GwAcbJ+xQyOwHcml0AqFQqsWNEp+DQY0zvl0faKlPFYeFAVSn97Zov
ThVW41b9Qb3EV4EIA1vyzYscWC9S7AIBIoiFbFxSjAiMRBFLFPGWoCBlsOdDskHOalqn5oRPRVRP
jU4ivG3+jK2LNgkyytv6pzj9LnOqF+2KD7orE8rVj4KEZ2aD3vJUBCgoLlGyU6QvYDKpeYmmY/LB
dJj48JUgLSgAPWlmAydeSL/2sJCSug+n64AtOhJ+IJkHpuFV6RPrj4V3Kbeu2W58Wbz4j/QmWC4V
wXTM73QglHfpTANkxHB9BkTsNxcJPzDnuUv0wb7EYqAonxaJF8fxXD0nmAn/9D5RIsWbKBI24uqi
Y/ECIMZlK2N9jCgFI/zYHhPb+hYBA9CdB1GLvaXy2VQkVrt7+tEbDiQwzqWX+T0MXyDBgIDptwpX
bEooLyo6bx3s8IOBQQb5S/Lqr+ZWfVThgXFr8pw+mfXe0jbaJr0/Dp6Cn3zOlY1ZnkS+FsbnLj2v
xJaxUbxJGwSMAZKbwsa532zEAAowEwmy1iAWBQ3G8m9EQ30JI5QoOZupzHA3X8T1FL6UGwZz9+Eb
bEfNKeCKPg+1hNKidLGjk+gVN+Zq4VN1UZ3ouT7ASck+dVSzP4o/fED2i36WXfEpK5eCjHOKOiI3
j+N+mrik7fyFPS+5MIF9GsVAQ3CwS7zlQyXm4saqTvYesY4RvbFTtm9fUKuwiygb81WnTVnY1pmG
0idmtG/+IWnBFG1n+sy0WGey11FRejnirqtM93KvPdcP15gf55fim1waE5DNt8a4P7us1h6TswBR
0leI2sFPijhyG7ItLuIHglFKhS+YQxQnzAKj91XHmgkGuGcK3hEGRAeLwnZSWeng+maEPYFoIf2p
pVD3jJq0t5ShIR5GWz0uFOjv5E+Gx1b56do/wARaAgYeifEE5hBF/s0ZpjxjcEsuyK0I0QJpipKx
hwTrYQSt7+nAGddWv8mBRiL8gN9y6d8mVIKJHV/Hw/jX+DN9IKFhVr1+Nd9UjRa53IR4/6ARnNlo
JmpmtMW29gbqjT2Loa0UGLv1uLjFgehITpfuhF7xBKvx3tbI0TCr+tLo1gj97OaUeCvOCgbvf8Ut
R8QkwO8T7dVjs6Hhx/KC+/aU38nzREjndF8D+mjamtdmXxFHTeziMTmbQXMyzb0YzN/jt3niqhTI
076ux/hY/rGuhDAdMXSpX9Y2eW0PRK7RP29eCdZayh9pfVo0mEnkvgLC3pbkx7T+/Mcwg5oxhUUp
YyOsWgryiuakwB9gwuZV50Xcr8xDaUJApdk9/HgxVDdQJ8S7zL//IYn9cSx6IRC7BUtZzm6LLkza
/z78ft3vR7/fZkw4y8osQ11YDdLemnGn/uOrK2NFuLU85VG/mWCfXTr02pE2k0ZjinYSs870DVo0
U8TaaMi8XjV0jqCokeGnc8FZ3kTIkZ7xwHJjFx3xtbWUuJqRXRIr3mMA57lZ5HIKaiH6o8AOsgJi
t8OyUd0+qxG+j1lB/whm9sCEFSU+JypINX4I4LQzzBZvokgzCiGQLYVx5PVpf5cyPcZb2E0vUkH6
dlHmfiPTYReR1jo9gy2o2elMJdy+dJ0CbC40P+UYHhX5BG60KCjB8TpFbS67sMFab8pbmuZyWPhK
MsevSeJrjUoKa2pIfhLheRuVsPUbcos4erIVVk3VPzecjnClutbD8dnOEcXaTHC62E179aE0qrOV
Roo57eM0vwghsd6jKIXHuFPuuop0eGV9SIcs3pbIZlF6p891Ne3M2tgbbE5h3OxHRXQlVIKcHzkh
Twg78iT8UJWs2/VySbMeroSesv51q+YTLDA9widko9pm0Z76+qmvxdyV1ZWWOAp3D38DlcjCoaLo
1W00Wbe4AHSI3c2PR3PXGdEhrOd3PQPuPU74JItefwox8g1tuwst6Vut0Shqozl745KmgRgm7L9C
kA5qfldNipUwQ52ymjXJBGvfekI4P6/RpShL7b0Y3jsBH/0s9vdyANEjTW4C+63RfgA2YWuM8tcx
ztlXm2ymp2b9ECS2lzr8x4IQ0jkpeQ4F0IdmVj1y7lD4F+ub0JskQs2oyBox/sGQSBuJashE9o9S
Kd6E9PKaYb01hmpuhlRAGEzyoR3pDLH1aHpbHr9MlqlOpcWRLdSb85xrCEJg2sSAtiRLQAoii8js
5Y2IUAwkuoW2Vq0QCyCHbeX9sL5NjfAG5PyEpx7oNyLldqze+p5i7Pd7i1T7Ec1tJmHRrifqd/pp
iTFT8ufmmaTTxm4X8dqL6jvBzaAJwelgweN437DrLKv1yqoc24MZ8QyMP1LYvVUaOJaCgrguOaIq
VX8rGyFn8yFy3JisL6QmUhJ+qZDFs2Qc9kbFgZnIa6h3dmWpdyuX3tuBjmOGxg0y3eRk03IgJNuP
akoGOWaEkjaJ4SV5jjMeDs1zjGPBrhYqOrLdg0pKKGY6ALONcSGB7FVIUbiNRst5GnJBPX2lMzuN
WYbBYtEPKvotKZi7Vibr0EpB0avpDXgxKkaFJSUXqZbjDqVNnKxeXyhgnSGF4QEBBWiVib4bJTYA
KJvDrMaBQVwfdWnaj6IjCeIFK5HfdRahUQnur/RTUyVw0RKRyWbfb+UcJrHS1eyLMgYRZaRvIURK
ue0aOnokDTxWVk9ZIAIQVOOKCvO2aKjPplVekqm9SQ0mQqhnJpnzQDul/tma0L814nQr1B6BrqxT
yQCCt4lKw55IUiBkelcWjWhTL7RgdcGvpeqi8NJydcrlhiSs7KK1KrSJbHhLq5zzCApjmzW8OFjN
K07yjro/JQfbYnyFKf9EQoOTRuZ1nFKCmTs3lNXMN0sxIPUQLx6RXZ5GkgZak0U+A5hAkPIAxFv4
QnJDcTILJZMK/D81G1oKufXZ5FSuVUyqANgofCucKi2FaLAZi76aNaeaNkPfh9+xrroEMb9hRXqQ
wVUgAHmKGHVhsIaOhJSendnJH/HMQbbu76K+j6T6xFxjUxugL8GDfVszg/uic0VwmgDNjtWi0Jsp
oqPzXJkaUp/mBSLQaa6hvEw6k7ZenLAmtX/rHNuL+EnAMttpOQi2mQANFrqcZpOR30kx7jKmv60W
H/NqRI5JzIkaUeIs9099IVFUA0CWdEQ3lyN9UgUvYz/QFWlxczxA8s+JWXLwwEwvImjRcq3YKA1j
37kanBVJYdSmhZ8PCxtrVmPOWbe9DvgnbcV91WLpTsX8eR77+1in+EULJFIRsdH4ZRH+leMFZMbn
DHtqiZVzNJZ7pBNnlJsR78aAdD6llAT0YQrAUfMOQr6q8U8IiO0Gk12Ac01hcAaLAcGd4VY466t5
4lM1bbV2Gvd5HN1EVI9dhY+v06SgmXJIJhOqcHGUg47VzNbNjHbHqJykVX7Nx0UPEjUb7BWrgVau
n6uW7EluE7apKF0KkzNo3uNGnAl+H/T+ZVbo4IaTcRm4Th0IDhF9UUy4XeaaQ07dxKw1UimrRkML
OkItskZxw6TeKIoQJDWNPhIeJAfw9VYhmmI0kxeBv/81oXmeVdl7ZmQxO3HMaZGNjLwHCG2g4Lbq
KO5FPPN44mBFjKnCOtWqiY8fLrYNxMY4ULGVJsJA0mxK3YHL+uGvJ6u1JJQZ1v1uTE3D1SeAQpFs
ufE6Sb7CXMfBYvDQzFMa6sunmlnEgM/A6Ks6AzcnbYrK3KppP3hAMqBbDBlk4EqHcToTKCsvREIs
DiYKvIgi778erj4AKTKJEbE4YSo8LWpfbLWaHL/WJJGQiAi/qQh1SSf5Z2pG2rj4GKfrKIikIuu6
0ywppUM3HDsZSd1AKumqlpvF7F86vMu20LfwAc1NbqDuNVrtMhVsufUKHXK2TtglKycJjUOtg17F
zZKkDK3yPHlpFrSjTae9yXNNmktW3LNQvJGCuASarjGos94MMaLRN86+pkyhk1gdSuVIf4e8S9ch
FVxNUh6J86UB/Nzwebsnv5JkfCGEL5KvQCfm0bPW5Px5FYR9XK8vbcYEgoVdUz2p5jYu1OlKAiqq
ZVP6OxRDewQYDEOGlC5yMBt/DPvnqMMebnzBWBfdrtR3UbH8QGkE6q3jCA95hZAwe8NMf00SOLEl
akxwRbcQkcpdbTR/jKZhZ9O5JOIOp0k/d7qb+VIBtVceS4lgY+kWigPm6YFCQUUdUYU4SvI0eQHp
OfgMaAbbMlEFNYyysaEjByeVF7DKzERjmehrRD3oRoWTAQvb0RDnxR6sSxgSaNkv6xok5XgeFV8w
ZebyMULitS3VXQcJdPf70X/6J8TUZRtXFK5N9kU6t+lJSqPtJjP+54ffz5kwdL1EjD6iB7n/96EZ
uQNYsCSvqDm1hZJ8Fx9uk04v/2iV2PkWicnuKAoiBrCo32nxSIfvAUmLJArZlJgsdx7J2Ex0epo5
lduD6zVGEU5Guk5aPjyauPn/fiBQ7SIUiuGvlqDvunRBeiprlbGTY0X/x0NJ4Nquv1vSbOyE/3hI
kBeoqwa+ntTOXf54+GWHac3Q+4YmPheTSVdM0conMZzkYBy07JA3mRr8Trv/v0jwfxQJStL/KBLc
fbfd9/KvCsHfb/t3haDyb5Yo64alqpCVLMX4J5WghkqQz5uMQTH58h//rhGU/k2BzWUA1mLIbCgq
VK3/g++y+GkiWANZVCVR0v9fNIKSbPyndEfmd3CDID5ZRGgYKkvsv+oYyPwpC2XQ2k03o8uOMequ
PcALgOOUNG07OV3ESa9sld5rChqCrU4eMgNI7k3EO1nYXCOrfx6iBu9in2aHsptq0tA5WGYtJ4zZ
RKqdAvX0u7mWbHPQP6DthSRjiKe2mjVfWlZlF2qAmsQu2zaWzgDmPZ2Kdk8i2oLYXQ15GAig78fC
V0HjgIx6DEQSkKTNZyilXy1ZWYiGZFZaGv5lsU4HzFSvMuWlMxGhg7NmxArSWTUrliAQfyrQFcvr
J7Ps+5M55lezpg+ijRAHsMmDbqJ7LoqvqDsB+mUWdo15+cE8iG6HgQZOCxmZBwFaKgEiTKJgtpIO
NgPZTiwo3KX6R5jSj0aBllWJUMwanBgAn6ptD8geyTRgjIWhJzJpgt2T1Dm2yLYrWUmPKUZBtxNb
xq1dhel/RjexVGQskXJ+TVcSdTBkwtLmiBmqzepagByDNppuy9AWm3IKzHAqA3niJ9c6XZeooOe8
QBsHQyTuRiF6j2q63uz911ZnRhAb16pJgU4AFyhY+ndMWADUJIFOEEwxqIxt4JI6dUVQUzqGV01i
QkkUEu2hQXNSSeZfLfqMeJGc0WKWQ/YDw9OR1nAelSN7svyhPtgtolLCF0k3/UQa6NBw3u/6foD9
DMg7RT1uzIVv1PzwPMz2uaLfe2soA0Vxqqmvnisx4XUrRvTv7dh7Y8QeVIgM+h/fMemG4KWh8LBu
IzazUj5XzNUj5aF76vtlI8q8HK31YHJCY3BGNXLX9lUUZt4UNqee56kolenOlrrBnfpaxjXRPmvu
mSltXYiu7Uv/YHgn4VHCkPFAGR+micBqdZEnd9FQFSgSBXsGyVKGJiygjQmWkZd3BAJhzM9wx3XC
F2omANluwdFjK6PUe+vErVFz0RG0cxg7gFKEIWdrY6KJA3O6vso4FFHc5AHX8PxItg6dEPHIau4w
OPZetDZbhXCtdLaQpUOq9inCGPNzejfoHeHkRD0zABqaFOEMlOi9XM8Vitp9DlLHAXl0UjQyXDXU
ltPMmTmzmpRmZsI1P05fuv4OXWB8GYQ3TUJ4ypuKu3IQeFN1ehVtah4ocnIvW+P3gaPOjpz5lQo8
QthE7ecVWJzjVK5eGyPzjajTgxnv/2aueAv0BnN8JbUvEZcCYRhizajb9CVqgovM9KNopTHQi/5S
tYMchHI4ogftUhuc8HrM88wkqI280xYQb8gMy1IQ2CcZjqSwUgKLqcNUc/EUnjqOsyNAudi0RX0Q
8FXFI422XMH4tRRt4vVo8eqKRA00Jbopf0i9hluZhSRp8xeOLdGBp2I40RONReg2ZtkBKGNcRygI
wVWQSMNhwcvHW0pZNnyTg2G5qUn5ilcDkKw8wSkQdKTUDKlWars8wgubzPgFAKyh1UwslsWO2Yw0
Iq1W68tsoN6dy8kieCf/SkbqGUg2f6sIIaEaNVfcTBiGwAoz3uXtTVuMKrwLA4StjH5LOQucRJ1R
kIaN+hOZ6DLCiffZtNbNMks7YkJxuiRWflj6h/4U/5xPZvsLbCS68kq9emOrKm5ema+CPnGJ4nK7
ZKU3TcJ3JmY3kplMeA/jFks2lIKuw91oBFFTfZtVuanDUtvLIi31OPkSZiLl9QcVJKtJp+nIrJSr
7KvtBJjgkU+ireKKhjByQZNRoNXcQK2cnau+YVgYkzEwzgXKq8H0M/D9eWsUnv74ojlieDmX5SZa
MR2aTQ6mgBBhSlCaBFOqeumGINnyQ1aoL4jUg0a4UFsgTbuaD9HZpCzIbLgUysoTtrg2aAsmyEZb
oxmOmWSdzILafppCZBJVHfpDCfW6SrDO5FWHuDqJviHobobhsaiScRyPRzoS5HgLBBPi9PQ6TMl4
PgvKHD0ZGO1jHhxVDovRwLIllMyAq+iUiWiAdMCZvp6YP4lBUa1X8kh0t34HJqsfADjLPi7iGvNP
KBJU31AyFh0IGgXEnZ5LEOOJahyUMfcLuW+eZAxbHR71TdTWF2Ro9Rk8SnKAhhbEXaHQYyLd11qN
C1bPcTvxnwczanaF1GaXtqvRKrGrCJXQoAwTwsvYPzhn8M01I8mIYzf/zoKyiwQ5PC59PAfNIP+s
cqrBluePKGVamnLSwAns6DCuGUtTz+1ZypjItYQM2cYcsHHNd5GURz9btcdlsCkIqHdmBiXFWAIo
f+xbA/MYK+1OKj0UOp983dKw1nEuFlAWxJUOtQg/tzIjpgnjL3b7ER8qXzYX48vcfo4iE5wxo1Fj
jjNjarHJ/AH4PyjK5NlaAQtEw3FYojbgaMYfnMS3riETveiRbUUixK7fm5FYF3usezxVE5zOCjmg
ZkaYh9V1o44zkmysEfos3XM5sgI9t05GyKDCal/lTiBBw0K9tkSwLlqWGpEfy1X8GNbMpwG79UbS
wz+myuwIhSONx8nEK0BIzqNI3Fi8nggmUnFDj+25F0xXVwZ8mUag6rkMLTVBvWNpn6tsXtmGRrf8
dY+ZE5Xvg7poqigF+mwccZqSw9iUEwqxTvphY1YlogjSYREQZhJ9l0qbpUM4lfRMmqWivStKz4XB
apuF9aGTsgX8CRH16yJ9FWH2VqmWfAg5Fj62MiUu+52MAkeoOSBpU2O4RHCB5Xp0T0Q5KBU93EmE
09pTj15osZDaJAwr03uXYIEsU2bT/RBfLbUjzDCJ/QkqngMPdnZ+pWBrRR8ur9W3WqAMmgQgGokJ
Z3Y2zy1N8WMlaf4SyzsxjkEaTTlnE1odLAxebMkDZJsthjjAToIbMwRiL0ycVKetVNd6dRAWnTd0
wDAq6kigEDFPWzZFVNhVUp3bTg7pgi3WMy2EP7DoXvQ6HJ8kLfXbLjWfi/IFKApiMDSSzBCTCcAG
WpRBO1TszQV74zMSXF6irLeYa+dKEPV+IgJwLRIjeapVsi6ibGVFBe6ktjXUBgbYrQmohNbPX0I5
1pesOixzJ74M8y7tovH6+zDV6W2Zl/Q0Gd14VWfU/2y44yaMMJsBOVz9aA3xhbTI3wGGu5rOT+rV
urwIeNC0CjUm6lGJNTDhhWhKZRvWPUETlcimrYVXtsTqpIah6Edj3Hj0qo0rEd3GNlPJTDJxyznl
2htbJZTxljTrXZ81y5PKRfA6mFvPnJVtqyi0q6gtyBmyzBdLAq7+8SkLrh/ohpJ4cKQjMZT4LOLm
6BpSmKq4pHMxNXKw0H71lHxgNB33800SuH0lIj99DTIQ53D1j7bgPiVL1SUOB85V8wdmDeCLWS4J
nKhR7OJgR6AEokOzU3SZCHV2yYrfQ59Rckxi5g4kmSANZrguorasVkhfq2kfGjM2nyVpJXpAH295
zhClUtrFUUgoZlYIATI7G4SIOQJxsTU8BaeMSAbpNB2/4tRfcYM51kNprc+wxtqMYFRr9KYhBM49
1CGaueQVZ2uLYITBbSE08YYtLvHRO0tolqW3SWTEG09NwMCN3vRQMUMCAkr2Ah2zUd70ctCuWAOi
drbTgekBuT1FE8zsWgDayhsArTnIaC9GdbzRhv/F3pntxs2kW/aJeMAgg0ESaPSFclYOSg2edEPY
ls15jOD49GdRhTpddbrR6AfoG8H2719OScmIb9h7bYWEge+QoFw4VqwMbjQczxXzqlLA7m0JAEEN
VaKiIYlYshjPGlKIkzSQ+wxwwoMZ/LeSkMj9mHbYlQyJgR4Ypi4N58fWEb8KDgp0igYLiatr5Bjy
3PPcGMKuoBwtzb5i+0LiYivwEC9L9j0lmuuhI71yPVhXWLNtPUyKpe3Um202zjnm3uEje9dqge3W
YFwaeDMHeXfx3DflhfrssyKFJkuFMljNpXP8N6Ie2qd2qQ5e4v2iOEdrDemfH3X/SIbEL5037jPH
zblrAYTmDnnRKkDuEIq4u9BNTQKsMaG47nGwHGwkSPlCP/9bJiiQJ8UjoNr8lXjTg+PNp4DahEwj
5nWxG/zxFM+GTTdZ6snZkthwDCz2BeX4PKV2eZwcHl12U2mCaVl+jz2J74YQ6UGpGowOqp94XmCq
kZvtVdkrgtvvQcNPhAhVtRtKxF3BKiwb4mu1TJSLQ/FKJvvF6qL3QNGspJN+Haqo2+rZfMTcu8vo
BxsD/BVzAQrTlgY1bxhPLROmVp0kIIQG/31u0OIMOAZOjCAXsppxJFmm34ZFSRKPyRX6ProIe42Q
cSgk+OpiljRO1l9S4m3i0fJPOiCBLXYB9TTrNYhwbU1GDuP0bxPXe0cvw6FNMc63LKKa5MPHuHww
BQq9InCmY6bkcPR5xahDubqjPBlZa1X2A6Qa2jSJDJ3ZmL8bw7EkyI3Er9VkMOTEKy4IN/Aah+du
yvhPJCI4XBJvwxIcIowP29WKcoyGcjs2IRqZuLkoUZqnsZY/ArhFKk2cm2TTc8zr+GkuClxQ2lyZ
ayLgVbO/ldJBiRP6eJEW9YRQPuWNUv+kPPid+wieMMoRc3H0QQge2fefbV+/xTlbP0q4DqXuqhnJ
QVjEgNwhPllfvcqzDiMPF/IDjgtQaNz4JY4U2eFJyAjeRZzPIalZoFsQXuCRpflBYEreKZGwqvIZ
mi6Oc9VLml+87pfye2BGSX9124C4JJw+FWb8W+X0SGZJ8zuFKedD3y7BqR8JA2O0NMJyo6QOWutY
O1R5ubliyrgm3Ecn3pFAcBNxjSyfZb5Qp14QkVaJlU5hIbCNewIjpNtuKbD+VFnzayGT98QBrDYO
T+w2GajCRrh/mz4jTKIM7Tev/R107Leipa+OLKXWZDOEHg0vzq5AOGnFfqrHdU0jIxfWdUQu/HAq
ET4CgmN2OroOsASu8rinapSRdM+V1PfY6cWm7YofNSlDM8RBq6vrPRGFTvAy91odpe3Xu6JDWt0k
E1hRxIQ9zLSHYdEG0Q519hJ3oP12DTBmdpDnAq7fhipM2IwJ4+QB9F06jAaBGA1eoVlPh8gkqqxi
X6vFlXmueL7peWJp233l5vo7zHwJTIqfW1exgcVjxpy23kZxz4gKtsx2Qs2o69DdGTJaiaaTr2WH
tseXlOSLnQhgE9+KxLYPvZkOQjBBA9FEwbD8kQ4y4VSl7xEFOGlS4YFy5Odg0NJ4Lhf7c1ZHuAkw
3gYVIii3oJnwdMCpscjfA314n/XdzlWN3tjJLylK8eAEk7XtVwBkgN5h5+p0vxhKQ1q/XU2cyH7o
n1bTD+SpM0Cz7CgohbaZ1JjyhHdfcP7Dx5W4GtsMSgq9TE9p8ACPDEFizlag9t+RpHQ/8qdK2ogL
a1ROhWJSvVi/E8NYSsfvwuUTwFutkEHXpLCgEwvB+/kVPs8B9QFeCE5oR9EcxEQABGgXHjLGWbt1
hl9NntzTUSJGXSiaXG2zdbJgchXZL3JbscfbjGIAfJzJ/Qs3Zc+ygfkaY7Qmepu9RW5Qbnz77OKy
Fh2w5d4iLrPDEkMS85C8S77Pn61EoCM+KxVj0n4xnQ02pvbD3UjmcrI8jw5jGwss9EbjSppH8ug0
G9M4axF++wC9Jai/Zq37m2zhXdRGZ9ozbx8ZHt+WqnCdodlL5z6UjGpKv2qOtQ0LJObq3+l2FCwv
1XDSRv7KrIH2HtgUWU8AyJwavEd58otXmODfiTRHl+3TElct9gZA0vE6qpyHbmVvICBfSgViKCdO
cGSrGxNjdoTN+DYHfnzus/IezRAqYHAh6dQlMSdN9FTQOF0HMkXAHMS/x6JPHiNdvBIsX+CqBGOo
MPSyJb90Gg2YofHeMSXBzDIxdAnzZH4hJelb38IjXluNQjdnnU7BuVbIbue6Hfe96B+jqCk2SYkC
WzbTK1lqOxZEv6G9VJcYBnEXCO/8/zcY/0/hI0KE2C7/y9r4v2EOrunvJI1/Vv+2v/jH//TPABLn
P4BZcnP+V8zIf1EOQvs/pM3mwKPdVDZOSLIk/rnBCP5DBOw9QiJIlO16rCn+ucGQYqUc2Nj1pfBD
te49/uf/+DfHv/5vv//XtA2x/iP/ajN1Ale4ELt9JSFuSDg5/77AaCdrIhBQi7MVCU6vtr5GHCOP
tevtazQ8k5i6R7Z764rc2NhT0uWpa+fkHC7i9vm7XtR0bUX4PBedfC6T8ntbL+P583feRG0OOLXc
ozr6zdD5DzzgVZIgLwk7EQzUDQhzKFaPzqh2/ZyU5zhnN0xXwySd7Gj8PKVAD1G1L9M0/GiKXJ19
xQqbJ+jJ6Sr3S5Qh3YHtqJGcBdMJHN0T3+u7Ntb0UsEC3CsVYTkJbTTVXV9GZzLAj17i6CfpGHWj
RC6dOH4WXr+aUFiXpx43XrGMyU9l2mM5DRDPuai3DACr1zbH8jBHgYN5BlatSSIYyJQJzwvxVpQK
6j5EjvWK1uqn64ECnAawp6ln8aLb36qOx1efjTQkAmaO2bq2aJ35PQaQSEHGhMPPvIHZvOr20pnO
xsF/U7C43M2ZPbwyzDpCpAgvQb9qwEkPP0Wwho/8+Gg3gGLcghlHOMosbyOJCLgEcnhqpIdzBwap
MNZwo3vYNzKuCJju/UvPBP01QGbdO0ybhyH3Hz7ZshDpMeZ0VFDpgHKDunu4KKNelZ1EB0fC30F3
WT1VdbHJ/RKzDlsCgLwBqYkTCEPX2/TI8/Y1f/2W+TQbcXdPnb/VQuAkuitJu2m5EJoSyAVBrO40
LNE58eJn6E45WPXhhTbcf/FGc5jpUm+yjVkLuGSYf+ZtIxs7DGQeXhNjvZNHg4PfsKWK5tVw1H6N
S1OfBbf4JrGbl7ENx43n14a8uzw4T7nvUTf4SAuDWB8DR7CmIO1Gzra463AaNyOiDfI5iGSY3ade
NOPjvxwQ/wfvs/hvzmeI/TxnZOj6NvvJNeLm3x+4gFa/gGzVgZFl8zJEKDvKaLi4Bhm66NOrtvvk
5Lnpq0licapS/UNGhG4nkkWPQIS0+7+/HuA967/4LxwOXpG02blKD7u5CjkJ/v0Vgdh2G1QsMTV/
Mp4KJAl7z2usTdGMLz2piivKka1XS4W9LiBLYVvPUeOdu0EAwXU7omu4vyLqcVOUwZ2Z8rJJyyh+
H+V4UaiQS0nYps/P7UG7pNyHvxk5zFtphfN54CrdwAhBeoqc9lBlQbTLtAfmG7PnQHesCeO4qkJt
25rJp+n5H2Mm2VswyzDTHD2e3MYjJ8VnMWi8fnny5+yKzgLVG7DzdqA0qponQYzMOaFG2tmC+Eky
BqabJKsMRcUva1g8TEyWf1BWcu3kkr2Bdr3MIkEDG9EWBjZbszwX7kkKdc0tEV+VsPON00QFhLUE
3XVXvTqz9T6G8fwSdLgCO/tr7mTyUhNlphxL3pcuOiQRGQteNgb7MBy2BiTZG2kQdV4BoJtsetrx
BVtudkzMGsqRFfIkk+kkLL88DuPfMnLNoc36L6JTPNwpbsXWZaGkw+Q2V2h/eh+wbRxnF5Vl4c4t
f9ArxcyJK7IiitBsTSl+hgGqwRqTNHTi/puvsK/NJs9P2QiTmODHk0VniynIrPyNZGtRnO3mpTxL
TUkdoOw9drk7PFd+v9NOdeIl1Ud0mt2O/LddlsHa9tpxukwLwVARJveHho3vEQUzVClU9iFO5BS1
7sYky0aIWO5ADpDZY/mX1ZB7Hjp4xL7W5yRHoTp4+YmxISwI0/3w8cpidbchiMRKHWjjgJ2bxdp4
sM+xHvNJs/UZ6TzruNiAenU0fxsgZj8gEyYOZA0NNnNYn1u5NhcMKaFtojVjs7kjp7tldiTl2Vnm
N74mwjSjV+ZYIZE36XDVQt2KdbVY9JO4FTLlJdXFg79qdsCWMRsNUYY5EVmkwvk6tLhQDU8HDvnI
32NZ3qjOZBvQaeZMw3Ks11mlF/nPicryfTaykggKhhbtGmwZe6TpoPh9MMEXGMnyVITs6wM3+umF
c8qmMt50jUgOuMiRDeKA6S3QJInfXiUWzL4M8xevgqSN8b4K6/AQTkOzrdwOM2EfDIdJtru60W/a
iOklgPvhW9wAkbZmYtIzfAsT2GQJgwbR1qs7Cfm09ChHoQ5r1/lttfT4kIlTiEjRmyvxuHrETVlu
degsme7arGbyCgVdsFPU7XQvJMONOa9uDct5BKN2uFsHeQ46u82gGh6HBON4ls0ThgdYZ3rGUNQw
OakNiZ5sXqAfDCl5Ekwg5qCpcG5E+R6o4Dq25lCYOg+FZNEdW2sFjxTP1CR6VwlbbsMUy+Q8TyHz
+/pLPMy/ZIOzXbrxPevwZZvWJh20m18mInYPrSzeQ4s0gs+TB17Ye2IH5MsmlrPxvO7rUIVfNDAy
FMyki08VcaHj+n2oO+9sZ2zDc1Z4WbE4BybBfv+9C4ds44m7sa2QEmjCT9DjEZtcE2xDBm2Zco79
aKeXGnQ6XmQLJ04jfzdpIW/u73JxamoGDJcU/dITf8e05L2oI/bNyUeqU0Km1oexiqJ7orojOl20
swNxAH0KQWk941i28DBIigztu5cGieh5NumxmFoLi7TXPsqxe6+B2h2tckOriyXFNu9NCc2qC9g7
LC2W0AwNZz4Dkwxn+NikPVpACebH2VHLrhkJ4EAwwWz5xQOvvu9tduHL5N1oV/395xNJPwNjNalv
vt89NpqCqtN+dxy6/lYvdfM8dNEmlkt3aYidemjN3O64OFTHL/+UTqBvJYljwu+tY+SAsu5EcA9Z
gd2DADMj6fDESCMlwITWX+hCW14bk5PSfVSteke3QYhl5OYvarbO4EIYWsSUsHWanAxo5Y1fYtto
CTHbUDa/RegmjuAS9m6xgOGpt22bOls/w4FQxZVzjeYM4/SSWEyTLVDuQXaCnGWfq5w19dz7f0f2
C7jo82Urg9Q+D5X7R3EaH/MpILZZTHKjwtjfeyN/g6ok2mRkNT0WcKc3bh9/5GFePQM3FQ9RTbps
JLPHjqib2s/NueIwuXWF55zTHjGg1RhxoXs4FXLyTsbGb6ANHX5smr01qltdsSBNs5Mmbcsti0cG
ZNFulHN9NlIyBHCLnxYimr1ULgYcULR3Pw6vMxPlk10ofVk3RsyTDZfREygPBlXawfhrtzwmvQTH
7oIGrcq53tXIrEeiua5BQFKRjknDNaxJWsNDiDoePXgs5zP5zBfFmUb4Hn5Fj+8YKW3zuNeR0dsy
SLggJMvG1sU8a1k8jNJqvZPfdYQAZfT8VTQxu83GZ6sGsfv5uzHHRSHX0GyummpruGJfC4e5/bLY
x9Yb0gPAcRQkuLV4j+Vbe+AsF/F0ypiyP2ND9BgckdsUfSub3qXtb8u9mWxY5cABlswJd4sX/Cz8
psBlEvdMUGhLBo0unWiPL3P3Tgix2dXrAZuuR20fAz5gVoepkUcJWOz83S2X5OIE0QCPgqWRRtES
Z6iWVdtzxaMV2yTJizHBn7zg3s4dS7xpdIw9A55LQUlL3dJ9iKzZBIEPVdQVb7yc7Fjl6R9ibwx2
O+/kYoN46CdVHuK4/aIbsWqrzYB1KzKHsdXLFihnfU5HJ70t4/Q1H/tmy1Fkp+MuhrxxM611qsmU
wc7zN7Xd5pggz7V5r0oCbJ+nJLkNGq02jJLfsSrOXh6wSEfnjyLzkYdwywuddnAtMJ9m2R56qAUV
lg3QLHDO23ebY/coF11sy4lYlA5rzckLyx9+0XbnNlXPC3HFLw1UUBCSPd7Akky7ApdE6oXTS2rD
7BIZhwUrrfABLQggprjbO2HsftGgO8IO+05Ym3s5dfBbFOLrpG6r8+cHVsUf+AX46ytx3+/i+ZxA
f8qH8pz1LJtmPsPGWYZTb3CbWJ8J8AlfyXFidn1AxUe2pvLqyz8ayC71lxfWOWnqrX5F7mWY3jAA
lqXfplSDWIMiltadK3dRUk7HZAGQlgVQP5AYPxVdUu0bZH1bv8ErjgAuQ5miDFOm4k8UKUZiwzDy
V3MSYeJEnsiHXB4mgqHCtG9+fL4rYWBi+ByTS257T2HTNvc1FQBVlkfWlTf9SuiQNhkDyH3d2Q4L
YSrvRs7NHg/EN/xt7NXTTDNlBSAQsDDbDJWSP3llvDzTjNuYmn7bq7w8ZMPssE+YV+Pz+OivR78J
yDuJe8wjlZOT1z4i5OKthOMi4t5y6zPx4RD1qwYvfQLEgvnjMbTKX5Ed6hvGhN5XnGABiWh5u3Nz
SnM9qBe4qBkq9+IcW+HvqXcY1XXpH5ni3Z8SeZ506x+FQ98wBAELNnaOU5eRV5WPah8mbv4+fqas
g9mOcbpwyfEo8+fq0Bm8Q2CRYLK54MZbMu5hZJzcYRCIsJ1fYqbKiSVGHGgru55cQuzlaJOrNGSS
n0YtUT3sHSyb2spDj8PiV40P2DugkibBcyTxu0iG1AeNNvLivQecbLexEi8ugwhL4M8lljze2yj5
C6+uv5KkBsS2YkO5dL77NE3vjmGK/FwbFRznEupiPTm3ENgCi1qM0Egr1viWfdpRfnxGk/z2ybe4
FUOcbGXYqm2lONudfjmlNsU1JN0fsJW619w4ryaYDzBRC8aBo39x+WbtaPAxGWYo/+IMQoQfZ+Kg
pfzLTyV9bBtyZ8oaE2HcneQiENn3SEkcreuTl5TPPSPrKK1ZWgwG2aJan4JQ4dARHABh2f6Kcu1e
vB6Ekpa45fJsvpnjUFXBtRhhKtdJ6B4hn+uL8Jxr3aNR5IX9jCbUNF7klId+MTSJjmdfbWpuDBzU
1rG8m5qFeKq7ZAdyCm9emcqvVLmvjGtZ0rHRqsyNGiC/AEpDHKifZuHiVfby+W4zyBE+iQdNypgp
qaDB8N6k/y+uXtk159EDNVuG0xmHpXcVOWSdz2quciKfhLz4WkRwhFhNw23uGB4YavddabsAXMg+
uNi5tRmzAPTK+oHoK7I+86coEfaOnADy3Uy9DrNtKCQ0tYzgP3KHJ2kcKBgdaqvJS6yXserr89jp
4aDXsVvarIOvhTz1z+FNyNaYhkKcSDUbzh3KQxI3chY3LFbP6UQq6+evWlFuoyHFo8TcHDEepsck
qFuyrnhjMUV+StlUvTCfrJ68vqRD4yCAzYg02OHPtv7U/3SjLL/zrOT3yU5ADfQ0j2TYoTp0mqeW
Nc8lcoxAjikmalErKcCoy/xcBVx2XZCxT7CXiEQPlK6jYzRr1CD7vahMNohhyxcGoOIo5l7sEByQ
U4sdsYVzJqvoR9Sb8mKS9cmqQATJPgsee482YvDbiS2fY72NefWNSrc//CPKgjUYdCVC6sM62rVN
Oj+JcunYNqyKt6Utz3jMCHCfcphMIGgw3bkbIhOJ9Q7FOUgcdpPr0Mua3NswkYfXE/d9SPs4fYun
ynusmNCjabKTN07p5YJ2+OMyytR/tVvff03ajiNBVOpEbACUQn9VFCRz9lzPOdtJdzjbpNlLp+Ns
JKWdsW77Xq8hR6nnDczMhvqA9Nu59wGsbDr2PYL37Fgk7EJmhJ2nPMf3s37RmZvv6zisIHbAmww6
cf18rxghYPqUz5iAmnvTFATOrUPIxlH5eWGUsSUI5iNSpJNTJxdHYiyflmg329V4p/tiU4iUQ2TI
dNIxmKmXfZybLJT8UttXVjWoG5dLxzTg2lnqJfKp0lp84bK2wL20oby0V2P+ZEtSX9KRY8mXkHRY
/HPxdmV26Ci9tmjV/HPtRWAew1PvhfEV9zC+xDK/+E6GNinIo82ElWYbB8ahgudLEimG1rDmJ6UD
/YamfDoS2WOOuluIttRmkxTReC2Xnsg8pyUwSZOsU1TueHXtrEE5uoJWlxFmTopBaRmiF/TuARlz
sjsWHOjctvZ0wEP+B7kDG5XVoJaktEnFIKwD1P1tlYXluZhMxNgVGNxYGP/8+UHWjjks4/jqDQ6R
T6PNQrSc+uNnARIQVsBSlGQZjTbUFYZ/fBGn2vEgRlZ4nrGWcl44TGIysV2W8U8TVi+TD1gegjb8
1Pon6TVw3ZmN7whPAKViAuhRaGIYejzIgTwly2P2Y2fkegzLkO6l67XHKAMGmuuvYdF+6Rr72pOW
/aUqr6yyB4z8UOLKSoirZ6V7e7L8I1cGgvyZE7TNdXBfM1qpd4Pn3gekHfpLfglJS/CC1CWzq3nq
Eq8+T63+jnCH5zscrypFvhRNRDV5q4jZq98i8OKfjSSrL/rGvvxuAgY66AGY0ZaAjSShWXHOl69n
Jqnkxv1M9fKnToJuH+pv1vTJ2EMJ5QK8je12j1IMe26BKjDLyIFcakuRQN4nx6V+TGNCD/ghWxs4
b6eGxKZLbQ3PBqH91Yur70lKQkPhhz+9tcXDR0fAnnibqhXRgtPizFRjdV1E3PKP1Vl7IzOFjF6d
oDXmTRFv2jJWKMkYZ/esavbE5+h9wTH+QCkNoyH1iFn0HJRCAciPoCnoAMky6qmUvyBWe8gENkBV
u/Zb7OGt1g30p64hueTz50/pRh6DtYQbJZtvFgGFh8BZaIWKIdvjGaNudr/OKDnBIxW3gSnoJfQD
uvvYuSwF64V5BlzZFNq9zhUi736UCNorSVNBk9/lHjMToZFnAznNuSufkpmsSOQWfB/dE5XgdNcV
D7rVrWpvBftKzX9HR7VXzcmk+6DeCyadhyG2yF21R+8R1RKSvjI7MksiL2TkIOx6n6MSlk3fYeOw
vAqkcTAQwR0xqGxS9EWrJ3FqQJtlForCuPdhjQTomZzkQJswQuUvmdRBxzumMy8OWF1vE9Wso4rv
QswUk0onfdy5wo5P4wDNJQej0kn1UpV5xzwv/opEiQgkBwaRazHdMzXEGKmjjzwDsrEOixq77I4I
faNN6AGEjyrGXA8M261Nnvncu4rxUsBk+K8Py+9iFbH12rPcUTXL8c9hSh+131l7vDRTPuyWoRiO
JcvZrOwI5FNV9lh+VQnT8JjvEiQXSitg/B8uoZjzTF5I79JdVJblP3qtKbciaY7hYtMN+JVNehqC
6LIWdwzeyVaVAeV/Kg/FpKGnKcY2SjLfYf4O65FYgm1P3MbOUu/5qN1HXXPujI5fPQ9jizfee6Ty
kntkfcPOHlAefb76jCSVHdEJ+H1+JmYY30PjvdWcHEvFIiqLru48VM/2EiNbQ7Xq5i1kLSMaxD0j
DL2wGndVgfFhGGKKKefNNOjiYmnS89Tj0okQ9RDllHyHFmKlTEE/J/cu72tftu3NNemLVjTa4VLe
a0ObG9Yk7iRpFH4d8FV3+ULvEKF8HbrROve1JgZ+bU17lzPcz6i2gmwZH5xi7I4j+684/palCFN8
8qEeiBpj4r00y4Pth+lxkG70GA4UfhxfzLhU8oqWEHBaC5yZ1XvzgOY3ecUojoNpJG3CE02D85kP
XupfCzs2h8+iJXGmZ7/W1j4s2Oo7vHWMCIBiBJEp95/Bjh0N75m40N06E4ATFKocay0U+NDBJb9+
qMijJ0TFJ3SMAHuBdfhWtyH6S45qY8QzEqVkq92/gWXcY+UP7y6xgkwzJN1T6y+70UC9KsilPDMm
vUc4fB6nvGkva/ydjbTmccnUu23FCBbrJmN6MEXPeky/cf8DwDPhKxiIgn0JCmJJRYkFRuoNU5vi
bZWiWSZDgZxV6/godNC2QrNuXF5o5w/ut2Qxv3NN801VJB4dFL5b2RF/OOUookL0d2VAFkpphOYe
VzhCurkFuFJDnbFLZIzIKYwFEtdMuFHniBVr3tTeF0qg4+BrGJXDEO2WghRQBDXMZ5z0kc/skvUd
LG8a2XaZhawNQn84jpD97yYr37tm3CeB7by18kNjad76sW/fl6z9zHeGsJKW+7x2a/TuTMHcxXxR
XhXt3a5h2CFG9yyc+osd8HZGG8NGs0eSBWP1e9EqvXO9726dK65UbHY+2ntgrJNDK06BEg5wfFgG
PtrgfDPmmq5jb1VtWEeypb0sobzHKyyiKOwJ2Eb0lyQ72kGmbhe08nubo/R71TgvccbsJq8abNQj
Fws/otWHnur7IAdKFO/C0yGuGcbxbRSZfJ+gQj0tKdIrdLuEaSOjneIQQchgx/slD5p9NkHiyrLk
u2XW8OqhjSG2FYCNtGs9DgVMyc9TMjRUmAQ/g9iN2uYHNNYA9OMykpLCGcqdyV7UBv8jq4uy6nxb
s3zcNAv9hATFFLjzUw8A6JL19aH15nvUJ8MpthIA2dhuCG4f7zyH6YFHfcNazN7IwOu/RMnP1kJ6
7ohInqKAoQk9UbdlhdVcpTczp8Z9temrhJDzSGffvPpjTuKMXVvNEDxCYJeAECZMESt1lpXTeQId
gI0ieKZ9YwjLCnDpZhR95SKvKJP2Bd4S3M8ZGjdJSvl26srLPIuclc3MwbVkFCRtp5/GEhq6Lf46
GMb+EZmaUeGHef9G6mb3GozfyKS4qz5ltckxgs8v+D0Uhuk3kpqHpHPN66Ta8Mww527Ny8fYV1jF
QcUZ4GWebLHdLQ4jRpH9nTiotl3r/qwc+03FCp6SHeb77SRRl82hha8snolrmdwniXCMjHabpMX4
KfP6V+kMp4zmYzf0uGpC3uZKWR9RvCbvWQLVZE8r0Xr05Ja+Gnpbvpcgra2jbSufXDUen8QWZ/ob
fDYWqvr6k8lR6oM/HrtoePbzDKpdlfFKhvJD2CJm97BZVylKLONeIDjeEsX0bixKc5bvAY4SMCOE
YrI+sAp8kU0PWoTc1KJ5t5rU4ZGhdJH5JmsgqKmxvcClhiiUqPD6+as4tlCNj6SHK8wypKO6ZJCN
6vsYB19GFNwPHpacjcIRzmqfD5+/+vxgLRqfpWMdq6mLb3FVovE2yUfrwjN+0EWb3JpoPMGamBGo
rH9GRGNyG/UAJkRyT7BtzRCjAsAZax+7vksFfvv8YDsuuGL0OP/4swhTxr4zbEh8OWU3O4anSum/
nMB83HNI5Lf/9eefvxJ2ragJOmyS/t5OLcYpfRNkjx52CJIv6NBqsGFjyhHb+jh0KHs3xqqsbYaN
Zs/nxwY39MDqGQiDhXIHZiy5/RiG8t2Bc+kIASzAtkFcWznUSpAFW2dpu51YE7/sdEZlHwCItJ1o
fM0ZTV4ImNsKO3xRCDOhYqTZ0eFEiAzzPmbx95Lv7IYMdArn4pZWTMhcwpsQtcKjq9Mvtd38JdP7
qzuudCJMPTajyTaEoRm3jHLM7B46N2X83skz0YA9OZqIJWvS/eqS9fT4UVU/lBp+CpZ/fdyJI7J7
R0DLLvxvBVC5tCOitIsJ5cZksqO3o2pTwPaTKn7R7FFztJKYpNsMThPvM0EX54coThU6DSscHhIv
2dS5/bOCEf+QvPfiF0aDmk5KPtbj5O+q1mZrM8TlLszym+sQJiUHxOjQNSzQqYC+w8wRIGmOUtbT
k+wgV0n1g/yJx9nHAbcIUDBJ4D8XqmDF23Q3j0Bs2tZ+iB46m9majErW0aF1Qm4H9midRCdeDwWT
8jYwEdGBRX8DEVlMyTfXa3x0K9QHGUWjZSRzPFNc/IRPiIbhRwVH254rzbHb4vhkN5cuHhGhfE67
WLtCfcytucBT96sYPIiInltvh6UyW2ulqfs7XgeU6zVp1p/vU/grnyCIxDUi3bmGfBIKJTZjmDO2
2bO1oh4ufZBbvab1Xb+Kzv1YxugLdd4C6Mx7DRt/my7px4RY0l+fi85eAVygYCRopyXF8FcXeXFI
oNMUTX4jqeWZ3TE0CwOEys6ndq86dJmuz1MQ05zJYN4gv5l3beu9BayJQqTXe2SXyKcT70+Yf+S9
z9ZUx+tAD0Yfs+N069XqWMbYM9yowjJdmc086npn9+aRv/06Di15K32LdBL2ka40IvFCviYOmYdC
4Z1sMoSS2PwZp3XfcEceJg9QOHcHiEL7SNm+d/I1CcTkJ054hvHJ3iEifZdXotqRdPXidF67L6GW
BRGLJNfyn0PINds09okshqsVD7CO6TM/xOTe+47po4wq4nNhxdieQXiV/oEJsGa99gipEfb7U7bt
Qx1vTWQTPu13OB+qJ82Ax1WTYksP/t7k9jtLyR98X9PmyZ0s3uCKN1UNRGxnGxb0Paa9ab1jasYo
DbjwIh6p6i1+PhGSiF0PPnpycn1KjD7Sc1Zs2TyWMA1D+xyt6lKN3PY11pM5u2u19qRITTcNCbTb
h7LlwnFqLDSu7l4VZIUHPeyrTGIMx76U24R7VLonabhEmFRwHY5xx4Ieb0czcVXEfnuJOyDBLRSk
HD74g11AEQfEh6YOZrTud1lAKo6VP9dBJjfYZ5bNYoU7P2WtM/cWFJChYldWMd8KxX+yd2bNbSPZ
tv4v/XzQASCRGB76hTNBiqJG23pByGUb85SY8evvB7rPvVVyn3Lc9xMVoZDtKBEigcyde6/1LXFh
HLpwsuYaK3qF9dfTv7Zww2EDUtoDQWAgDGxRq75NSSnWOUj19WwD9MmDl9IzD1lOL0UZYFkYuD91
Ro0CdpeX1h95mDFdmd5RNr2nrGgkx+FMjRDUkBRKgk2gv9UTLR86GKt6FK84sOD6POedgea62AUo
vg+O096VOaPawKYRZ00YuAxctUu9aQ2yPcY2uJWZIh6CS7rvqzeF5GU9tJHL29M8oW7G3F6gpEQi
7ktwOVBP7R3ooiMHu09Jkn41IhzLksW4UNPWi4dor7ve8zSeagFRnZUImgzudXe0HnXa9STUbzsL
BpuFIb2c62gbVjDdy/C146lLSEJAZT5SqJfzW+7l352+qfZVeQp69xhW6ktud9j3Rc+oYYbyIGid
RibNCFBtXd7KXa/1V6PJI47xQXyn81nkQbJou5mbV1Bu6Zd+Qx3wFpb9cLRb2LSz9x38BEC8TNsN
Clrj38vTFqXrB3EaBA/+MzzH8wSYjb+K0+oyF26Sge0Fg7SJJ/dTZVct2DukV9EQir2Jk5K2hAlk
owu2aTaCTtfuSHTuNp1DZ95KbbAIPGH7kOroNxcHzuSXi5NElZk2Il8H/+ZfL84K5siJmCVgMnTF
US3tL2hn0GUia0uLnn5+5t15oouXjlYGVTMCY0Oegc1gVjOoy4Y54IiSGyDBUKKa0+NvLnCJUfmr
tM9xbIfL81Aamrr+QdrXY/jtGi8kU5tjHk4MRTVRRBiIYw1Sl/TWUTMQUBQwcdQzoIAZ1F5TlJe/
v4xfNMaW4zi6bvA5GpjlrQ+foWF1jRYiPfRR0zCkmFOs3/amzOVbiUWPXi4fZhUhJimz7Dfyxg/x
NqaLrNkjYAads75AYj6oLevQcyrUwbYvlpF0w7gwiUnfkIO3sFD5jYEwDihk8IT9/e9sLp/9X996
hPasn9y5um3Jj2QYA6pKSY61ZAQV1/fIvgg21jZe0BiHNiT8ZchZtprxuZjdH/BP1ca1rtOt2stx
VwRa/CMfySOevJ7+WzFixJ+7U5ao/k7K8h2vHQl0s/47eaoAm/PxsoXu6q5jCotb5qM8dcpp+RBO
avmiU/RXtNkfljZNydABPrrVXwVsfKQZBwR6Fkk568CcszMCXGC5dT/tUCUmgwkPO2XmrsGxUV0z
HVJTPVRt1Z46nUBhhX7Pgc7G3BgR+fwNEFO3H5qEgQOjiVWO4OJcmRFaOccmdKAhnLzBRcho+o7C
23j++0/q17vThTfGXaI7DklF+geET1lYtc47bfsdfeNVwwMMb6Xe1n33uRFUgrGiAWw4ySdlp/ru
71/719WN1wa553EmkSaS4L8uIFmAOyfg9Ogbur3FqtjsEGl228oJNs7SNv37V/t1uXKl4xn4vG2P
yL+Pa6ndCrNGLWn7sal9H8rqBY03vj66+6mR/xir4Pvfv565LC8fngEwAEIXBD25WBY+vLVpndd0
Pkrpp0EAxlNL1pTEe6OBakAA8QI8ZUQQl7T9Q+2xqlSBzEuw25YuTcBlPForx8JnVz3eRKN5BSqv
EJyqSB7D0m7tUhasuQ3lfdjUPjW095vlw/x1AXVtyfLFG2YJvvvwARVxH0wD5lw/SgAT0LMAo9eo
qwEH1R8dj/xqQ/ssGITZHpeLoAqQWw6jtFrkiIOLQgSWShMA2s+syWOcYd+5WvVqxlX4PBcvgazn
n7ixv1g8/mzp+A+3s2d6jHZ529nvP77nnjnE+lxJ06fVQINfMu2QOMGI1uqPRlAaG4A9E+ouN8z1
nz6h//Gljf+w5nEnO7agAe1Yv+RJOjRveW3M4+PiHqiLeVoZLsqdXqUnUH4Al1U/3RmtS3BVAsDo
hutRoz6u0Pj1v7nbjeXu+nD3YZCxSBrTpW1LsVztH++PcRE2//qH8V+9HhcCx6nhZ3bNerWoh+ZF
83Pl/ov28wKZd3jgqA81Ryt/82Q7vz7aHi4diaDOYWDz67LCrMvVi0j3K13/Qk+wQjkips/S3ecC
XmHMCFpImKJ5sIxw9ASGKJQVgtntNyc2D7BYja/KcA4zmeuw/Xw690Asce6pGTVDaCf9DjSUdz9a
xnWOKDGqwPJDD7B22tc9aE1sjCZ8+FaCFwU5MnPwb41LGIdbUoWbFYYRuctrAPzNZIP4I14bv2L+
2Iv20NVecWIosSwNcjLJQGAFO1gVqlljCqO1HYGhzBrKdE8Z7GVG8Zbo4aM5u80u8RgUDkZwCNu1
y42yiZ1wPIeJae+Hsa5w12tnQ/TT2ziIA2xrGGN5+qg0CjeK2nPTk9SOHpNhZ8OJKumIDMFe754L
jHttmF67JjI4nRXGb26X/7BhezpGKNNj2+MAcVvM/nS7FDGnxwlkih8OlnuayR5AafA1iRoXmot+
ckNkGOmEZmDhZE2NbMl7LGABB/KIH5HhMk1WOG6r1uyyvWcM9AnQMjIsqdSxg/JLULO2wqFg/ubC
5a9PvKc7rLKUx54r3Nud+KcLD7Me2Qo1INkvyETJl93P2vSjC0P5Nc/Vm6tNfpZJ5y6dZyLRooyZ
dNFdWw+bMacH4xkJTU79xZoV6+cgi9d0nwXqQTWuGXYKON6Am+0E1y5mgJ4p394KFJajillDw1jL
8D6LZEBeb2i5dRIZk3wbmbpvjNX1Vlm1nPvP+RWxAgujN+KaNWN6yMyWT1YuHkaNWUgG1z9A9AwG
JWZSyJJ5qOngqWHydtqbK6qFYQH0CB0Wvx/VveAdvidCNl8p3GCHskXnJc3hy99vYf/BruPp7NGs
IobgITY/bGF63URz77KFZe7Bo9lzaRzoC8jZ8Bd5WO7DFlSRsahG09Iq/ax2yFGKEEWkXhXuVfqb
1d34ZUslFnlZX7EQsbZZH6+njhsGl2qafT7e4egQqOVi9x9LXV0ADSL7f0jbolw7EOjMUa920YxS
vXAYvMVR2Zy7mBiS37xFyzr6l3WWS8LVJHTbJkv4l5XOnU002TQPgXHGApkptGf6FcHAvCGNDNoz
JvI6x9anO/r909EGv5XrvXnCyivWv7mWX+r95VrQGhu6WIpX+WHNz3HnVE2gT/4tdJAaAcJ2W+9j
xoCroeNDC0zysULmnpvW1oyN03Ft2lDdh2lWkCiRX5nrB/w/nbWpOe1ymIzJSxvnt99c6K+7k01B
sRxKMDdxQPh4NMtEFI925Qy+pkxvhXdSP+ahfkYd63FOS90DDdiBJaYJ7oPAO2jevi55tL04j85a
/ChmTCiDI1+iUKmj6mFlKeXm52wa7qLdiND3sarHHJy8eSH6oHpihchPTCwxHA3V1uxYhsuUHNvJ
StUW0PSXoGi/6zPyT9DYwU7TSbZEilsALi4QhMvEorm4CKujmoSC3pUoC+1mL1DqW40jj7IG+64m
opFbs25IFgvLE8lzXIAFwr5znX3XQIbsDac40CwQyINsbzcTBbKBbDLd80wXdCUHaDMyQN5IAFNp
yeI0CsbCty9VO7W7fiqt/e0AUjLQQ/0q2vOMWxJ3CIn04AaLDSElnWO+GBPlfJKGL7lZfYFtzeQ+
BgcDcuWIg/OH0tGD9GJ21/Re7sKI7B+767z72yKa0DQ8AZ98murui17OeCMISUNpdY4N7bExW4w4
RN7njhXCL/vEwD/Bc+B5vq0gJi7nyjhQP8YCBXviAVSr2AmA/4TGxchi9rg8ODSWHH9Tc/x680uD
kz5+Y08KsKRLSfKnjSAGh1Wh5gLYkwpOa4ooSYrSati6eIB3Ws0AAerEb27kX59+Cf3UthworDyw
H+vNNtTNth8j5UP5bndaad1lXe+dEq3Ijklvx5vZFUDcSVVeVFk5Zp6fegXZ2e7576/F/HDAsSjT
ob6yE2IGk/ovz1SB9cOolbQYTWvPteMWZx4itmBJwxbZ7x77hnW0o+BOw5MP5yRZzQ53IsQU7zWB
5B4BbFWFS2RSXHylEKFxbGrrCqHjqOXUTnj0N3P0IBj/wUKPF0C72kkCTcpxNH+30rvGL78Oa7yw
bcHvYgrOqIuV9E+fp5UxqbQQbfvRWMcbV4tAEOZS9/Mmoa99+zOWRcO/fZeS7tJUU3wEQTb7SYsT
enX71g2QPK0yN892k9BexzGd/duXmCoeiftI4ank5vZXUitpHtK6gAzdzr45pgwU2vYgEMIxBIGs
nqYYKO676ahqAO5TYgs/lolGRFI1/t9vdZQpWkjjGee48JPInbbSbn7k3qT5cXmjZjbA7/MmIK4R
PNxKBD2ypUzkB0umBwiBzLUTK/Dh9PWBW/FrQwMBuM63E2YhBhJ+sXy5fec1MQdKvdD5ijuZYlXo
D4VsMcuo5KkNLNzSQR0eOItmh9G29qZLABPw7qea/CuTVQzFXP0Mwg6hMUgVRlbz3oleojyUe6fG
zsYsAb24ZsdgTqLnmzPzp/0KvSCWO2AOcsQP1C1g9yqz6qsWvxstUSEiry+zFVGAq3jcCWxaJLOU
4QEeXAYiKT2aDDceAYUaz0VEeD1alu0YwIfJMgasxmTB8cUTtM9YpWFuuu7ZITKW3nOwqyxjdyvP
pqG6WklI1EuYwhay2ujQYhS7XSUz8LuC2fuxi8lR1Z1CPrWpGW/Ie812HF+YzCMRIk9da8+aKLtz
gviJwwWs4d605rVq6TWBeL0GQa0/J6Hu7UO0w8rygic8/+u05hnStRpuaNxUwOKcm9rPuguLMLuv
EwSzZYoCyx5sGGmLXYdtC5r5wOhKUzBvsrbA3j5hl8etdeAeJEeiAHuJs7XYR6PivNBwnPYkbKSm
+QPv7AFen/E8WAQTpHWo4QGlJT+VMj+jclnUTvIsU5RnIT6KfYvIdY9zC0JYy/kJvhizx8B+RjBm
bgHxhfsyxw+ZEj/Rwtdj/hO+0iO6x2pFG8qwDm4WGUcztw4hh3006rO5bQPlT2CLGH2kRW18LnL5
SjLGZ7dZ8l66CF8prvij2amd1jvyIEIDKx9wc1vH4l9FSxJWb35COEvtXGTkyBArcGii7cCLJp0a
r1zmqrWxx//sUOopskNXPZZQnwaMZI83Y+q0yHLH2ns20XcxhGHPkZR+52Ls7ktjJpJUS4iTG5BX
9Vn8CSVsve9dbqObuzhAYXu1eiZMGqCcP1T0roezvfcaI9sPEfq+SYeWWCQRSCqeuhUuA+7X2XyY
UcY8D2jEV2mcRYiT+GNWd3cYeQxWW52sHvDMK0hviFoiMV5jRdUv+qTZ5bGbHJpaP3tSK8Az4ntO
MsyLI4a/raVNES7sQDyiF+DlZ/U0mURO6FLfJhrph5btggli5yVYlJEnrPjJrp4gM4TrStUdwxMr
W4uZCWsBAO4AXsjZEHeX6VhOERBkByssPURD4bL1TiFiWx0JpIrONEsi8hZYhRqSLOgvdQAeRQoB
OU30Tc8A684Ghjq4DvUTyPg7bgUSjEqBQg9nwWnYT+n3KkUqiravOutxvChTMJxkCCvP5LdwUmnP
tHqzLQ1Ib107idi5JXTojODgo9sTOw12rn6mrl2XbmE9UDFhWfGau6LtDDCiJEWn9SPGnZxEZBDe
K1JAsk3fejRUrHE48ftHvl2YZKe54zWRxXRFQRVxB8yrfnDqnbQi9woiy7iHvL2qOc5C2UoTP8YH
vzRwB7+vtXNCGCwsxJCF/nNZjfTkiuE5JcGDnXKaNm0V3iMgdp/S9A82BiasjVhYypx6OEmSF4xt
EzGvBa3sTvZBjxDq6kFGfqYtb+z0eiIBJioyf8zCUz76Uxo7WEva92wiw5zQMQIIq7TbKGRJp7J0
Hxt9lLyl71EXkpluuyDpEMFNiN93MWNtImCg7koFJTpPX7pGrEfcVqcYNTk54ZXPlDE5aZItTnkE
xkZFha7RsSgrK5aURy0Nd5WG/sMoPbC5BGOOSlf7IE0erIJWX1vx4JcV4SJEbdeIbubhSMQX6W1T
/sKWz0KFRpV3W6fR5zUdhiT0bWtqYg8L0thvMobB+7CzV2NYDrdpalKhIrLc5lThwY1XnbfX6oqn
WZcXLxE/0tDeTAJKK7oAXNJylNsY1VQRMu9GOFueiFufyzrY2IX1FhBNtIKGYO5aV1I3Z+k9qns+
hqQCBQnpgQnwgPNL24cZRgHcYvOFkSSNNn32iGXKvV2EbXmLKybfB3ONV8IziAvU78xOFxeOLWjV
4NPcD0rg5EfWijbJFFuXnv1+bNWmdEx3gdd221KW0Q7plr7nfT30bTbtSgKtjlLUeM6XH81QOF4b
C60F6Y7LwzE+DaxCW4cl1GUNeqrNMFmLsBsRT1wtKeRTzVKZO01xnaey2A99O6xnRWSk6lMsPsSR
rOtAJ9xxrJOtdCReyqlZLCPxmRwpVHnzmLzr3qudXqy4c77Y8DYaWWf4tYg/Tsahf0Kltr5pf0vY
spspku+5AxgNGVF09DRw/YFm3eWFNW1Vr64cKb8B6D24vTfD2t9YlFIcjMZvyDlwH+bNg+MYgKng
qh6szrlkaXgx6XHfm830ZbLgVwKvPpuN7h1MBc5sFkhtwyXOqAsHY0+Jtu3i2QZ4JgNSDXUyzSxO
HREoeHuizdA2fcSp2T4SKmJsytp6uo1lulYAyiRVgOsu3gTobNyf9rkt6pO1iK3HEN0OeaplYqmj
mcLrboMQo3XfWgjzhvEgeBUjr4aTXZT7OIyMs+zt0+xm3+o28S4BsiBBg2ffzupaj2TjZGEwEV8y
d35sEBs5nwrYtBf0ZUiKrUo7MnkG8qIrb0t8lB4DaaAVBEFgSh5Lz43uJPYJYzLcc63sjTsLuVHB
8H5zlrcxGiNSEgiIb8CJtu5KehBkvLZd34YhbUWoGSlAm7o2jM2ItHU7xvSIShrRW+b5aFrJbEqT
Ktq4ufFQ0R1Juj90uasRI1gqIBgRTckqCsj7kzqGe6vAem9XWN+HxcKIQxSfsBIM6qKvSIvHQ9WK
K4pWQgASRQiR3YH49zx08lij10btKijSXbWPTfkeB0LcyRkcPX75o6lnn4NxsHbMQ4nryjEvOHh9
Yr1oT8qxn7ysWqcW2PcAxh+aPU6gxJU9FVDZTh2EfYao07qdrIJmcXMwsP2alOaP9Pae88nUT9mM
XmUI0mMWExSXYVvdTo6ILshJdnDXG7R9+CGNrsV4Aivcp/9obDFlZD5twZwDswRcGYPIT5U/0Dy6
n9mMBfLWo3AjFpA2vXSz9O5pndgxAsqYiSACS8Z+ddO/0f2rHuyHG+AkTJ3xeqtDEU3vMk9EZ+p9
wTKOpFurl/w9nvyNBqsTdWGIprDj5iQM0LLa7ojIo9mEwu0fNBjCOr7mu7bTSJsKCS+vJHHSReTc
J7ql9lqeYZqZEd7BLECo0sRfHXhrx3HocKx6+aMyUja0XHvSQ6vaJ6LxWO4TxCdywAweB0dvrCvQ
woASDOIO2DnDQ1DxWmOffupF81Tn46ttDMEj3SL0UFVq3veYrGkPAZiZkgYxX+rmhybl1IK3CWte
P5/iRp/vzQ7wgMoH7W0S2T1OpM7WnB+kwPHbKv2d87C2UWZ7jhXT0Rq4dtWmxlGlBfWNxb2RLaYq
HGBNhfOot5vhLPCHHuza/QodwMQ5dqpbpmRzMOV+WhIgYZGVgnEDutNPEXADnADxKONUzEUru54G
H47PS02iZeRVxQNq7PIYRy5s66h7cEXuvA88YN6MLajLmgKst6U/VjaaG1aTYxwS6z6OXYJBPVj2
DI5aYx75ifXZJruQtOsGSXLVVMamRbLmN1UdH6N8uob1TLKDNQef7Qi1zUgkapn017C3eOaSRlyc
mV1ZIf0GWm1eA2Hde3LEAzIIqPp4qb2YyGFX4HFE3nfX1Rb9i0k9yKZqHvoeRWRfgSJczg+3+3YY
UCkOCoZL06H87RwxPo6DMuB0C++V3cfbygk9PEaf3VQBJOjRx24UwQ4bb5iOs8Y5jxP2q+UN1knL
dQyWBF7s+WQ+jaqQzOhYbYNEX1ce6tCCEMKHBSkDoJBzYjpaAJrE+ASBlTUk7Q8L+pFawXafMvdL
MEsAKIb3BJgdZWEL0YjHWq3BkbKtL+OCzsT2xN2GebEMGCMSchs1VrVNCnKgaJyhuSrGY6637JPK
AlHTw/fGa7wtO+qBrBYALrJ03nvZAN0gK60zW80EH8JEgFQVP2hleFumKibJH/DZNXOcjrqBKyIY
pdjd+KiiFDvEPOlpiWo4tk57Nkm18keGLK5UV34c4t9kQsKcptW+9ZBqEJ6p7dU0tSRG6E8FMwCg
1HirlvbW3ER/FOSUrj2crysgkskZizVLs2k/M4J/HorpojRcXRYV3FQ0CY5HiVG0iVCoK7yexl7L
9GbdLiyjJpGkoOLBqZus2QaLqwmrfnNf1cR+FKGHz8pwTywk/R5/tbszaX5t4q55N9tOgCTrZ6YJ
KHdWfbisYYC2X3Tky6HkZGBP+gai7oVh2fglk1hQpl2eZTal7bgFKI68PawKzltFcxlauPdGG/g5
IN6TS2ZW2NbaPgtHHB0WU7BSMA+7IZJa9LNbZFsRDHlvHdOCusDE2RWyUQ8C6jQBberrFHnTAonn
Z8X9isgwvJ8mcxc7HrMNgJT21Iet8PNY0jArZedTDsdnmZ+qYA7vxjoadpgASIpkVIIEHMyJzZBV
RryHBSqqNX0L7GbjcOwcZR/iYLyECC6BKps/HDXJu1x3z5OLL6Kx8KQQ/zYcImSZG10TbxaK4y35
NQggRE9YLO/fwVGvg8vSYAq29W4YHm8gKGojnQffI8kR/OgiEkFqblyCKV71daTuNNk916gW102r
8m3l2gEH9rgjf8bI7mghB0M5ngc5+i5nCL8CAdahrNui+E2hatnq5CTmvQEc+ZHzObfnYpDN40vv
5r6betY9vtxT2WXAvDM4zPTvN33i1VsnDPVN6yCrnLSoPqu6Ivtd1fdG1U2fiGyH+VLpobonrxjk
ExQYELcXp5MnoO188uAhdoEs3wa1ZPqGVOJymMkr64r7FKvQxghRX9a4Klap277WnXjusSFjM5qA
nVhrJwnAhMEgWrPyf821CA9aZtZ3A6959Ab5qpXeG7XKqrZcQk1rjzKXpsY+UwUGmiy5q8kxuJ0y
VTH9bJRmlS2OBRnAjcHoFZQwvqCla+n12aU2IwreDrq1+G4A48IeXk+UVfKg16X5yQ3eoSh+DUc8
M5ZDFENkZvgjDY79oyncLTZLYxM0bbjD2XYIcceks2gIfoEdE3nRHc7Bb1ZHIefQGCCbvZYki+II
QjCNW818TgUtMcPo7G/EORRv2izCO2D0nHZc49nL7FUT2l9EL/t7M86OSneyU1Lnj6Hi4GUJC+5L
MD4Mk6WhwNLIiEzhmTdx5R7j1jw1XThtm0HI996I5Vab5JFQYHHPWfTMLV/azXhkTmVutBiP8a2C
K1ldjZjpRYzqmF/JQ9AGhNHpCQ/HL7ifdedHZNCPwpWJ0btDFjBMPKsNitXI4fxaDiw7XiM+N9zr
qyic2qOY+xFnlVZsPX3askzEu7gdTubECLQ3SPZmrMm6iYAM+NO4SWBpY3CgKzEmFlkOks57MHFv
9h0646LEzpLSrMyTJ89e7JUNwkHUvnu3trQN+rdqLbSgpXIObAwzyR2uMYKoAhjtdYdFaJ7H744N
nG8mEIGO4BgtXsFlQW++VUlMaufyU3lyvxLJHdU4frzLYHaDbw/msB5F1G9u+C6oArCTRmT7odlW
/mDSrL2JJhkUE2FO83KVEtiQyXDcW46iC8uxzi2qZm8NlN1exnGKLcju0fMWGMtXbZ9uzbAs/L5N
37vWju8o5ckUtuESE33gEjfYPgytJ46icdhSJv3WNKWTt/ydrqYzmOVwQxpfvwuH/stgqXY3EEZL
MJRN79MhIJsYaw5642JRaQeENlGjH247ftdCkijJmlWctmqBL4x7EhsqULsRNPtnuzGPMQDj3tEv
mGh1OVbHYmRkRgyFBnRlDdx0vCLxdFaOYlKqq+3YmeQ7sMh2rt2cZl1/mN3UuBAJLTad0nBsDwPP
DgdRdznsZG3wVQ1QE1zVcTfXQDZcCddf94bEt0B/rWfX3mfLMFHHm8cxikR5k1AA5ifiWGEPgt5M
LE8wY6wygvqNf8P8QhRHG8fGuRnqizmM9lGbMIDTS796fnm/hthi0y2CUz3gdDkmKTz8xqjcjWk3
T1VmNo9EiltHYgZoJWr5VV3sQVoPMg3PpL79obuZu616q967iBNoVLjdjo6v8VyzVR0Lph6lKq+Z
hOU2xLj5AjYEDOZHJM3TI/mpBzud3EW/Ed8lj1ntypPdZcaG5ePq2BO4gKEOIZ2zRM/RZJ+pRPvp
nh7yRigYHgm00wc0qwzpantaSXtoeBrT6V7gcsM4TIwYPkjxoLkstpbZuIcAyMy6gpW+5qwsGUUs
d269JFGUVUdmWAugSxYhg/DGWpdsufiwh2ibj6azS42OfU0zaVeTR/xlmL65Ee4srQo4YppjdiH4
5j3wirdO0jSZsucmN80Xs59xm7K1gfWoTqbsv3HmjzaYpsCGo/69Z7faWLZZnBtAJTuBa3tFWxum
Qmg9Kim3MwvnU8liNEWuLymadoRwfK3qKX5Fb/DZNaotmF/1XdLvDNMXt3DFuev06A6S/8FAU3Y2
O8YHLu2Wgyzm70NcRlgbiAtCxW29BsEXTkTPOR2jR1KuxCaO0vu2y3QmGfG0m6MIg+kQk14Qgmct
aKdrBDk/qQrcutdOEo93Tcp7MMh1PdOTiuywecDj9bpkqtyJ6qyZsb4noqTofLj1HdOg+jWVXbMh
qbT+4i5WhGCoxvu6LvWHwSg+46errlPZ/Cg6aGTmkGT7lNiDT/OS1cy6pF3KCe9HOszWzuTodWg6
L6GA0ppLOF47KEjl3smCjXASRMG02NYQSFir7AVUINs6PSvU0z7pTTQAJ9Ofscjg50Eme0TJSaPL
I9c3MounIRk/BaU27iIQuufAGE5iaY3YU99TbXOYy0s1XdDRTReTpWyjjQRFeN30knahde0nfvDK
4tLqeqDazVqG0JC5nyIsmwcbcD8YC/44VUH3pHtHwoX0+6yM9qVTGi8hLHLH1PMvZDQ6+wxMxU6V
Rvvi1PmRwn/T27jdV9sArzL3I4QaUJHau1FNXwb4H6+Rhw3c9dwtYQyElaXnfEZGRrLR0WmhT3GK
d+32VEYEGHi8Ng6QdLWMpBP8DuDrOnu7f+S/79+v/apf4X/nP/brLVrLPbyQk7yYV/c5+2R/oxts
VqtmWA1ERxWQXBgbbVoqiHhDjhgWna3HKgwdYDqAN1bnwb2Phyd07BWsYrVBNbu3NtvtZXv5csFZ
tnon05iUvXE7bs2d9OtjfI2v/av7WfwAe0PVW9mABWnnrPGI8sfkkXSqTjL62Kb5zv06Mq466Mfs
NF2Hq/ncfFGI1vGZ4IlyYD+taVwHzQYnmNbuugHM+gH3KkoQHCT6JZpy0rar6Dnqql0DEA23FIPK
rnIr0s7zfh8knYUVn/S5REza0R2KC7a78uJ20ZehzEceVHvL3Fp8TSkEVpSzGmjQ1DmERXnO0n54
LytgAN2olXcTkrtrN+ivc1jsmqHPPvFNgjKpDKkx4+wTneS1VEgQUhnVeMst65PobTpmCeVmUpwE
ho+Ci3j6pLb2Co/NtLu2wwZHpn9NAVcFT1fnAV9lXQ32RjZT7d++1FZV+zW4z59/dKKEPmKF6ycx
E+U7UNv8oG6Uf/vj7bu04dbo8vxsME7zmXydteic07nd1eZY+h6JTszL+e7DHxXTkcMs+01CYK9f
5g4kjyis+WowL9uNmft4+5c5sAkEkooOsZEXJJOLs8OAcHf7R1JXCr/uw9JfrmAYTO1Pf18VDk04
PDjFYOT+7cstYDiIiRr+f393+w6szbLss2dnuJaN5TWbgv06mIN6Xt8uXcYV50pmuuQMV9hwugr8
fljupzZTzUmvzG5fgnebpfz3T2+auPj5Oh/+LiFulIZ1ptbMSV/moo52yjExMjVRTNgOqJhVq9WF
z8mn8BtsnVmRzHt0jCZLjxnhEGJQbWb6n7/c/i50VEZLrzxpy7t++8I8lt5p7KV8He0R3I2GRELo
rPq9jKFsqbb00+WFBsb7P7WD/5tNTOjI93/94/3bktAac8CM/2j/DOkXUiyY6/+Z7P/K6Avs6/t/
+J/+O5lY/tO00GTYJqpw13QXMfTwvWn/9Q/NFf+0HQdFjOfwqdKJQ6jzb7K/8P5pMX1BEKij7DAN
HTHnf2cT2//kpyGgwbHjmqZp/39lEyP5/iAHsrC9YJxy+Jlchq67/MJ/lo8AaCmBYIX4Teb6AcUr
/aO0SLYO2ygNqBYSHNT5AoUDkVmzc2LEklq9sbdzaZGsIYIWecfQ+YMxiaPpXMoe7IA5DofbOsJK
mB76FAaj7vR+XmkvDYmgU6+9zAZGX9nRygMOk4kMjQEInMzuNwGza4fpaNi5fq03T7b5gmKYDkiR
w5wu7zLD7rZOdEl/zLP6VAXj58CpwGR5JH1M4fg2NNf4VUmOomqAukaquGNWb2S7faWWJ4sRtVlY
2Y8xMi23aWhg2WLba0fCh/GOIh4KdmFTpHCbHfYzx6U/k5qOP+hhCT+QoJoABVlZOCbEFUscXKfD
pxwQTgOFG+6v5R5ny7KpRNDVEwQM+44MKq0ofjg5iS05/3OtwNPwTpNr29XvyZgFqz5NHpX+mnnf
oH09C2DSSey9jIYgzs4c/51Lzsf3GAe92oU4NPx4+ZKTYqglRBxL7Hzkr4b0/EI45yQarkm3xeWs
F5O+NlNcoRq0WPJ3fURaEbmuhfU5+T8sncdy48q2RL8IESh4TEmAnqIoL00QUncfeG+rvv4t6L4J
45w2apIAqnbtnblSIyR0RSEMKrK2ecr7N0zTCTtue5AN7UcN6pHo9bN0+/8WPFKXJnVoKPKxIe5q
J0bCGwLv0kdMxJiZYemcJ1uDqZdMbG9+fDBlnN5oTP5t5mlEqJEpmFqwXqQlxZsEg9VIERitTjDQ
TIKDBNqA8zkuA/x44uBld5NMKBKP5h25cdZtkl109FLCacyOzJvcf5Rktp1GcgIodJkWNNUruUXD
yUeEjPxc8Fas+Dyli0Gukc9UYfFoqC8af28qiHYLaO2QwhSLr5EkOHwHpAuXvfFmp9jfHFS9J/IK
/eNCe8zl8nswYSDRxnuZFf8wh73MidjPcf1XedoPKM96x9luDnVCBhC/hBgSa1pfxAXb5r5aZWZi
7k5ArWs6D97JwyWdqt4OSj7WZqrypxp18S6PJ4dUi3IOTN3b6rNVHxeSNPLO6nFIFGJbO+VzQ32w
q4X8WRaEqr+7uD9Ol9iZ8j24C4T9iwXRw8gGcovYFH5fYLaMgdI8DN9V1Zy0WBJn065gZJEPp2F9
wVW8KefMPvxu0kvxmXb+p6WXlwhg+mbwUU7BgvGIQh7yFpkB5nNs3S7Sp4VmNbYOEGXFf2WajScS
KYZT2scXlpeUL7r+W7jlO1PNaEfeXjy2fbi0EMwyRkDHObI3DEP60+9LpBVHYAbz/reW6dcyBiGQ
MsncKaM6cDW29SzBqJlP2G9XnzpHRbHVyvYKh+kVlMUh65Ziq0NsJFLb4SBQZTpTtLgOOd5AgKBl
d671/t5BMiVnw3nwcMphurYf8KZre4esYa3hfNp2uC5sUoTJ32ItjKEzmjUJ1NAHi6FQx6H2d5zN
h6N0xltCY3HbGBad5IbsDbx7eojXJSSOtz5Ap2aS3Fst2djdeMomz9x1k86RCNhx6sSgJwGZ/e99
pvYzQ9Z5N9UjJGGdmtisqUtJYQkTEke8pB93PX9IuCgYujKXhzltt+qvnvsLSjVeIkVs7/yU05Om
wqHXJAYSjFR/Ml0PGqbLV+vQM6mz8kgiHPpYVx5+y5RWE1B4ox7BGoWRP3eQZDQD/Hv1PZdmuRul
eIw55m+w5hOMWfU/0jXSXVO7MuhHjMU0u+42lJdAc7lKDOjdk2tCpPyVsBVI05xRUfqUmtoPxxpN
z6OFK/PBQ6pIGKQ6iyx0uHl33tK5J4X/qUuWag/JkXy+eXZZEUhknqU4USrvHYypJ8PO/xpyjkPH
iavAnjmHD32RAtbTd4kkG2AtaJfOuvYxKicZV/MFBdkzmVrRPurze1533cMCuuOp8xGuia57k13N
utX2n7//Fyd4C10zVYE5vM+VIa4G5rQHZafdFo0y6jCRC8KK43hbRTHfeuQASfV1LTByYV1Ea/wb
puRUdnV3zzlgW4zrJ1B23wbI86SD9IsAT6efuwZSEpXxzlcL+0CCYteb5VKRZYeRf7iOCOd3lTLQ
cPsNNvnCJBnWiQTdBNptoNRw7nv4cPZeNlkb+h7cdUsUB5WFyEMvNCRNZokTrgYJw43fA9nTyYhX
NX1xAswYRJ2RDKD/JDkgTJbxsVPKY8lvU247Bnk2z9S1XuKfJsogaaAeP+TCO2I0dU+GrzknJ0kv
1PQko3QzuQJL/t4PFmL1qLZ3mlNB5IMzBUoc7hfi/BRzngb5rKCH2cdDHxp99oaMISYkuV8C1Ivj
iT29Dcqk8E5+m7w7dkl61agN0OQiwjY48xwW6RknMG/E/03+8LwmhkRFf4uI80jIumO4oZNiMRgT
siLFqVOkDTlEfyuTXWTwuaZt7p3n1GLKXPov6Sz0w0xFxjqBKJpobvtQgETaCJSKV52fFfz+Bl9h
Fbq0k1iUZiYA+WOSGo+ZGiem85Wzr/v4icSFYZNmg3xw/Kq6Nh3/t2JWi1EnMVz3X8h3RC5qvtEr
iL56XCnbdMqbawdzecryZ1TnJ+Fa08nD0xuIRQwnz02H707SK5g1YtL6MjT7ItpnlkfqalmM+0W2
0U7vsvPwm2QxNc7yNJv90XW1x2yu/bsFwYkuLFzt/uyb6GnGCdbX4qIfqCVXVY0dZZzwD7M3vNQe
MNipRG7lSWDwow+K2SlvucOc0p4gPHiuvFTNZYTQAL40MiByLFeXBkqQdL4FnXSVA/TzLs1v42Ki
YrOmGKEMf0jRE96A6fkclRc/CgyTlbFOYQeE9g23bDSZz1yik0qcC9Xp8KTJRu0cbJQTtMaAJFYE
XTEq8gz5FBqWSzQT9sAupM5695yoDoucQSq7FSFUkKWoz0ZvPds6wa0pQyKc1jK5ag5Lq/clqzh+
pIigiZRHy2G0kn1G1sSmwdKEJt8dX6ffLA8Sf08Cisfr6OWcK5fZwFsNf8LiaZPgdF9L8aFGgb9r
5vKgICqTzr2K2kYc4ElaOQaQoKAwM+eQ2er5t2U7ICvaDzpTGKBAnjk6Z39QtFjcxb40UPV+CXK/
BNwsU9eomjQCEkjXmBJf7UaFMMNveQsmI6R9Y6XmZZ4S+xAt/kVfSLcw7cF8bbm/tpgBZEjj7pt+
I+0ZBJlw0Rv7kMX1sOlN0gJnsgjJCig98qi6m5/JO9iG7kWBvwtb1yS43dXiEyIueE/nJgN6bDSZ
+4ry64ulb2M26fCaLgPtTVny0bnjqMJKslFpsZRJCummLf/8SnhMrfHA548MktDFx19GXk23hBIx
lD2CxLKzCKhih7zJ0XzypU/nRwqXBGF8ZMgwnR1neBAoBCTttd5tN1LFmBoXvBn4Noi5iOM8UJgb
tsiq6Ks2/Li86qP7Ug/vQ5/Qb4fdwpB34Y1NVvLXnhoevcZ77ZTLODpnPuZ2r+CgO3TnZLyyczaf
fdZUm0poyBLtVfTqEgYYTfWPW3bTKZYmSPYaiEfVt6/ErHuEr/xkc3ez6xIgBQu9VRsOEd1EmQmG
z+vAwGX3AFa4MCs7Zc74lpS5TlZOVdAZaFZEn753WO1YpjpjE+m9uqbjv75E3wYYm+IpYTuHWsN0
2Ln8fq+kt/u0lSiSo+5dRqK7AEjkKDdq027SmA/apbQQz0kg34lz7nyVBzHiYg54rveRkK+VFo59
lyDAtiaypbzuCffwS5qzoJYfaj/75qdE56plAue6NTM3PzZujItguvhzvOfcF6poER8DZ0MULE/x
gpzyd2RRl0nPh9D7o0CPvMkI9UHGIh+LqmLGVvXIrlVSBnoD9IqcGrGnpfnfYtYJQlKCBkx3fsdz
M4OYojjUI+TtPP5HpcyrJ5IBiypq2B7SmJrT6HEqQBEltn2JRu2/qjEz1G90+OpjnKG4/RVV9EOt
dtxo0zYdNNh+2DkPnmwODSE3V0OTF7wRh57F/sawllROL5FBBZ7jnKRlG/R8o6nuaFeqL0xhCHph
YVubzuuPbBLtCZxMeqxs+yeZFSPZzHEZKDCqGOPe3cNMS0EWlfV1KZx7Og4vs9/kB8pfLySGZx1H
xhe0mOBLIbLzkxWPROwfesVPdlvzP0KBxn1r6DRHrSq7sdxQbzSif+qyBdNpkkzbErxgyCpJCyrK
sEGYwIrcuJy2GhUGzPv4YYHa+BD9LzQg9/vuUNLE2PSLDry/tGD5S/ee9tqA3J6A0BhHzuZ3pGhN
ORLF4qqYHay0CQNNTZ0co8T9QJe6Lzu3eK0i/UZKzjpGLy+JaonDbvM9mVlk+3LVsibjs9nIX9Eh
taGd0y10SSM4VYwitXjiUZ/Z8ucVt4gv4jzmii8ZBoqW5eOdFCgKVxGmFTINsxn+qdFqz5NBW62v
nO8uxqc6W1NLzsCgnzRCVcEWwpkTRO3QOIT80zvjPV+aT4FBGfNaGlP1meCiaqvYa1k8h5OcmJ+g
mcvyzDxIrCKB10zLwdY9MECyfEyTiZlYXRuYkL3h1Cjvz7CmRtlSG1H2GOeICRgylHy+uNF8s6oh
nF3l3/0iG8n+zF+08sle6aOOF6fXFnM27E51aqb6CZK8v/H8GL03BPXrUk6XMqPQSyyXFCDHvyU2
kaLMP2HqY6oeLBRJ7l+9HuTZyMkOcjPm1SCZTnr9PCN4PuUTvxUZcTg6RXwstSI9esbMsRsddB9r
zk72ZvRiMTZOgJOFi2q+hrLnDhKPVecmn3SN6eK0O/yqD+QYIA5GgoNsVUeMyzhs59s5WJJ1x3Uj
4bBikmsxSDRSRTwyVQfhyolSP8QenGcLM17igKJsVlhwZcFWrr3hnGHZFbWgQITtLX054b1ksOIU
zM10olBDQ7fTsMrLZjeg0e+hwGWDnX2xVRsk51by5IxzoCfxeEQZBYeq7I7CcpiwVCPJRKsx2agw
VOiacXJemewvS03lQiTibvGRR+U9CBFsW29OV1DWFDxPBt83wCuxaX7mPF7uiwIXp6YJytf0ktSj
tc9yXBtzC1Mrtf61uv/PLrB3laL8gyKxO0JN3flN5lw5DKMFcSpeOsd4M61jInz/1fCrb4ZW3kH5
kCQX8N47b6SlAnN5QAnGSbuvzqOoGgJlxuY7Ef0z38SH1ZfzsU7PlILJvVLol9h+aCUUH8mA0KOS
71Gs7CPPnBnI1iqfICMd/TqWR83NLugL3gS9j1BYzNPtpL7ZPOJnTZuZSHYAz9TgeXfkOJveN46x
3Q9/eAlUw3CobYDbZwRfFNNOw/2BT4HZvj3NqFjoZi+US+QI9AaTXdQPMW0nR+v3ucU3KmfahpHT
fTpuiQeMhOMwMa1N7GakpWjp8zJRespOi/bjB3FrE8f3EU4U9lt+LQtptMF4q5qdru0KJ513cW7T
HxwaVrchBXqYEy9H7MS2pLkSRKWSqA1wunCZSvwoNPwm8d2qsg4fDXd5Z3jIerPUbIUjHhC8vVsu
uXwYZ+A6LP32Y0E4MIIlNkpnbO5RX3tnR3fHraF5VGT2ErRdk34akE85UBVfoGhCa40WHIGUXkvf
TKnU0Sf1C5Nt8FtErnd0Yvpl7G9Cp//i8bECHIZ/7RyeOJL1kga+pJOqldlxyoZ7heb5sddMc9t6
Gjl0Jm0PMlLGg8r40E6q6cGCYpGyRiSHjluurTv0PhYTuuZfGXPqF3EbCKuf4DX6ySPagnk/F93A
7o9ShOG2fYV50YTMvrDiesZ3oVCKtURaVMXCkLxn3saq7GFFc4yyfjDy6MIsvz5nHqQScyxfQCHy
/BOdOo7WM0CeetMix+lW6ZYPUrpVUVDCKOb7b5OnaX1JEP+07lDebWaUzIPIsGkAtTLMQC/P3ojx
BAWsO576LJ8g+kRyEyf5lmSlq9GDwJAM+AYky5seV81Ww2UJoQE+Ute48Py4w+omJaeRJE+/fRej
9cCQ53tJja8uHvddZPfMBqtbN5sjdClWLMIOk2IyX/mWJ1ywRHMbzecSWWRx0esu07tiH6TOAc/A
wB3ZNnQ4M/+xmTGW1Iq2/9h4yYtjMBXdRGv3Oca9aGGU2pBGGXo6hOmCimdTSeO2OOQBGfZ+nMcz
bWt0H9yJmwokDM/xazzLa1W0rwkataBOtdeq+I2cJtDZyJtVGJHwyI2fpgRdPdlXN6VoqlNisYkj
g8fm44NYsvIdgQ4Y46Z+t+mNaNQbeDr3rZwgsuEYEQt/q6nVp5E+QrhjElt8cE9+kbhL/lUF4rFx
+s8BNwGUzujNj7I/+ZJb+1zTz40c5wN7/HZmAzDAGWo9pDVlSGtjZOLJRklc0qPYOAgKg7xAIbPe
vFZCe0V7ckXb8FZMl4iy4i0mWR4xekXe4GLh5CmNvSURCMZe9mrV/RHxGZ4AmznuWGtrTBpNV6Et
4diDyK3pWdYrxFmvss+R/uAmt5AMqsncDjMfdijVf4VGrkOsAqaVFOxL6DUXxwtFbnNhrGY8uH3R
Ibxsf0Zv+XG1hrYx7YO8YamVUj8gDrfPQoQI6cBKDwSRt3STuwVyaxp9qZXK1uFARIb1MGaeG8aL
daZmMHwGq357QG19Ntb4WwspwhijRrUlIplSuI91Tpdm6izmDcN88GYbn3Ddf0U5GGNBppNOjvkO
ZeVZMg4Rbn6w/FM7I5mqabNwmF5zcWtUuum5a5o/GMwCR6Xprmun6ipcbGfqR4d0GNBN8Xd6Np5h
lfzE1twfc4/M2tLEhySJ0mg9UiTTLEC0t+09cv8cfst0EFaRyoT/qun/RcCEbwqrEHKrP7NhTR9U
KqgQ3OoKHH0/R/ObS81NAFic0PCmsqtNvtquWWxEdmP7lUcgWUbNRWgiaTm0mvJ2Hp8NQUm8GWw6
3hLvxHrhpsCAfbIo8qDABwB4jD3iWCzjAdNAfkGTvdPM8c1rxcmZjm47ll86Xreg1P7TMmM8jYo7
rli7C4joNrPGpFsfSslCtUQgGjsU2K4g8mIaXxN/WfZtgyzKdWnaGBDJTM1jBDtNpDZRmZFT5qG5
NNsX3ErHRWjsHBWnWTICHrFBim3eT+M2TTh9wgN750jWfWZOw7l1mQgftJUZ2FrfbyFr883R8tpQ
NY4HDdo6wKfh6pk2Vr/mTnWH6elRU5EfGBryOuLq4W/qa9Kg75Ezn7RIKzl4LlP1UDXyiYkvkwED
fTVnT8ib1t2Z0TyAWAcqw2nb9+CxFGTpJLOnhYZGh72ttUcYfaJn4TUakhRG8kpnmEI6kKFsziEz
P5Qd4juYgFCkHS9BSZ3ccPY5pG6pL1I4f0ajweq+cEjiHPPDcoO8mXgabKRwQX/iWRS7Kbmm07hu
6mDd3Niut30POaLoidWEYEySh5O4+577L1u9TSSeVMeK+sCDOAge8z2REZevjyFbKzRjs0y3Q0UE
WF0BzezAp6fqP0lKy93WGef42XLPR06Sac6msHatLEfWGzdlDdAVNjy0FC9u+7Wgg9naKv4gMJqu
e7MBj3kXkohFAva+nS62z2WqPVZ5fyRROTsVuhhW+eYGUZ354BvND3dEiVVrihoI5RqELk8X+bXy
qSgYLMWbSg2veGYYOY5quJhFc5wBuuOWgASQtmrVDb1hSnpyWiKxvJahHM7xDZMgKnSn+K6KnAiZ
UX+TNZLpRWHXGsm82E1ECF7cZgjU4L7igkUYgiY1dPS6P3QpNBQ927PXVXtT8398qKMfhf5V4+zZ
mfQDDrKtEGyAtDgoNYH9XPro0B5HZ+aYMwO6dd/Ntnxx6TmHkd8v75hkCGplxBnhuS6Nr7nGtdKo
5FUgziazRMsPnQv+Kk2N+Et0XugsZXlDt3ZgLLnhQuDB7ZJDlX5MlJXXDPKa1OjBKlIA6cGX4Hu6
iyr1YyOo8IjTBGRljiG+7ZUlH/EvGE8aayTnQ/GSRRH7UYPLJCJEAqcwM92l2zULvQSLfwlptrNt
lvpfZVvjrnb+zk1J77yxkqDOtZoWKaV/W97Glm8MlKsZG8zvoM6XzJIOY23EW3sZt/qk8GhHuNCG
enwaDP1L8uZ20eQyw3Xnv6UDpgKTh7w7CEYn8FJeC8v414FgO+M6DJm7hwIXuSeRaRrjXRo1rSok
NRl/rsNqx+j1YFXekZa6CpzZ2MfM3rZzXMqj3RO1l03lSczju9/hprWMN/LhJPEI7suk6ldsCc8O
OOe06Q/k3B/ici6P8aTnjw3Y70ccRuYJUOEzeh54UxZ9ucSZHmyW1dp0tBuzL6cha3qoL8TIkHzk
pkc30eiSGRyl0SNUH8iUN41g8c5J+lnK9pFSuw3mxDx6Gu4MLddzsgjYq8oUGZ9pXEq6Jp0d6Y88
wxTALfsWG80WEwrVBWEHcIvXA72MmBEMLOflGMyQ5wO7eSBi4Qa/FDHzoZPNAtenvZP2RF1otR/j
nxTGz4Gg6S/bt0nj1NFm6QjVpWHzvaXguDmnh6QeesFIG9KraVEIhzG2Cgmso7hF0XfyVEkGBe6b
CArZHdTYLqvSlfSbM6VA0OVpXJ7+4ET+S24t49VnxFB2ow7dFxclLjWcApoIiWahXe8np95l7J+1
QdEwHmkT6zX20Qk1iP/L3DxnLqWXTtKDxkQU1wbTVHcJGEIW+2GNyElIUNsuft5dsYqwrN+HYV3b
00SRmNlelW90gSA50VZMARgfUMNzYybDT9bgV3RJgKwXZGVKsELXop8fZv9nwowcgr95cYDab2Jz
Jq6aQ6WVG/8KSRmbK8aTUFPf7Oy/MTP/kVJ3aVwHvGyBItcDs8CHoann4Xwj52PZtLNw70RmHCVE
iFLRofXbN/pr5Wkwhze3EdNpse3bGjrFrKU0b36pQqyEf3MXxAeOSO3Yaq4ZLDMy7jKvw9Z+EoJ1
tIcg7invaYk6yWBdNy6NtxwNhzyiUkz0Prv6jxrR5pqKCKsJQsu2Ij2rmU2uBuVu7+tJmI4Lan4n
EFNTBo37vWC82PbFty/kgXglGE2JKrck5y3BNAIXReeL0nAU5paoKDuotexhKpOtb0Ai66abp0d3
vsGdQwwyQdIADsgNI0gh6GY1YEYXhBwsHqZVOWB/XydXticpqpvt6ANVkN18FMp8kLJ29643/tPy
97Zhc3YJ3UC5/qDyJQ1HRZSkC0ZmMu/0fj9ES/S0y+Gyxw69pDBdC4I8J/ux8obkY1HdHDpTM25Q
nTGo5lS/9yrsACW4nyFtHrJF/dXqjMdGzn/5QDa00VHbJ/Ad9OrJvysVz68MvEgf9JqrM9gPuAnw
mtkTGVUcaO0oespLIqIqTr3raG+TZC1NnxwpP5loTtvdmNa2QTQkTyKNkeFjhRHmgrHAdk8DCX+U
sFloYOuECtK/R0RrMueYicHjAilqEiatGH7x2YHrZz6fYMDC8LsvHZdGRoFIVroxB3+8fRk8c6C9
hLRiVQQDz6+4jkd3rJsPGnGaBCO1t6lOPhj5OWGafpHoqCGzcW9FZN9bYVw03Xwa25wi04IaECNj
EAa9oLGMX/zlT1nG6baRBroMfGei4ATo6BOWZN+pgkbwvFVsRxqZGIPZfOTE8p1XbRO1a0FZhCoz
BCaQbQg/243cEVCcdMBx7Rpc6uK6XryCc01COJjrzhPOSFyhyVTvaJoAcHKgEUaJ/Og9IODVXJzb
cjwt8bBCS5xTnIpDJjh2WcuCBAVfmHCGfgdnhTgDYT0QnsXcgPkTPhC/Bj/Qf40Jh6cEfENXMFyJ
nOMSoUvKJTuLN7JrLv5Gb6rv9XfTeblanXtrNf/MwSuktbeJxVvGO3fAbDUOHQkyUK01aSCZ78vQ
v+mMNlWivRBYQ35wY7zoOFVJZ8CJJUxGFX3uV8eRuMasd578tFxIvNZCkeRZgPgpQ9md7GKvnDZx
TAR4E8P8cqaYzuwgtKDKeIOubK5qZBCwlsCG+zvLIxkV+9NtchKGYvF3y+F6a8qRQLQ0KEYb3P0y
PS+CIin2gYhbetFiJ3WKfYF/ZEtUKLldK5MBngKRpyWOibEnNAu/gRbSVFGPeTxe3ZmmaEQ+QWAY
zzayD6jnbGt1VF2jpE+YFxnimFJ2lcLDNtli90QgNef1TXdzny1FcvQo1MWIlnPONdna3rzzYjrY
ZjV/z5Kxs23RjOm9pT4C+zvS+w5y/FGm6TdEXrZwHUR1gHfJc9YdNC8nP8FXTRh/RvnyPkZFHpqZ
pVETDRjvuhOZjg673DkmAjWRgGN0siD261NLZjWGWjJBKrI4o9tQ2d96z2WwUw1vD4cG2dLM7kDG
T322kfrkHLswz4lAdsQl6fTymHrd9yLIPuG8XoQ59Lazoce3MaOz60XFP0sq0ln05W+CS3jiqGZm
k78vYs7IZjONd0c7NIikDrUhozATxSFjCAOEYdwOdYVjsYi2uWaiX3d0VEeS1NrJhT1PpgcVF3yb
NONPN1OgeyLFjTbcEDOmRyNKKb7Jgx26G9RVk5qkfTbMtXWTwHoZID+b3r4n4QiCJNkgnD+sAD52
FmY178w1tBwVj3rOoh7Lefs6qgozviRVSyQZjd7+qvfyFQn8a2bQLpTZsEdQEEwuTaNiki0Gsu81
ceww/QzS+ZBMH4jvQ74zp+KpKDMHGzB9EawfP4mHRwUmdx2OdfsfYiL4kwxvq8UMCpuSveU04tbl
a4+KHUPeaqX1BLO6eHUbQX8oUlDNjJeptCplf+ekM4Uam8QpY+IVggawaH9VoCMSjpc8T5FZVB+Y
Z7cNbroK7TGJCu4ZHnlQ+RSBC9vVSqUIORMf8azKN5wzfSenLzuxCUrPdWSWR2oxn//GgLPY9bXV
84tFT54O83Pl13dzNPqLgU6YhD+m1nGN3j82OXz6CzZI1/UO9cjtRNlFjK5s6m/sB+2m7rAssnod
tdTfj+Z/GXkNZ/1Pxfk00EcNpF+DcNMpyXFLkSCwCKDlyg21ixO7uyT4bpQQ/6VLlK6DzxehR7QP
HPdjtIhrLR3xKLRRPNKdAyYV0xg2GQsz2oPByEhuT38dlxUxm9tlsj/0dNox/NB1stZlQsggjKvP
UqTzrTDui/+QDpXxzj7B586cZZOa8UbaaqSn4hlhDMURkWM9h9ZA8rIu93nNdW1yerGiHzkt+Sxk
6M7UpiBtcYBgwMjwrHTE2HIZ79xF5X4a0sDto0uhdRSn7tqsZdDUN4/ppJzQ64Zp03K+2+Rd+u6u
ARdD+dot5W2gT4yAHRE720yYMM7bxs4QpjK7cgnaZ5RRjzKS7dYvcMSXxZN0vOvUVp+D6xVbx0dj
boMXGkgdCh2c/ZrhMI6Cw74ZGlxSvWkGUYPgqiSRNXC7Pz0B2NDStpThJxvSCwtDQidVafdpySkh
G59hd5IHC8ZueyAdEGtKitVsPRlYfbGv8CVzey9hH7Uue2pQYOXhrDf7W+zFV1Ui19QtEr8G0XJj
66x7+IRAWqljmUQUq4ZNc3lkTZ0QHGLUrn8mNvyT8rxNoQFPH3EYcfSp3nPWRXrb0Q01Sr2Z9UQe
6BrgRD8UpL4fHGSVp5z8nRasKIV9dhQ12hd/uOmEtgWmIsNZtjajNczCKK9+ymRq9zmpM6AWJtZl
vm6zo91kcFCHSa/1AXCtBAFx5j74FFCeIrcwR08VSK+hwZLwCEqfFLGsOUL8s4N4wv6a2tq1b8t/
UQZRmZP0on92iWI6pxa0tE/2uMYvu91w1ApxAE5EfV8qsrBNrrGJJSD2PetQIIyRNHCzqQ5qexIB
Xq3t5GT2QzJMiBjpo7GlcoCrkOVx222KhdsSO3nICIjTGFass2JuJpfsqalKzl199Gr036LT/l8P
XBQY8QEHuEGfMgFNVqicbIDFkO6OdmLV/FVpisuxGEM9E/8UkXZhbK5S5Qw3haRP1UpnPmrNYB/L
LnlA3+bsEHBjO+j07oV0wGIHc9rYdjr3y+9AbUJAGIOjO+ntEuRT1LKDDOmuIHTraPvD9teLgjIK
aEJLc25J3qz02RVCMZGPnkzCuXa/Es+qbbZF1ONg85aW46FBT34VW7IT3CyFhMz38JyaxrSn372c
eMKutJ5prgzNS796RyY5iEOCudGmd+k6ot9Hv1DDfpj1U2dL2uhRfPx9OxGJRhztEMfl2fPcYcFg
hmMFpSvJ8/lVf6tVNZhOwxPN7nb3PyOGgTNOnyJwX5Oa1dakp4cYQZFniYv9PkaN3GO8MiW46rb1
6q3ur49myVXF2IdxX/i0xH0EaHFlYPPV2puFIGBX6+mfxqsP88zD4Wh2SgQQkBtf9i34nb9TPxF9
OyEZF85hJoDpuJBfpkg03fVl+TSyD4NZXkWl9aq71dzqu9ZLcExeArhmsvxAeVMWQuT5XJUYjGnc
F6Xjzy5L1JwYWGJr79r1YUzKMuyV9iXoQDBeqe6DiOyARDs35LG9okPPGIsaX5Xy9RPzIl7aGV5I
y4AYanBgxdQwvqFwJVk5hZdNzonxlOuNFwIWYiRWcFZfX9o8OfHALXsIQvI05+mHA3IwFfqDA1AV
ljNjt3g5ZanYLTauNRfNScwvhQgeb52XvCr324S0jaoDyXDhW3vTzhwWLvuYC+M/gmLJWikkkj8/
EluryLjMHmGqRdNaYYvEiTITdAbpa0OIfBAQm41sexDzm2kIk8gT4Fy4wY8ZffdTlEfeCRNHYFSu
tvGwAm7pSa1aWtyqP9C8Vglj1YKW4pYYYmfZYpX+5oj77i1iwXztXtkAQS7pI3l0BVN+D87Srh3a
J6TTc5iW7pPPccDmRFLOw76MvTXshK6mlMWZzjNgNtqMiK624rlf6jfopASW1hp+ZUIpxzRCb1x8
/yqHXaqP/2mdJU3UvZX5dw4OFE/y285Xc8Cg8n1tjTcNPtFJ6btqjB9Qa0NdVQPJitTCcQz6pomq
ZcugGVg4nnifS4bsdKfbPAlwh0LGWyLQfFqZjW13YPCK59+niuCAfjMbSR82enLWrOjR5GeHv7fl
r+r590V1K5UtusULNohBu7vQqjd0xPVT3bTlzvDkGziUaUfR8T67YAHZeuKdtJPopBko8KJRJwak
FKcxQncn9QvLNsLk9d12NeqVdr1T9EjPzhYU+kDP6I0vzrzuDvIzEWZ/0tqYH0Hg/NDgJti46xYz
R+3NVhxXWhgrlaldIydLDyZrkjOVTwX+hJ2IVc+anEAeaqb4n1/N7HNd9n/sndly20i6rV9lx7lH
BZBITBE7TsThPErUYEvWDUKyJcxIzNPTnw90dcvl3d31AvuiUBxACiZBZOb/r/Ut5hgInFGNwju2
KarFJBM2INvQlctDEnDIEFsK1tSB3ImRxb5N86fH9d9Ygb8tJyBso5ntPeZTFOaGpe6308Lzm5W3
i+gPI9UdflAgZ9y3clqMDOjXH2BgcknQRE8nU6NYHQVzZNZ8kRPJQ0s6CBSstAbQZFjtsoYdsKEm
dg8XjUlflwbIPzYOYp+FV9T83KRCe+UkrFF/sUNdfuK9f42Z+D3rQZJuYLlYb0yqcga+l9l99Auc
NvD6loX5UKFQj98nS/qr2HKxYts0k8bQgrLWcf4KFxovwhNBCYWu2Wi/XhMD/vOx8CL+2C8Icg5G
moZrCfj9LEWE9Rv2GwDWaFt6rXa6jnzasWS1SUei7yh4nkVRPrAiWRE9MuH3LgtKQWFFw8PMMcu7
E7pl8rOUekj4aZ2cKMlPsxKaUvN9ESbJjU2lLO9qgGxjSPVp8Nd96OYrR4TarWQ6GTsJZfEoMg9N
mpGiWCXYjaWDiLKh02lEDbZVNx4Pbs7EqYevHRkygaskJMI4Ai396IPO/Zve6e7OEMTGdhlSI4ac
lh88/Vg9y8kl1lr5ZSSwISFIFE2wfkcUJ1f3vrP2KdjPraWY20uL+U+QMmwGEvRqHxsbTkftm0LD
a5Z7NVdR+lK7gQNkMJsbgAoXevQ0eUwt7ZTYb8/EoRIG+9h2u30rm72vFzakleJZVH12CkJNHSOT
hc3o5/daUbkHyhDYCiqCB3IM9asCzu1SWEO97sx5xJxc81af+4v54J+8WAu+UkRJA3rmrLrBYFrx
Te84VGFquhJIbs1tmvoI2lTs7nVLzaEVqbcl89eB4NwQ24ythShU/Tm1puxes9x7WabTGWxmD6BS
ijWQ3+7CdYn8U4TDTDaqt8TPg+OA2hePBHmVhki1E5XDHwwVxiEZOUyYccGmNzJgQr65jZx+ODk5
F0E1NsMZpaC2zKR1q/elehvCmfx4xyiRvyI0iGbszo6upfXqIXpcuaL4CnAnOWl0KVG1Sc57PzmF
cmKgp7SoMiEehYbPKZ3ib9hOdk4BhAFVW4NCUE5PmQecBVDxh1kIsSVPtSalOx3RTyfVV89pXozU
6Kl9Ugrrx1Q/S7vK9oRVXtr5Xmx3PcWO+WbOCXU2wYht3ELpC98t05LzxZmoCNLt14cWQ17ggCy5
vvL6miink9WOpKNcdwQzAxu4G0eoIlQlkJ8lB9kQ0tfiZSOWVzAltaKWro5l7kPLG+7rAUQcCKGF
O9SUfNyvMkY/kNOIJmwTJkNA0G40pg9qVOVZeba+0oGs8qukljoxk0IFAh2F32T+UPdHtEPZRYca
twOBs6QlPxK5Dcg/tRGPhY29t42SmAOtei+JKWZkB32uKaoYuL3yhVCVvGe+iarav01LTv2WiN1l
Fgq5CZSPHYoP9rbp/RSDRuKedSCGzMSlg3mxn+7Rnyvyr71470tS2lsf114HYxUYX3GbWB9l0PVf
XJQ0ltEE6zqhSocy0zpGsU40O8aXxG1g5qQofB07phY4Om9XbpIrOnnyg/aBULTiPHQ2fUxjgGlq
9pumqLAtthOlPFWlKz6zauNLshEtCjkamgqsRNPaHwDgpsyLw9y8iW29P5hKrdNEtcfYrK41poY1
YlbPGaFy2Qx9f3Q8RKU0p4FUzBhm8iveKPFWS8R+6VYf1Q4WCH7/gLLMf744G79TzDGAWraU0Gst
ScTW7xFKSWUI3651tUNRsGTqWy0lHOyDLrL4ZPUzqTlO3ivOYxwzKZIBN1Lo3wcS5C09OolOuzVK
Fko5sLCv9Fo+qCb+zSFeo13+OnxwiJ4tcfGSU0Wwxl/HMreyKfKhgdoNRmyu6wCjRu/SwEPrJY56
WnPGZ1n87nMpl0lWLhvQKofUMrVLF/crQ79Lc0rv0PXUspvcZttVg3O2EatFCn4fuiQ89zr9KmqG
0BaY0FPqVH8LjP8tB4ZB0CVpy5szj+YsGOs3/H+hIaXXx0EhG8vLswysCwa8Bfl2kKENKz/XGbz0
7kSs8oIaFqEYM7nIpvK34erTo28vvgBQBQ4+vNJOQjWnSg29boYn7D+fEnIG1//183aReZBkSTye
6f2PzxsbouYrv0IJH4PpEWWA2bDQ7Z1w+1UelDhk6v77EFR3ZeNWz439fRhpxTt2XW0JN1m4rp8d
bTMHy+V32lZl3lNeOscsH4eTi4h7XSUM9VZVekywhSDfMGPBkhfW4cpysWiALojINbcduI2Vl2Vb
wZriybeH92661UZ3uCuKAA10Cvc78mzcskj9dViWYeIgjKCyH1FN2lU6nbzrR/O/hvy/MeRjiOck
+fd+/P+Xvr69Zn+x4/98yZ9ufFf+ARBF6pSKsGEarsMM8R9ufPcP6RiUhQziFAy2v7jxrT90rk4O
2X+mtG2Cuj7d+PofLPBIVLJsm6kjE93/83//+y9JaPVv9/8yW/4tR45UDts158PQBTmc5u/Re7GB
e7Q2JeuHDAUX2bJIrCfvqEW92jH3AMFLnY3FCzUKdLRD6lBbB0z1Nxc6418dhuOZDtcIPMZC/Hah
m4y5sDyhaCoLhSYuFe6x8ds3p9Z/4CjAMxwLApoLbd0mJJY3OmosTELm7pev7l+tHf7HdJ2rLY7n
OWHSo1n9e7CFK4249qBE7vSK6Cc/lel6NDSx1/yl2Tn7vlfPie1fQM8+p4iHF7DDloWRzdHGuYZI
tetu+gh/wd8cFquW3y9MFtcjohh1xgHiSvX58/tlUTMktVUaTuXvIASgPCC+gqU27EAVQmJ0mPQM
A70CFYbaoZoEiJhxgEQcC/RZZd0miw7mwprR0N76bXDoCuVBXUmrk+Nsk8F3T7VA2G152aVXAljn
Pzdp4VQryv3JqhgJy8h7BWLWC4fbCYzTIdLQfpdZcaT3PixM0ufPwagl2JL0d6107QMaquC+tMih
8IZ+i08+x1Tda3sa4B+e7w5LCVgYYjaCayKjnRL+okHX1tYxXncVBlQ9q3909B+tqS/ATLf5WY+n
B1dBTdXG7z5RbmYNxnJowCse/I5iBuUeRe+yOwb4cCEJRmCVGtSGm1Ir4dv88MbkIuM+PBIk7m09
0kQWZpmOx1z0jz7NRWRicIpq76hr2TIWELRSXdrU82PyCp2da7v9SUVJvK/gCdody3NYYyCjHNp+
6d4NjR3FH4KAs4+xpCtGGY/qZOi9N/MXkodM26OnzLJHYOVttpoCQnjsuVo0lSyBankgSa1ZRY27
7TuDtfoYveeZNvsl7XXmlR9OPl2UF1xIDlgSRMIY0pV38QNS3rceX9iy7nLS7uEMVKptwOKzOi/g
wuJURaNpgSGiUrp0KkbbTG5rLcSnMJfMNSk3ZiUuk1/tnJyVhOFZDwakEHS56MNbel1BR8mowJNk
ZcwvhcG8jxCitTYEKQze8g2Z9MZ3LsbkvDCb1jYFMh7WbP6TN0QpTXHmIBge75qhuXGS9N2QCHmb
zARFnE3OsjbJ2dOxEpIJ9s0oKM1lVPaQ7QFZfgu6Ao0oLFTgvzqeNX4Ag741k/59oKNkFbS+6xpC
a54R8xEXeCwQTdCYyIcz9caalmprXmSWT6u0CjkrRlqzaLiRCdjfx8CwlgRxNAh9+4/UZvWbGMiK
0lZDv2zTg6cQnm2NNMBnGAUOy+3COud+RZoHaZ9RWSNfo+O/I3TtoFiAIGyU1EQtNlJzqIdeb+ox
xJLPTdaE1oraNNXd+QnNKt/GKJ3WV/QGVv5bO6itTRUUDSJnaBxdUAkqcvP966Zp8y/GXBn/3OV6
K5l3vr7i84nrY593r7cqa5i2sQZn7YoaEh1An36QT4Ef2siewQ+148RmviXF5KzlmD4Jwg2ndTMD
hrAvq/r4uaMBT42+nQPHfX76ulGeEVKfnO9zygAU5SOtyH5A/HJ94c8Hf26ve8EawqTZm6wM5hfR
Yvjzna53J7t1MRJcX/rLkYy6DsRgNABi6cFClrj5r7t/Hpsb0Bhf/Pw710dxz3Dw17d3rgd2vVle
D5dLCOkfPsVTwGmog7331sRZWM8xkCjVcOaM5gKxtdwGVjMuq6A8UmZzN13sX8h32/a97q9HqFnV
UPXkI3WPkax/ZO0tea14zW2Bud6G7ZR3VCGnr9JsP1gGHYpUZUviR9KFX4TNOh3bbGdOLO/4Xeh7
jQv7Ao+pe5OyjPVJtJSaTY80AuTdOfF9bKJrtM1bPwHjP5bNnQhcb9vl7UuaevTEaHszRUVy65El
x1LK3hquvAnz0T/l+Qv+kPMA0W7VxHMJWMPz4HsFAAHUiTkxKLlJqIwvSF0kUIl0c9148HI9gllV
3GhEdOOYTvc4cKZHQQaDr9Xfa2dcTxFFjyrvBwRGKuHyXOIdmj3zPk77IpQtvVIk+JkXWwgG4V1G
pN4QrwKaFNEEAVNIv3u9XsN7JeM9zdpFMmviSVpfO1EmuPwyI7aM95Lf77eyvbXDVq0izZw2DZKx
AKBeZGPmsfO5gzC067aZBy0UL60t0Wi5SIbqFuXqQg06Zk60QxQmo3FFh/bLyLp3YeaiwsPqoh8p
jvUQWhdnCnY96oSVkJa1idoflJ7e5TS9dXr1xdIqKk+dU+6E5u08Sl+kCUXFbZ7CmTAxYaIyjEni
/WC+RzwKYlHVlPmiC6nPlkn3Wg92jDSwNTCeRmpt24yjeiWOYQJShsYHHRguABbmlAaPeEfLA4mw
sSBvm/pzJ2jnE9OUXlxdUWEwHGzkRfgRKRBIpXFkyfHDcNHjjgEmwvKWjKnniLzRlXDicFa4HzIH
wlEfmU92+5p3yH6pamaLKC2JvlDag9Ga1baT2ZZ4CBuLg/0mMtwJA+0AtMflmjYe/hgvbZDdIDga
zimasCWZCzeThshxwgljCTq9PT2upR7PfEDOAFGam9ox9wb4F8pdpyQdt0wxdvqEkZwT+9YW4bjR
A+abEufOTqiNIcSxbLthHYwhLccm0S6K2cy+G94nZ/ZU4EXbxD5agKZ/iZSOmyOgJRaEd2iDv/MT
33egSWGEZMAUrBNS9lXikHfcYDsKVfVoW/Ck7l1pIaFr7jO/RaVVideqK3ZmmGdrfORoNt3w2Yyo
0+tustSJx157xW08wRMtIeKbGDCoxtIKKt1lp6H5B2500UOH396EL8m8H7PuufdNHM3uMBxDP95o
KJqWwr4w89snFjkJE8tlLQqJgQiG+8qQ2cYuKdKDpPmgKcm5JY400jtGy8wDPQ+BI9NfhhnSDFb/
u8wxxhCw00A6dwnWiRjFkuih9wSRVV0HKXabUwgwi9shriUjFEXOdsC+G0DjGfZ61hxE5l5cp7zU
Np0klCg0BxOsSv1Zl85XSsk0DCClAwco3Y4GcD9ehijggx7dO7+q15bRAXPoyECKqPRUAfYSV/Pu
Hd/l6hKG5hLn5HpwLAbhCleZpcSucLqnWO+s5VyWpV5U8eOg3Y8PtJllLaUZnWw7O9AwAToU7cJh
PNkNoEhL00+wEZFTde2xmkj7xaKJ3zQAT1y8FCbYoFaiUWsCguek+QjyxY0MvkU/POt6+jjG9rs7
6K/jgMDI/6KF9iGRFXm1OGBj9RB4GflB8XgCM/Ij77MnVdD91KOddxxb1aFDAW5lAnK/cQhHm71X
Q3aTliC+ALvP6TE8c33s59NGajOXssd1oorHkkGGHr14vu7lF1m1LlrcaSPD/43GJGYr8L8sGuHS
JPYNGIVJlt9MuTdCw5d0lzMgoYW1boSWrVMKqQQ2oZudxfBEY6DpV2IKVg6El4Ve+oCVyV70Xf3D
2XWqHE9mUDrrMMrvK+nvs6J2zmYjnHNvMNNTE7U/B2IaNV+xtCeGNGruw9nQHiPH4V84HwlCpmlt
A4rnqurw8SEZX3smEQjV1CGeB0OhRx8BeIlbfPVsBuw9sute+7Dq8JnBPLKgrtIqHfxz64zmueP7
nvi/UiisRJOdvUK8C4/YC00bXrQCKRSFOZZIPm75wd0TjHCpo8gmSAP9hEUEi5jaGzdLorVuFh+a
ZkNHN4cDWey3vTBNBr3GvDGCDoZ1mp7f9Bh3tZjUXlf2XqiuPfRWdZa9MVNf9TusL/oeeH92KsZs
FbrAYI3AqRfh/CUWlN42QRriAxFKLcfaGNdu2fnkg3T7scKmlUVqoQ32Ebe4t6dB15IOAtsTUlOf
+8kN5hfMW2P5FqngYEq/OXq4ZA7eMN37Le5QObgSHkt5CLLkI7Q5Ri/Zmiix1m7GmZVMlrrpreRs
dOM8BbeeypzrvoUczBA0wxvnm2vxraQVgnZWHN2NqPR9h26LcWk80Cu6TRPDBzhdUT60cn8FWwSQ
uqetS4NcLUSP5dEbwz1etf4mnTee6N8B38tNNpsM7Ql8HF4lkB49HCS7YeYiaTrRT/SbG9eM3rwA
LF/kuwnkTbXKAE/uSfX64arhYnlvSDE5LfrDddPNtzSgTrBo5pt1awDPuT5FAJPLIMWKjgCIQhZ8
IPMtgBIYAT7vXx+URYUJ8XozvD7PQv7P/f/lgzVt9sScUM21ql82IZ+2PTNNr7ciAbr039697lLN
r7je+nzt9WWfd6+3Pt/KJaIJ+jeisus7X9+A67elNbg3NDCpmo6v73rrc/NvH3Nz2TJp/BevK7nw
R7ZKVtTpCUqf97huHBGXGBf+eT8rs/rnMz/f6/NPkbP1jz3xcWR+J/clKB/diX/u/8vzgYTIQxwX
fyRxbfITP9//+n5t276gwkRkqVewctX8N5PS4kJ9vZl29T4NxJcUlchC+PFtCO2WiacJC9jCYqkC
47bXCM5pUFxC7i7SfRzUAMYSfHSo4v1V2abgmYLsEsbBXTQ4waKaOKvbFMaAnalVJVV2HsmdgFSY
1cD9/PTsZjVOv7CuF9e71/yHSKOJqIVo4vuih6RV00fV8bYSPzAuUoBDa5n2Fmpnu91FeWXsaS/A
lcXeiWrvwaHHFcp414LNI24IAk0RVuFSNxnDjBAQVl93e7fSb2OH9CimRYSGjhzeAttCuBm9ndNM
6jR2hy8sxKdTR1De6XrLrQSTBOUx0s5PGPMmJ+WuZvKwr8voz92CyZhOKDgrsOKzYwxlScGRTNY3
dI85hEds6NPImqBOkC0Upr8CCmas9SZYVrA4DlBMglMzbwxqF3UcWPuYUCs8ftJegTbSAJWwUkFN
VJpHEYBSobJt1Lwhy3mGl0kNJ66mw8kKssdSWA7XZfaoAq0/JRoekhF1wrpOsSlqTpGxTE+pMAzR
Vweh0xnJT8rcjdYVkJHvoUeIHHpIuAA1+WahPEKbto5a1+z8kpXhlNoEnHhxtrWH6NUvB7Vp4ui5
8mwykF2ln/TURSk837puzB7hBq2baSnSnPWSFW2o/WgmX0E3JUKtrnshxMs3VGbSheHSNCuhZx4t
09hhEHRW9DG+eyznT45VVYc8aNbafI+gAzYUNlaBtOGd/POx0KG0gtK17nrUc8x6AWHL0/XEut5y
O2iYsYUcqDXEyMSxOeHWtncI+cyT1zfmNoljuuBSFCv0+ollnJA7miSusLH7wjy5za4KUyZ9gn9K
1JMgTig0+lhWlKOCsqAPFaoDDXYPP5KT0DPtdL2VBgi/IjMCyZQV5yg7OdgTdlFraSUEJzIl0NI9
oTY/VHYPYbHsYbElXXKyBaFtptN8q8ytJwcDmBKPBihM0f9nVHiUG5+cf+553f26cdwjwKFH6tEJ
RD+4j2ZHCgZyGVoW81cUkgWAro7PsJlP+uvGaCO1RMkEz7IuWAhaBJ6H/Z8bLQqApF3v/7ypaTHy
TtQCeIAnJEvsCJAnPiosAn/Z8frU9d2uz1/vOjqCRDMx8WDPr/l84vOvXh/7vOs1hA4jpkNu99cD
u+5XmDS1xvbJjN1GLaowSn459CKwWQJAor7u+vP4Pv/i5+GV1yNPOypnPr2A5fWZnhOOACZ9+7nf
9dZvh/fb3esuvx3G578UifH3tC3PFYrMbSBTGPLomDWrSB6S1jm5fdgipSByT4I1vkDcBkNSmM8q
ldpNTATxMqDys2aWHi0TJIBnL0w2PRiWG195+EeH73qlFegHAasPlYVg20oNhGlCzGjGS2BN9o5Z
fTg2QHfip9rRtyk1i7WoCPRknrt2bc/jIsVKVyosnCa/TglXaVHoOJBYW4YvICIiBQMAaS2ihX6Y
DjIS+jYjiAECirGVLbFXcGnPBEE80/LHkeVwpvTmEC25O4NHJmyyNdNBy8OaqRmXYIICgY3wBV+m
+9SFr0UTbopqMG6dCDNfh9+i6u7yjussSJB2ObJ4IkyjwxaRJ99CjWEZyWZ/QgeCJ6I1v7ey/p60
qQQ0ijAOGTeqgiG+aWT3rfbdCwHa9obUEgAU9TE2nlinWcd0TNcT3+Wa67m/9pVBSdXtSV3D3ay1
offgW7pYqhhBtEYvUYUDBqsxODLvp39tF5sJlAgOb/lmFbMwlhzCnJ/gvVAJgMQxzNAPVsnW0+Hu
Fn19O1Q8lCu6rib1HkPWmHRbYk5Erb/1Zf3S6ESmypGFxSRNpAHPU2wFD1mdbOmp2htOknMP7AXX
VHzpSjCdTjXckmRyA6Alxn9UyEO6mwaZsAQjM7Gxqzvda+iLYhpsO9J3YTP2RwtBfB/dao1db2Pd
PyhP2qfBhWoM/2hGebbFTfMS+zZoy24sHhsvOjSUL/eKcG7yAvwaEz2xNqFmxOgiFEqhluWSyuYg
7nraEMOKeTCGGFw10MyVfe613jj7OmDDIjMP+CUwXviheyyj/h0C87hlA0NhTLEDEvGypnaGSNSb
pq2fCXJV/BbjthUQBdV1au2HGlDhflzrkIiXMZyWTSi7cnFVwxeotVq3b/c20CvchCikrbYQMwzx
gzjc5Bb6KjoVzigqbSZFvp6U7aDdeHBGyIzQrHWb9m+s+ogLtTGloj7bl5mLDtVufrbl/rfp+zdN
X2Hac4fy33d9b1TVhP+1fK1UGuWvv7LY/3zpJ4sd1Z+NtsS2HMjps/ThH91f+QfSXluSIyNtkOi/
stjtPyyXNaxr0f4VvIxX/YPFbv7Brkw9aFDSDPToUP7W7f1P3V+T6tjvjUWDXifNTstGY6KbzqyI
+KWxiACzJLWlniNAZ4LLUHzBiepv9bhb5wVG89h0wrsgRiuVkcDNRNFYmVx27/MWI3ySEbdqZUSG
9rl9X2jgNCc6iZto0vJTPxascycSPTtW7FjHL6hkNwFhFA+KoEWkHgj34EwVT2Z1JuMXo4wOA6JF
PZF7c6wQVvJjMiHGDmLm3k2Ef7j0IAeMlp89OCBCCSYOuOwSze0Kbdw0whBHS0U4E7sGB05J70aE
pbUhIRIf51gP3xtPQw1jgHHGHHOUmDS5GDHmdcbYP+sVJY46Gr5FLnE0ZWOtmTs3W5pE6gnDKMW9
0AG/lKrDkAXtl4EiDQ5ovIdtMzVfauB2UDsarqMuYSK2boRfILiuQDdC9pkySsjqZpwIUwslXr7y
1XO8nODOZGuUQ0oGueWeYnsKtxUx30zkCtUYN5iLn7yC+DcHvi84qe7kZafOTcZj7cOC5MP6ivoD
pzWkxdibHgF1m2vN6piN2fIdt+gsnJZ7qCGAm6bSWSQpfYySsmFYwFCYerT8HR0C8dA7pHQHlBlz
nYaZJmugG+oU1633VT/GXKSt/BK0w7PfZ/0mG1JyXcmHg6DVqp1Hkk6ANaCvc6I28t0wdMZFDt09
9m7jJmtxf9tZGm49/gkg8DUXzF2RlOsG78+ywTu4G+FBYYKPPCp1VfyV9KqVjKb8orlVOPd00CLI
H/yOSoQ5ZN47o63fRkQ+rnxlPtZU7aq1A9wbTPWtKzKxdCy/2HtFB2DKEsO2QPG6sfhyNo0XbqU+
dhsb2dk+Hcg4ReWlwR/EtKfFZbtrEgLXtcIKj0avfSjGvULTx90YlOadrpHeTY6eIXLvZLVesR94
UywkkbluAL0eTNGSKhaVGADphm8giWFYtl06Sp1nXswidym/4ofEevdSgSQ4FfPGmZqjn8wlzbwt
jnqSct6zaCTu7ZD5yLEd735KHXF2ocqfTRPNT50SFhrJ+IFxcxNxZh1cCPCrflbzSj++RKa2xPls
3w0mFGUjzLnLKnFZASHAK5OnpCNE/jooa1q6chwucQDiNtMc56B1xOPKDDuGihxSYbR21ajxK0Qp
bdXxkS+daCq35OPxnfbtIvYJGBEkh+DfszsKhuRGFUzNHvshb49MJ97IayBij/hVkrRYsbvYxJAE
E7RDUuXk0M8ap/s+ao4ltDfq31m+zIz5nz+KkAWsIitaA27SSORrzXyyFvSGcGiCZKiNIiHZAZpy
1CdPeiirC1bLBzsgb9cn9Zgu2NcQQddxpusRTY8Mwg7Uc6YMcNF1vmQBbZ357TxBsoi4chnOxkin
u2kQpJE6dIUrUtFyGnIbkyYGY76iXtn69rZtkgLkH7bpFrQHhnmCJvGU8UOTXCYqVcBshsx3Y0YR
fHgTuG+Vv0hZUpTDiYFrCU7bF7ol60ZG7VnhKVqMFQQar40xtpkNtTk6UZY3fc0HqNIO7gvi4PVl
3Q/dQZ+8Z9cjOmei9s8yNvtm+P5K2dKnqqGpb1GMyZXY+LY0i3NAAiww6GG4L+ioL1OnCE/OONlU
PMJmidbEIR/RIqWbOMbbxqnEnUz0W1E2+a0L+nyaEm1ZKYKBXWruN6UHE80tnTf69NB+rH1QxF+D
PpgoSGK5yVfMv+L9WGPHbI0k2neOQ+5b5hBDh35vG4UIaSOhxbu40N6sWPXYasWtSq2NDM32bKOi
gtlT0f0aCnWyK/MuZw0FQMq5M96xKovbgrN/HeqRflN7kPxzF4NMMHTtNvAmsQxaEp2jTvqHqhZL
WTqvwZz9YPqjfyMr41AlZr8aYEDv2hhvdR9nAyAqDeCCbnkbG39y5ujDZQpd9RJbvbx1TO3LqJuE
fNrtF+WA8vElZHvHXSGL6DZ6036QmtFuyOalP1mr8GThKSP3Yop2WSJH5unJcxoZDwFJF0fXD1eg
TJPHavxedP5tGwr3S6xpzzTfjkXhxCCE7fCQiB7CR9gCE7b4aLNsjiWcyupGhFReSI+Yp5Yvk56/
4Jtj2pll4aZFU8gaJsfjGVAhU1FDf4IzftX4XnXnaXtTmj8Q3Xpfy6C0dpMeXCKXTEfkVOFDPBLE
CwbpftCBNeQV/+Wxds7wJmRwAFdG4XVHWWNijsr82YcGusQuoA5FAva1g4WyHSYt3gIuajc2gXRA
8gXoWEs9Un4zl3mdDVvbUN6ta3Y73XAcVgVOs7Q6i4JMCV0QvJC7dScbczf2xn2Q6/2Kgg9xKoCy
b3oNb2Si7BdBvr3REc7SG2o4RLFxmaKMypW0rXvJORT0/cZWgEQa3/CXLXaMLSN1sUJXDyepFB9i
HF+zNiEIxDjqXU4qSNrfMzF6nfIwX5YjoaoAar4EnRcW1Dnb+jShNC0S9zWUyMWV1j8XKLkNE/8K
QrVlDUT3jFvv+HMgcQhYD11WZtjxSDUvKwA0NWNi2zaCOQCZ52TTFesQ9MbFS+eSoXglisS6S3ra
fqlemieRmLBkSkbqUJbIGerc3VVNqy8qI1SP2AemOWzSXbeCOMiMWNFdatakAAoz3qssgL6QjAfd
T90dP/dF7vff7fQ+JYvqWA5+DC7GRW9TJsZ9giHHaTqW56Wa5abeobaICnHM22vgdtPcDHURHKUR
HaoRqH2RNCSxKe3YDTRXqWXS0K2L+q72/KPHBeikoCwtwyRLtnVV25Quw4NdzqsfBK0LWl/vJcSp
i9TycNn2d2XGmQ1iZrgP9PahqTXrsTKaGWChL3Oj1DcuqaiaoxpItC8pAdR7txl/VDgv1jlGJdzs
xjKM3Pg8TCRvNXVFnC1c73w76qpddC6Ier5nQm6C7IXaJRHM1P2KPnCXdiL0m2jOM1VFle/CcdA3
fNMgU4JvPxm4JZ70tdlowb6fYoMlvbcCGYuCw26ZPMb9CdO0sfN7H8ZOZUlwgSXhK50IT7al3tsK
CJyiMmaHsyxJynxf9251MTXtqVdhdZTlQ+No6iHeXqcRCZ0nilz3cZYbG53QyFWftPlzV67bgUub
Nl0MK/kOEdrckzW5wvXmAHUzI2y7RbUNYX2yDv2WW/daKMH++vLVkmG7zaad7pb1UkfReGcIezE0
jXN0kUaVLH5OSGUAZudHEAUfZFIR1ovlYpEHE4OCE5lLLwLuhCk4OTYgUXH8of0zipDZWtxcMqZa
gyT+ghrMhTlrdsr4FJd0APH4027fhSb6Y10LsWKbgbFJHftrJiizQ6XTd5myKME6iYUoTW+OiZXO
DR9S/VIV7BAZfpF1G21N4T86WhXha0NqYsX9bcjcbZFXhJ0Xrb+cGn7zDUdkC+0RD6oA+/XslAXv
sCo6pJGFzNdm0N95Iir3SXEwUF/s9AQ7GEwfHOqC8Gpm2GWM1ZqJDITFCto6fpLhPpPF11B6i6S1
ir2LF6+Iiuk+MUDjROF4VlFFJOkwXFSAksmMjH09QK/W6J8jb+1WpsYknDgKrEaU2Vmy5z9yeFO0
ROhgJ/lIaxbUwSJsHHnTuCDobdbxW1ZdEN80EzVHqDmb2p0URBRGlDrpnrI5LfU6GeJ4sR4NRDA2
xQPJAKhU/VbcTkGx9PvJo/ZKlb2FML2tRPEwh3EsIyOCohKmd0km4zPPH1LbNVb2DILVEpEh65kq
yCadCR4ZHsB1UtY7/UAHA6mJbwtaBU2MIrLPXmKFE6eiO3Mq27jcd7mO40z7/4ydSXPbStql/0vv
EYEhkQAWveE8iKJEzdogbMvGPCMx/fp+UtXxVfW9FVW9uAzbV7JFEkxknvec50CkccH7l5yJtgE4
FhQ7MvoB3WAHNaUa2JJt0ybin5py96l1/GYjqxlNj7slAIxwS3ylGm9OMFv3SIkYSPmfCXWO/FiM
PIoaX0gIeCVwKWkO0BLx6p1iCUajirD0kGBSdF+nKKrk29liNDm7yuBoOGx8VcKe2qDLEgc+QYqC
q7IxAI7Gjs24xQew11JAHMActsxh688+8VH1OejeSpdzwAoTNmHi6Q/sJX/TaYA9zZe/SBHwgQRc
svKw5EPtjo11KWBNR52zbKBhJfsgoEuS2/2wboyCzPBwtCPGtknX2/dVbaXQi8iDk9GiTJc7JvSv
KH1PMz/ahh0Ehu9lgLeOcclrKpvl2i0gyvrFbxklZ4jBcPb7ahwPEnsIAJroPhjL8tmqy/eAPBTW
n4BaCIjn9sRaH85TfAYJ9FSYcthXvUm1d0iDgGC70k8cWEysvnRsJc90pZAPydpq53p4V1UAaM17
gtMKjLheWEUzxeCmpZR6kNQheIYx7PN0fgvShpL13qPHuwOwGOjLsmW0YY0OJqQsu9Rz/ZbEgeTy
g6DgYys71+X80RW6zl132aZVKHFlTQBBlpA3NMneFd761cBIZ5PBtdoNvrxoH9HJHSs+KGHlQWdO
o5OYMgy8ogE06n5Zfjtsp5BwImU/FCgkuXGYonDkvkqX/AwLnTdp833gTvw5W4d98TTPGa/4YP2p
2L+gzcbpNo6GXzMS+AYP3cpthH/Xc/hcQ/vmyRWNf1DYwO/MkY9agjN5Ba4nAozqmZuaNjvKcCDI
kXF1drMNjiJu/UPXYaYXVhBvEhqzDllts7Gz5CWzkupiCOcEyKrm4BuaO4vJAkRs91fiTOvQhAmD
n8WGNkXZhNwHVhftyftZKM9hRBCr+SHd+VdHOxTnzsPSTcGlHihoqcoyuDShcaxxkB/aCZa2wg5x
s+xJ8h7O43muCeOidUAlwcpcIhtfyK58cnLlC/IhBJ/Rv/keuJ/advsHapdLBEnu4v015H60F0g5
m6bmdUG02kMAd5Y8uFvGAZe+5LPougT9zDazNibp603SLb/9dMEK3UwpW3EOYens3+W2YT3LSDp3
ib/kBB3rBvApyE+M4jfysUcym/01z0E+Y3+L9xK3YsD49ggWftJmdXv0KPBC+KXDtcRFCd3UX3Xz
AgEMXXpVdUWyL0J65wyBSysjaA6mpbTuTbqAjWDa9CBEXgGe75VZZ7soDeB9Oex2qhJ7b8B0NSAe
m9XZPSeCfq+CHABBHplbP1nqdT/7FG0Rr1hTogJas7XNuzBIX2TbT3e1xX1uzg7L3D7M8DTORT4C
xAu7ZwmasnNwYzPpvHDu2Kd96T/0k3mrc0PrOa8ZDNaVKX15VBFVbz6Q2W1AT/wmSLPmrYKxYYXD
mtvlsm9CV22rDrhm0trDgZzqCdAPWI3Ff7SKznqo/E+QHhxYx+qByMLO6vpgWy2FuzG4HRwJRaxb
Jc5iKY3DXM4jZHM57bIakcoTRsDHODnO1gXkBPjVDAhob3Svjb8gGJQ/ewOkusiT9zAdijMm4s/v
O1bKZDKkDXVrWQ2QwcV4GRBiFkvSl5Oxvjitc4HbQy+y6oc9i5x9ZFlhy/7ogDN7jR1YhbO3GR16
hyto5fUqKvZFMtjX0RQQnLqQJiwucqqA6ZQ/SYilPvmO5wVxnoOIeQgMLmru1fe2frYT/nNOzSI5
4rPp9w7WDWYxe29ivwdZlk6zsHeZLLGdI2+C1mRFf+SiG0NyeTBpgr5NbAHt+VYg2H+k8D/9PkU7
coAF+FOONiWg05fpH9gT5sVlauMWMTMrJN4jSDYsdBPgQXzK8b3cigBTSzMxPpQp3L5mX8QEI7pk
yc7JBGw8yiDFRFPjXcqqIhfjq6cqGPn5WypbhqI9ANEt95TykG/P0opRapxcsCbY+5pkAz68aSZ0
IcRPNWAAFMfaHbt3CwuFoD8WjMKyXEUxxaQVQrb44Fv8ygguZvWF73E/TQ3e5q4HaG8GzLJ0rgJ9
Zs1mD1cdd7cHaAg3c8lgdylOM+xsxofmE88nhYRO22xamnlFGFb0+RruLY7jTdqZb/HQO5+R8R6G
hiKu7VK2JcOjBNkGOzk/8WTGK4V1tEHZGiXh441LWOe5ixsbg/nuuSzIl6duvKoTj6iNNRzTfETN
dfzsqVTNPlhI4XVuPW2HkGu20mKtM3Y3etMQM30GU2kZwxaB1bWuBAgNzyxfKWSb5LwgpchfthOP
pwGgyVXoKYwanxOY0FcxHiM09LuA+7JtjeHB7SZgpERn2XwzVFqkUXAQn1Lqsf0QvZHO6qL0+EfS
HDZfaIzraMymtRFFxiEx2FuXamb8BOhjXQ8jqCCInTu3HqzVt2IxLLA2i9Er9kZCqxMRxn47REax
a9o229VJFRCEhshSoZV7RfxQGfOtcjiN5xLCHwnq1zlgp8z9+X4U/q/BrYKnLLWCp1qgEExoE/QO
jBJAoWUZgZacU8gu8mgogJCGHzZPsduvDDZ3lzHK3rqcYy/LJY1f6AyP6CPriuTFdlwmsEHs9ZD1
NRt6dg4lKDqDAcFptmZGyA586YT4hD/aHzaq+SolXINVJ3mTXn3wiY437i/NttEKh7+hvvyPzCg3
t7T8AUX0i8RMcPRk1mhUx72E0LpHussf06l6khCL9+y+pmM+i3u2OtExMrP4EMT44uElgjvIDWOd
V2CswsaWR8y4AWFr6+RGVYsW3IpVOKQMcgd6dLyS/RH3itRmFtFRMzhQigeE1eCeM1tAa+ki9Ckl
9CknjEGJ7hM4G9xxZrbDLMm2Lr0EqDsfSFav4dHnR8lor4loPkwj794z6fYE+j8puhFpdiIilN+M
xcF1EEwnSz+YX1OCNKjbFW2PnsWewkXQtGrXh+Gn0dDFKChlTBX9mWzuF4B+KK4GX2SUdE36lDnO
hW+u22akY4+iR3YgME41psfraIH0dfyi082Qrmq2khJJRHOIiAHqlcbQsvOnUlJF7Kqn2N+RfZiR
jZLttwePvi2MeoysfV42tFtaKr02fuBYsWl1f6VTiHszClwg8PK+Y2S8Hyn3JaDEgTfHpmfoJszv
nzMbaMcEjc8Zm5w73ihe/6B68VR1SQWllFOD1WjwpwNbahbXynZhVbjYc0xCYb/+aatLQSzvaWg4
0kbWnb4fIrbrmS73BM/FJnLMum3BpL2mydsdsjeS61806CSsRdFdoctCy4Sjo0N/qEfv5ZYeW+qH
dblopmtGY4D9hLtgx03NLyDz3EUNpKrsLm2DjyV8jzW/imwMNBUBhliDgeASdJgTiVFEMbUBJIHr
k6nrT5HA1EboS+T7AckX2hLzl41B9cxJkJAgmDfcQb1qT/NEwWoVjz/7OKB5F7iKxz5ozXYPZh69
rNZIQaugqZXANCDziPJWOL680/S5lrrYVSalu+lAGUslT6iD1Q5WFSA0is6JEGMqytfOREq/xITM
IWtF1SNQIF0ma5TBz6jJvypBV2YNtCnNf4dUoJi6Y7lZGGRwl5RcK8cZ39zJcqJ4Z8fma2h6w8kW
YHbmYf50dcUtpVLsAvN9R/dtN/nWca7H1UJuDOGmME4znAdAuEQ6oH/1p6Z8MXWdrjJNSOs6QOVP
D1y53AIr96J0EkiKtNiJLjxXI9ReK60X8l4ZF08UvQ5isF+qpceplnl0JmU61OCpHcUUEPlrAI05
uLrvGcnSVe3ZKfW/dX9nJbN5b/gq+/Ar+tMNdh+u11F4Z7nPsTEBIDI8B5jO/GqDld2aFHetJnAC
jDEiSipwb7kqEu8zOQVOj6dIt5A6uvkYxYo2mprxCWcZqssE+DguAnwflu5NBuwCDAydXtdDj/oB
h1O746h5+8d1qWNcMzojwTz5IpLh0s7ecxF8uf1rm8Q3nBs0UFDl7OlO51a3O5fUPJMBwCWksj8T
fEQR6DIZg+ygEZiSzBKEe/3zd12POzyD9tNXwjnQdW+fDL45xuKA4Mh7LMve0zfjtZNUbIq+UWwA
fcOdVJzbf7FNCXC3B10HpM7Az5aLG4rjOldUQBki+AFr5BNuIh/e8ky9JLCJp6l7WCjKFrqzBOcf
B5xxeKdf56375cf3hSUJEoZ3Jo7D1aD0odp+ac3uiW7skwEyI5yHW+1jQoIKEnNLgBAVc3Wrjak7
vZsieMnaGPup/xLzpScvpk3TSbODq9FnU1hDP1pgpUz3UdM4R6YbBF5im5dYljrcpZgIKXa8CwpZ
0+zJeewnhsxriSluhcek5zjYYNReuXP16Gcwi2wmScXGtfGwcWA1afDbxUsUod1BO4KMdKM5ATWi
tIghgkQS1Fwv3MLnhDiBRc+jZidh6NBgbQqqNVep0nQzJA3z5AFdolMaMhoYplTzmMoDobCN3wIP
YGTKs9dAG01wahdxiKmFwfCYbfB/jAeHOJHS3CdLrz14aitSh+KkNB3K1ZwoWlIoFc93Mg3KA/5D
aNsNxchca1+F5kzZ38ipwoY+5SF9oQ+sDc2lWoLgkgDRZEMcgTdorr5mWKlvnNUE2CpqIxOCEKyr
HOgVkwmOGJqD5WoilqXZWMxQ4JFoXtagyVmBZmgteDIHoFoT+0k0PDhbkVOdFk3eor8t2k2axkXM
6K3QfC7Hn19r/W1hBLvL1xSvznhkhwAYFbyXyfrzfbv7fqj12i40DQz+0wON3+dJc8JsTQz7NoV3
GiLmQhOLQs0V04SxAdQYa13DWcXmXAiFDGgLrEpxakJe91iTypwS3j8/BflSNn0VODPT5K+AblaD
Oas170xq8lkGAs2nlyJKmKNpNto/7tL6J//+1Zj/GDRJzdNMtQm4GgNMAH5l8To90si4lnDC6hoW
28zGt2Y7gzwLp80uu33eUGcmBvKr3o37FdidvrkFFYw3DqULqH64b6YmwC2g4ALNhBuAw9le8UNF
0OISzY0zNEGuADXACdn5GejdiUt2g+XZ+abO4Ys3NIcu+ybSaTadJnEKG1qdAlvnan4dyznOSs20
izXdrtWcu6KGeAdbNF27BKE3uebhkeuiz0Mz8nJgeY1wj0LT8yaoSt/3bQQsdTS6H45pPAuAe7G+
UnyN4IvkobHErcOHs/c6j2xFn5E4YQ1Ye8N8VR3VUcSnJlMynCTXKJzmdR5wdsm0vc/66eygCJ0F
APHZgbrj0D7CRCJkKZYTkOWixwgwPkPMubKzfeS05m98vL1EraWxFkn5x7VYIDgrbwisuWtvyd98
PkmNolcC2OllFPWhf8tMZR+XbvbW5ejwzkUDyCrzdzfSYzxVUPZY6UJKGBHzKAB4ajkCrjK/a68o
om1ISKTr/ENowz8J8no6jWra479lFdTCnONV0S57blLgW2UcP7JOhMiKyBguk20fZbu2WBmtqDuq
dgyxdoM4g+G6QrwtMGuaJh9gY986Tbh3sy4/RFbirVHsxNo2jJ0qXPNIQ9iujDrkgsL/SHI/O5oW
mxgPgDaYvHOb+KgJOG4U3Ns+wgTAxiRv1Y8wLen/YSos/ZlsuaVAMrbMn8eh+Syl/WlAQHR692zW
sOHM9GdpYWEBXoVbwDfG4+SSZOPA3lE7I3l2OTGf4VbZ1M3lJHqx7aaBOewomcU0zrRmE2QTmPbZ
GzbsnF+DUcwHS32ZlnHogPkcnRovDDn6MrDchzTlxeu9rN1bhZeuQEg8ewxsocaqA8xQ6zS6v4G9
AHEQFPlwlly3EuhvUP1pSfK/B3jE66442l2cfQb7Bq4Rufo2h6NXit3iuL/h2Mlt2nUklSgeCHWX
aYx/VC4Tsb+kPjqdVW15AtHOlAhkEB/p7C3tDQPQbN0H5LrERA1WKOQrFwHlTQhCcVfbnI8wBkQp
rFYm82FQXJMxjw52fzMHrDvkTNdzlrDBE5Q4oDqb0Q+HDasep/ySAVxxk9+MqQeVFeMiuR0W3BAf
fWa2GEyjkQ847D9XjkyIrJCXc4xQmp4ojIuOWLDop8xER9HU8BDRw1JTclkE1hfyvfvgK4+CleZC
aKDfDFFt7McEuQ4eOlHR/ErdAjlrKUENRHsWqPTgV7W75ij9XqhjnZtfYTuiTThTuk8CmhYZftX7
0C33IcIQqxW7FDPdwE2jYZUgkjdscdCfiY3pnhQoBW1L0xEe74MjsI3ZAqhtG9LA7kuC5q7XH2zH
+z1clu2UoP+1RFZWsxDWupIpw/JlM21NBmi7MBWfdvvseE57VCMehWRKhZ5f4fzB/bE1OwmODZGr
gmkP+OsRc4W/g1rQMlDGwlD4h0wY3I7oyaLiZBVAfF4zleEYrxg69jO4XpO8eFaK82Tq0xoOnSrZ
px5lJhTrvHuT3BRS0SkpVx5gdbbsKbUcjHHRLFg0DEhUqy4rftLQPgNp5wfDv1tAyiX4V9IXl3RN
QyuU/eWjBzfm2XChNOMcfgY4ap1nKB1OY3C+GzLCLQabZG5zAE/wz0IYnGEbpfQdaqTRjVMeN2nw
9yQ1Fx3j2OSJmo8ixwfUdtbWNcZVXIwQ2JfisUAo2DjJ8NNr3aelJ8SHzL+pa1hkV8gutGQ7jI3Q
Hdd5oI5mG+98MbWnqrO3cjazA9iCAKeMTcqDqEJK+jMXTrebCF1TIzDeDE2pjrk66sylTVQSjQ5r
ysYNax9a5dGdzHqNz5IOYc8ma9pZvxj9OmtZUwzSpXSyLPb0YFLGuZlunHDakwvXAI9JshP+8tnA
AqExoukRvaZ3Cawk6IhH1OJnPjrNxh89k54EPudFNXxg/iFW0XuENvLgzCDY2OdtsfX5ll3uk8kt
KfapEgqAyKe0q1GaEFZh1zQCl1OPFx0p6Jg6Rv0oi/IhzfvgxPxG0hU//6nMeDpQ2n6BmkUoGCIv
G8du49jgOPysgiYSxddsbFbk6MRBYc8r8gE+lm+tHO0jLrla4UXSP2pUDJqZW2yihfsvQsqqHott
ZEQfrf1Y9uXyUhd7WC1bMbK1Hm3b2iVpVa87j3uRW5hovd5oriYzuMM35pDebqdtscB3LeV7CYZg
TUoeo8v0FBUph3sX5vrUJUx3C301kGon5AR5OsRpN5IFNc30WUnrzWd8RKIDfQWbqA+mhs/cS44P
EZK15JjO9YGJzOkenZgWMMZU0Axpnmro2twB5zr7MnyLgyrcqN7bpdGUnCU836xwYT2g4vcdzudC
RTBQ2P8vRrtZgLTS1zhWrA9xtsWX9dDU+TX0pm5nWVw2voCew4ne2DVFciraMb5v6/kjvZ+U+OVQ
bw+1unypdSbfHILPRAT2Lg50j3hOu8BiaRmyOOcLR4sSKtlKu8Go5uDwdoqclFD9uWcUn9jclwNG
Yeznk9fQlSkbD8p28gid03T701jqTyL5NL32Ee9O9A69MdXQn2v54oOcPH6zW78Jsd8P//itx8FJ
zqSw3KSuTpBXQO83+WqkiQQotxYWvh+s//nV/++fFagYq56D5xLkECJ8hNuwGsrTkJoaxsg5c5bK
2vmt/2RyJMyqcMZt1O9DWIanNO3H0/ev4v/51fdv/92ffX/JP7/j332JEBOHhYSISCesjJWmsVdp
18bXmFDGNrIWWLVVjzNvhnBtaIp6vKTbMm5fxCi+IhW11yRNxm0oM28lGv8M+xN1RJrljsJHzAJ8
lRiwmfZOQk/FFg9RfYJ7iCBIoSql96iF45DeceXtWWLt3TSzJ/kGHo30WfWklAivzOYKRymTSmQO
l1HtSqjkHOm+qxjfMT6WtVoOiG3h56eVWcFFAM1MhgmkIcuc6mZ3K5t+74pgXNnWjyilHXQOO1i8
IJlJLLBKgpKnm36F+E5OJrQ/fJaOYyipr3Q+azt8mCMqDTyO8HqIbSgdB5DWOUz6jdUzBJUeutBM
ZiuLr22QOmiGhLKHAUcRzDvao9hRytB4VcUfswuKp9H66K35N+KqrtkKX6KGWETmzISNCdBUGTU4
asJXs7Q2WX5/n9VK7MKRk/04VV8LjQLsXbgNmt0rfmh06YWlYPZpqwSzQMIwW8V0S24TS0FUoHrV
uOEicujydF/GVu45pdMlZZnt2raTXx0CxSqdk4mi5KE42K3/XBoQTPpxnDdEwvo15+WrsxQfvhqf
poKNA1XN7HiKIMfTIxBboujsxwpg6rK4J8dp4Osp3z0RHnqGJK/Y83KiozS613LRtPGm2d8Rgr7P
lYJnEHhQbpWEedJ/wa4KGbfzF1adY5yqKUXIeoxQYKmVbc/VdLWZVa9YNFW7zbnRbJKCvpe5Cmjc
mIrHZVZPceCDBc3tYdMOHjE9a/JOsiD/688gATsX2GHKuCVLkFPHgOZ7VkF+OrT0opj3Aa0PQUA1
sg+95TxTl91nxXj4ZnvTd5IxP+hDAlh4JYKK18KKCvssvOWNg+Jq6UnlQkSOD3XYAkDP8HxP1uH7
+Vvt1ZEeEspk3jMtR8mcJSfv4s3Lsgd3orlzxPcWv8JwJa1j1ia2BIRlROmbStnv2MhP339R4BI5
5TkZI5JzLI1dj2YwxK084NsgNLugxQYeMal29kPQQDRWT8F4aOJhOAyzC0ndnBlaaeBhdc4Sl+Xs
ntaFU1Uo/t0BTZ8W3Ii6bMMNKaM3uHDYD+Nx5fSfBTs2eRQjcBYUBPMLfxzWc832Lc+mVZpcfNd6
60G6r50g/NHV1p2Tyn2fex9Lmb9PLaXrCaQNbww/nDAOmWKn6mmAWAKCJD7Bp+dUw8hMOJRvh+AV
KIB4txqK3DwnRdxP5g96HGYm/uhRQ2pk2zANeWPN2Hyq3Oa3WXj7liajm8LIsDIbuU7HfD9mIrmV
MZMtteSvnu8FFyNnv87xYesxkWI07afXIksPphFSw1uJ+JL2MjhOZWLugwLVhcBpNQXGgVonJo5t
gCTUuHi846ulLI4zP75Dl+Xyo8RfNDfebULKiZg41pg6dt0MDkWfokavqlCm8C34TB6YO6YbBmrP
fo7OkasULJeeOlR18DMlfYCbS5VbSxP0bS0x9C5SfdDxskflQuSqU+fY/k7fo26Z7EjXIfuMfVh2
93EkmVvV6Vta15QYjGm5IU3RnGC2cBejCWFh9bNZ/yyKqdMIH7CS1YgUvs0Jr6yXOQg40tCsaeKZ
YbYzfnw3MjgKdtL3Q1BTCDva6AZ10l5Kaxj2FpMI38EUlDfHEqrxKextkzFC/ThY7rHXA43vB1Vj
UHFNw8Q3GL5OGRBbcgea1k2ztDNMX0AmaF4MsDqDYDmzZaItjDtIRh7Sjp7Lgo0iyQkK8hCsT1KZ
yE76YakGJMKeyeI3dcqyk1dYbCgkHf32qbTV2S71oaf9smF7I67yPTgAOFjpNU2aNqQXv1+D2noV
sEigbjDQbhxmnkN78fE3fdSgVTl3dNsynN5aPcGufDqSzTH7wi4F6gaK9hVkaQyel+BdlBiv+BWL
JUweMBlTcGMIoGteJnZjJzvumhNzADOt1rVfqg1yXHxejD+kBA1OEuIsu0Reg56RdrlY7W+/3pbr
3IXxAi+Du4rzPioGxZDOIeWNfnLNRHOHfk61C2IT+zJ1Kfjp26CsbqHn/pw65ykS8fIBGvkceOP0
u3CSS/Awukv80RbMtBeaKZjg1LiT/RRITFS9AgRap4s7AtxCwZ+JDFCxQc+nXSfvtgo+nNFtv+bu
zYsrKg3Mh6gXktPS6G5E6fwJPcyoaRUZUGf8dBsONmfDEsOWQxZlY8VRjOYd/qY8Fx91v9CwgA0w
qpbyMntYRFuLXiNPW8CBYfuf1njs6+6BTORNNonauC3Mwc6nvbNoXtCoGFzlOi1QLDuccT/c9EFM
SfwMNQAZndbAhKE+nwxWNqpSfth5G53dEDdl3ztqxy67ProRppIMBDyEdIIPZoe/uAOfIJvbiG0U
LPrwy+9B6vjMe5/ruD6l7GxXbnmTs+rvQnBtzWyVutcixCuAsWumR5AEjEUoivdRxl59jIjJD/b8
O3Aoy40oe81G8cemSgXoQHzg8C53ycgLFSjHvSrfso4shWovcFg8kfninEum6bcbHazFqA8LO9yN
Fy3qHMUuiRllPbQuVu2JphoghvLOhl05V2MD68VZHpRUMd05MRIwctvFlxACsUtjX+7KC8Rdpqsw
0LdDa/qs6cr66GxaLJPM9k6eHlN8PxScCU/Z2xj39aWEmX4pWrqw/Bp19R+/Rcjfd72YdVPKZRbL
+KArEQkcu5zSmPCQv7ylPtUjTjDgp4LVvs2NRsdEAmOdxT24DNdjvZuyrTsBW6b1pz/2Xvfu6fKA
yNWveY1yIzJL3DWZ8eIqO9iiA5TbPv5jeVLfIudXxkEDZ9QFP6TALe0yDlYh4ya2rGAO6gyTa77A
dHDJy+IHcPLxlMTwKv2nUWZYiFy6MfxKYZAIqJFqS9LqI3ZMwhtsiW2BllQTmqlYjA9GUfpbP6TC
419yjv8Gkeqafw8MuuQZgdk6tkd48C+kVhWHFHxCZztIuyPEs3T2ZejNU2L3wSMvlw73J/CTnLKH
SdpuJVwI7uJM/peSUApbKczsOaxDHC3pK1W3bHCLnNbcLDEO2FcKKkMlhMexdv5vFMrJQaiDFsw3
EfW0sB7S08wWHsdALp/7POjIfijr7GT48MlHQ6q1zGWLnhQf7Dr8+CZgd0GTHm3lXGmSii7/fPCL
sjvkkXqOrIa5lmCfNOCAo9+NurJFQR2oTeumvCD8Ly+j+Btp1gLobTHvEp7v8FKK/zd3OcYEIha7
jw796H3R7WF9qJaO0gxgwIrQjUThGJL35b2eOzw/nsZbWZNzw+3oYgfJK0oQcufG/LW7ejD88SwQ
YBEF8RfE7ic+uIRxlPdszh2Z5IDyeSS5hwms9YbXvttWUv7KrbY7YQ6OH21iiFgu4k+aQfEUTUvx
agHh3ghi3NzaoPJj/wzvPUsd/WkGCjThU7PJ6YmuOfbMndmfddYrzcDdfyFyO38DA/MaOZSUmzZw
WuF5fynQKB0VVjG+gIOyQ/ipxbCVYbevx4qnm9ozW0kXxlbb9OfBxMoaD7uUa2A/Oio5Ig/fh2UA
XIIJhTfn7eE7wJa6fXNwIzfYFswb119uXURXyvSmZX4ppuR+MotpE2Z4GY2w+DCo33oyRnHGw/Of
P0r8u3//LPHkpP4Pu7Al9P//l/BtOZNipRIS27vM8yP2UuTT3Vg5yWdc0z5NXx41p4I3gukVfNam
o2HTSIyffgNrZ6DZh5FLfRCpC4XeZ9jK/BQczqzMlzZwx43XFkjdXFarbqkwrzCxvUYOoPB//ipz
43vPdvr7WVHJY9hZ/2tgiZTmXL7JPmx3uhuRkQSpXOt+qbpyE0Wm9wGp7FgIpnHlZL6affqRQBB9
YXej9jkJmIPwlH3LMYKv8CJhxBxniUXdeEP1kU9EJTLK2BKxbTlzrCs4oeuGuclhzmlOcDZ8cqyz
HT+0PlAT8I7+Eze9E9ZytR6bPL6r6Xe/5zDLghCSpWzTKTx3Tfk2dHL4PTDsCkX/Wal5xuOOFdR2
b/2AjyHzXCo+3V481Wj5+7qYSqpPJt5liyBp0WDn89Qg3wHJXK12cX+ztB5QP0NddEqgNqG6uVd+
RGk4WGhlufKemB2JC6M4ELoEfUHIMI133Lfb3WIQURl33VJ3H8TeMI4DOJIp+d0x6O/slJQLxMy1
M7b1e+kBhKSo/AUvloBq5RaH3mkp9gKCchhS28NZ1TvbnG1GDAHi4z9fhc7fVyLX8yzNl7Zhjlt/
/YQx4IGaSSb3ECCYHkysyw7S5gUYXz7YDwktIVgiW433WOxzbmV0xiYUKWOh58Tvj8Ab9MwxMe2f
hYvOK5jd7T2TObk5u0x6AYktAfEOCBLlRmlXvaaAen1XUJKOBtlR8e5UAfp9GH9gbMO0gTpKi/Zy
MXu+MvdH91Awq/wvT1vfp5gaRVV5/Prf/wtxxcJNQepNQj93LPO7RuhfPnsgDw34Nl58WLzqmmSz
fbXnhMaL3EjuI1cB7beLQxmVz5UNVl8MpnrmRHM1RsUBs+3UQyfIWA6ezfTHjS5GmEstVjrYZMgs
1wPu76gYcA5qI+Qy/bBI/60cgwRglKYvfIjqTcBMLGu7e+nEJ7tyD8jR2S4HkLpqvcaFdFe4u8bd
d8y/NgvjrP/yEvCE/81rIIUbSPIeqI/WX4oZvMGsSQQ3lJPa9XCdgQJdFGAfgObv0uv7xyWS8amJ
kl+ewLshkvpthCTZetG0k56JIFcE9UeeXfvBesppgr54he0804tCp1+Zo/sm09lt2uEtSD5CbAoP
wzj8bCbTPNiArXepIcxXJ9UYT8knrUvJq8zVtXdC7PuMseMqfy0ZvF2XpH0zoj5ZJ2GWnjqjVU+B
dwrDsn5WKEKbppjqA5Sfh7w2x2vLCJmmpPnTN7sBm2mx6+oZd7grX7s5da+9LcSV9fI9F4lJX5zF
Zdon/Q3/kHMHa+DebpTL0bAgHjIacAmRM5ZIuNtkXOprx6hm08/25dtbwpp97HKO/IM5+dhDmuVW
u9bNV9R4qqa9OU7v300Yom4Fh8E6WHAc45fcM2s9GzStodeVyd5XLmmKxd8r0Pu92TAqGM2EJc9/
dC2V7Q0JMy3uI7EdoS9GxBSjWuBA92r/znY7A9MS9pcJa9kO/ePLm0HmkqYGIOs35XpUefiQF9YV
xSHfp0MOZNLHSdyVUbtNOL5vTatoNpPvYb6zjGyX2Fn5YCbqgOUU+17CuTxcELtdKwIfpsFKeLrB
lhuI5m7sh1uLxuy96DOWglc2V+z/chQ9Iyb43P10LUp522XGyrUMH6bndKCLMKGQjGTvpwg41nRz
oZ5wbmiX+E+T2w/4Ni8Wlq3rWCCOChKmPsacFfje9qHNVbCVnutsJ1jF9JlaGaP1Ei+gh9tiTsxn
cubVY06L1HqUfGdMo3XvLf4rTrGV43Huw2Eq76giZMBTh8bLf15ZLPtvfScIrLYnpOULS8jgr8Uy
sWUgDA2esWeaOq11iPCae6EGwvb2ClLuFy3q8a38P+ydxZIs6Xal36Xnfs0ZBj1xCqaMxJiEJToz
+9P351nSPaXbkkk9b7OyU0lBDj/svda3yvgOUaxJvdJQIWqH0q3PiRQaRwp3sKzKQ2FZ47kR5HAD
XA+Ocmg9apYZrWuQBX5PUPhaUfSXNgfXBJ7yoBVac2onAele1TdA59P2aN0FsNJmwQbvTEJUeF7a
fRcWpHgrJNkAUYrq905z3hTleGX2QOmytudxAeWU0chTZiElOegF4odeGzoXiJp20NSMtnkhgR+2
yOxFThaKZnHowhDgkMT1GGmScZRTAv4UPWr8cID7OUlYt7OpfckG2TgTwegpuM0Wn56fhVuixZpP
Y2o2QMAdhJZnWf6gfNFDH6ZbXsT+zCLiaLDCZSYZgErCofBmPXYHBmRv6HmVQIaRJZJ9uVb04AzQ
F8kNWzBac9MG7oXm/vrgtSXimLIeaV7zOqNiQ2rTYD1joz0QXAidQoVTjeaKhbeyDZfsqKwF6ox9
nhjvwFI8FRs2iWC5ckpyluYIk0B6D44klCw2MHrVpHEj8yiMHYneoo+MfRG1LUoIxNXoXbTHGOcN
lS8zc0nSSB0yEOc1UN/qGKEHmcFWeGqAGQ+VZBzEQIsThAEWARhSfZd3MhG3/x/z850zYk//DeaH
haTJfuK/xvxs8q/o/T/yff7tMX/SXdD3K5ohY+YTVX2JT/l3vo/5D9ESDZVaiqlpf/0qL8AG/e//
pUr/MDTLYLVlIB/Sgf/84fsY/6CMJ5KVpFhAfjTD/H/i+1jqso/8+zIHjBDGK0uHFERrR/6/tuvI
V6I5HIUNBaRZZXmu01sS4ig73acQl4wlEv3aGbBox8jTY3CB6rRMZFJ2ScmVdJVRXWEUHjCCRChJ
21zfdpSws25xrdTvLOPIh0/kD92gDK7m0qXWZXWL9+y9MsIQkE2ICw12x65AKeeCcacqnxUBI3Mo
7hsB7MYCgaly1sft+Np2WrIXk3lVdkq/Q5iyjUwZE2VWAZ4wcA3CGNwDsQ99JMb7frISpMlDzSIR
v42ly64g54lTVfHHJDP4kJ/egNq4Y4THGFa2HQIDmjWW2thGRDLyPdMkp5uWYq5igrjvEOCEDMqa
cSuEESBnRmMdCNAOw6jNn1SrIsD8Ftzph/VScZAar64ZKmI1/9J07Q2/k2NkYgn8q/xh1UOZTVOb
dNeRGsjGHGmOjCnIQra3QtQXO7pQgZYOVA7xiCaDsvR6qCUvtQbFu2so/gr2WWL/HnbWdwIauZKN
fZYmqz6XTmKQyqsK3cusDtWzVuXIMJI11oqQDBUyNtS429dd3zkRfaWsZssiF+oHm/n2FAJMsI0E
mk4RiFfhmoVSAEUGgrtCt75e1LHkmHgTlBsmkFG8VGAu2pOFx/RlGE1AvgNVZsWQP+m5GNuBjZlS
taE9WtF8BB2D+dx4mCLKtlAO9VOF85iqhdFLMabjdCDx1wjOTdoam6wVHjDpsv8rki+9WsKD565m
xsKMECOvxgmYPRR9AWiJ9OZ1GKEtiwFZo6FSLg2BbBheYsKRy/QT1GC6jY1ypUPct6VhkN2G6O11
ZApPGAM9KwcnEobwYDs2JX40BYiTdd50Xs1e84yfBQB0Oj20CmoKAMTN5m5IjSvrJUk5NWrnu4md
peqQqmqurC3WSXEIjkjNLK+7T90CALoOQL1fCLWcmsQ1qSu55DrQKRVh+ZM0Pzt5CyF/Ju97NjpS
9JYIlKIb1q0QPSdlcWW7mLv3MRhQnQFhSg1Yt6Kmr3VrwiCd5JXPnktk9sVzJnRbutHwUsP5qGs3
Y1DHx8XqZRFfZs8BCJuY+QjPh+iC7lk1wVB5WVGdDFPtHagyJtFxyEhlw9hLReJrTbpMnungDmIW
7iOxeY9m/YVuNfJBrEaG1d3kuD/FE1kTZoSnO2nLB8EMtH1aXTAjmcckDvH3xClZGz0qrt74ToIo
3gwZeY5zL68ohbHZboMPIQ19kmkAQs3Zp0CSaagIGLyJbJU5356MftkWhMlWtBqAuOlEFJiSBFU4
tWfBUejrsPRTibgeMA1rnX6ecjHEhFGwkC9a3R9Y+C0CyLlqX2PKVXFn4nODg9iZ82dOMoEbdfoh
QAdKQ70s/SFoL53WfScYWBxBblUnBb9jaAKlBKNDHUH0Yqob6kN1UDhcaovzEr4gwhMC5G2283Jz
pOiInGo6svSikQ9cUYTAkIC7d8NiJv4CIS8KQNIXCHZd9218EFD7sDoiVjWFOk6mmIqLoxAcIUN3
0Q17FpcTDb9xHQcEWwqBPrhxXl3C3JhgrmCsJJlg7DQFdQFDe2SxhmvRkPWS8iCWxpt27wBAZtlu
oOoClcqHe/IiqLJKMCY+McQBOUBO9SJYiAJaZQpeE3r+1lg2ttjmjBF68Yj84DUcRs2jnVbSre9N
YnOq96CSj30UDl6fFM8mLZh102uCGyb5uh6ib6kohotlodBVZ/Mx64W7r8J3uRbRgLktG1ZKEZzv
c/cwRtkMo1IsPKlGRoLUzZa6vHITxHhLOjTVhR+0quAf5Q5hTqZetOh7QcSuIE+hc9KImRZGDXlY
94q3hSKX/mqV8aEQMVbhomUj9aWaiEijHp2vMZjYwZjyIjojNBZPkkgwEMqgbVCOgSMLLLvMJSgR
eEYwi4kfE49RiseBes6pk4ynPJQWXeJvolKI4al6y0U1gtQp7LFwCT6ruPexisvVLIXfEMXBJxg/
ElvoTWptchQ7rgmlbSrRD8VSd6EvVji4+hUAWg/qnTFUTu4wPzrWeV08rWso/3bVRMUqGrQTy3aN
Xd6E1iFN8dHUJskodMoDtXPG0bgGw7SRBVE8UbSzlRFEWJLChhA6gZqoOFd7eBLvd5WuOibmZzbv
sNzLhd+EnBG7ZPlA4XOdJGa6ot+TIA4RwSUE2qGu8gvx2jouBjZ7nQW3IicX3GvE8htrsLivE5nR
PwLKL5McgiMN/xIVWTOTY4znRJrcTblbaR001DRHQdveG2wuCsbDu0VUhjh8IKU9inElPCt67XWq
9dFTX/DaytRWRiyXvga1AhsYMDhN30oB821kzV9J333EU0eGlRojcWzziYDTmAWzwjyehQh/tOsU
4+wWSC1wEegQ/DLjlZna6lEksYuVut57mgKFBr2RPdKMJm59fqzKhJC5Nj2XGXOhMDW6LxcIrgPp
MSwtslzJ7nDbcowPdYsAXxf0zVhniRvGNCbLpFHxdrfID6UfeaxJ5Sj1g9GK66AjGglDD85BXMwJ
0pNjtbZmOrYJkBInL3VWX4pooNRhIkXIGToId0+kc89Yrl6bGrdJC+86xo56AHiLejQUd5NBg3NC
yiTPPSyRPp02Ri/Dwm4wTRidcQh6EX5eg3xSMxLLEdX2Swq0cV9lQ+RqKeZMjU8SPxaI5yFw1F8j
Njy/kIonXa1uLY3xddIwjQTU0TwUjFPRpleCoxWX0dCUCPAshewljCoVswhZVlNa+mGP0xlhM2N2
iXhAFuaPqKEbK8X5sS5QNFsa8B6JrrbcSrJP45b1m99b9XN5Fu+kZpqZbkdtyCRfSiqmdzO3KVrg
zruDWivmTwoQsi2z0rPTJVhWTjDDYIJdpyW76BKCVYnU1M5m6U3o2oZFXM3AlgQ0SVNs+2SDQ7eZ
8PbcK+cO3AZpH4CAhSnS4ZmE5OSnhQIcm84kWTFEH+k5KWsdKT6BwBqkmONnU6lAuGeHULCuUdJC
14pagkDIf1Ar9M1zs8tinPHtFPVkKvRQtLAsW9PzzEA/agULpWLwybX1eyjtJGLFsl8XseCbBatA
RP+btsYK394PYZGVx0QVb+Gi+ptY5f/mWJH8pkfTbiFxrUZB3JJgc5UNhRy8fEmXV+oWaOCEPYeS
L7qdsswh9mThVyZIxVYHsIYL9f4YqeEjkdBIpPu6x0cIK8k28fBBFQlD27yjbNSXf7QCg54viIu4
4Z8/ZI1NUg0FrsHKyCVS8SFUCYMpj429wODzwg9UZkdTx9QzB2Jafn+dR62IZ048VZ1abplFqu3v
V//Zt//Zz8ZeNhwriQz797H0q3DCZHrp/JfP8vt3dwpU+GXHLl1csABZllf//UcjxiS1/3zfsoZH
BZlCrvjzm799+fuXv88JrYL2hEka8p9HCwIw4CAoZEc0WUz99bz/008pBSE7r3LQHW6BG7UIyfvz
an99gt+nQn3H5a3ANPvz66LOAQwZiek0KsULC8FT1RbKWvu9FGoFkejvL4rlCvj9qkmrjAYK09mf
X9Q1ww3dCA1ZNvY3qW1bR5dmLin8PUv81KJj//0H48euYDFPLh4nfRnq/vbP788sBSlnkC/ugRxE
ZNula3kRp/56OSnHtKgp0Ss2hpzOuJ6q0E+z9EleTmiYcYW2S/SclY3ZVtS07K+v/uVnqmquAdV2
q8lg3bKTK4wEqkW9fUpZAWrl5LQYX7f6cu/IWlLxOjW73zDHUhwCq+8j2GFyEaBiX17nzz/T8orF
IP39Z4WOkMiYNYToWb4VFoks9UwBGWQCtGRRzf7z5z2Jlf5UyPtfh3BnlOy4M17z90FWqD+EUl74
Fj0K2LZBRYPl9zcKYjxFhiv++4bL5Vj/fvUv3wKx6/xZ3XFF739r0Ms7SBsaK0LVoJFeLMS/X5nc
sn99G5YojkzMKa6+ZJv8Ro78WuB+v/3rZ1x3LhLqVbI5T/68JarePse4vImCElT/RbTsVTqwyAof
am/wk31uG4eXcUsS1WbyKxd1zopgmsZYD52DUvw8b18Gf0WUnY3Ra/KQhU3oaqkVz5v7ddUn22yP
Z3SFG8rTLqnd+XtI3E7nktY52StUEK5u197b8mJ7Bmfkkuekdl9i09kTNLR5yQ33xRR8/TR98oPO
5QVJHblqlDmKL4mgruTKjb3K9i/3K4kW9uLbAFBnOvSqNqyCL7w3acUS4LLiubm2fxo3tytX2pKE
6LZ2P6BQw15C0f6azQkAH+w7CsV0Z3iF6qnSCsIGlK2a+VxonxyeKRG9ecZY80pu+3gbpxMYY2Lw
2nUob3FYtnevIMxM8AEp9ZlnTadqPuvG5h5447yh/80i58hr3w8pue0pK/XhPBCAYQN+HxSnivdp
su7pE/zkpkPNAkGEBCaVWPbhhfeR7DtzxdsgVq1GdIk03NeZFDYxydWsF+2GoHqw4jgwFYdvLbyC
84b26xhSIbDbzFNPYb4SBxJ/8D8sliaWBLp1MNkwfyoaE65PFUjW15Sp7x4/1UqAeu49cOvkOrQU
5xVHRU9A9mZ+XCB/vNh4BIzAWSheZ9Vn/Eg6cj7BtnjoG6KNTtwfFR3QU6eZee2Ads+KNlwWdoAX
bEIkzfhE7lXjmVfzVJG0cqKRwYyF0PasvoBEWjHeyRdoJxrU+9Sd21XyjA8telZOcHMgojkleVMP
+QH1Un8ItwKfdKua9vDIDlOCYml+iJ9it9Y41uYq/BDPkFE4YP13FTr5jaOTTc93rB6EncnHNHzv
vNkPH3sXA8T0sW4eRd8bGVn3xQbRYSsQpvFdFq4sbDJHeUic9CPPDvEAFz95JuC+DkAPVQfxobMh
Ibnoen/unywWtUUk6xzLQyjv2mP+lJZ7YfOjcuNU6Bw3Y3pBEGX4RbbRGDHKu2M4I1d0H45uBQsx
w9rOEkdLt8rP+AMkIbeBnbxzCXQa1n1jo0qzG3voWo/ZVwkE+JlIV7NdZYpTTh7nKX7Wy4u1JNmW
jxIBENWlyd94eFsTM7ccD/UEN4YAMM760izLwP/dBDJdsQeSD7YBFvwyb8XPFb/sXqmV3BCxQwZl
856CcfK4kNJ5TeJv6o7O3DxIRPnmJ16bwA6TouAPp7/MUZwulxwlRLU8cHFhGw6h0nChcWbNaz4f
wmc+HE/JDRFyYo3moZ083KZcU4niTILPhT/PBzrreMNtnjSvgVLvcGoxGEzyj9Czl+/euZKbGsYM
/dd9GBy4KFPDVUpHw3cjoSmseTM7FAfp71HKExKNnqry0So/O+UrrBwUuF5Vb4p6A/XLoLBV+zxl
FO+F+qO5M/sAETCvSu1n8r5ncd+njZ1LK2lYzIrvyv0M7hDv6yarLnQcgPTcqvxNBJWZFme5PJjX
WdpWoAwWdtGQoiYeXqR8orJCyKHmhdKKpwiLrxesk8VzA7qoZiHmcu9RC9Sw4aBd8REbGxvYq72j
fuIamvwEp9t8tm7miTMs12uOa++8R455au0jRAFtNX1yB+sSEudlQGBYGOo13SCgcNZpUL135aKs
lmhuh6E82c8ZoydfcTqMVb/tvWXsZox941LiNVbStvtkXAVCxHnmQfMWLy3feLyVff5MnWnyZVZj
tsonDax3zBnyVfiuKdTduFWayJ4+RR/9ld3Ua5W2OPB0X73qJ+MAwI/rBKmJQsEg8xSoKsC47HE7
vSLoP3IMqLtRxVjN6muHBgRjx2nyB9lGq0sxac+JI3eTo2V0T7wFlT/WDKf3Wi5ec/Qnn7zI6ZPR
h6F05F4DNI/lYXNfS1uCRJg51MDtvcgBnJd5+TODZeeyue/w+9lkktl8BmNlElZ4MhNmUq564Ult
V/mPcENggT4e4AeokMmRT7AncZzjxkRfjH0pvr2pV+HwPd498ZND17m8C2Qs3EncjsvTxy9UUhh2
tWgz37nzwd/TjGba4uEKtCDDKfZG6bwbN/jMtvBkXMAcv5q2dTMuTH+cR2PFAQrfh0++WA0udzWz
CBynJPVbG1atz8QucqKXmRCFLeCvLdiukDPFtaHk5xLLt0l+lctkBiubM8qlxXvNbehAezb2XA61
DVRkq3C4WEomm+UjO+LnO1ce04XhoKPZVmRmueaJs2RdOJszM3Hjzw4w9EvG8zEfrF6MG9uwfckT
h4iZYG+XjrIST8JBeJK2nCT+e4mfR+dzUfpc0YwwljAXHDjifMnn52Nx8TOFgoTgPtV2wHeB3NkS
XGkPL55WPKfP8pXTWABA9e5X49B6XNEKY9TKihmyOFbGgdlPu3CXZXueNn4P853M+XPkwBOg/bDf
WzGVmTAbeNODxTXDxcKelEcyVFJnpTNpN69vPJg1SsYlbWU7hspgQ+Z6tF/OHAPkM8OgtOXOo1+y
55MxBrwyuWuHtwWydePTBBFWxOXIanbrNYQEsAa4vdXNPmJCvfEPFc8JaJIboIpwsw2OJuNCmMDE
bcR5yfEO+uF7ru0a5skNUX0uoyQXKz0f3gB+IlRQtatcGP951LhcpBDguMzSH94Wkz8vwVYca1ON
neTcfHJbY0PirOQwmwnASVg2IIxyrUPvCcjvyILe88hJX4/mdblKAQNIK5kLfQ+I7V5tKBqPLBaQ
n5/TH2rxJqu94AHdwrya5vFK/SCk8No9MW+2jKnVjaBmiILDmUNQ7KNzPIFEXyHIyTZQsQMv392J
VaGmz1XfWqjzOZM2fqSM2LepOwgPxCNGa6T0WNW3pdXsKX4gtMV1DZy2rDtf7fVdGgK7UNjCIxrw
aWoRgYfIm4jEVn8saR+ksumBBdYO7+aVTbpdEpm4lsZlkJMl2yJG+xgYT+epegUjgjcsug2ceJFq
gBMIip0IBcBVJ2nbjXGf98vBl6B4sURDZX19SYnYrcDQuyX+RqxSO/kqS0DKTwxRBmWJ4RNYFGS3
CFK6WiLFiklL5zVxoEaxo6L1q5nVxsoDQgwEsnjWDrq1LTmJNERw0d79PD9ao6f2y2VA076sl9qw
84SAEzzPMaz9CeCd6YjDSi4OIZcrK2K4gK6oEMPMZttjDTI/BMgNPCXbhdm3yV7/manVeMJ3y0Ua
BZ7CfRq4tH5Y0ywX2L5iHGGt/8k1y3TOOptrN1sDhBzOteo3b2jhIBm2mi2R/YTq6XXCPry5+5zo
rlsDthhVnzkQjWNokpjkj5fRPEpo43FdAONWvNVqxSDX1g/CU137XGnFK+MVVwBgYo2a9uh31iFj
ORS4UXlQI9fykhWJjzOjAMPK5MBxlOQNTUF2GKxWRkf8MsEQiwD5H4d+xxtmx8G1tQoLt2G/w/TK
2s0G4Yk/LXaoO7JIZ8ZourVETLfN2iBlncJCGKBc7SiHEapX4BJ58jk2P8gYdOFCdy/XOJittpUf
pVvlLvmZK3RiqAIgRbdAIlgaMyCrW0Wd7TtV9lQcz8jTTy0mcOPDqiU2/OEbcDMvfidLjZzcNLKu
abyFFJSseGDAFtWPsoe5xorukJh6KwuE+DCn3Lj2QkyGrQOXN93NySm6YPRwRk/j4lqzsK09LsAW
830W7XHnCsqheWu53bMVEymr1vZBX9OySHWnExxMkUeknp/ccgU+JiYrErVFnlsjpYD7kTYDCznL
zfMNla/Rtl6oNwFqRHRH2Fj12f4wTRk7jHNwswWA7zYnN1QJfTgUsQs3L5Wc7DAcKD7S7GwuYuTM
2Y3mLi4i7Pg2MQ0iBUSWLpmAXgsXL1pEL0Ss5+kLGIZyrQ62CqafLThjTaMWd9BZfKuE5RIauZUx
OHVfJk6uM9EUCG4zgXLslxni8HDy7hnQIHbCWHhNuGwAuSkHodrxk4md93OBFOo45T62RpWRH4jV
+DpqIPxbB/Nf5zXWt64zCr11uEKwtJPYwW/oHsVOl/sg4dTu0oYnS3ynoc5HIcQQWGzA6ll3DQIR
RD9xzMcHy0FNc/xdmMjs2uzgZh25cYwHS1tl38HTdGbCs2Y6dEBPdjGVXRmTbLDuKQQw62ZCRDzW
PlZYhqwEZ/oKKNI/dKoLPpdp0M5fBIKmgHY+3tdsukeskqECZEFPt2JsVPT/B5o9F+2hoTCsujHU
SsgotD7tproZjD/VjSxFzjU7J5CPEBsaG1yc9nDHBW8rX6niZM/3myowZICRNu34Ghyo72oPVgeI
6IPgHUAzZbUaaEZepdkm4ZphTLrd99ZDW2HWac2Ey7JfxzEKphunWe03COjk/R1L8nXcMv5wKRAE
x1JVsFNlXRl7rT3WNNrr3dRfIu0cDI9z+qr2MNamVRi+KbwBKrpwCu1MxeatIzog1NKpT+nnDDD3
kr8Nt4ocNsyddswoucOd5Ub7CdeuDTd/z6wMT7Jv7fqD/4en9CQ/tWcaMQ1+6QyNJ36Pk9UfkT3A
BwNcOjJekPRxyGQ3ar2KShvCg3dGDJC3Mdi2wa4o0UJFAXviaPtyo6+mLcduqFr7fpt98jX3IaOb
1+4DiZGQPB+WB+/m6hCs58fES7D0WyFACI5Iv4HtGei3hblNUHtkbEnfYK3Mfg+G9HsjmGfR4J4q
N6pT3Cxf8hkzmcy96jkwXfOgP1Fk8WRKw+IBERjXu8xV+9L2/l0iLAjbgJ/SR7UA/9kl+6t16GMG
G+9or1Gng4qluJ/sAhb01knY7aZsQxtDvwQ7RJBPcreuYjch5tLVKMydGE3Vt+SAalS0FSiVnrIm
g+LBEms73IcMZ64U28JOO0kuFW9GhYQ/G/cFrBYgKDbIuz536td8k9P8ce9v1UqsqACsCq/Rt+VK
3XcbfPTV+Xo/ai5JKCeBkoJtnAqv2OEyHa8Rvm0vZBUq77Ofke3dqRrd8THyAGbB8Jxf9bfg1j21
oos9NHarJ5wJjD4HTlY870X0CITsjTbT6ov0oMHEPEzJsZB3henVzZUT3TjkQ8w2JseFTI06zB6E
dV2gxGCxtSoOQB+WMbFwLMb8Y9na8sbwmtf4hVFUfKNDFqwkjrKyQYUaY0CGN2cQ6OR11a2MHuFk
cxdLD5V6RnsvgYBRN6b0w6oLTghrBDKP4ghiDJv/TOQ7RbTf2Dox/bFCEPplF5EViD5qUKW0hJf/
FxogUBZFbrwn4WU7I/p14C47dcKYuQtHO6WuwnsJNpmusJ2HhepggN8PrwYSBNa05ku2B76smU4H
bLd+QaNQBKToOj1WHa8UdjSz2FXR0qHVZiIMskmS7S6q6U4HGVopjRksTrot5t7YbvJuvUTsAGVE
fKjGTyw32aFPr4nszhMOfrv0DOs8SxdK/SJRAezZUZJ4GNvZpzH/U80QDpP/zlVAlCLL3mxF22aK
b/BWUgeQ1TFcD1+0/tg15XZCcCp9n6cUCNHV8NoX6OVILOzouTP8AJj3AT7+2zJ6B08trSFb8cfX
5Cd66T4gGwHaZHf1qVE9ca01VrY7Pl2ihZp9Mt2an7QsoefS0mOtehD4OJXDffGjg5zDH0GJzs73
OAVpi9OAkps95QCZMgrJO3a6oc2EPojyAQogVgiM8ig6SsGNX0vYyk4DftPW1uaGRf51rraNkz1g
PZVi/16+FxcU6ujP9WSH/onikHUMEarbRHeBt2KuGhwT6rVh379iPGbJJjO7fUNMBMQZF2Mo2Stv
nStQKVKW3Uv43IPPk11iHWJSKJye7bNVvZXPlFQ/2/jCSktYZeq5W/Jxj1axlRpKwiVtpnnN0EHg
eU82Quz0m+EIOeStE+xVtWJ7v+eWVPz+2r7obyGjKC1xvwg0h1lJG9dBfE461GsahgK7++YIsAv8
yY5y8a1pHFN1rzyMrCeeDMOW+0PyLrPvDUjTBPVmg0HhHiQ2jCZBQXv5pfwoP4pP66Bta3b21DVO
yAVQCyjVNeWG7kCo2aPHUuU7tpb6yBCdraOy4+qI1sDTzZV2GssL+SLRtoW99nPftx/RU/kC/41V
2en+mCvroD0FMF0IEBoTV79/V43K3bIMBkxJaeTn8pMZtfZ3ayswFNbBjtKA4aHSBfzK4GazAmAA
Xker/oPsaBt6oMezhjTdduO6XY9oEZzlOGKSWwUXlrcH64hq+rH0i2NivM6U0XxRdee8txFvXB+s
Y3CjX0VKMUOLeKXG9vxOA0hfRtvn8IUlVMxZ5mWNgpHOPKeWj2cdoCTDfv9iHIGyUhc/KYzkRDZT
/LRjX2Yfv0KL/DJ+yRR+b8pD8XTHrGYbLwjaH7kSv6v43OPnqOJnNdgaD48qemH7E/v5k2Qbxzvq
BoBpx2QrHDtmZC4F1OvkHrhktpJA4wQ3cqxCG9QAtgVPFl/nne6AiSRtVfUS+dKCZ05w5lqPRiHs
iXE5B0sDKAB2TWV5+XJQll5QPbGGFA3LD3BcOWLbJ/SM6PtMnWAg8OppfQx0gH5/ZlVkFaDjAZ1K
CyucZnCkv6ouuaYkGc8D+IZ//iZbvvrzLVpedA/iYwvaz2mX7tzv43//+f3TVgUcwKivhagtK8aB
//j4RCZlHK86xuwaeoJO3PzyT7B8+/sz8JYs0UNTeycsgbI522GjC//2p//yyN+HawW9oj/PBkar
8NOkuWqaifgPNwGNWnK26Rb9/hNUy2v8fqnRsMd+tvzKNBIIURAL8lVDvMSfP+//+Tb//MyCkPJv
T/H7w9+/yQgGWzPV4Ln995f6/fmfb//6KsxC0fmX3yQqVJCqYWr68wtTWXgCv98XA+syqYRD+/sU
f3v534+NIhT7nDBxWxGmYMrc0xk5Vx7KKIpfSw03yie/x2xm11WG5x7PoGaEPp19cSUrFdFq9Lyi
mNrVrDxKwGBtZbg2krXuSrZ/iaJuhJ40yA75RI0wvW2Z2vXQfIgCDHxJe2hU+WYZ7WrK0VG2ImU0
SNxZp7yECoEkZIcCCLUQjKjUfyZBTZxOJrNOtOKZWrO56jNJomLcq6TZSmuxRlaQ3A1rrWjIZMPk
JR3iESCEtmmnGg2e+Fj+an2SfuQpxyfFkhgFi/g6DPMuu7M8EyvARpMbS2s5tjCTsLasknOcvQYB
6xSqHAObN820ADWOLBWXKIwhrX2rjtivRKewgc4rGYxdSnCe30VT3RpdhbooFrZqVj+VkfAu6vMl
JwD8HnwMPQ6QBXOPRkC3CLCpc0LuEsukS6pBC+vag4G3x9Vnijp34zYiF3VGMz8jNQuwA5fYpYgl
FtkB0H1lFtGstyBArFeqFHSKoSfoMz0Od+N7akfZJWvjCyXJQQyM1yBBwip382pMPiVpGwzpZz7U
mT3kM4uAsEG/2v2EuflBGznfdaJCXopIMGcYRX4prOcKaaKmsZ1uZWS6bf5ikOoitdK2rqYtYpJN
ltFnme/7MZIfmro/Ex5qR0ONOirfTgkdIfh8odj6WZs49aCzFmO4v9eoGlX5qbNWvfmoq/gvCgMW
oDavJN0EL/QktdqNw/TRIPqTcEVJcvwBNNBJRwuMhBR4wHkGOEBIX/KdEkvf5DB+NIF4p9mgstpj
jq8RuXDEJt3Yt4ZU20JNzmU4m/a9lVR+TK8OwoTuluOlwmL0CeAfQKWGBWJ6zcqaOqjVUU1VUnRG
+bcUQKwMO2E3NIU7qkW+TioDQh5lMK1jT6UufWoWlnEsTJuwir8KKIgyASlBNjyVJrMrBvzSzvtm
3PRJvB/RA7mNNro4vEo7I5HmGDXi21wCfKtkUyBUk/1kJj+PINA3TTbfEn1mSJEltDJNTVTEKLho
A9/Y69N9CsAvoLyM6ti3FPWbK4kcivb5DtamxY96pyuN9092ZnF8Gsd+16eRV+sEcJl9FoBzhvkQ
XI0w32YSfNjKovyhDPLD+FxnFHTI8yHVgV5mKbckD0bqk9KZZMRq8nv1KSrWT5Vk/SYpOFwjKM/Q
mHayJt39gegz15omJq/+vmu1qCdrdpy9UNtKoXCcxbuPwvd+RPy6s+L2Wxoskl7ZPBBU+YSaHNSZ
jPp2qggn7+G85MgXxoJ1NB2xObMqT6hFuhZT8RVPmTeRynZKxMJ0kvmI+PkkVQnrj3qyfDW4/9yV
Id4P3asmMcxV4rjVUl2HBUx3O5wkEzW6BeIj+6khr7bgNm3DNC/1vWGRASYt739I076ido7QMbAt
vN+jEUhmvNP15iXq2F3AEW5tFICUYSyaHalZJV75nEqZtmq1+VgKwnPIvcnR1V4j3Sp9SaAiE4kb
M5joVeqR03WgGwfppQ+Rf8l1G6xEgR1zFGqYEyaF8tAUwpkZwG2SDYRzWI9kzE9wvSG3sVIdgnPx
3dfl172lz6PRgMy2SjiLbqWCQQ2NwDFkwgJ1bHByTyS8ocnLkpCOy32KtpbZ3f4Pe+e13DiSresn
wgS82XdbFL2nfN0gSqVqeO/x9PtDsqapUvdMx7k/ERUZyJUJkCWSQOZav8lGqp+GRNpT4t6zKmOX
jFkfnPy4+Gbk1VORdgf+5gfUsVYFC9q+CamaSvKLZ5P0ipxHtytOCVbhUp6fAh1xISnlwVBaGJ+4
SfCH3j9oWa8ji2lCjsj8k6prEdDgmIy8HM1CmKx3KgjTGca+ILpM+c7Qo3omt/EPKbN9wNX1H4gO
tqjnFWtPj94jbt6zWvPf7XIMIVRp/dZy2fJz/44LBH/yCB057kmDVT9UTfBHHajDSan59kNzxE0I
bQWg1fwC4UEtEruFd4kYEFKnxWvU592swh1UO2lkQqQcBEvy00BHePYBgb9fFP5bXL+b/shPXYY4
mA0yovHJOAeov1GTM1a9B68vqgPo6glVSkJdybBEU90SS72Yak2dPEt+826oWn5vqVOpa8rV6SWy
ODEeTVkq8XjungJzrFidOgi+8ed2Ac7l1D3zAQC7OpfifCP1lrWUIa6hAYIKO77QMEBIgthge7EX
PWnQH++B4iLD6nYvcu8MdwEa6Yi/RrO0Vysw1caLXCJX7cop31rE4XC3jB7lUf2R4X+aVc3GQQ3R
I1mbG6yeYL5j0xpN4mWT3kdIJh0lt5lPRmyeIWcza924Xad6psy6aqZpG6nZWRpiuppMmQEFabAm
uMhgjeDuPVKOTgLo09KGH4jXF3dyRcooSUjRtiT0IxtfZeQR/bZxeLfUSbCsH1jpKCTa8/TSVAVu
WbqM1Ah+KtCgNjLKF6Au+/4+QPPWLJXJKagmMdLkP5TIXAme1P93jv8nSpk8iTj8Z0bZ/8bfq+g3
w3hFnPGLTwaX9F+Opdqmg+rMb3wyePn/mrhkMqQwFeM8E9LpLzqZpfxLQ0xE1pFlMTQD4YE/6WQG
Q4YMA1XTNIvfm6b/P9HJrN8FKyYSmwIdWlegtvK2be0LYRwfsCFJGln/OVb1H2U/eDt/NIJD28R4
UqGO9D1A0DZS6vCjSAGym76incuwCtdoHrOKmoCnEArOHr+JedMk/dwxjAzl4bY6NwG/YixpH0Tj
NTX7/JjHhO8N+YNX5Pq+MewTSgasuOvWwU0hktvNdbJkD5sGrhfoD4+9eA4KGcFFHpA59lNxtr81
Vt5me9uvyVsNgUQ2nccxpu9/nSNiLSTeHXR80RGnpqr7XFoJlUJP6u4rv1BeY0s5QHJvfipRvx2U
pkE6FskOsBrmAVBtvIlkKvOeUeOQNblFFxZ7ZGsEr5nKWUkOGD1lvXbzFWLUT7eQiIvmFitskPeF
4WxEXArMiof3WdIy053FKPxvsVPst1Xk9VvR5ZuGrEOZ/CVuq1ibdFk+KdpNs0Vz7Wd9xJi4UGB3
6zLumpUl5hvXs7jRULUicWWVFdXGrKrOWEAjAoYlyCxBAn4rtQ27ET/CCiwaPPOvh24AMUWHL7vG
YwJhyDK1u72ZJv1eHI1dRrLMrqpwO42KgbrIvGVq1GQwQqoHZVQWb1iWsDRqW2+jO579ihaiECRw
XCSueu6ycJb6AyqMA958Vv6GID73ylJHjyhs9GdFZcPR5cUbpj/pCilobyGmdYF8znDGuFih2X06
vfBafSahuLPMrcaw7lMJb1xo6adr1w0i/YCoJikLTERhocn4BOn20TRV1JwaOPCsAyVWHY59tCYz
ZGNqWBRt/UbRt7d446fIHKreWYRE04yjc9RxkkRdsvt1DR+KNonUHnWDFE/aZmpa2WhB5gCWl3q+
X18GxJRbrJroN5pfsXa0Qmtbabq/VKriRfSaUQf9JQ6/9n0pZgiiobWNY+TU0kanejBdQjRpmWCG
YoDTvvZFEK4uGQOyREJoQTRyXC9L/HIOSdrUlyZX6m2ZBuciccKPVqnQVvGT7xq067s4dyhsVYl2
H7AjokbgA7jolWTrhl2+tQIPZwt0Q7Yo+0ndk183pPXggEgHH8kRFteDsupx3jhdmzgFfxQrm0+h
aVCy0U/EQZid759zAzQGTx8qT9df504jSVixo0ljfRaqJKYLiCrAAZzHlv/QRTS6yufcmL4+v8UC
Sv1OyA4CAmx9gY3Z7GRbup7kBiTPrQD1ajDD+s5pxnQXJWik0cHwmQ3Cp0N/qPTd4OSIb5Tar5Fu
mom3h0+m0QceOWhk/svJZs4ePPL8hb4PG+57+LP4h3qKG55C3LUx10iHSF9e5zWj+2scts+HhiPH
0Po1JHpdZh8LN9K6F8fXplNzZCwGC7ptpFxEbLS4O0ZuucumUO8lKdvM6PV2Uu2XKJX9flH3egFg
2EfEfjQ+Rj892XE9H2W12bsjvWsoairS91Y7E90YgbgTvMjkNvcWN4a0onwL0l/jN71hQ4wXht66
e6gjk8C4kfwgByBJ8fgu12CspCaJkFSMmcBCXzwV/nmCESKXTY3n03rgbwTWYPb9RtlGMEJ2yO5A
1lZMQ0eK4ctDNqtMJasrBIhMlGhXNX/9Xa+VCkofTjuZchrmskjqJ0lVqBjiVRzN62DMlvn0N2/Y
JeMfZVxdvBWM39byAB9HeH57DR+k7yk1xhLYc49dYOyVJETJqYzsdRqG72i1YsEgl8t89L5HbLkf
47bozzmFbdETTdciZdQkj9dODjTAH4NT7XfSo1FD4YXd3uBkxckIa8FtSksAilNXRlu7MjOgH6Gd
4uZpSBttHDBYj+XwZYyLk+cn4YciB69R1ChPmRloizSIrAVb0V3ityaA41A+BSEgiTLWgo1btcoe
paAcUTA5fVJSKip+1UdLMjfNfdio0UbtEKJDaVa/SA2NZSvtHXctdz3AMqTbxodk9HaiJ6bZVYwT
b85LDxUkp+u0daNQyPRVLTlldqUvezOUlk4dWE+GBeeu9Np318NvnG/XeBqLctw2jufe20mfvbuH
DuG0OSac1v0Y5yx/6sg8/PcvjfpFc4QvjYXVE8J8hm2YqMYrX740MOX6hJSu99FZoMbitowuiMqN
GGnOo1Alt120U5aoLk5YdSQL9KbruRb2yaOcJ/UOaj3q8F6IXwoKWzNp1N0t9xMqrQgfsEmVFOB0
pCtuA+JIxMQ80f0Su537ZeDvJt9irDCRn++tdRyoKWquurHP9UhaKwbOihFOX6dEKuyZr0v662Ch
BKQhV1l2wAcqzfuBZK9Ces3TjF3nR9oGOy9t05WTeqTo+ywRgCpN0euhiJq1US1VP9hdp08nirij
dkC2gybedaEZrgoVBc4cSfsjotqg5SLNebWz+jgomfszkNKl0hb5Gu8YCr14dR4g3o7zLmwRIWgT
uvWkrC8O+7g4hrkZbcQ8ERpcM5sbCSL8fOUTHg0opBaRs6s1fmvot/nzKmtJOIZydPYiGjkna1xl
rApKOJtnrZWis637UAECq5iJmJinS4W0YhsPWmQ6TTSdXUgbaKYkQ/8d0vs22VujBpkNbJBaduqK
MWAWeaQ9RSWY7d40t6LBZQeNdfQDwUTx3L8NiCMRq4Km/PvhBsroHVZMErS4f19QHNWqh5GCWWnf
x7grd6bj/cSsVzn0dmM8WzGlYM0LHmHUdg/+kM3xI5AuOQ4ICMJpbG1rX0GFQl+5nq2+WCPaWX7r
USj1fLSYvfaHmKBG8c/cMKoHx8AWHv49GGPUz15KyBN63invjuuhJ6hORqSRne94+owAehiIl5CZ
YAbjl57Chpxlk5JkNKT+Hve3jFKAr667Chdulsb+A7j8U5D58r7QTf8BXrezCi1QtGJQNK1UnoaS
LKPo3WYUWsDp01l/XkPMUNPUvV6jDj34Cmqizgu3IGVtTzZN18NwMmuSNJvop8P+RIFKWlqNRu3Y
aKRnt/XHe7ZxxkrzbelZ1jSSIDZPAzFqlrBmLVuijpxKlw49B0SeQPilY7H8p9vW7486S+ZBB80J
7ZQpw8i+lvFPImwUWPtAiuL0Z4TI2ilT4ZB2WCO/55GPc1w5gIQ7KEFCubr12h2uRlRIm0zf1CEg
x9gmyRRovXzvIrOwEE83O4q1DdIC8QZJKDQicSUApmxBEcHGpZv/97ev/S5OqVuyoZkIiBuapaBb
ZUxb/89vX1I8ycLpQ/vhadIWkFlMCT6I2lWUAD+69h3U/05VgeJIH9bZ6hq0Czvf92M5t+ohwqjJ
1/zTKANFHAbutOKUOlLcWZkhRMwvMTwWOrTjtFSHew03tqOIicaMHXOJ1yNQgmnAmBqrVD2KCCPO
Pv+wOJn0bD7JyfA/JpFg6LpjGorNY8b+8j8e4qRwRrN3P9CE2BcoOT/3CAk0sa29VlrerNMO0JCp
afprKLNHR6WRLRQpgscC9sro5vorYp/BKoBhOxddt8lAhVXlCUMo6WwZ3sP1bGwJF3qNgpi4NsJf
5wr8EWzUtPsW9Bh+egmUP5m/yGQKzeG1jybv9SgyijxZwAGstnUGpicbUqBkWYaEhe9AQzIA6oeN
wZvAeiyykeLFPymyt0FsWdcm7CugF6KPukVxTxkCb58ExW3xvNfhbQUIFL7qio+DjZr1ayfLywfu
Gh9iQsn9DCi9ZF/GMYbmleHcW/VO9RYDhdGRufpeYS21iHpu6sZYq08Ye8mLtMq1udyan7v6gD4a
VjIPCW54+xDF1r04Eo2fs8G2bbtB+PS3gWD0ks1//8Kbv6sJiY+fXb4m86zV4IGK8U+/V/w+B9np
Q/MD4d7SPCCQfue1ZrnvE/lYBcFw0ZyaBs2kez9Q/YUxdcVALNXzUDWH6zSv6ty175H8NQGyOIq8
BvJZq/aZSrh7xsvR2cpN8txmtntGrdk9D0oeLQ28E2HTZAANZYzWZhG+hEtxhpiI/+ILTxQDD3PO
EHGI39NVRSD1dFtcVfTEGeKqiYK+8O0q/oChUGgUwVLMC6jXF1610CYXCZK7kU7mdjqcGnEkms6m
ftPhCYkPxXSIQwI2XJqxaiKk3f/7p6AIceCbqNP0MZDq0/Hl08ngoH//5bapBmkc5YGhfuDLXCKK
WETY18UXtOHijZV70VE0Lcp4xzAAS5Lldr4QMTFXHJVoVc47XBVnXwb6oqvXrT+8fokPfRkd8u7h
SziaXl31wl2d4U17u76YVkkI9qixJl1fXcSujdZGpJ7xW/kUm955heIBVmcJP50//yPiKK1QPvDY
0d3itxeTgNTaqSJtxaCIB3qdbHzo2UvEQ2H7dD5NHTmAmUX/66GY4JoUVgGSMPfT4afTQMOCQv3L
xaYTagn4lZlDy27K3kJCN57UNDmykpmqN/3ewFoi6L0HDbOOXZFVBcwu1BYMvx5aaMi+vRMjJonX
nejiZpQvcBgCwRsCCXMkv3uqVOVldCrvQs6tP1iYHd9Z0ii/xYlTzZQ2UnajZ6eP2GlsRZz0Qbjo
ajtfJX6gvKnmZYBi/GqSl1vnSindi1l/c1UFXaSrztyP/n+8n9nfbG0RHPvL48NRNFW2TUPlGcL9
7PcHZphluKq1avJBmodP2HR7zBEa1d5HHX7cOAJtRS8LVV++99UkRujHA004Tfk00oFOx43jGqoH
GRlPXbUdFt16d3+b3I+ec52DtjrexyHEI99tILlOvO+owa4UHQ5l7OyzY9qs+Cy0BazUOYsQ7lkV
KHm8b/SUqqc6NfloQusLpQSpM7piXlTbzUw2TRTxpxjWJNuEFQjq+VBtUqUztuLo1oiY6fvpglu0
B+mFeZZaABr5MufW/TSM7+aAYTbb98DVv17/P77c7VJFxSNxwErob96ZU6Ooj4KYu6UmLu0yK5V2
4igIquc2MqTllzgyH79miLlayZrfQYiJxRiZ89v5X+Z1OqhOkA/G/ZeBLCuw7BMvUnkgDW3eLQLR
fwbFFU2SgiuHzKHfGPrWxa0AuQ1yxWinelVUIpxVExeDdh8F5V2iBcZ13u0M8o1n15UBgP95kdtp
4ppQDwL3gXy2vMOIvpnLgN+fa9V406ZkPy4hEO9S/buJtSqoaB+YGrnaU+/FgAigKtmDPWLCVLKn
asCg+5Vl3Evo/Lw5pKZEosOMfRRmfDl+wPA7WuEBUa9SJJy6uHCPKjKWuW3lz1JVecc8rt8SNyue
Qy/Kd00BxFJ0m8BHRA3fQBw7prlJoy7LBkusaJrclWsJwbggK2Z+2nQnbBfL9QAIZ5kbUvAA7A3b
aCu2PmTnLbSBMMfIZADFDMaLjdn3ug1Bd5b4QPFEb8ZLjtjbHb6q4JWnmBFCfR8CsCPTCSJEeQP+
oF80qISjaiQGXE+D4Jf5ezGj7TP+gyT1wKYXSKs4IXnxoaQSe73j9QZ6JBaqW6tBKUhecKcUjRi9
3RlvAxHPFkMlE38LoVjFRW431Nsr3WJiNmJCvy4PgWstntveCMC9qx3Qu+K5fu1PT/RJvnSJwff+
Fro9/v9uNSDm3RYHXy53O5c/AbAD0deVzv+HxYI2rQV+WysYbK7M6Z9qG1QWp1vypyWbVsZV6YRR
9UMvvbWKlsQuxhdj0RThz750RtRYiiqHhjYdes5LnUvWhjul/MOT3MeMu/iz4sOCcnvD2VaOhUqq
neMhU2YqxP/C34LSAp6A9Pp+7DXn0UzURYAa7GuKAfWqRSV33lu+81rrzffcrcxTnHnx2XO8N9L6
5/++MJpqoF//r4rh4KjA4khWzK+ZU8WJbLVX5fQHQpYYlYW9eXEjjNJxpTqJnizb6jIlczGLEeRK
Z4mZYebFZkyMJh3qVahuo8noWPoiKkKYsfieb/E8cLfiKNe6YyuPJKKmOBVPOD3iUDTGgGoFltab
zjMw26UstymkFiJXVMtLpOmQVQuAKFlkIR5tv/AQSciROiuRS/ArW+J1jcDbeSYNmVRpK45EbNTV
cN1Y7vIWuk0Tc5uo9TBims6VyulaQdAevCEonliEGQvLDtLFOMls1UMCalp34YtPXV1TXiTJMY6i
J6v3gJHqZ6eXtVNTjGfWY+EVG/AflwHK1zIy+2aHLyTLA5m1rap8TVa6kiL3oMmk90Ay8mWTSt+0
uE3PonGNHhuaODzxNp0JsZDI+0BOVw3oNNg7YXouGy85RkYCPrJwPXTjPfMUTJa7bYCcQfPd6CT3
KK6lTFcFhkYpQS8Pt9cwAj5TmwWXuJ6IS0H55EHErCN1PDe51/Dxu862cQ1cRcJ6hORiYmkQJshl
dG33vauVVYK44x923C3T2LS/q52JSILheFBPxhppp9TdypGF63tZ4uVgZodbOUgfC96qpkSfS0Sl
eXGQcUWYmhLR4KTNPlaKvz0pAC8aA98wL9Z0griuZCPaP71K7ccKiJQh+vwKhlScAqPrsA3N6kuS
FM2+DMpDEMn1RYT4UUD58TWALtMMpXWyBWkUrwf6jRsK7qDlzxSNylOnBc6517Ck4Vf1WppYejZY
CfGraszXwm/2beuE2PL58bHsoFDkU7wFLzVHWDZepy6WcCH64Pdk7rItUj0Lc1JZvzW+bP7qlnX/
5EYtOfYHX201pL7+3ah4MG3jBplQ5FMBuMSQSkVMTBnqRNv6FUoJkczOuQyz5kX9UVqt9iLXxbBP
CpnC9dSVpLxflNpgguwJtJeSB+Rd16be4dc5mVfoF3SZzKXf+QV8wQJtSP4bP8CajUhrfQtglXSm
hBZt2WQP5sBmXw7Tb8VgDACXsHOwunqAgdCuEmou3zSqL3NJi5J11gTBawgMQcxHgdXi15nrLLA4
fZL54uS3VOMeSiK3+Sflf6xHvuau+NVZhshaObaKzuGXpbjhdWj/N2X2blfsaLTcNo/K1BSoBc/q
RA4XItY1eUkxUVZXSA7mu9s83867rRu7O6w76i28BUgYVq8svaFx4Ph087BVx++hA0q6k21vp2Mc
utGGdO1JannC2ZoHUmquLT+oTiIEDB7oqwEN+RYTA8Zo8gOO273rcmZROgHOzvje4hkzUfY0YBeU
C7qt4qPsabTgSETX8/IQxHWJUuv1UERBJgL3+zRBHOY5NZ8wBIY6Xaiemuvs6WynLMe70I3MbatL
JEolN3/ApzRYVZFNrm9I5YtXmognYGY3M0JrWIRV5u9E4zJxh7Hs5K6sp/e3mDjCHPnzvC8xLeqi
rWs+3maJCdTIYPnjUXvv55VMCbKBICIVMuzL2MJS0HTVtTHtRNxpK2Pm9aJyFSAqU2iw4uwoJfid
TT0Rqto03lCYwIpWdcOTihXiY8a2TMuq4a3A22OlezDSm9wc3vzA36ospx5dLMIp+2nou0/T+GBA
2dlRcOhSV7u0pX4RcdAw3bwERrsWXZUdTohvpxHCEwYY64RZtA0NuPft4PuP9dS0yrwH3fNwjfiJ
dufFfb7xzdJAbz3Jt75Rb9W+KfkIaCSdzyb2u3AzKmb5UPmevClDpboTo/7Ygm6Qh3wt2YpxP4Re
cACmUm6qPs6WNY72F3VEM4kNq/sOuXIW1Lr70zSLF2ra5UtXYRsnTycVvlTNTM8MF5joAW1Wy4iN
kji8uZBZEnX4mehrsusu8xDXPnLYhQadRLepQjkrD5cE1DU8JP5tfGNEbSdtqTga4JyWovAjJ2m3
BgCzsUHlvLCIiGf96MR717fHBxKaiCuxkffc1JgjPdjjjmDD9u5H6+TrtbNTDAmfbHpFnlkncWTD
S3Rw0z7YcUBVAo2TSMZA907cc22sCla1GsCw4r5rpC7sYTEg+snYw6vL1e2X+3NgaJeugZ2fhEHO
MyqB6o6o4dnKsO3zSjV4ih0KvViV+m96Zn5YaAP+6LNh09qJC4OuO0vRiGRMRAfoqnsQjV2YyS50
zblstYZ2HZBw/TxkqfIajBrFbDEgNcgx5UW7dCZ3J3cYaexE2YmuXcdwvES/xNUQAnB+us6bplxH
RZ+fh3w9RczjK3YSl+qr+BiUcYYwSjjJecrtg2gUUvPAvi4mIuAPboj/UGdG5VKMeZkP51Npn0Sv
cdP2oSjDdyOGtqJopABz23CPosGKrEIceoKU/hlrzEg6di5cpKQyd7e4FVnTHq79yStJR1Uu2IFx
L09mQ28oCxEUk4Fih+sSgc3Iyuo1QJD4ddCcVY3D90NGivUEivpdhLFdgsWU4FMsui1f9LuQm9nR
TF370amlexGvbQu9yTiI7lXFjoH9+gr6HgGqlYrHts/MFBTSc4fMIjcCkKfOKU8TIGWKU353sUTF
ndX3zmCfgC1oncv7bbuFjm/bfe9K0NWmJlJNDYOoP/u9NMIH6QrUdaZYIoZRaW62kanWWyW34nUT
q9K8CKX0ZDkSRNRSCj7wabT6uv9BjRcNGBQqj1kI3VdxGp5hUWw990l/FjMDVX4OO8d+MpRhQF/b
jUHwyl+u5dlwbSIzP1ndqGyBJFsF4sEc6n0EDlcc4lW4zPPGW8uTV5XZ/mgsPpnKMdu15ZnFU5Eo
9b0Zd8EKM7XyCVWCGkuIyFywbC2fssHmD+lDnRKjTtLx3HcNGRILo5Zd4iJppvpMdKuEW5qu9NKd
6PqtnO6alnWK6KZ8YFasmxdvxBdVT1v/p+OAznI7WDCyS+rCtq1voYv0bqDY6cNYVdLccBV3B3gP
H3Hb91adMkPDF66EdSgwyZ53TqY+6im6TLWVD9+rWt7iCiR9i1R9TWraezQr3z6NGmqnlhxWs0yK
3lyzSvaqFPqPmRwgqtfokHRSPV1Tgh22GXY6yYCx5dQo1PuuR6KLtHKy66bmNkXCiXSuGPAUR6QE
FkoazmXgnVvRkAeut7qPQcpdbZuUdxIbLYNSb1Ya2+ejaDInCdZtWn+/hcQRTvHKQg8yZSUlKBcA
xh++JapzBIgTPdZWUGxFHLnb4VsoS0cpGmDQl9q2A7Jzj70nDsGDnx1Ir2YHcQR3PjvE7fBrdJi6
IiZGnRgoTOeW46teofquYp5yAOVf7fEoQmo8r4r3tkStAsPit8Fr0L1SIY0YeaE+5Jr3XR1ZAQMX
XflOXR6yISwP4kgl+4Uhg23OyBxNSmE2w2LENkOKW56Bssd0ym1AnDxUBvoG1pAuxYCIXa9gqMGD
xRJtqUM0dniMgdANjmGXU7MubAFiD45D5XXXrkviGv+ffNeVPfrcYzls67yDB6pY0WnM0U7UVVg1
FttlpNh6zLJqC57/pLSco+H/hDpzQYYuQa7s965UmmgeDiS5ku+unfElLhLtUVaz4K3VdDxwUhDF
eh2bi76o9W0Wy9XWaVDgwAEiPwPXQNywMEkHB3625JcbH1tHf06DVF5rU0+EgtSLceRpMGBoQOmn
6NFi7zANJ35UzG1l+sOWxd7OTf+idC3qpShmL4A0N29+EgMnM5tHJWitXS4j4q0mRftWW7GESnDQ
7wPVHB9qVd870Kbf1BTnPYhggEem08Hv3OEBGp4LCbudqXBPgsLeiGK9aOAbOdeuGMhEhf82R49d
KNgonytSoz+oerho47Z+ifl9bhPgVghM+PVLqHWo2vsSAsPTKB8lsm5FZ+3EqJyiLKEl9qNeF+4p
LcD1hYOMbLobAsXK3BNFSlTUTaq5U0+ERJOmb0NvakcdoOBplJwcWx3nJEdpAD0rydboTlfPmJbp
d3VSWtBB6cZq/x0THuMgeqmrrmQkGS6iZ0soBffNg5zA8wmL4l7L8Yeths7cTRUrCC3ToeiLJugm
tZcSx6TbRDHwpdtYmQY2LP90vdtFvsz9u2vWBRVBuWt81iGxcWxUL1hpJczsgMRKNI9ZN88CPUzm
cvQymI35Ubf8rHQNgxSSacciiKW3yjHK2QgX8tJN39a2k4ct6tjkodGVXSgoVK/cnqxvr6TJ1sgp
TpfcRb55RngsPSl/FPHAR0BaxFMlPhqsky5q+71OAv9U9KTd8rwv33HhPlhh7z0bbsViPWUPVg1Y
M5bkH8QEyYynu7/eH4MhVHbmiDC8jovYewpNvgeb9i2RTMwYQxtqvh93F7OHYCZOtcPww1OT/KH3
Km2tN3hHQhjq37C2nokJWim5s74ec0pzunXINUDV6fSuulhf+ZPkP4U+JDtCsOACEC4agf8WUHFx
dBv4Mu9LV0wuAuQNbLP3MBzgorcLfLne7TVUFvQg88b8PjDh/hjZ0K+qYqjf7HKRtU30rcIjcIk4
uEkJ3Y6+keSBqmMN5EK1EUQDqiliWpLVO4ckyqNrxsEGBw4ZmfIBHmhnldtAjqrtrdtOsciWGhY4
06HoXyf+ecotlmc9TKmohDv2N5P9Go50aQSAyiBvBZHGt0B1lMemCn/4uZHu9alXDogDRHhnr2oJ
iQEp4JGFF3CdWDORUOLPY9wbuFh+SjnZfbAtgslNcwIv25gKs2sNXq4ZpNsJ134oeVsMwP2DPOZ4
inQGuh+tPKPe1fjsHVGuFUdTTNLD4g8dUTkgAQ7OxxbbkqkR3VuTeQDfa+XnLfJl1qj3CB7Uk2UM
28W8zKpLNGHj4BKqwPnqZiO6So0Urz5gr+N0afpolnYK7kp6CzsAOYU2ItiQxcpeUiL5XsoctE2L
cuPj4fwx9Ba2A173nHqmMdfLSt1iziPvm6CQ7yvcJPEhxoZLtRIQ2q6CCp5mSkdTb381PRLUdx27
lqWpxN5JDNRSVx/lBjdeZg2h7lp31lB2C5J2m8oJ8YDx0Hzz5OinUm9y34n/QNX7ZyDb1G8wQ5kD
bx9RTZOHTTl2yXK0u/wCNNHHM0bP3mPk1MVJrJFONez0VxkHhHsnNYYjnkzstHt9rgTlwned6t6X
xvq9aBcC8YzdOBTqpAgO5oTqU6DlDNmYnXUJRwlVT9X3epSOfh25UI0DfWlgb7Giolw+6bZ7qVIz
/9ZbxtMoJxkafW16kS2bhUKBwbvoigGprFYJnIyDCElWQi2bslitvbBbBgWg5B9KVL2UiQvZxarq
heZ4/UYeo/HI1hD2KL7DP/Rsa49R8ZG0+D7VjhKdY1cqEEwNqiW02+TRr1FNEVOqwVxqtdK9QeXA
NLmw3N3oqPau43F337Rj/Wa0GDlOr0tCnC8qa1QsGiFbV6nbHXpz/NVkgJ22iddCp/h33LF7qIVt
CMK/YNs0u02+zRk6ygXZoLh3TWScA1cOl2Ff+M8s9WTofH6yunZtzLJjn/+E6I6YIcxwUR83omtE
UGXbSna2JNP8Z2MSuSqUqNyL0aB2X0lIWwdupcEz2+BDjk3D6Xohys5e4kUXcaKiIQKPbe25GXpE
TKaHdwLorItQlxEPbRFrupAaYmnubyERByTXFWSTa9Nbs+EL64teYs4OXPO7UrfAR4sBgmkWjz8A
Do+rRq6SY1bwQykyrXhuBqSZoqhyPgZKruqQAeEotOrQkEn+FqQI0stj0Vxcd9oISkBtTbdLtw7J
i2WupPWZrLo8kwGc3sejjXqUO4BsKcBa544RXkTjNPFaBhd0uPaCijytKa3hgEfXCbYEW15DEX5m
1QhiNepGMqJ+LxpXrVHVFIeD89qOk6Og5z5nruVvuwpSmR6NzjNMWGehpug8qFPXQUBgxtfLWYvR
Uos/8lS3D+JUI0aPRCZdRuIjv2ixcZ1k2rm6y7VovBPnZJ4Zr9Ik9eYyst6uztIEoZJy12WDoyxw
zynmPXcnJF/wQmdXGFQ7OcxgpYmhzMmg2U7zNfERJPjH3Htxos4qFkJHpbHbTaglZ9HLDK8+/h6X
1W4wWPsxV8U4RszVfLW6TgOz+ukaIi5CfTB0O1JVT5mczMVmiCqWOm8bKsqWmgQv/Rhf44ncI9aQ
ZeXameK/zxfxtsyyx9Jjy2Fq7rZpG1Dk0xEmLdJWjeHqSBHJcrw88dYoRm5Mfy46DZ3ixtgVWxGy
Lds5ia9s6W5qKnzrIi8ktODK7uU/Lu/EwP9xdibNjcPKlv5FjOA8bC1Z1izLtjzUhlEj5xGcf31/
hHytutWv36IXhSAyAUhWSSSQefIcvbF+l0IL2Rf9137ythVskx4ueAuRGmG/EzTpP4iAd2vfggnD
mbth1J+Ij7IRSmP9EAhSPdKO8g9f7Hri2aba+UvHPr/mvBHoxkUJs4giN5PqkkxVPhJd+Vb7nXU2
PCM5Rh7kd9JuI817x9G8JKAF/YhedPa2Vz1/y1ePQPdc1BHMdRtCc9JFmowNWjJ02W8ojz6kR7In
az/KWEV4uteHpbRlDjwaU9yKew1+MKAZ+mM91NZznEL9ZHl19cDHaz0TNFd3lW1QyF0q5rMc8jVh
ANzIURlKTNNTs5e5KnrSneisz72k5p5IYfMLSm3TnRDOtrMnwnZ5M/jHzMngWAsyqFr1YkvWf5un
KSLtAUReU9kcUOdOTrLR54NXYjnvft+JjTTF8wEtnBuboNYC/COSRDUpPGWidnlSghEayaLVtoY/
HK5dGT80k/IQlba+lb160rmhui6URZUPp8fgP8sGgOObMdgVZQWe/zwl2nTP5t25r+cuUm7e3iyV
b2bSODXsY+WK3dX4KMdSQw4z5tRCZzWvZkRz3NmBK4A0q/KMdoP+PP0cetWuF8pYQORnRt12aHoL
lhTP3pjxaw5a5Y/qU6uCCs57EJbwIef2LzsS5lKPM47X6MmQxDDto6rF4lznZn3WwvZqyvOO8/g8
AhUs5yidcthscn1tS21HueYECKCMcmB379hFWC8jLXqmkL1Ys6GZQEbMsAfpvo6stGlaDoYhFn/N
lIOsIPiV9HB7DoTVnmphnDPTHN8nlaM+4aNuJbvUC3xLuXk9imi6jtIaYmpuA+w84qA4N+xp+DJO
HTDaLxvi2uGGDGlFGWMDCZSK6EqngnQdYralvYh2PqqIO9mVzVQEOWklKNGromQrLI1ais7wSl4m
IFLshbyUM5sV+c1y3Qi7WqdhJ56CKqT+1nS6XwCFuNC7H2qqAgaoDQGjKkytgcbjye9tgHad8o3U
RPdLj3UO6do5S1V1S0k+8uZtZ5FCh/di6eZ1eCBWx4aqg1/d6NX+Xq9z49JRwZCllvpo5apxGegl
c0/6eipupE+dR86+sk60q+//nid92owI/ppneugUdLNIlEhKqASGnIzaCPcxmOv+gcdA+VwYHjys
M7jHhrDLJCYY25AzZ5H5owclBB1ypj8qU13s+qRCgQ0E+7eKvVk5GT/aYP4vV4lldF2UHAFdoj44
OzTIrmwEqb/VPT+aWoTGNrIavqCVw6NwXjuN+9MQKNFrqBE20XutWGtNouyB9MClFpjwp1aZtRVp
93k12MXaV/pwbRTZDIOZh9y88uo2LTRLmFhzPz6yXb8bKsN+Dxx9fCiTZHgYvNR/HzINfRcz+85j
qrnXtSzZQmc2vfAxPdrc+JDW8qH+i6fuxa9DoFpQyK28UelelDgZiJxDsSS9nSqoRyQcYeQOfB+V
K5D+MJIni/LaF+rkCQSr5rS7rSSQdV0V88KMh/nSqHe1n7T7zPOMRdDFysxPQVc4/OfPTefa0MrI
y+vA2Zgo8avGN+nhNk5eVVNwBntGqX1Zv3LbF3/qOeZAZcMvtrwdakhe+lLaTgCctC33YojUnQkz
xqJUhmNSO8O5c7LxPKRow1gABaRJNtZQLXRIj06yRwR7OF+9ckJYs0Po0Ca4rVF73L7hxNve1ohM
d9x5Yf0qTRm3kqMGSX0mS4GBaztw61AujPils7t1MyV4i1R0awJZUSwdoNwhRjLn6mHZl41I/ARE
dbWQC/y76l991NGeKt10KUi3srUGpBahUEV9hXSoubcbrYN/vtGgK6wqoDeDta0mLd2Mc3A90Gey
4DyCxyMPs0voeNND2kJZE0KKdEF5UYdYvBaLsVfTS2cl4d7O0R+4dkOqlHSvuMhepYBl9aq6WUxe
Uu3q2IAleL66NUrkkiKR/ZhcFpo0s18ELVqVTRPfRWWr3dtK++J70H5mQQPdiYjFth7cZCG7sW2l
u1zPLVh7suECk21AcA9eYOmFB8nddwPU9Klt9Zc+ci2oNO2f+dzLCXcc43h8lT7o0oyTF5WPcmIS
+MbjGIQ76UvNyDpXjrKSvqIsnSc/gGlgXsXLeeI1+W/pGswwuSAjAEUJympxss4hbHmR43IkXuKa
iKh8bVRKl6TZEcVsBRwNrZ1ffJQLE4tUJdj54jKFzZtaeOIofW4MKFaPh2QvnfzMs0Xm1fFWehUn
KpYmO+q17BYdcQKoUGbJbY28f+nucr+MDuV/N+O47NRe20vz1NYlEWpz+hwWa9RPQeGwbANYhJZy
DHwDjJmaCbZKvT5/duVE6Zez4zZWV35ozory8DOUdq9u2Q4Qc+KRDaTHSo39zA+1UEimLxvf8Piv
mo19VfugMOUgNwJXrE4EF3t9OtyaaQjUgx6b6RaE30abe9Ip7clI/JsKca9+6CczvJPGXKOKHc4x
lrlOLqLoXtRI67LJ+9MhOL8i5QtutdeSZTHY6V42YQBMurtWK8nWbZvs6sqq/CkanZmP42uMvFSU
ONs7fNgF6pSnxBm7hR4FqKuZsXiNKp7ug2dBMz13a716mhI1fpQ9EwncyejGZ3YvHDWKfRJUUDXU
VbH0dRLk0aQY8x3LPIdVMq7GCOKs2ItD1CV9kFpGVxSrBLY3ye8/3AUqebNrX6u9U5i50z4zdfMs
13FLHuC58TjN6xVx1BytEV70+SWkifKjCXK25o80Xe1TCmdJaIqFfBPS1rmQ7rhd0N6HnVasNDix
2DVxj0ymQJyCiWpR0zcOzXzgqudG2hUoKEJNNQ5yKBqBPbIYzqftNkzO+hor7Zk7VntN53vfltH4
zfchNNAK9X2IHAg/W69ZxdT2SXvg29M7jE/N2lIrWLxNyPfYqIR7s4r7RVNV5kObdd3T6GQ9CmTr
0G3Ms7SwQ9HXxDmVO2fy4COKc1Ulp2SJjRI43ZMJiO9R4/x/9QIIohQnCr2FnBxmye8OYC1iEmPy
2iJeOOSZfjbaNKGw0KaMgxuFlkXuJfwujSJy2+e6c0i+MCEfCFcUdrOTPpv9/slTxjfpCwjXHhDX
RZUEiqont7Neg6n+pftF9xJXgf1c2iuhNF6zYLmL4vnKwZx9dirQU0mKZi2Hdq4xPUBWIrhZ4M0m
39t/raOj8DmvEyfsV/uI0mGh6SdjPhlV82mpzI1nLe6Ng+wFakMsqBn6e6XgsORFsFnN46WzmMer
wvp3PPHb/l46fWOqj85onpCrBLSUoiM+uYO7tUsLXae+NJ94SJlP0BVYkEh5xaapQ+sp1/TgNJbR
WjrlsFAbzKUICMffZln9c0Hp1lnO0UujfZiS0ULnkhXlqEGrn1xfjw+y58MdtnXnFzbnEf+8sOwG
cbxP6uhi2512qq0aIvsk9F+hS/nj1cb0OzReCsVIqbym8lhz9emjidABGSYD8BGPmVVVW9MuKXwC
awqHoAKE5DlyxmbRO6716pfZOsgRY6yG7FnMTR30VGAoIGTyIs2ePZeNhB5Ze9mTI5xKoCrgmc1G
zvK6LN7Xo/fDMR2rYFlU60AltyC1nH5DNXB5pydhcuzcQd9kTncCETGod7VsI98LDpr6IUdcTRQi
JkfZh1f0HmScutNmk7TbE4eTPIYQXEUq9FQYKEqjdl19TMKokQnRxq0Qhv/W1y/I35YfU6/6675r
2nsrSipikCklIskkuIUq6gLF1fKpmBvThz8/nMJyI22GphHw5RjUusET5XDFk08QFnRH0SEVgk+O
KiF6oEyhOlh9h9rZ3Fi51S16q4lX0ia0xDhBJmGcnBBRnSDTtzdTZbTmMdLOumBfAHEp00ug4vzg
ofXMEgpMfk12Yu1lo7geoS55WXQVl4UZjMuM0xHyGf8ZJIb2czj5Xosd6H+6YdBuBjKzG9OPf3Lf
+D1A1kPcc5r2mh9G/IKL7pmCX4d0vup/z23nQdMN5Y/VeSslUKsfow2xeNZkCPqGiXc/KY6NgoFA
LAc+pRlWHZyhXNjGVgBOy4JDVzgfYZq5Ky22hgdt7iok72BJst6gCkUSr4Mss0hIshchlBTp5COU
mSrGmxfkFwrurEd9yOOXieyqNIskjHdKmA8L2Q0M31tmXWb+r5OMMskX1lSD3iI4XWohpHhQFpZN
Y/BrGINTkKOI0RjlO+fKD1MFVdOZlvVUVVBHz+Zao5J4rGtx30YpYjIJ7IDl0NskmIfolUzMdfag
64QRnaxFtCXbDiRjPgjFwOABTmiVlmPwYYzho9+DyUMONzoRxoc/fLbDdqMt+WHMwc0ADZFp1cdW
+R7mms1GY4pRLh98ji6mdg/ecq/6hDw6ToyHTtMjdMrJbtc9IaCxM+IDyNnkhcfLTqa5azTGV5Pb
WA8yOU6116Iny/PagHrfjWWNOtOcDTeohaEKrM5PJkwe53G03uWyVZFk91AgAWWaX6VFbtCvPkQK
H5VjNzFM01i7yedf1BP7FII76oQE4bzoVCpoG4MO2Ijxh9WpqFBoxvgcJ6GxLslNFg+hjh58TgXQ
frLIIyRt4z2oTWhS1tB0DTrKlDAMcb8juKrBpnq1FdGhCWC0nnuW2XUr9sPJRrFHZVeX0GKLPvNe
ompUTpaX7mUvQbTlZeY8mV1u17e7osigBxxiamsoWEOJjDx91FLN52smOjVpEb5nrvezhOT2l+9D
gx2T+Llr2Oi4fT3+hGcE7TX0wF/hjkHMM4VSuFaH7r6Phvp5UmA0rSnbu3Y76nQfPTVEQExDtMU0
QGvmFCzch4bvH0vd7Z4DoFXcyJ+ioafTZ2ivG5AcSJ8SlsMhNCtKFnGGImFEov1KvDHZowkdr3hd
klqJ0SzKjvPFVGXmqWxV7QoC04fqT66OGfwBJNUcNrhLCQ7TumGVc+h/02pRrg3TAvM2GPZHXRBy
FeI7v2L0HUOKq7m1/tF9JDo6F0pnuBwQqRAGGkAxhMiKhoSNbCjfAJApLxnIZQG77baam3/9fw29
zTeaFi7TW19Ov3ZrGEODKtfPbkvcaCiT7rujAgtx1GImJnAruCUAaoenyFPC73oATX/Vmd5LXVH/
DBJGPREeR0iM+lEY2GqxU2IR3hmqnW7rzPLPUE51D6EXsmMeGv8sbT3VEAu+y/De5yqB4bTje5jC
v5OXE6T4QJ7fx9r+7sKw9FhTwvCcZwbMxGnFabVFP22yQSJz37Pv24EgESiGdu/roncPYwmMwUNJ
zRpJQOZgP55gzS3XaqgXa3A3ylPY8xsq2TddjAQND80QiFFRlfk2lcOAPIOF9PjcVTwoON0iukD5
A8S0c56kuckHb5OUCL/47BXeeMb7gPKREJde17P+UKSKXM3slCbZbQoUGql/h4K3n9Zen7j3Zt9q
H0TEDm3nW896rgUHJxQvyeA6d4XaxTPIgRfXUTNoi8G71+cuGLt6Xft5QmkmXQoTlK3ikwmH4Cq6
GFEZHLWQuL5ifeRF+KZao/UiRK4jk5XBgskH8GL4M5LWqZEwEIr14pKcOJplfEl7CGD1ph9WSm3s
W8tBSnNGeOYQ1ADwjZPdOINEYZMKNtNM2Sq9clzcQKDMBvAse/2ow46QAbl0K+8MSLjcgrOzH0Og
AHxvxfBTayEo7fLsm2/G4T17e7Y3uqse2xItITmihFVOKeKfDVGrhXDJx/sTqA6ndlDA8KBtEq2D
psh0tKtoD29w/u7EGlKaaoKSt+Fn772JyAaPoQuS9N2xL0NyCHwQ712Kdi47Uf3BqEcUAALiI5B+
IeihAXGZGU/Tiq95pENM4ZiGcoxBdm6HkscMv3/rRQ+04M6oyvJspmG8zgxFOXi99tmoafUE13G+
udkhxH9MTTQ9xrxHqY3v2IcyFacWjPMfP0vQNFVh5o6I6Nk1YCdqEJNV13JOVAe139kTL6zqmf3U
lLp/p0Pc8sMp9VWsW+MfI/C3I9GYb0Iv6oU6Bt7esuIACcW6RY+nr18jI4+3UPOMC9mtQ9t+ALNC
lm726gn8FGHmWyvwafUridti6WiOux5nr60TMLLNiuDO7GUzRBVvw/8EdLT16wTmtajK5CxXKtEw
sAvRvwDTGV9GlD/lHN3Q87VfFvapHQY0+ar2j+9uTLURv0kGZ3dDopUXm3KaezGa+SHTCO5bYZbD
Fj/6ZxW45GIMreJ7gq4LNXrNn6yyNj2Blm9xGNSLPKqnc6KjkRkpCDjnZTgeTDUpoLto9Ysxp2pd
Sjd/2+2C/V/zh1vAr8xO1NcmRQsVdHTBN44K8ZRS1IcBHoNHywMBrMfOyhJ8jsD4u62SvwAa1aJN
5TT1DrYaQUxrdNDHiM2k3slGum5dW48AVbnwlv01J0+pqtDg117z+CiO9dwIMCdLre67JUyVxZH4
EhA26daEm/zliTjTsWNnjPRS1XLxOEk0w6ZweRZfG6sI2B31zarqU/Cqs6OvYJW/y4X+AWEWAhWy
W8exCwshgNV5iGpNJvSYfkfyRYt2ZMSREZOXY6DNl1MuHgq/O149VedHu67zUTKXl3+ND93TSIDl
7JliFREdeZtUIz+QUwRSNnejJhBrw+DmoPld8Ka2urEkaILUx+zlSV3dTUXbH6SXpDrMXYr6bI1V
9TwvCW+68iqXjFq0UGRXLtmT/VrKbsD25rqk7MKV8GCZlbPmN6huRUO0KqAcC5IyFeWUL5u86pEp
3FoAPZEdmj23Rs67deXVzcaGZS285kCGx6S0/tKUGeXRRuc+toHjPrrUcqV2Me1vdnMYUItPwUzI
EZxv0RyZUYkNkVgyVP+Zqtd8NLrd9XdyHEqVBklZ7s/JQx+27qGerzQ3/rySNo5Kn95/xv1PXkAJ
7nW9Ig0OPmyuSaI722agnhAmIipkXc80zYW8NM2JXYe8vA6QY0nm6Xeh24nrVGmr5Xx5+dck0iXO
ttSsZjmGTkahgFKvow6gLtoYKClkQUDNhsa2sgamU+Ueyccvx5g4wZFickjNGXazewkcs9wvgNsT
qnbvpLsx9QOo4n53G6fEerQV0fg+WJYDib6nrhwBDTx048O2s0z4/WV/ctMRsZHCRz/2y2+WOX45
VBqv46993QyQESPcT9Wkh6bZKXfz6XtQIGClpnmzRUuhf9a15l3afej+rXEchE6hOtu8VA+CcyY0
5TF3YVDjy94sa2ErbDtCQ6xJPaqw1Q2Qzk5VY+9AWV5HyylsLr0TStayQ+6PWb2lrDxSXAdpk42R
gi0GwstdRQ3R0nbFHDydq2TvepGbBHkSj19Wrmy7PqE0NRgvvpE151LVq3NaJq9mWY7vMAjATriq
wlK9NJfad7qL8DuDaz3pOjQvwDp/XtsGxJNZMJ0o03YXsV3oq94oUQ7ooE0CsvS7Nlpnr0cpamM1
CE0EIqyHKPaHF7a6wbplB76UXkUU6UFM3g/pTCtDY4u0A5eQItyMiqhmBCdj7EA0mpV3kE3WkuS+
s/yxeegUL7679m9+eeVU7Vo1U33btonaPjRK5C/LnOiqF5fdzuqIVUDwr7SoEtB35kZe/WNzUx3y
KyKTbMQMCDV0E7yPa0T7pnOCU+v2n43lQBc8xFO1+sdBwQCsT5Wr3t0cxPeCU2bm8YHvy+Ifu1zT
D4vnEeaKjewNtt7vkbRZyoIeWe0zaX2xscxieyv7kXaLQxqlaLdCIsZsDMbdTNcrl+qh23LSJtf8
GitN/6yuh8FOsyuxNocpUahmhrrC8tu1l2RxSSVCO5Km64ti07nJfElfXuUwpd4ZabTXw5K7j+Mb
RwitzKOpTwGMOuNS65TyaI8+RMRalGvLWIlzQPez12T/0HfenZj4ooBV5q+rx+ht1PkaoY2OgOvc
zX3km6AyqTbghuM3Q4t/6zO0SToT64lfiXNhjP9IgvGx0pToDSyjt7U76AzlIGj8a25XlQ66gQX5
WSOmbbpiJwcPoX+oSUefXdsmn8Z3QppFZtXQ0trIAc6TdJOznPLtCn0o848qsZNHCWlgjyLOWKjg
SR9vSAcw6P9YCu0jTrrkEbCwuOIl/t/rXF9HWO+3NfqBYjHKlbdtPoIpINAc7mrVH+0FAHqgYXND
ZWOzzCekAru8bClXVNp4n1GwupdXjTROk83hXG9CTm7zIOmPhN58jr+OkhNQBtEXEH8Bzf1nEem+
TooddAjbbcGJaJd4rXjoWu+FAC+CeeZg1Qd5GfV5QIUVxpEfJDcNihpA+zno1SkUOvI9iHyiIbGv
7CKiI3dFfhy8X43ro11I7BF19TnpKNOP/3NSUroABHymJxUjXDU9OjamN0AXQoFqpc9o0prz+ZWU
7Nr/cgu1V/rjV3eI4KlGRBOmMg02ILFMk2HRV1ayG7QYbY8br1mDKKF8gdgiy3L86l5XgM8HXUY1
Q0aeQ9JZ+7AtyzjLprb19hCbIXD7kLtXFwplEzno+3R5a5xzkZrnpAqoGFF8JKW+bB734KVIHBKv
81LSUTi1fzfqZBhvNlW1371kanZyJWnnvroU4McpI2KmgarSo+LU19eTpto1c9Kz7ZOcEzsU3HaN
vok4Y1G8Xw6A+7hfdb7XsUNFsDKHsKPlhfuYVq0tkl3zgBFVcWReEDmdJ5ZykLz0AxKPWuyK+9tu
rP7vvdo/m7PbuNuG7X8fIhKBBjfwl9XQcfCZwDcEbVCffODMsA3Pjd0/BqM1bFse88ibz7aqcF6J
wJob2XOSuj7lhladHK/6NVgVqOovkxwx6kYKkmQq16MFFXHSlSgBG1R8+2E3vqUT5ZRD6zdPQ5/Z
92mp+AevQf7K1ES61SFw3gt3Ch6MoqkfFdPql3EWZZdpQuvR7Cz3NW2Hbqe0KvgoEiQuME0alOGy
fVnttDzy9rof4IQq+NMpR+j6GO9NPbxTORirqRU/FnNiMY5i5+jaCMnOPdko3AVQam1+dWOQxMBQ
o/6h9CpUP23fXgo7NbcioNg8iELlwRwn96VTag6tub5rLDCFpLQfvejoWFYCGSJNwtP43EDdm7lO
c5K9qz3wtpwFlT0JCIQ9ilx88+3I2soRapqmZxfyZRQue2ttOoEaID6OKswkamRUv1ZXM4hA+5zE
+c1WiFS5n4w0W8pl5IJt1Y4PpNX5i+a51twMedJsyjBEcVq+BU812BvY2guaQGOwsGGmOIRN93B7
z61t5I8F4dOv15e+fhghkMkAzc9vW5rgYb/+dTfT1194ewex6ZISiQN7fX3JnOMGQBW2D7fXjB0H
zsycDNztVbtI8e8phfv8C+WCNWpv17/w+mlFoQvV7/zXXdfWrYD9Dn+dHC3Xl3+hgEbs9ib7+S/M
muv/3/Vj6UuKwJPh86+Ts1XH2iqBCypq/iDk7CLLv8V6bW1vyzukHe+GGm1VYHjVM7ijud5VLQ+l
3bpPpMqehe54HxTfwDiX+wAsNb96K7R8UdpKhuisZ957E1ICjVOcuDFZz7lORC6cfO4yUULWMzX1
vaIZ36VTNhVgDMPyxuv4uqNoviEAupL50D4O271bJr9u4z2N+CHPfDacrrpsDYW9XjXTtGfozIjY
1aAbL/QnCKL27tAoh3jujZXTb8OYj1Y65TDbh7Ke3XYIKyRD/CaEjsKF8nheQzZ6Uw73WeeUf9n8
RKw82xGn66uMsSDm7yO+NK8hZzVmhCqIXWZb2R20URwBN197ctbQQGdU2RXknF/vN0S4KJo091Ga
Yggf1pBJFIvb+4Uz/E+hpmInR6RNHB4cXVxfU5rgdicOOiTIxn29GeMjCbr2+pEA9i8f1DgDxm98
G7yD4ef5USgaBaxjEJ3klZVmlE71dbmWXcdKYXKvdBAIkdnEqKT912gvUYdNTbXjbQE5Qja8gp+P
n69wM9sJqmHe1yvcHGnVfr5KQREK/PHsh9QOjmQ1zBDZVAhts+lY6ZaCBGwTJBu285BZT96Ajvzo
km6vq6PnIZUwqGFzNkAXLMnn2C9K6AaLzsiHd0v0IUqoxvgjLppD7Xb+H28iV5OHA3tCVIKhSoeV
PHV19idq+NMxtd+NEyjvYea58GW1+UWnrmeZwTZ6pnSJo6lhqEfervZgh52zc5TO3Xi5W28GBKX2
RuFIGRZ2Xpr/kx/XuAeqVSK6LVuNLX9jdNlGegbDmyuOcnLJiMdm4/5qdQzvbuBBcA+iIue/oOF/
OV9EoiHer2jpqtXYniyqfE5na+c8EeZTBf/QQyTKTVRrETFTLzipHngQ8MUKdIxdukj0rDlMwlaf
YlVcpN0NEmMZT3Wz5daqUVNpLPPSUT7As2orT/dtEslMH/pDobdQ0PZmuOGnod1LMyfEXV8N6kt8
tqbQpQzMThuoUD3qLFdsEwlCkvFNd/1gpjshyoYa5fly0mGtcC1t22tBQXwxXEZuV95PY55dPJv0
WTsgjuA6dnopFWQV7AJ8h+x2LSVXcaH+kb1JadyTF3sHORPOF+sJlvQFTME8i+fGzdcgS5oX2emT
8gHm9uYs52bxhKZ2pB5lj78EXl4/jPdyaNoDAmwJ1W8IHygvGefPDT+FUr0zSxERq6cxBi1aqE5u
oNcefdqmjHouGK4FQGGLsJ8cGA/6f9zzQLudyq0/FuCNv+zIehFo6NSEG+n0mqC2Aqy6St86ZdSh
/+fJL7tGSczTiFGzDQBpvbEHeFUtVG4pV59eW2spB2k5ko1G2fE9ZgVXj6lnsjV2AvOU1LVI5ys+
KIHZO2rcHHtncg/SO5H/BocUXEbQVWfLQM6+SbM3U3Oj3dTM8mjzpKKbipUNxmIlJ1mlqoDyjTg8
oLCyg73fXwVzxaRsYqnL40Xo8KSzZI80GmAJiY5CBTMFdf0cE9Yak1Y/t4lRwz0cIWPGJ7ySzn50
/RNpx2tPmuq2DxZ5OvITmqd7pLR3WmOR8RpKEpDQgl6UNog5JrASgWBvE1NcAIL5j2aJHzA7APuJ
5jJx0ykfE7OyHmyk7aiZG2DpU3hke60t5spqhLEJRnwXDuVTaFAGd1qLWBTQpZ+2X5V3SVaolzK0
SbWYuk4g2/TWPQxRG0+ZZjxJGSHyWhQXkXI040vZ/yS+tryuVOXJpuw783tiUqlgUxj+3DZEvZo0
yg6GWpC5S4ZgHamOfwodo1i6WpK9RbbyK3Mc63c6nK/rIHp1VpBa+WitHi2+qlPOHqwPaPVNqDQN
6WVC1uolQg/ipRMoQSVO/iRNsTCnO6o2QFbPzqrNqlVBOP1eerk3JvvO7IGIzt4SduGXZndbi3zc
HNVKmr30O16W3bcOXzLlI/fa7mXssmUFnfEbWloa8IsIAd25a5SWs7LDtoLIuhFvnMSQckoGyiek
N/NXJD66Z83P6idKq67mwc7CXV7M6Oh5VFrwm6N8ZHgY1dba9UqT3pmW0h9mfoqlKsJ+YdrTcJA2
2QBFGA7p3ExxYy+RdGLIPKOHyHYEu4pH9nUVwtKbW9qkFzo40FO5vVNFGi/afvKPwg6cQ1M4w2I0
Jvc7IbhtMPjTazkh4FD4onqgJjN6D8wJbYnU/a5Q0LzM9QmtnU6LH3PSN5T16s73PB7fNMQnAjIb
d6Gf9+AaUf2+NU7jHwQbnR3FjJV7l7hespkUO7yTQ9LI+RwcRHAQm2p+SGxKm+5sQnV3ldUIfv+y
z+liVWV8PJGVj48CQrPt1APlkdUB3Zj+rJFhPcrKgYYekJ4QNieqCkYv+qnabXSU1QGzr5lH/n/M
k6uY1rBxtTo6qROlAoogEe9bifcUWr335ArgI659lpZRJegDTU6zlD5ps91mNXjNdJK91EqStehh
LgsRgcsXti8eIa0dDvG8WOHr7mpCRSrSLfspRGMF0vuMg4nR2E96Mbnn1AHmgk9ahG0p9z717Mu0
ELA2xkl8b1AActBAZbt1HS/iOKlftSL/vJI2yqza53EoF2Aoom9e/8ewi/rdKe1841Dgdi/NfhDt
PKc1SfZyt0I6BiqDrI++xZP6k5L97hwmbXEcjdG5k+NFbkAVUTj90TPU7Ozr5m9pt7zSZx9Q2dDW
8Dvz3Gov7dxbG7gzs3YTW1nwHpsk5+e3o/RK+pBCwfYgu7w76+vd9b07IBjJu4BhZle1zue769hK
LXrdXwlYVOKqL35XjnYiIlu8T3FhLe1kUA9+41W7qoDsse+j5DJ1QBQIoxS/qQZfJM1gnlpDz5at
afhQXQaIgMxXtyZrlfHB7pK9Z7d/2+VYUzVfA9MNL11n7rTU1t/9oYKHLE/CQ6W1lMerfnGvZ77z
NujpyY9c7VdsFE+g4rI3I+DP6utC2cXG1B9gp5g1WEPxAVZ+E7D3/qX55TekucyLWiv5yi0JvhvI
kB/7YIpm0kz/W6IE93IodEgoOnmleCmo/l51ZhtsVUrZT7BHDQtdG/kRj2YHFffog2qbTGdjxN6a
AwZq9pAFvU153aBoPabfrDL6UWbC/0Ek4f+wdl5LcuNMFn4iRtCb2/K2q9qr54YhjVr03vPp9yNK
Ent6Z34TuzcIIJEAq02RRObJc+4yCDreC3Vcy9z2/YXTniE9ycJFY0J/Q8XIgtKPjZ4l5bvjy1fE
1JpvWhu8j61v7CTT6TYyyiOPLuC9LH+ELiJ7bMuCA+jgKhtha0e9vFA4tkuzLrt5QFfoLZ1YJ4yB
wtyQBQ9+GjqXPDBAMU89KvGrVRNnwbq2oRNZ+7A08xdwjqVKUprHK+dGo4gebrO1S11SaCPnGlmQ
F5Hubtjn15Kbjd/qbYnY31cyZR32Qb2J7VZCujaWLq7dqcd4ACgXeVn5tQ1fwB9b3+KycZdQbytn
/mDmWYd2eFlOE83wZ0Id8tfQ7MK1V3IOMAcgKrncQa8Whda3Uc+pyGj8L3kXtZvADuW9lBvygx36
SEZNHn1rPmnUYD4Hqe7t4Ae1Ae+Z5XOTKI/CAUoi9L3DAshZVZVbVQpUfgXki4BiAq+rvlhgsndS
nOSbEiEYq4n8F/jv1X2MpO3a7mXjD3NoVoGVDq9u2es7W0U3RNhL+VvdB/Fbg5zbtgF+tFWcwPwj
ThLjD80motDHsrUtmi5+G+JvYi6ixnnDsVrbIdkyvg5atRJ2xeCgGlaJSsyr918IKO/EJYjvWKtA
CrYo+0pLhLeROuMscRS9fBrONjGh++X/cul0R6eeotFXn9b2IO0PsLqjXQbFn2jKEJxyEeQIrf+2
pUmXXfgQ4ZZMAVpEvyfiaQK2fhvWaeP7J7taU3Lre2jW/9Xf9bL03ID4byNzWFZULS+7rntNjaq8
L6bKRRsOn+NvE1Xv1T3iNDcTWbaSIBJVsRLHWl8flFWOot69lxnautZ7CE9ax9nkmp6fHU56O6pi
+6Nc8/ckLe7uPdPJj0nmt7sKls+z4cKoU0c5GQwJFb8ILuSrH1ZwAril95goLQyxIS+joSrfAQPI
LqWpyRtTad1FmhouB+vbzyYPOzgSOJmaZnoRNtFzY8c4UBl0J0aaE3pQGSV+ca5ISAVxhyKysIVl
goRgIscrfxjkR4rBvUM9lgBYXX0oOOv5SwDQ3b2YNeK6WFkB8qBiqEV2d8qH7FtWJvJjpZfNHWSL
p9hzpZdaDQMyuka0E0NdV7pFmofubTboxq3uRO4D2VPvqVablfCyR95fSp33eJlqRYBfcM0Mxkie
sHPDk1/q9UuAJnw0aNAxW0QKR71t1mLY1NF3auOHq5200X3K2dOoY0Cijq6tc7Oo4b1kUYJaVUbG
ZCdn6LtaplE9lDZRYD0Ozs3EKRLVRnBuefiLOdF4XV2uG9Uv16apjDFA6OaqG6a89UCQ7NPATS6i
UXSk2OXCRNBOy9KbLajHhGolz0cF1ATOODkLm+hRwVnu5IYE52xzJd9dwfaiLEAe5uO6jXtyIxMH
T+I0ySGkqGkbM76yDjq7tmm4QTnPjqq5P4L4wAPDfg8L94fa9PJLUkojsKTKv9RZZe/gRw/gWjT1
u06hfjfX8uJFCfOA/EbRvoPlNTR04LUyfAqf0lLWeUIN5q2pEwuGuja5L6IMSdO/2ttp8pON2Aai
I80iNvwfheFV6p0DnpmSDHlc6wALztmIIDcafu9IEg2wugzDUfTmxjKUZKtEDVXUyLs5U+PzHkLV
49QNtfKpVckQz0Jvwq5K1OkL2835t5+YnZ37UinWsay7O4lqtC1iqwNoI5MUnyJJcAfKxj6svODV
j5KvKL1XFx7cwas+ZcHj6sVzrZ7QcPIoloxFpR5IGXZL4RRzggX5RZUGUVieKQOPjbGjssjoLe3Z
DHVllURDdYkVFflsuUjAL2jmqQjjeOOXvfJgUSS27CgneetG64Eg+wTk5/WLpBXi3slT4PIa4uta
uaTcsX7QK54gSaHIJwWu2kNqo/o+FvJ4yf10WA0Imb50Hafk/Av3nOSkGzkpgLDqFgS45GgFvDU+
eVOZlNNQCrkQY9EAyQtBODQjGo3Rrxmxh3AXPrc1YqxKMLZ27dtQ6cm9P1FfK32Xnfq0gIoNUziZ
QCAY57Crt8Ikmk5XmwuxgoVYM9tFT504sW82PG6uv/eHGmx721BOiNMlUXWx/TQ7CX95DKSNa4wV
QCzN2RoEto5jERaHOuscQvCNf7YrTduAiYuuKFnZKw4uw2M2GDUJY62Ynrk5UkWat7Ib6s70SFeO
MLZAYpBMbCFKWUcbYUSU3S5uXduDodklmjYc5UEFgqZwns68pnpsuxgkuO4SrE7kZCs3HcSIfa7v
h6Qs9ukUmQxhZNyMThlfc0mEslXvSZezZGnKVfEFHWEfnlBCiy3EpFRzprwqD1t3OkQtABau266A
aszNrK1lDwtjAny0hRQcOICj9zYNLb9xF9RLSKcwTtqX326NBbrQ7qmYyXztp5tbmS6iZbg57Cbs
YjdzcgPX8tGNtxATnMAYn6K6LrdSbJPcjwb1MTDN8t7nDm7WvlEsXZWigBZGgkPpxOqjZabqLvMM
KvknZxupl8eU0p7JVc+TbKmAddsJV0Wu40MjAdcWQ92qEbx0CnXXWaSEoA2SHxMfZk3DMaKX3OPU
04yq+aUOeRnmz698jUaoJPxa+S6lLe9cMUTbxCoWNmGucOGVW44ZiK6Cp1lXUVLcS1KlL6uGUvMy
bOFoahJChyQBvlJEfs78hrhFaO+8MrN/kJ97dvuweMsTI19aUqE/aODgNjU8qmczjLR9MyTaDtG0
9k7sCNVPCimXC2t22/tfy4y3U55dU+z4tmORgN6ZdtRbJ18OE0mhDixqL844f3cK+mQjI1Yc/ITQ
9mjsfIoUw0zvU/RmhmSdwD8ES7ek5cl9UOfZc9EUz1mnqXeD26bPfMoMcKNBRGaaHKUMqjtbKw9i
1mqqEP5Oo92JWbIeBexOrok+J2sJwxqbilh3XzV3YGgK8O9a/GYH8smYNEhMi+OJ5zpfUt2c6EaD
5s4JK4CZreJyPK8pCIuKdlFpVv0+blxPyt/LOO4BiECJJefdG6UdzsmVyp9N3VTDOs5ibfFp4tPQ
LCtOWxRHCvsYZHCHOEgIJqPunPyaMDTk6xxaQ4MTfhH033kjg5C5737AfPiCoLj/xUngCaauqLuE
cW/sKupyqHWx80tCQngFzba5NfXBWfJ449c+NQ0FBkdTseGR6zXkxYUxQxUVYekhIjNtuDy/xmAR
6J5+6qrKfXK9bvqiqDXCjAyT1inXZWMgeTE5oxJgbkdNh25jGvqNYx0sxJBvW1m509z5UvMslo6c
ih8gPFpak6tZN92SV59gE3OeoC7SG6NVHnPwzDSp116bhNtPteLc0PsLIMk9yg8BpAPGKo+G7l3O
lceULONXtzWrhWqZzgt6XsMSzd3kUW7kYA3x9NFJLHgC/QHO1nDM9j1IHJhPFClb1mV74FXDBs/O
rGLp8VYy7HiVRW76mEzNQGaBTMO9sMiud3KscS8zdfZ90zmrSmaM6HZTPi2bbrICItTJKzFfDkSE
sxa+4qpxzyFx+WWh9/Yi9eWnyKL6yoSSYTuQftqYblouBbOQIA4KpwLYOssn6XhgrfJYoYgYqy+W
zo9nR+pFjGRC6CCvn9BUra4KnMOHMkvLlZdaxtvQZt+txEjuc6eS7qCHJultdHyP0HmYopH3ZJOr
b4nffDf4nb3xcGnQvgQWEGpNsISx+YrafHeXUcS0DmwbJLFjIZmpdNW+9Ci3duGbHNDOQW5HHk98
W/5QRm6Q6ICg/1a33sZ0QFjC9xZ8d/jDaKWk7CIllHYEAL8NJcTmiQ4BeQEf+s9aFhgiUzW3XvVB
d7dInaRbs8ibe9/Mz7E7qIhyaRz9y+RPuYbZhaCzf7XC4r6T/HDf94F5hMQbRsipMeKLl3/NCr/2
Fl5HvWgWtD86dSNr8rYPCueLn7ndutbk8mhzgLh4fMRl2PCSpcHgsEF1W7+UY+MtO2KRVAsVIUzR
jh8t6iayKPuUL5rSjF+VSWIV8pR04Vp5zn/UsMlk+9WHa/ebbQcwq3QUnPFACbdmCTOKKxvdq2MC
1yp1v/3TM4Zt6RUk7hrtqU11hyo96d4z012tQ7YwWJCODJG6rGtEprvEt7cRnOTHrK/6nWlLB3fM
0rUyOMcxrtqFTNCDQEzTb9pAMzeZ23zxrbRG4d0OFlU6BN/gZbraRmG953x5oHJGAxYa9I0j1fUB
6teDQ33zHQ6TmDkVCnfpAC49AgbSe354LxoIypSjFMFKP5kiSYJWLLGNNbkd5dxZg3KWu/xLb+fX
wkyJxmflE+Xj8QViZ/k5k5QXWAqtOzXMq/NglNcuBMqTJ2F4DJz3UG7SkwzphBP2w96zYEAB3p/p
J+nObahU9M3krQOVsQWbDjXTNJQG8zJFth5Mte3uGrOmcF0C1KZLYbAq5cY/qk5zVurGhrN+QhxO
wETfoccrwvco98FIDdAXCLtoKMYCTy9cxNjxqz946U9h0R6ee7SFLkUcPtdKVt0RaOWbNHZk+Lqq
fZHtNFxQZJFsy6D9bpMJuUcmWDv3vUVpo+4HS942shO9ezEJaXx3jy4CcOUx+kZYH49OMYa9E0T5
4jYOVKtfDJUaA6pL23Xe28VLoYXNGlHIfCuGpmby+HEU+GW9kfo3Jx+WXU0ZKFE2LT3euhan1qOr
U+m3nEAVx8jTH0gFS0u/Q4TQdw5pNVyLITQudgKqtavXuqN951xXLOSw/tbpRnsd64S0UwbNZxm8
jSXfw1BSl0MTVj86/bGzLVh+It85FaSZFrBQtas+onimCZEiD6TG3SEUR8CJr/M1gcnzmk490tDX
RI0Lijgxick2o1Cq67hXiqGs6smdpJTfIlA9GbpfT2UktzyDoIUSQyvwxvNgEyzjOfcE5rN7SJps
SRmE+ZRncrIIgAmQOO8/aquN0zCONJ66vvn176TVhIeYcHg87LWBq/9WcLNgyh6C+Efh5vahL+B+
tBv0bai6SXaBToUV9ZlUJpdwk3HkHjZarhWX0S4tii3lhhiOd3XqIttlvKofU5u8nM/Xf8czhORc
BpUChIfjBVLmbO0GgfzQjJGFylAnP+XxfVnyAjrJ9d63bRjuWh1F+NBz6ssQTMkXJy7fVDc9ywXf
9CjuUVsHzkSUS1uaFpLrWmPou8Yd5R1YaZTMMzWGHdwq9orJboC7p0dGV5CZ5r2UguS1Kpfmu50n
j8qATFCVyTKyNdK6M8L8B6e8O5974ZvX8gk7P8qgaAqaXTnUdzZfpW2k2t22N+zhKlu2t4IDWn2V
SVCqZhL+SM0zmSyg43yZr2ZfW2+WD89p0SrVAwmmZlPEdQbWpQQbTRiLd67qmlV6s0wrK/pWZP3S
z8r4XfZLRBDSIH42gQZuWqhPjuOowdJigOX1nU4hpz+c1Vq3n2zHUbhlb4hyFV8D36C805aLg6t3
FnjC7l3xIm6UtgUU36hMgPBNeISKOFwTuRnuEsfMF61hfAuV3HuiFHHYKRCnbiE9dZ45o0MVmXp/
QmMBgDBNhoch0TvKfkp5U6Zt8wov6kF4BGY9UrVGfE7tqmzb9NVOtrx4DyeEuVfIP5z4W0ak/mrz
AvWEswog8l83PUH3QQ2GU0rYd9EHjvtk6DrhoLI/TNiTToMhuOhBC/Z1fA4A6lFRU9br0kCm2uN3
uTLRv9zzcJFemnD0F3Zrk/6eZqvGRnHG0J9keeIidTNeimoepCWQCk1vu33TEL0ebSV9c2LrvQNp
ei2cUL9mmv8dsfaUAmhnkYOjXlLHB8OCI5t7RKSGbd9G6YOnTpHrrKn+NCHPSoJGeeeU817IgfVc
QP20VpTozR7KfEXe07kmUwNmGSZVckc715RUCc6PSlmNJZgl3y2dq3B0HBNofkgSe7blUm8S/eXG
Mu0i3GLiSlf7tvdts9hEXKe59G1HsFny/LWd5elZ8ioECMYY4qdWi0+gLv6wAEyeA81YZ371CAV1
sFRH9TRWzlFPiONajq2cc0Tdl+PgKyujrvudE1fqHh2S4ZJPTbBLB0IuoAyCXe45wUo3G/XVHODT
L/v+B8Vwo99xYofW6rkk3r6oaidbdxAkcbuMvfFABmHp65KBUFSu7eQBEFtcmAqxGs/auZGULvmX
5/uqxF98R4UGxkYERpPz4TRSrLpMNNLRoan1q86IiNDLg0VJXdO0i6huHiELSnbCNjdUhf1yqWy1
W3dWpy14GznrpApe7aojDGPpwcvERrlqE0O7Ro7vbHyKs93E2JKRGk8UGKU7z0DxplMLGH+C+tyV
WvIIowLv1ajsgb3S+72wKQnQF9hlgYNK9pWjgPWuqIShxkmOzH7wNN6SUZv4KkvScPD1bDyAx+a3
45LBCCjqPzVgj3gRjL5IFWmHjiLcdQsB8y4pevteRt5TttSWQw9K89S9EisNOOP4QbOMvSQ4gRlO
98FIwMIG5rEqrFFdab7jQu7SPXhEwx3DJIU/hpJ5rkEoutSr3UuZl93zLj1VOyMbMZq8NXmgd59N
hACQI/d5yYvr8hmVL4Lokf7E/48JRmcJw3t6tZtJV7h5tihGvhL5TG5NQV56VcAQth4mLzERFpV7
V+d/igFCp/KahGm0sqxyvMIw5Sw0pe7Jsmjj9WaTDXOrxrYO/hUXMcFpQb8YQCQnS96F0VI2EHCv
paY89Y5VnJom/tmLoVqAoRsaRkivASkLn1uXOxH/V7HcbmKehOfSQN1Xko18myiOS1UlDf8Gzr6p
LeL36Xg2SpMHQBLe14UU8fXntsgbrIXSKwzdCJtQQlIa1r2w1XZGoLGCtjS0VY5JlUuSjqguqL/t
KKfpKiuGuwY6oKsMs8FSc33v3udTbwnNxWQLO1jzvfFqAyY68aWrOmUFr6DOY9rVj06uJts61N9a
v43OfvudIHh5FzdDvnFsF7aYAAWiyoV0U/TgVIYmR3Tnprbu+qIfCJ0iP9KbsonQhAVftRS/ubCi
/GEgb7EwdKl+4X6vLOvQ9R4Lu0SpLSzdiynzTxFEkPYE0dFs0OZVG4NHyzQUTQepB1WQTtZnCzGl
9sSt024ldbF61aqHQJAzyWaMPA+/4Bt3k0w4bk9VGOmLkaISTr3qFOpDwE0QLImm8BVeC3yz2Sie
rN0InMq6QYy0V+EXmiichF+HrhV80eYpyuARyEMvXjWWoh/qgHp9BzDXk+Kb1QPH6YXcJ9kTzI9r
YJLS/fSi7jaV8qrFTnEqk8C9DY08SZbh0IUbCFzQWEnbXlojXiptY2C6D5We/UnpBBixtOsOfNeC
RUem6t7IIvByTjxuDccFcFVKLz7aVg/dkCz1pqyevGEon7LEvuaQCd/lnlQ+OVpnLNthaLjDMrRt
xd2SoghXbu3eGVnendt8cO9SxNbh5wxfvSQs94Hs5xRueNGrGRGbJA4Z7MRsRB01GHlSZWLWlRCu
SiPpUbZ1+YHnx06Ye6tNT7GfgWzioAlAcvQhbyCDaWhVvKIewnw24ggCbxXucCqqzOekIvYN0Exe
2dPQGGRlm2c83qXIMp4TqpSAhCrxWqxVndbbwrTdrG9rG5DDPO01GH5x5g2v2mSj68GTxlZR2weQ
tlP/JYYqIpVrmPnljXBOOzDpOrSjt1nZi1JCN36+va3te3cF4Y+8Fc4axRSr0rfd22xsVs3Kosx+
J5zloAP01E5pWHHd0ZeWel1HW3CjO8Ny2kvrDdYmCcb8ZEfHjAjdE2pfrSJ3T1MlzVNS9i/k55xz
BrPADoYH2PW1vrs0dbynpN05WpoEG4uw1crXYqQy62ZqtS6600EquHKuBlCXpvqR7MjB7lCbFv5p
GcQrzs8B8uWom1hpxyteQJ5YDmNk68hdJEr/Z5ob7dc891VUbTXjQl16uAvgjapJh10bI3puZKTC
TCdVD8TU22Xo9N5rSeh4o8FzsBGzSoXsR13EqItMs5kOpK/K2qsX2NpL87UqEm+n+hmk5R1huzAx
y1UlFeUWNDPPLdsbh4ODTIWxDg3rVzeeurqSFOryg8OHrp4o+Saaqr0848EdOu/F5MejaHlYSdAA
vWj8t927MUJE00gyOv0SesODGIVjmt0VoPPECIyVcdJQ6FkEE736WELyZPc9fOfTrgh0apuJXWsV
mpJ2GVz5Z6NLe0ui5HA288KfH2IXMOXkNNtjHc5FfwjM5aeJzAvlReEmw3Z2Fi7EIzjrmHDN/76c
23JgNEpFeUaYYEN99/Bmj6a7GmunOw1KKp9llXBXowIcDDkj+wNkE8GkKCSaYpIVEr1YMyYeDIRh
RwtFIWFTfvfibEoyt8jTfpoQzmIW1l5EP6adxTI0fz14FCCyWI+AqG+7VsSWgT2RlGoWIJlX0TCm
h6wKfjbUBqYHIt/pQfTmidlvnvjk9x+4zNsDN4PwXuw/rxPD2We+0n/g8mmree0/fsp/vNr8CWaX
T9tXnvTr4//jleZtZpdP28wu/93v4x+3+ddXEsvE70NpB/Qd/eBBmOaPMQ//8RL/6DJPfPqV//db
zT/Gp63+7pN+cvm7q32y/T9+0n/c6l9/UtvzS94OtQzR3oFXu2D6GormX4w/TEWVz6qUHOFt1W3c
6FH2cXxb8GHZ315BGMVWt13+nf981flTyx0qNOt55uNO/26/f3d9DjMcvTs95O18vuJt18+/h4/W
/+t1b1f8+JOIq9fDeDWKrt3MP+38qT7Z5uHnD/qPS8TEh48+byFm4ulP/skmJv4D23/g8t9vZTsl
1Lml9nWQjODYSO3EkAjY7Bj/bsRMNAzFQdWuwiwsoleJBbOv6ZbhUUyXJJD2Towsm9Z5D5nW6Euv
Mqitqg3pPgtiCNTq/olTMES20yjOqSRswbdM82LNGOjmgez7DzEv7C48UZuxhBFL2ERT9bBlmDog
sBqy/RN00RdIPeJLYUvxvrMdBJ876nxtM7o1MFTG5zyFgXTy0qIIJTkxG1gScDZPPt1sYlqN9PcW
ABWRswZqGbFV7vfUOeeqvL45urBKriojsOFJNqgvyUYkdjjZg8NETHXjR2i52vDdGNTPd8VFJ2hA
3j6kumcaDoFVXAolLi6K0mhbTy+ArovVrVYNO7cA2fBhtdU7AJPT5g1yQXYUCyszR5bIqO/nvcTW
fqdVBDW9422/ICmaU5jG0PL+uqRwS/uuP6u8WNzc9JEjmqXuHLnsKWJGL8ibFOpvYvXQI1Oi/kG4
vpGpvxqHbmvwdzsCyvVOfjVp2bsGi4RRLJ+nC3AijuToh6RrQFXYeUHRaQrTR2bt88LybwNHCRzQ
MJM9B44LwRXBq9sKYZyXSdYYLUl61OsPa26e1VCuuzhJj58Xjsrg75tQuv+0lxgamXkm0m3slcpA
qz5GaG2UO+8uaBLvTvQAe3notpbe1gUyS16b2XlC+HXOGJ1HKksn13nlbSOtfbDtKCZuGugH0YyE
zg4oI+sH0UMwbdgnUrIQk8lvNzF0dd1LKThhRUZxNGKz0qJ1ZOBlqI35EI81hXrXSpJyJ6wtYnJr
MLXaUkzcZid30etGmZC36p2E7+xBxsncSDmUHuA1fvrOs5HiPyIypBKw/cukNmb6Tlftr7PdBE+o
wqeVZmR5XHkrZuaLOWgYgqrroDCZPvXvz3UbppTqUWpor8WHMCxP5TdSJjBs2e5BNEaWoVh/a2dr
F5lYM2pCiBZOvgnIFoSvB5TvxriTPmygFzkBg7iLpduGt0UfNix7uF4lGBpWKszoR31qwjBvjmIo
enPzyUadHrSxHMSW88R/tcG87HYNtXc2GdR2KQefsj8lHBFRQFaTqy/76TU0Uk5XIYISYoJ4W4QG
NSK1GRzp8NLaB0oBxnQhxmBPfxotw39CaEHeCDvoMecwr5h9SyFsKbYRa2efT8Pc66nGcOr9KEdv
UpOSycgNmNz0MHoMAKjtbYuggcx/2GvRajvhQQGXw5nb8a/WBGNPM6rrcjMugVRZUPhPcJJ2gpM0
A6CefMxNUo9TVxjraUb0Zh+xpOo3Vo980+wqzH83DAREZd4plsc7t62H+9ExrnqddE8FB+5Drqvl
eijj9KunG6SUAFgROhsgeZtSUHLkfikMgKtRAf1aWNfuQqqHvQAbCxSyaOrKdpeG4STr2SZgyylV
desE/NZSTNzgya7jhlvN5l//A+jZq9toD/Pit5tjQxV3FcCYi8CVe3AKxzlwctXTheiKBi52AwhB
hab9zVpSpt0XqrHRZk/ITl1kOCcf8kbIxE6NWG4XdQDAkrBAblY9jKEphOry6NXI5gTVXZnD+yx6
osmHhGrbVAfV4VY/J6LfvdgD5ACTs74VzrKmIQcd+XCi1lZ16dP4JXQdC/LhGMipFA/ohvyyhaSy
LmLCn3r/ZE/69CX+vUfUPhG2zE+1k0dnuP+jc1Naq8oh9Amp10+TmByLbgRPUin5HhLakzzaQ7cQ
PlUHgpq8J8rwqRNRHzjtlbR1FWxFN26MdztQs+0Hm7hU+COHF/wk+hIh077XEojudOeQTE1vKjBS
zmPRQycYXRKz2n22S61z+Dtbb/juQUL0CU33yee2q7CKsVgjmnag9GQpZopikHdklVvDVK667ucv
NfFmXwbIbsa+/kzUozab/MXzUhkF9Q5cv5y9KEjIX4zOfBQrwtyOz2XOS2OuE601G240OiXXRz/1
3aPoJV3+x+DZ5kaMuqFwj14FJJmH+y+X8HdvtnXATFHDcVGfmGbnidtisY/Y8dPlaqp1VmmdTJz4
f1k3O/9cG8ioUFjBRvaDbFuMuncvySUs9IUTfyF692b0uvIDcW3H0En92l74GFtR/ea0ESmdsPUf
/NDmnmmE0tGszfj4aZ8G0q+j35Xw3fBPfFLkytp3Uk78CdqBRY14zilAXmI4N7ACbtoQ6CVYBLN8
DSPJWcewdS0sAuUkTJNo3Wl5c2qmhmTdx2a2CRdFVtZRaUv72S4WzEPhJmxprpm7MXLQavvLlkY+
frzCvF4LSUfUSXJ1DYNCqBhxBwtW8q0YxnKe3DlJfAfANsqXTYqaheejtuVrNTxfPQpcihb0C0i1
OhLnf2ky9HrRezXg9l6IqbBT4LEW3dxLUIEtCKt9MLpFZq61LgTl5lTNJlAiZSo58B9F0+gQSKB1
fy9GXgEBzuzRTW4dHoE1/vLgrQn8o4K8t1Kk1Yq0o3cuBUlSUce8trtZvxZGqDP98yAIkeLJSRj/
2WdeM/tUE+2SmAhDzdvJYPVgEMq1Z7hCIlfJn9sKJbpfg18zhVRIm5TqKIphpvue5mXrECqHpbgN
znfFbIAZ158mZtvtPjpN6INLIH26rYpm3mqemJfNW83OGYJNxGuTlPt6PT5S698vbDLuhzFCL0ZN
LI9cKyVFseU2xbKCq8Rv1Id+moQYw142Cshs4dtLpnEMqknvNtPagrRKcLRLNbiI2SDnL5Im0JiL
oUVm/k73+iPCQfJjOaxb6mMqkHRAFia5czvTVm5j+vsUoYtTYsHCxZkoj1aiC7H4UC3sDGQnZajl
ph7SvloUmvzT9TY/LxW9Lpg4GAbOKmJIlJ1qph4QXiRlDzbVxndurSlPA0nPpRZZ+h7UlPLkl5YN
273nojidQxUm693SnLKvBpKve0Mr/ixG2ea4OtnANHqAwJpyP055WNHonqLvg7r+U4yaKWcrfANK
d/7Wd9pzXi56Yl8lk8o9LF3xsY+6gvp13qcUfg8XvQQwI2ytQrVm7bjOdiwy6S6nTnc91C1qc72X
L/sqUQ6jaOIKgFM2yQkuhOHD1DSfwfVx8JL2Z0+4fPDWouBLmsnlDvROeVBliCV/qw0KyUExzILs
SFrEPwpTLVQJq4TUmSmnEwX/L31C4VyaVM5JvQr0GMnCDyt6JT8apuUdbxuImXmXMYXuevX7Ywxt
RaJ89OKlEeTvpFLzRzJQxaMkxX+Q629P+jRSZKPfAZlEymryyAu1eMyCZgX1+XgV/koxIkTcUyIl
JiXDrO7VmtD9tFwsct1YAXCE1vftAnacnJPUoLZfy/NlR6hkYUZOdhTOoAjGvTpQKSSuj0KEvB9s
0pIQV1ut9tpUpXa2JOCxYmh5kCqPNVU5Ylg4VrWQ9cg6p54kv/5c07aKdpYSeMbdwtFe5zW8xIZX
VUXtz4fTMrDibwkYnEs2NaQwlYuvJsa6n9RLZ5uYSPQMnYQIlR8xFI1w8fXgsQedeJhNokfNaG8S
nJn3IXdoH9wUyt/fl7t5qtSau70D1nX6CKLpLR0G9dTfdq5UHw3OnjlsA2p9VPtyZ3besLOVuoae
FlOsmhpVK2IsusJ6WyOWmxVJRKC4RbX2R/DPTZ39zYJMpuYzCqSd0nCEEE3cei6oq2lcyZJ6M1Lu
8nN6dvxkG6cVjdk4PxeLaV2L1a0CLv/z1kbs2Anann/ZNqf0ZacN8DfCCxKvIhRnviiN0/Gk1RHp
NL3si2I/Q4psvUBtVp6rEMlAq4/TL6k75Gvbo7ycIzZEz6W8sDJZWTkTMh8p6PRoTMhN0RO2ESA6
sOJpRjTZ754YQpPGtGPE0PJ004M36/Yy78wneKmbq+In7VVVDHfVdSjezDZTLrxzlbtbYeoouoRl
dqJ01Qa7/x/SzqPJbSVYs78IEUDBb+nJpmmvbm0Q3boSvPf49XNQ1BUlvftmFqNFBSrLkGKTQFVW
5vn20iiLCDDE1iKgY+Zct/e3wnqKGi+/JzrTZqtoksSZ15VLwD0vWEaWekpNotlIMV1F4DV3BafV
r23NJ1RHJpLDsxIz+b9kV3ttc2fM1b4hgpUMYe8oWy0n+OhHdzzLoUTAXtJKlPeyzTGKbWtYyaNs
C5VmQQRO8qy5mvvSIz8M4cW1lOcQUt49AZv1Xe4RkTrXUtAG16vWTRAh0Lp6LxsG06/u3cppd5C0
WI/MnW8NbaDsVc1oEbygm+xLHJu/aX0CU2595eyIyJVxEFxHX9uCinAMRdfWiu97G7cP4BAkfn6R
hWoiDTU1COjKKoLGPxvqogZNo6r+5tY5m1uRnOhXQVyAnvs1Szxo+cUPhLvu2wKBoF8NcoTZ47WL
FBsYk6FsLEjbe17H2mcaqjEznFKdBfSQ5UIrWGItb/VbM8KFAC9lfWyaclcbJC8H8bTNOf+H8uR3
954u+L7NV3p8itAAvHCm/NMSeXk/e334A8kOc0NXNBUZDAST4i1ee0pCnn7kwgkEQLvv3ca+H+eC
rFxUgCu8Y4kW2vdBatr3pubZ22aI7cXNZmiKdiTD6U6a5FDZF4zNoslEQIwis8lGzffD68vcbLeX
cTsyjjvYNHduYHd7ErNJTk+K6YvFknuVGi3+yLnqQKMibd94GDqlfooNe+urYiLWpPPvEiJMl6Gs
Gna8Tlq/3snWsBw+Im8+qic656Xk2yt7wVYBfM+GENEKpi5rLUNVqwq3sjpFJVGUWuCeZFWriPhU
si+ZHrRnnlTJdRD6LJCHITWsZa9CN5VFVRHPL6uZDbBTILhtlHxtrSJHaQEc0L4u7GzLTVd/4rCB
OzkggX9CC/w2QPxPGIHD0kbq+/JXXwNOAFos9M0SVN5ZPq5I3nVXjTrpd91cyCtZhEhR3dll4JUw
0GlRCLdadHrcANykGlf1o+420Zc+btzoucja5kuhtt+1Ntw4dlk+FL0qnklLJzyyqlkphoH+PBDt
sfLN3tvK1tBgv49qiU4ABp1HlL/vYo8wqXjuXOFDvCcF/CAb5fio/JY47IakJSiid79SIFzPvZUC
sP8EOl41TXWV8FN7lAXJV6oZPPZmVzySzDnhS1KBXU5enCydhO1qZhiAUX/1b7p8qwemeRa2+O6l
CJINvZZc+pw7JctJ6PhEI17auZANQ5ZZe39IXxqr/Nc0D8gypzhVVrS89m8t/xAF06mViNIZPi+v
bkXzH7YxNf9f/W7Doojvf640w8pI/JhYaQ/izmiQMTznnIo6EBCDKORVV3BOspD1v5qJBQ13Qegd
pf06gxzyV7+b7bc+BayODb+H75paChYZvPBvr3QbIq/+fjeZgW9oYFm3+F87yhlvc8t+eqCY65K7
CqRuNAKWvQNVmm9tXGzMmS0t66BNQoKHCWi82fpBR8Pot/o8sJVGOeZWVI4dHYqiVx4IHDSfujr7
puRmf5Q1XK5iw97MXHV8b54QDtmFcT4cs9bRUMkhU2O0IoG+aSYu0iaLLjOBXDoiX8tqoUzE7pbd
tMdny/e/rYJXoqFDMtS0Fq3APNsY7tie4rh2yVMJ/YMyk1+ZFMc1AULBVPnEoPvBRV6ZgqdNrrXQ
kf9sQGUM77FnfpF2a0ojMBRzFy35UfccJMk50twJgEMMgtucYqEgS27odWLZtxo5MPC+JQiT3KVN
kt/ZQ/QQGma6jX6ZpL20qqBY/H05kNGOlQ/6Olq2/9bp12zS9r9PWXjuv7M3hb8lyMlZa72bneok
7AAtkGlQkGOyCK0u+J4R5kkS0Q/+Mm86bKwvk5Y3K09zkkueQxIE7id2o1VqF4s12srq2mJJ6r7L
4UMzHQOD8OxNFZBKZNf2sPrNKC9lofsEqHeN7hGuRcw2sd1iOt6aRxD37aL1+JjQTf64NYTgYVFi
Q/NSTfNHnrbcjsGRyhqZEsZdnU/vsiaLvjDmL01frUU95o/SpoaAYKrJ4ceNyUM0m6PacC3bjNkE
/kRsJ0VvlzdbmjbOYuwIVr9NNMSfnoZ2+XVW0sEOpMlFCzmHtGUubFkvGaKNtLE4CpelCJsdnJFL
XoxIfCCz9Ni51nCCm3mK5hpp8uXjCIV/AzRtWsmqLPDhfydQPsI7SbekNt2Lx4m3HCRNDdnWW8gG
3bICDE2e8DASSeYhzTgU4pIQHW8UU3hu5pq0i8Ay7lg7HGTNUSeDKEUxllsbya2FNF6LWhUXTyAV
preQ5qQt6FX9bIzRok6raG25SnkOC5PTWdC8u8TW9DP/b4eAZ1t76SwOUNTOCP4ZC22ZAkMhmbsz
DpkR5h9BSeKqA5UK2JGirOOptI8GhJKDW6vG1sYpct+RD7kCwaJ+MfPwkxOu6ocdbVHU8DfcZ6qt
TfbcfesKa5mXPjarbd1Fztr82DbuQbZaSgzxPhn5iqM1au1UYiH3CRI3K11U1pG0+e8gFQISKDQk
vWfTrbjZLBjtu1xtyTenh7Qrw1h0sKz/HUbu5v/PdP/1qtI2v0P2XWLtEylfzceXzVy088mrLEg2
WkUE/B5vJtnDF6O2aYXKH3TuK21yvKySCPpIvLu5l7XbvGTJZLBAtjnpUoeWsPJZZjl9LruEZFH7
Kyh791JzwjbWWbnLhRqes74h+9fUrQe8QShPuR5wJXRIF8himF8Hs33qY77BylAvzZ4zTnb5d1e+
6m+oVXk5uqlYV6VBqsxMVhW6SSGv5kJ2mWY6azt7rcMp/TGJYrxwRwNzPQTdJ8kqh5K0yi8+cKMt
+eXdrgy9CBkb9dPkO7bLHBv8Tm7nrwMJSFvXmca1rNZD060Rasq2supNfbRSTT3ay6orZvgVQhd3
I7fKVx+SFelGoLdKVVVO6D8T15yBXytVR7wMWvazWs3+Vll1Y9cDRdb9bJXV9L4w1qOvfu+myYX8
aqmoDiUGsb5NFhMd3bODsTQUS/jPrFKlU0+yJos0SGeQhfge9XqWrgd7Lywc/bgNdNJhVP16NS/W
SYwpew6BSDSTDQZSDtdWfmoGKUpz76QyxboQPezZX81uaerFSs54nZbM2sWYecq6QSpm2SVdfjDj
FJ1A5GJXE/Hnn6oJhEG4X5WpN9eTFoSHtnKyJz3WPxHxTLeF7xOn0/r5SRaONzTH3rnIyliXZbu6
NeqKry3NComloS37HUDDVy8rSSZ0K7Fwha2cm1kwhNMA/5Il0JZMTf/NXpSZbyx6B/hk2LT4Degm
R0Gg7fZTh9IlxxfReytgVFqm89H0Pg+6uIAT35GX0fZNBzMidz/ABH1oRVc9GfoYH1gqaWsQz/1H
zPI40d0PA08dJ7WFSiys0B6Nyfkux7EP4PFN2snDQMYj5xGtwXM3NK9IMnV4MjRL+0pGKdqdhIjs
5dZRFilbocAueEzNu0lZhCVpn2pTIhCe2Q6k4WKyT4VrreQm1IlmubbMX2peo17qOFIvee29V6Gv
7WVNFrIxir1FT27c6WbXhTCObaFPJVKVau2+WpM+nSwvHBediqjgBGRu7YrB2cpqqpgvnciXqLGi
iTFjawwtCvjURHCUV/EUpPVCXvq+E9eLW5PqNGxaKo3IcIb81vHnJbJ/C6OxXGiO03CM5sLHC5Ot
Kr1/s3Or3coG1Lc8pE/C/ItlZGQcFlVQ87fuiR6Sl8GM3YlmUYv5gXO8FjPJ51q/dmo5ctPQ+gKI
NcdMy6joGp6bxvYzsNEYhUut4CpGz3USu2bW7qkJl+epHum7JhXiRe28n62g76LD2KMMxzrBWZBL
539OdrytIsP4AWF/X0ctTj4gDWwfvb1V2/m9dOQnopwWqp8Fd7Lqa0GwLlXQZE5sv9TDhD5SPH21
PKfYJM2A89G1q7fZnpdi/ErKLFhWvsIc7yxLIqQOuTqEb4YTAzN26+d2hAKZht13aXbSPtgW+rAw
053FHu0AuRtS83xl/FkdlaGf5Qtpvl5euweEWyEdDjz315i/5rn21pAXyBa3OX3XfrDJg9hWmd0f
FT/vEbxHysrstUuLlrmBmC822RqrQ3+URV5lz8rg29u4jizvJG2gQYihEUW1kCMIMglxT8+zltkU
7zTOfwrEX9H6JiepSPpN/CuZiz+gPS1kqxlG73mttrup0QRZDfOIMGg4CSqskCy9Xx1lFhhIH4sA
sw+2sXEM2rJjQVOwCKkaDjG2ShVbmwKeGbRroakr329+FAWufCUp0Qkk74XMin/F3vm/Ivve9j8b
pAD81TYTMv5qcDKb5NfbNLK3VIm/Csf/Of9/TXOzXeXjf43ITMgq/HZ5N+H8bsJZHlr2vr1XMxCP
vpHpC02pyxU+hvwehbHs3p6viC8ggcm6SIsspgAVuaq37N+6ukkzsh/aXYf8mmEox5TbmNeu5Ug5
teGo3XnElyVNRtoFKF6YBm7kMIg2U2T67kLjuXoqnH6tyaoclxZJznGmamxUn7Rx0vy69hgSEXp7
Z/LVyfe1ueFP3fbW4DZtd1fjdLy+DUOdRcCUFULO9kOK26l1cZQKs3Qekto1TsS9HGSbOpvy3gbU
oY+sjuaqbGiKtl9XmuuuRMQ6fMkOzlvUtM9q0Pa1D3/UiwW85yhn4a7QPqBmc2sn9q/ZQ3U52U68
c8LWPDdmnvB8TTkC1WqVEB3IBudoMsyzvHL8St/7TfN07SeH+H3yT+Zl0y7ln47jmxE2P4ldU+vh
wppnlf1uU81xoaNd5IfrS2qwMkKyslb9fNrYd61PCl5R7GQVrXOEgE1SkWTVSUF9VO0TggHOHfoS
9rX4qyobpK1zo3BTjEEEeZDYPz3qkwX6NtUDGnPVQxhx5mUUgoyvfqz4mCnIM/ndJjvzFGxWSQ+t
Q1ZlPzm2iVh7GDiYr2P/mq+ug2Zb1ORia6ie3xl597NwW/uuZ9FACjykJZKp/m2YJctLhBDAcZpR
nVcb2OUwJ8AMllrpr+QMv13KaWVv2eJBEOGHhjTSpCIehfgmkphFiiZ8E7lHUqZxsvUmaulFn6qr
a50sVOd47TW6PgQLK/j8rcWUg/J5PNRztt/kCbIMT1ivGJWn3E1kFbK+ojDjQkGGmVM/gD5CO8RD
ER5D8lyhz+uHKE02Pj7OXWSTVjUVpXngzNba+Ub/qOg9WdZQkRf61DUbNlDj1xgvAvmn45vwYSLw
DWk2VdJd7ZlVTVd7n4rf7LL/RDjJtb+RtMoJVUWQLAP4pL4sz9WsrpvEbI+bYgwP06y929tIC2gI
6G3qWWxXZ+Oy4xcVrGSrD5r16FkxD6h5bJmN1r2qhLt27ov0gXNwfO8VhOn0UFudvqgrqD2w4BYQ
u/UPXWuRx/C7EJy5QYqrqMUiidz43IVF8oTi0qWEJv5OmFW2sfxaAbDmFu8umcz4jwqS/dBo58Af
1cT0RIpmdQJdjYBQiQhQ71RXk28FAIo4ya9OWqXgS0sJz5adZR/ZIKuyKGzy2D0fRR4/mJkvt47y
SpmRznn/7Ta9NMtJbrY+CL+29nsy5NOm0mtf25STRdKiwnZthRBpueQ+WrOMmpvMKC6PQ6tzF0/d
KNngQEoX/2MUsVTRQXf11XUSOd+1kxF3XzRFr3aRHoXnW2HlRFH34/JmAY8UnuFYopUwheYzLkl/
L223LvKqLpxp6Wmasro1aKPDMLym/tbsUvIO5xe7GuVlXhHZAb1ppSfG7+9Ct3HFtUX74VRxf/C9
sTu4qv2zkDZZlQ236m9dolJJFr/Vf02jTJ6x9JDVWsrW2+D/dS57fmGlKYIdms170B7TNhzsYFHN
CK0Gsj8oAKdYFYqr32WBC3pLorZioFGnmPOd5WiGOHu9alRRuWSMmvNHGSdxJ7uAHwghKyHA5PuF
uRsS22b1WCnvfa/tyZyDxq0GA4dfM7t8tpdT+V2PIXWEUSDORWMc6qDd9Ep3iGoz/wxSp+YpqSsv
YWSUq6FW+ntLNcOtDVvjzkF6YtkmY4G0nQB+3zQfaW1HL3qh2Pc5icQZuLcXj/OY59w/yCZZgH4g
pFmt0Q2kN+uKh7o2FmjufivRCn6OdcHzU1eWsmYiZvRsD/zInLhdjay1V7a+sJQwfvKDtnuKhzRa
OanXbJPU6p7UPI9O3AFfZaMsBt/76rBaPMoaOA57WxvkbkYqbqElkznzZK4d/JxsqpN2iyP4NLYN
B35Tzhpmhvh0ELKJOZmrkE/WdiO2ZQINKAyVnofwv0o8UhhHS2rAzibxpbeGsi4+kHmxQSzjBVDS
gFOmIb6XkVZEGV7KJo3vZRDW3FbPNdnmR9GlVhN1MTasOmyzKTgujNUFsfrFo50b+SNraZIlsinb
yqps0HPyhKPIPktTbXbVUTT287X/PMhXZrlUn01PMnZRsuyN5jNy/fZOduEkw7k0k7W8DdDUZqly
kzzWmrGIbRbBcRF2JqjgxNu7qXKJKl9hs0Tg5xnJsu6c9jXn/2pC0ooHynOr2+QsoFFUbT1P0/kQ
vXpZmgFHZPPDNBExbOMI2Z+5JgvZmM89bt3+77axQ4VvqEnujZV1bjnQCdlTO+BG1mOUOnfDEJQX
NErKJSqt6bf/d4+UOYY/52i1Ek0SPfd3ZZw0T/WovHm8x2M+16qsDXZTP2hLRTHqJz0fmqc4eRNG
Ej9Ki4nGCEqGZr+RbeHo2mdjgJPk181DEgnCmkvjzN4UZe606z57HtmBqURvje3qm9rVw30eq9a5
5WZg9Y53V/GYq0jX5XKYXGXtFARAovrugMOcEFuaGvEygl66VkVniZe28+zfqrdW2fm/xmb4/nYw
b9NJNEdZuCrkAx66OSjHf23ySm0hXuAK9jgFyeYAzzFFVleFLLm6Gts5mjRq7V1q6dNhKqBjSyh7
iwISzyT7udMmZTd2LaH6mQjf1VJfAv0MPgmcJBwsdF6EHSGRWBCDE3eAXfXwbPaKOMcQZEhu4mdy
TP1ifW20osbeW776JSClgaMe7zWvuUW41tRuOwRsVrk76c9lYNR3HH90C1kVwMHvwzpGpKdS2qWu
f9FE0T7JtgrAQqyUwVnWtGIsls55CrmV38PAce7GWImXBAAgLzJa46krJ32J3FLwaev2hpWS+aVr
CqgiAkKWNSrBazELgs0d5Mh4FiapBohOciRL6/BzKs1NNtrml77vi20XrwMf9PdExHD1T1iiczg2
mvJqdf1nZVbxRdZU8Vq3jfpCSF37wOHaKUlylL9bj5NMkfhLWRVZn24JBbbWxOm9peTH78vKyiai
7JVpVxB1LRJcQ+pcmMEAc+rX1ZBCymAz0G9kgyy0IrGu/WyAH3dAw5a38UnNIQryR20NAcILNnaG
itbgtOyMqzE+u60quGMm2iOk5n4ZF7XDhz75i9quDHBc+rAsHD+/s9qydK6XqVfkd5pj4oK2C4iM
yrdWh86Nwy1HamggDHzkKZXrPbI4bdM/CW/WDE+N6FvieUtcj+2PNOruDWBU79PID8bQy+K+ceNi
1/UWPkItFWc9KtVVoHFgD7P7Qw4anX0Bhei7bfbpIlCz6iXrEFqvbK9bVD4K4JwPdhBF+c3Vo1Ht
mthqn/FJzFpjxLbL1ioPfA55jG+y0c5994kPRjbJArnzV/S73ZOs6VbtLHWnJ+Jsnhp08X/OJRtL
ZXL+nCtE8MTQNfdkzIPlXJF49pPUWEm3W2e2CepGYfPTX/dbvRsUZ5m2EIfqeW3dCNgfEzyYHawI
8znRIntTdlm8bua1dhdVoG8V7sDdXFUHfTrjtebcl5qiFeJpiB/kQDmZbRZ7FDx6nnm0IxBUkq2V
undyLlUf/vuV/JfCD3n06L53LXzRmISOBnG4abu6XcgWtyt/NsvqtY+a1tqeOI/9bXBUsLPw4Qct
tFHnNloR43YnLLTNCGPlLDDh/jqbvBl7rgbaGCLLxOW1dxoSXKto0WECkac62rupBoQZN6236f18
/KpPsKf+NbclpF1pVu3/NP/RW06SzT69P3pLcxBF/7g5bONBdbodOydzG0OjfzZG/1tnVeM3ICGP
CgCiV0NEJslVpkrmZsX2p52mhewBZnHTdy7ZnF5QENDeftEjbVjqnMCfWE1CXlWVJj/JekvceD9z
odz+G0trZLty40fmF2d0ZZz3XlSoHZV4tW38qdsKzs7Brlvl2HWuWE95Xz8DNu/hytXDt7zS5xuP
8QPH0Bbq8KLN3Om5I7AFPolKjNf8qZkV4R7/YUdD7dQYhfrsO7Bge9P82T9EKOrW/2af+3dzf8+m
v5xffqB/9r+9rs88f/WX7+fP/v8xv3z/1fz+7TFfDxygPOuu+T3Q2/5bCwV6ihP0YZwFmXQhwH8z
2+EyEN/QT/9niAz7AOS2Y8FpmjvoQdHGc7zxK7w2UGyV8sUWMI/L2Y548fgVIs/S+GXPSLS72uf+
k2N0O7wnzSJFcOWuNuKqWiSpYt2VvW4j4NGJlWyRhWy4VeVVVesM+as5j9pDGwzD7mYftd7EUxao
T8g6w2VKY/FedPWLw6nqD3i7qWLDG2unfjegUbMcwLBsksKtQPtRoKdVHWVVXslC6Tku942mhoTC
I0khRauYmpMs4sJtTuFcyKpnDuYSxEuzutkqo8WPLeu+MkUb3fCnhRwnh8iGsYAqS05nBd7fVt+7
SUfqrfJfcscMj11va1f7GIE4GRILOU0VRRL2Bsa568G/xEl6KO0WFfWEaK6tmyHcDbtdOeLoJW/O
JhV50mf+XTY9DSHbGzdnu2WPT6iDTE8O2gWklHaIL8420m5GhF1ZcIQWaX6WuCe5bXxqBhcELmEZ
kI/dqlz6g0NGQSLOstUK5zwrosTWmh5MTy0grnk3zGKyWeqq7r5FwfhFg0v4I4nvbUiG/sKyiI+Y
5jxBsPrrNmHdInLCDjq1/SrIcOu3KM8FZxBQ8xZT75HyhcQ17FQ7IDJAA+ymlsVB1gZcIxd5VV7q
rhyu1wrP2JUpEj6zgUAgcvjJGkp9Us9LMhNPVVYM+bbqRpbMAPWWHE4OJ5O0rQwWFKQfvfv06nw5
FKMB77ZQ1r6ahodY66fH2oxAzgKW2w2q6a6dJqg3zoBirKb4w2sTz8DHJgv2ImqH19GJtAUbwAwd
BlqnMuaJggCekYYDKiUlT4xfBSKQP6vsj6KD4pbw6GEBnUmD6l5qu12yFuHUJNK4bcQ+mjhzlTx7
oHddtooGnf+Sbs90zZxYYlzwa6uoxVuhzBridexeOHCr7gyiS9CGUjryJYNgw+TNomzIjsgcRzzI
gsX9RVc1UIY+7LKrHeyAoRT3NZHbD3lCYkooJrDb/w4xwrLHbxi83UwTkM6dquPQvk3DOSnCNjwZ
r0NrwJTLZGqzleYhhFwRjHOKJ6F/AcVf+mrzJTeFf3aAeS6kWY0FChqG9aZBteS839kgwU7cVIxD
caWIOVxZzfZVXLnKqo0q9kh5ZmymTksvTuxn1yJF6gRhaBDYFqEo55zIyq2qo8Nm1u14Sf3OIvtG
s7+CaN4Uhp9/z/vmLa+04dWw1X6tiKg+ovDWH/MmL1e9aJvnrky9FUfk4a7WwukV/wJhNH5F8kWv
ja+B035ViDUhTZCa6pusb9L+ycga41kldoo/7/SaocxzH0zuo+xUzl8Zch60hR1CWhZZu1XUId6U
Bvw+cl+GF71zjwrP3Q/LgYOpDwTnhCGqk6RkwqUb+uajHEmhy+3EeRggi931GnEAI5HaHyXON921
iy+Q95Odb/vhtm7M5n0+MpIdUOmFgTtm3aHqhHgSYfna4nfd+vgCdtUMfm1cTXueI442cWWHB2R8
SYIEZrVE7Et8DsqPUijjPwSUcvcjX/wxcO1wpxehvnNqT31ofNjegMemf4gfAqClfKt8JyHuphb3
vo1sdd3ZSM4S6pDldXTnzgRpWXjjpB6J/Uk34xxacbNdrxwg007DF+raYs4dA42P2NYNjPavefhs
LIRQkVcri2w4+JONa/HvS1mXhTCM4aCSRvI/O6mNonLs7PfDwYxKZiGAMSBGCFSCSpCZHmrd2a9C
86Gohu4+cj8iQ0dWPUmD7OiP3qNss93GfAiKTt1VGTGpPSkF0TI2A2Pd5ZbGGdZc96HMLrk152Df
6O4aMB4LZ5uWUP7GQmi7qeJImmR2m3WwxolPPRH/jYBl197XdUjYv9qfZQ3gbXtfWA4e5iwWa2mT
xcxTQKtAOyNkwlTS1njiLdWU5nDtYb6J1D/goZhgiXbkbuXEWqAdM8c/lsJ+4PQ+uiSqi8hM4Dyk
emk/ZKnZHNDUDhey6tuDuKCmiAuvc6aPWusPgyDSRXHjadcohrFh0aG+E4AI/lTZ14PygOepexjs
Mj44pnAXvuf/MIp4XvLNGtbmk1WyNmk4N1sMEJRfRBwlq9ora14/QQiAKMGTXbNgsW1S1tW0cu7a
QK05sc27izfLFYCIHZ/alijB0VDSN99Httm2AdVZFnQB8rwfCq+OP1Hx8xddaiDs0YNUi51aIAYR
EZphd+kzuFi0sNrIfmhx/K3HgfBD0sa1TVPWZGMQeLCzMqHfdSx6937Hx+io8z1CtZqdMfXxifRv
bkXWEF+QWuSxyC7gYZzFTEq/mJ6QN1NxjyDINtiOCXtl0N7QT4jJOORHbQOybQK7/MdQx32RzRB+
zyRjuJ2QOEiDcWF1mv0yWcjjhm3FptqvyJAW8cqt/eqNCCSUIfQc+LBuV29FsmAv5L+NqpUfQYkk
S9krscn51hMH2ZF5EMiXlZNkYFFF3Z3N2qv4TVsVUqil8uoELkmRLt6JXHRPpq8s1fEYmOcuKUI0
a4bsIJBQ+qYX2T+makbvqkb4Yhg56MpqFueuSTIRKGuBukj96izlegTQfttyykJfqH3dXZw5jUxm
0sqMW2IxO3D43aMzp+NKUx/70FmSThxcJymeJnIXD4hMd4uyirvdQEzcBnkk9RI3YQi/QjvLGpGy
BKbMBeTCZhvDJ+YJ6RvRutR7sVCK1HoExyIW42B5X7u2vKAC4fgLHrXWDLTlVU9hFpM5UmbhJtNz
npS9HisERyVouorIJjGjsU+4qfRp5ZNwxTqxPV6rZeeJTWMCZHI4lubPEEUbJ9ZU9aDGNTpbYEYX
ifDKkyzS+fCm4pMfrsY420GvMY6yUU0N6CP4yNaliZhH4hAV0hh+dE70dGMpoO9H4sD4GefGfdS5
+n2Qd+WZBEOorv+a6vmqgTDpDaN9d7MPsWIsrborNloY+3CiEezcXafjjkjszmhep5ITIznaHuuq
/6HVE2z9Ici/p+e6d5rvSmy2C8Mpxyenmlz+p0Z/YGfrrvom/2QFYKGiwRFyp2YBJ2Gk2MnqreFa
5fAqduvs9Jd9MFp1FcHVXslutyLPcWEY2b20GE5aOKth1NqlMNxsPXgHVfjdoywCh4/WE526l1VI
5RrEX0g8Q909KnwLH8FcZlvfcVCXn0dJGzRNste1yD3Ifn1D4ks8eZvrgLlbLoJsU0/euJKj+sro
HqtKfUWSND9K0+CgNdvV0VkOInYvR20k2BWcUJy1HkfcqKFcqVc9zliw/Nw9xbvip/7GsHT/gFtZ
e9Qm8K6yx2DXn3i31Kdadap9Zdb9xmvQClbzaF/nhakj8iK8c9mQ79+65hEqCQhXtARWpjFDqpAm
XIGBrfb4LZ03i4dLWNjGaxBq0bEnBm1ZeJbzpgc1t0K1ithl5+ar6SF/kjrBssmJmNc0J97Xqa4d
iU8Lt1EU9Ze8aYo1tFH1EW+9tTTqOnoty1CDL5PCpbfGrwqCEN/qLtoXsa7zbHPGbehNHnklFG3A
zdnNRsHuBm+85QHWT8Z3z0ycZTO5010Zd/ZLmFjroJiww1/ZahPcVDPTh/dM4JXuwLp6eCJQIdc5
ApmHjzlhYUExFJe2mKoHL+g/5PDCEdYqNcGyC06v4zA94WzW965LqHlbDN1Zt+1sHaC2+2yWmkkK
axZ+1Bbq0XLLU/X7sOutH0AOXkwrzt/DPC+Xaq2Jx2wY/Y2csWfrcZ3Rhtt6VtIe8anByp/LYTAJ
7dfCDzPoTiIWbKKYMSOq4h+NE6/x26w9o4vAebdCnb9Hb+lHPQ2Mp6AnDKNP7PdeJ5RFgT6wN6BI
P6l+wi4SQMFUqBmCXtk1is7PjPaOO0e7lFF0RLW2yzH79JwyRIDKc5aVVomd71LtuwRYUt+jmoy/
hhjqxtiGChLhsnWI2aEFhGQvZatektRuk1qItp95p7jCWcEs9j+TYM3DX/ssW61BtCtVj2ZYJ5dR
MbI5VW14niPMilzsq9oaX9jrFwdfRMFaBpb9aQ9nuwxE+9NesF74L7vsrwxFxYlkau7UJPI3qasF
SNDr0UvQ6cq2jeEf2F4Uv/RCKQ6WQPxStuZaorDvGHkiza2uK1BTH5LTpM2HOE39KcM9DKVLDn0P
puAW/SFtnHdyHP8r+kMZjOQgbTJARDbUJucCNcGhtg7o2EWh7eRMOsfISiTeS4c7ey0sJE+K9wbF
69dqBujjBIRwNndNvpvxps2JapSeAmNs/w9h57HkOJK12Vf5rdcDGyiHGJueBTWDDJKhxQaWWRkF
rTWefg6c2RlZ0W3VtUDBFZhBEA73ez9hnuSZPp8h6H8elCm5kVWf9XlmNdv+1yjZQEL851CvEb+N
0oPpRzXV5k7XtOjcprG9yqH7rESByrqskwcfasNOL1xcrSDxnOuqa1ngwv2D52Uuuynu+At/DcEd
bOuWrXO49pPX8jxIk81MXPmtUlE9a2VP4B1aUYfKqjPzalchdLtI3DrAcHP+hJhPkNeW17mOnj/B
LDp7lXoacSejde+sSYNppw3VD9f4KPJo+C6KzFjyNaRnUsviJsAgbKNjt3sOtFjgkVbbayV12Vlq
XfZsqR3snFJvd8NczESF9HLsVDeyFTGHDihT0B9HNcyeRZu+u1FvneB0Z89mxFaep+qmCfjZqAmf
Wk9q8QaGD3mjwIxOkeKmDzCHzrJeOHkOQgPS8ISj0pvdF6vRtbJnbN/NQ9GHP4d7KRJjISrqJ8NK
/uNwH1DLmzXl1+GIsJsH33b1pZ0aoDGM0FvGLtGe2BjZCzht9FK3ry6iRk9NVSsXPyGRnjrRS2sE
zg0hngZPmyJ+Gdi1blS7Bi3FPVm4ilVv9dHDYc6ogtPQ4M4+oA+9q0cskhR/7FZNUIjnKbT+LBLc
KcrkDmoyS+yZhAFfYxFZ+ckxzOEonXalH+9cxe8dOw7xL4veX1VViWdhn0YeENaq3VdJeR+hTq1u
4QQ0vxXxjmn3WEXdl62an4K4gmHouenKME0UEOdDmrbvCXIp+7ErMQ4cmyg9ayiOLyPbbjeyKPup
c0M66iQRKyO7XqAaqpVrJKDwOmN8HDyiCJFRv+JAWJIhH8UKNNIcUEBwG03u5HbgpfYsmmQRi7h5
NQ1LvfEGR1nKUb6vt8tUYBMtW9XXEXm/VwIt4TFNcFKD492weo/S1Vh7xU0dqtaKsGaw6RLe4GgM
dBY8RnZgtnk9zRHqrgHkHsEPESXpyP7HQZ3ujVkmZ8Xa21k0fcX7HY2yJdHH6MlpYpBZeKV+pDVI
Pc/6EQFDIGxsTw9Ghg3tMJj+wRTw2ZCKCNeKDedeVDl+RRPhZrLp6COK7z2zMKlBH2lLbBO2g1fY
e7jb1qkO3XLljon+WuniLD/IDINdDBcSazhepIU6ATXIvegsz6y6/KEogU0i8C/1ZdW4GNjjLp4S
+twNChvOThXdsbPq/ijP2iz6eWb3QjmoIVBxOnxWf+mKO3p/bW27WVfFKghMxqTN4jZIdy5WVte0
Wc8Nui316FU2FjNcJA8XY+IkjzL5ZSvmN5ZK2a1swj8gW+n4W2xlI0uQ5HqtMnSVm3QgnRzEun/B
xE6sMGoC2hTCZpd13nxG3H2tqDrpYlwKr/Wlp9e7juztQvb4HJCESEu59lCC0vzXRcKUf4oTIvIz
f4ysl6PizjFXbowduWz47ep8oHkOI7W4YyvRPtWZcxuOHUiQueRo6ZOihu5Jluw6/+GlsybHmHZP
No7ueE0W01HMxQI886I0nR7oBCNVRGuWuu92N209dU9xF4zLFJ+8vRxLxBtrycicdnLsoDJhj31g
bq//Bg2FEa/DNUGOdUhybVpDTTaytY89AfRx9tcrseCsUgsLxa4vnj0r2k2qbr9bpmKtEsAPkIeC
4hH+4OVajyrHKmY/f1SHrLl3TP2brJfXCccadU63mS5WBve6aybnfWhNjdm2qc5BGLsnSxcWYQgN
DcEmHVb1gK1k6QT9BRZmf1Fmen7Fa3JSXSBnv+qFLoIViUvBCo0essEXGmYVGQosc5VfqIqLsOt4
zjArOci61IyjBTOmWJX7JgL8rbGKX5euPu5jEpuPfT7dNVWPT1BDLHC06+7RsiEj4hBw7OfStSpA
zaRCc1aWIvhqeJkn/UEWRy/K1n4SjBsvBoPotK21ySRzRw28dlHMp5jHb8yqC+YlDHXtzO7RwPUW
qyYKAOHMOFxtirepO91kha28NUypImVFztZ6h8govy4QkW9N6u4wUcufeEnUBxRiZ4dd6tEI+mPE
9UbVHkSf5cFqvARlqR1CltkHA56M0xIh15m0F6IfqvtMydxdMEbDdoiS8THVhz8I/Vt/RBbzCHoJ
L3lhJhsH5MUNwfTwggQucjJWbP3hZPeWOrTfGx2LX9uzkpOrAQqoa1Cvip2aB7QR6oXHuodpjqI8
eHFvHubADHD/ufK3U1fWGm2ZbsgPo/k4tzdCi5fuvNVkeb/EkMA7Er82nVVvq+EqVBR71aaNfcLB
u2XPE/G0BEW56wzDBl9Dgy9qAKOdGCApMlnvZCUZLefaLIIAsolrdYsBpa5Vq6F3ohrWdI93rtjO
xlJYeI1Nymw8fGDuUmHTEE33vsuGE5GVkyzJAWQP1dUwb1VVpWhTFrbtskzq6iK7eLzD9lOuWQsD
NeB7MR98HfENP4vdvSwanZ+cAnUH4/kC5Z6wfvUsUF/wFxDn71X+yW+BH8fYJYX5gwp3Za2mWAwU
qLLsbW8K9uyW/FPihvghEXt5CPxSWfDgN+9dmfy8ok4O5F9XrNHN2rpTpq6xCtV3phajaVFV3itC
zB+VZVSXACYBdo/us6weDZXwSjq5W2fuVdjGVuih9shue8L0XRfca+o79HFXA1juG5yp6tcsXcn/
h8mxHyyDLS90Ojsv4GInw+9F3C2VBUkoa5mOE0ZLvVkdIwXC6WacT7vZCkgeaq208Q6hT4EASrOQ
lZ99DJR7t6JI1WWYEXaUzsCaPu6yhkRVxDO5EGA0n0Y70ckDTfCA/dxf91XjPDfW/AvKXzAWc09+
H/55LQHa3NWs9laB2eYvY5k2TK1etvc9JVw5ntdtlBLcte7i1JV2vKm8vtvyk81fM0RP2jlwa0KB
WcVFjP0nQrR3wrfjBdZm07cWJClvsDS50+M4IX3qw1b8JdUoz6Tg4lWV8drCRptVrrf57NdFfboM
rdRYZnjz9W3WX8b5kJQOcXS/+GhTNEBkSdYbfgiLtBxZi6K/fO3mJlV5LsSr7PVZ3YwscISep7vP
hrIggBXZABjl1eTn1WqngXc1svhb0ftrk6nhlNQDPlftGN5nYHmWugUKdawAMPRBXr5rWvOM6WX4
kRlkQ/WWWdfVtlmrFWwBTf9Gd2pMpRTxYYyB8eqWY0AEJx0e9T4eVllRmpcOCZiNXkf1bavDKNF7
cyZ09t3qEy/fBUO7dAoXih4JMzIsfVDfyuYaPijOMP1HzQZxWxIORoonj7GJy++m1sJHRwPGlSkF
sfdYx/wNo0nudtjctODxXmHmye4RcZZ93NXBsqr7fMcshexiHZmrYJ5w5aFpoiK4lmNRZdXCqGGS
/+N//vf/+79/DP/H/8gvhFL8PPufrE0veZg19T//YTn/+J/iWr3/8c9/mLbGapP8sGuorm4LzVRp
/+PbfQjo8J//0P6Xw8q493C0/Z5orG6GjPlJHoSDtKKu1Hs/r4ZbRRhmv9JybbjV8uhUu1mz/+wr
69VCf+KHSuze8bgvolQhng32I54oyY4EcrKSxVYT+qHCfIevnFaQCd7Z8KKjLPW1Zz9CewdvdG01
WFkieXmWDbk+QK0qc3TNHIS6zC5Zt41RvPpO6OydKWlWsojWYLasnDQ6DmZRvLYrENXpa2yQDEom
LVnKTmrcdSuXUOjezMKnzMlOUzNUF830ip3r591CM3Lo47IyKx3oaoF3lCVCqtWl0pRxndVuvHLK
tLrkdvft7++L/N6/3hcHmU/HMTXdsW39r/dlLFBDITTbfG9QzgFTl98VY9Xd9Ur+JE3hjQxMUTYJ
ayMt5qNOfZa92E0kbKbZEfha9lHMnBl5EJ3W4ukTfwDNq+645dRHcXvzq5eYIyW/qlTfMlHlVdtl
4UfDc4JuxeSRLpAlsMGQUcLnoEna+2xyIPPSx1e8+hQJk6jI5b98GcbXH6lh6KpmuppqmBo8PPOv
X8ZQeWnj97b4Nnje2pjVsLX5wP6pZfHGmUCiyANh8K/K0hmCVUWS47c62bslx3+Ic8WEMz6PlmV5
FgyIA6tTSghxMhCIatoNMYyEhYAVn6ogSa6HbsgiVM9lBeRYVUVOgV6y7Fcu2HC/O8gxsv7ahUTw
E6okProItaYucpHBSjCwK/3778myv35P7NUcXXcNR9M1x1Dnh/23h1kHHDp1bKm/T1XdbDSzTTcm
a+g94d7kKerzs2NG6rfMSUlEtSIk7h9E58BNlIVsKBzzCQ1i7wFadnTTpe64jocSO8KqecCkFWvP
KQnuuyZK9tdiMKdYZJ5FJXC9bZUIg54gaeGq/mqRuZgR3fu4x9LtMzMjz3TFsG8/x8pRnxf9rTPj
5efKHp/13gDsF4lF5gUgL4ciG/2DDSM/v5YDA7tPvq2tbLXmLp/9EBIMriNcOeKzOYnSzFr2hu7/
l9lW1+fp9K+PtWvYmiF0ew4yOIb11ztUq1qN7jsk+E4Jy02fqi4uS+gkOS7EU8Ix7N+xkDtFXtUd
i8ZFzKDLm1e71sODkXTZXSii7E5LcElNetfcy7rroYMh4wcFxq1zP1mHCHBKjKdrt7LYjlZ21xe6
Q7A5aTaj/HDPK0h+52W3hjrjIRcCnTs2jaxZDJWCfrURc1rCPCCU7NTL2NaKo5sU8IV+O20QZt5F
k3fx1BpWQJTxjfeJ2DGHWcdpKOPt0BvhOY8SfQ28tr+LmDlWGFbGj35HKI9ohvesFD1UvGFS3pIg
+K6ogPQV3Tmiyz09wlm7r0yt2U0AyAgHt/FFJyZ8kWdwin5wARQsf1XlDWKQUZM+m+40ONcBRenD
YE3Bz36Obzrolx7hylBh1spnYbzJysv4G+EnCNw2YlS+WtpLU/T4IesCevR8FtsTkvbytJ5C91op
iwDyzZvmTxGTI/eXYNrjOWyarN0mAOotD368M51R2ZMEjlH6VmpjqTkBVgmIDRyxCvCOidJ0B+Ly
CAVQkvWWX7HX+O0U8Pca1frp5rNP7rK4XcmypVvfI9Ovt17e7EO1CJ4CtS1WghzFMZ9M5+SSR18a
c1KgTWfjzUS88irON2RZzT3G5eSRvZa8bmWNVzqDZDAMno+VoQPldSY8jJ1LPLoGliUbASlH575C
F0F4U7E0q3RcjGqETdjc2Whc0tFZ+G4bdnOc3F49gSr9ecgyjHqICdhb9vOTvqi7VD1FGvBF5O03
sp+lfahjE5ztJnZuxwwL+8Gzgne3hx0Tj4JtWVeLiz2gd+fmRvhedTkELc9JwBGZygPpuJPZed4T
satu4UY35NLGk+JVqr/u8Ngk/Qvczi2Ls6HAr0C6F4vxdCoPsi4D84omqFacieg89QUaGxU7dX/N
VpgAGBjY3YiYs78uBItbJQM/IsfJIfLMDSIIRwl/zee1Jgfh/ISHZZ0ECV9sBAZvbU5esLLZVqy1
RmeFg7r+CTZIfhBeZZ1rW7fOYwTq8O/fHHI58Zd5ybBsw3WE5biabjpymfjbm0OUEe7GilV8U8wo
W9pEhbZ5WeAtCpDprRMo2KFr95w7Tnsgnox+wVzvRCglqoWYzsmkeBdfmD/6whrxqWX/wnKivhH6
oL5EZbGQ9YFnhDuiocVGFrUMi1AQHI9E7YyjGQzV9bKlVrAgb9T0NIkg3SS61mO8kIQb3fEd5pTY
fumRN4pnUOyX+tRfmkWbv/tj7Kx7jIH2CbqLL6GaXwHGEVql13rczNuXhHiyBPp+6Z9RLwHDbqhE
6DgcwsrJH+a85KrIQnMji8rY5GdYqbuYeFeB8LIOwzvo8n3U5sUDBtlkWJr6YxwVbf33d8v5t/c8
7xCbRJjgfgmdNMZf3yJVWRsOWczgWxe0OEFr+ctk1d5dlJb2qc+rftGItn8b2gD8gO9asJUd7QmN
nA2W2P2b6IZk67R6uBVm2qzrAKSLAb7koM0Hh8zaQRblmawLhE6uxrZvIj3OLrzHkXRRWXCVeCFf
EAvELnbgoelLtTh62tgfC8wynppRnIMqms6IEuVPri4+yHc0t7IUzEHKpgjqgyymbdgvK9fu99U8
svTZqvmTYW9lawhufG2kVb3xXT29CWbIGRjI9tjNfCJr1o5vl03d10dQe0AtZY1s++xV9joy4g67
haxGaaqN+h9MZtac30t1i/wYsc175udiF0c1wZREJYQRq3Q14m7uWjf+zvYgZ9buaN/aSLlNC2Hm
9m1emacqF+O+nBtkq6zXGsv+Lzde3tjfH1OdGKXQVNtQTTZr2tcFXo8Udde7vvE+6n61yq0CRK1Q
+ush5gePGon7nFeRtWFLEd1apWPdpRPCuzYCi7JEHjw5i84EDsoWeDaV6ta5Z4aLrAZXM/ZImckD
WlHZybGZ0/zGVFhk4TnuoDpFqGU4dSz19n//oza/LvJ1Yaj8nA0VJqxhGNqXpVFsitIxtEh7tzXv
pYbUfNswy/x2GHrU+eA7aixQJnuRIi59C2qkX5mZ517KVM83Mdt7jJTQIBVZ7t2UTmjdqEBodl0y
TbdeN1SbAmvmC/SzftEbY3MoQo1YvFnUO0DXoISSae14qbc3we/dyLNCjbrrWfbr7D+1ftZ99iOx
Fv+XqfrfHn5duJbuaKZjCHfevH/ZDLEwmdizj9V7lKYfWXYmPO/dDlFkncIZyyPxOUJP4xWKR2L1
WSfP4tbRjxoGW9cBJRo1C3kaTTOI2CjHjbyA7CwbULKZox/eYSRpPf6EencoDJTBGKC14vS3V/i3
PFWHepZqGpN1TwwU3AGEUR1AD9wwvT7bUsdkrrPDVru9dgH1dS0acxcfzZUFWrMjMrB1dqnq9FF3
hHkjzYZwIs4uviqanUBEFwIWRXmQffM0vvZNwfs7C1EG7c5Xhk0f6TV0X6fVFu1Q3oKUd94DNcGe
3gGMR4TEZhMrXs3Gd9+t3m6WMBdQF9F651IliLHqcwNiQ4SD8yA7g6zxz8XkIbo5N2Qja5fGGzED
F0F+2w7qHB6iIZqKFxNA5N8/JrZ8Dv4yB1jshl2ArbbtAEI0vkYGkKxMNLRs360B5HhZhwS/cBdY
R0pvP5em169EXVu7YC4qPRhu1WiyW9nKqxv3XqLCYyHEY8bSSVaPFtgpXm7fUQO1n1sN/IeTm+pS
Nro6NiwejwqHudXJ74K+f8SdqDyJUti3wg/1ZYuy8ndg7jCqjPF1qgtQf7im7LPQLx4rpXqRHTol
qxdWOzZ3yD3Gh8CfknXiDcq3JlzIDrmeuavCDcaDV2QuPvEer/750vjpPbK+tR5ZxRi7wVBwI5PE
Sye1CPv5PfcXmaOtqkX13TgfoP/8rKsys7qTB6RSfq+TnT/HKlFXX/t91ukRSkmsKf5yra/XL21Q
QWyTdLLnD7atngI4IW+Jgb1QXA7ZPq8V+7WP0I2v7beugUOXdGqFWpNnvdklduBQFlmYduBKMBhB
5Ix66JVQE+rMunTZgOZ1AjXUdct9V5D4Qygk4TExfOyioftH0OeqsT+w8OiDZzdvHhwd7Iue188u
BIHbyWycB+Bsxrp3EXcLcSN+GP2qw+YO36MI6YolCxcQ5kN7ln2HCQevpFI8WKv09TWSYVU+JQvZ
ej3kzdJ0o+kuYUN0FINmbPVfQilS7+SL/MmnyApG2tMWK+bLZ5Uc8GX8l+KXy7Uw+lal0K2FHCtl
Vj6vl2I5dqMWWBrldrPu+ty4iEJrSHDwscZ8Nsx1slUtXP169vf9cjTDN65Kjs2bMe6WhLvLUz/3
nozWMq8NxKa1oysR8rLVmXvLs2LwAafQLyZHNBmQICbWYqCo1ehOHnKvQczAC9PljKa51jXCnPZ2
NsOF537tfFCbFn5LrJ8/h0Z2q5z0qV320aivUTd6Mh13vLPVqV5qfVdvZVEehkxrF33npPuuKaY7
WaelwIMVSE+yJOuL0d3nTjHefla1IkI/v40umSGai8g+PI1UcZ3gaESodXzF1uuDfKN/cRXNvB+0
4NSM9vAqSssATYN6Ew4pv/fqY2YaqJWnMS3A5cMYXEajkZbLxD95SJvdu6oyPNR+xC6alOHW76bh
QS9H4zjzDx23y0rik3hAgXMBKUjfLlccyCi8nLT4QecdgS7/eMc2sHhQh7RdW1qvr2VxdOPwLhvL
pSxde4yltjR9XdnCWCZ05rNHRtjLrjaGZxqHUO9Y/fXZDptIeydMq6/3skEekh7Y58YVxqxl1VcL
2Vu2NLZ6GyRFea+5iGeXjehvY9vRTl4LIAkQafk9QYAsRdbxJU/TbJuhp7gTal48Yf11Jzu8h7pv
3wR2rYSo0cHrcBvzdnCcgZjKOJyhwKYnyACLaw+NlcxBic3jZw/ZzS8yXNSsBmSyqTosliuH3XGA
Nfkghvk7S6qD5iMiH6QUE6vx9lnWG2vUGkqUNQlU2IOXfjcQ0Clja/iBURHAYiw177vJRx4nbayd
F6kjc69jX7skPHOuZf9hkVSW7IpLlqXjnvdximLFSwvTC5O+AQHAOv95cOfiZ12RmtzGmWi5AeHm
LgJyua9Y9S2lckBa2ejuqQAxozK3z4HKa1kqBkxjcm+npX4ser7lqehRfEa18X1yZsqSpgynVCVU
ZWImoptsUkF+L4tGK9/hDYE+CtwcLk3bvkHNtZKsfJ8A+W+9eiq2spjoN8XgAQ8bxnI3jWa9kYOR
hFzm8NxeekVB3smLx7WsD+pw10SaeComtbtJelOs5GW0yj6pCWEwL+uRDmjRnUyEZcIW9IY3Exvj
RWlLg6JpvMPI/V3Waz7YbfDd0thgeI2HQzB31xtF3bkY9q1lr0IVZ7O2SPmCgL41rEJBsbMf3kbR
IAFQLmL81pZ97IgnS23txdDU02vj1zFuT+H4TUQ+vPVK/2FE2Y40iQ8IU/kzhxsZEag4l+zYgwVp
7k2fp9VH7Kd3ytAZd5MfZjCmxXDJgM0vIUx4mzjWZ21fpfV2o97krPWGoF57UbKo0E88u0LJvIWh
wRCs+Eo3ceajkh+96YHqssMqK+XW6zXldrDRAYv18iCrPuvlmdp7PX8UC84vDWZgKOuJD9tWg4VD
1xSfnSREtsdUvKcxMxIQza5ycfPCv2OH4ywMKBxkYqmz/D47CT24I0V5jFSjPxiDZp7Vxhdn/ELi
WZZtLavkIQVog03L0N6QiiQy27JkcFUteOpjALdAX2JQJG34hFKHfY67kvmKRsuLhwff+MjLMHwq
VL1aOWOK55E7NLfDfCj0CHmHrNqpXtbcqo7NYT6TjbJbaRrFUkDiW8u6L/3KZMD20nqEtKMdK12d
Dr2blhjo1NHjNJAG9wFffIT4ZjSm99GJIFx4SE+Rb/WntQ9i7DoIAl+5iRJtIYBKH2wd4VgNRlqH
YKXR7RSzuVyLqMqbx7FGHWZhr034dk9NhoFBVfCYRCKtnkqIgmuMwYKt41vlU2YgZ8msbuMWQ1Ev
TYxEnRzRy7kY2ra9C9CSXsqi03blDQvM6FpEUdE9wEsEfzR3TidLvdUL/0eiP3rxpH4DCv5HBETz
bahLb+FXwn5MKr1e5Y4V3MH+yzdRP6i3g1IOBK9H9SYZuUmJVSCxgp/P0lL19gLDNt6p/Le3tLE5
QcoTK78aNTbZ3Q9NC/o/eTSUKkn+jFjZLWKsEZ7LcAzWVQFE+E8n09NVbCU8AWpkuce+1HfYLPIA
FKb1nJWZcVN443iZS2VT8E35QfYECjhZKJoxIWKqpk+2bwKJ9pXqRra6WobmIrr2QOJp1buhR+XO
nTaySNY42vYE9NbTmKVP6FGZi7RV4qOb18FZ17U/mQy7lzBI810Bz2ZtIUz54ueuRtivUFFlodXt
gqMeNPl9kzGDCB9hm7naLs3qAJtZTqjdS4Pe7boYanUrW/mxoHKfVAn4LC7Z96sKmNKziYze2e7N
3z4XUmC6lmOMdtjo2DNaalff4ziWA00useyKrfDkI7W4cqq0fkEu/QVmEr/PqF+S8Xa/O5MHUGse
JOCebIdAYBU+DwockFoGtsYvU5BcB1lOv3Sqwvnu9ykCFXZU3/vzJ6V68PsnAYKrX7LKf7EUX/lI
y+63T4LVu5sUa8FcKkCJzsl4maKXhyptNv9lkzfHOnKZrL9m5UkP6aZqETgDgPTvcZ4284pAUeFT
2FFgIPzZxge9yvTnVI/eJj+qzwj/6c+BEYNgravHoWTp04/eSnaCi42tMVDr65CgGW8iE1SRLM6A
yS0qdAY3jks4g9Kv0CYxdvKKSESCsihikk9z6xhG5xgLmovGrvyG6E94ynMv2wUJPgus1hD+EFN4
9N0kXwQRW8o8HGCXpgPOWIn1KHv4wwuab92DbA+wHeGzm5MshRqvonRUk5vRDZ6d2rUQTDHYjavW
1qsMZQYSOke4pdCD5mKtZNEujqMIvBFFNykH5DVdeyeLZmPBDC0a/RA44wMT8bPuWNm9HXfZfcyW
AyQmEfqu4FlY+hEPb5ilB9kKYqS9/fs7qBn/Fs4iw+e6qiBWY8ESEl/CWZHNbFLWTs8Obxi3BAgn
g6zkxMTopYhjNZhpR7etUM2DVWX8qPhbIdp5JFCtUVy87LuuOtF9UeXxfYmJ9d6JRUN6LIJY7qIl
qiJMvK3VUFmPedG9qh0v5jY1mrNfO6itFNM+UfTuder6aTcJYJwB4nCvpYHyxkQI7GSZOOSAD78O
hx7S7J2aR6efr1a0MGRdxypve+xJnkfg2XJ4XUz5TUF2GAMuupUznCIz0+qYgj59cX5+puvW8cFx
M3Mpe/kCQT+N2fEgr4EmEsm6caU40bAciARedBTmLgXmCz7T2+mzyhVgYowB0TZZJw8eVjwbE3Xd
61DknLWjWVovKia6Rx9/xV1upOi9zWefdf/p7O/72ZH783rur7MvV4lDV2yBTpNDVO/qTvG2URCG
SzZo07xLm+60NEg2ou3y1Wedr7XTqms1Yy2HyYbO1Mulmdrd9rPOFg6CaaNebkQ//QAHjjxmrQme
PF/dC4Mw1iR6lKrr0LlH/z1fWlnQvumdeAQ/FgDCUdZUQGBSnfJklF39/ve/739LZBsGewQAGRYs
dMK2sv23hFFmsckJ9SZ4Q6gmjG8se1cb2SMEr+bDctqtGGvtXfUdsQx02ziXaOrvq2CytpD982OO
+v0iBzi4AGHFj3w+KMj6r6wYJKgs6nVz+vt/svE1a2LYrrANgpuW4ZiOKb4EzixN9cOArNT7NA6r
yJ1qoA8czKTA89m2mx3b5HjRq97POnWwsfjGz26hp2b3Zmf1AWofcHMNihVpBMhTadq/+eD1F6lI
1dsezbAHZUzPVqr2b0XFDdKxlNmlwQradOFn+u3YVIQ2BxN/7TzhJW+5joZtIi3yTB5kRzLwPb5V
Yf5fIAiG82Vi4g93bAsRZcs2wdOAUPlr8ggWPQiDbLYfsJgwRVLmR/Iz/mzkzak9H1Ldz49eAeec
APb+S70syh6ffWVdInK0WhMTr7/5Il/6fRY/x+YuxB1YTRGasGZ/byBufgiE+wZxgBhIbY4YNNi+
2DhmTevcBSbocoA5f5FVoLWGPTPphDYtjfIivYqNU+2E5g45uuFeLcoeMY2LiHIuqXT8Nv2qRbVl
HiAvonhlsAAW4B/kRWCYjacY6zjZKOo2XntFb8pEySEhRsiSk/R8PB/kWVOb+QKZ5Xb9pSFL0Wpf
yI4Wj8pS1xCSrdrCRk4vnpaBEXaPdmKNJ76Q+zbtUPeaD+XwBmMqfri2W4RGWSTXR9kGOEPPsuaY
J3jeWGWDlqsfaHg2GOox0cqfZ7JOHuK59UtnWSdb68a098JHnaaf/OKgui3BhzG5E1pREBf/10E2
Tg6C95vcHIuDLH82qxGSxiQNBpK0Ln67yqRsjPnNq80HFVxGpLXpyZnfw8BD4tupyc799TUMSH6D
WWtL/n1und18kODMyCSCFpAX6cpUvRPtRrbJXmE6VXtUV0cWKvO7/D99qtaN+9Azf35qlA7q0hkE
UIR0mlDQxaAxQXLvrQbJAiutcM8QN52zLPb6qLzpPVF8AwGGYzfo2TnNmm/4CxsnVOXNkzyzPJMd
IC4ZVlmYbBMnwCWyIWKfj41EXa5l8fMgR1Toun5WqSQfFq0WI5PS9MotABfE2PTM2QSqpdzKus9D
YPnB0i/C5IbocXxAwwsHwPlMHmrFG/OFPCVrlWzQRj1HbZAcIz9DAcspsrXDbVhVUVGtU2Q2UJVA
D5og1wDxrf3TL3P0M/oue6gb4tb9qKvra7Fu2zsX2yDdML18KbKK0EtZdPjR0Tlw+/aURdOR4E9y
65PDQ/ZUOAuvMY2XYdCtdSvqaSuLOeaAC3Ma43MZ1P5zxYpFcxPzJZnGDsLyX0ZZ3SWFJMNys4mI
C+j1d57mmxHQ2otn5dX/5+y8etxGs279VwZ9zznMAfjmuyBFBapUOdk3hMuuYs58mX79eUj3jNvu
QffBARpqUckqiSL3u/dazzpUI8ufqopriJbJ/fYASG+za8WheTslznA26gqE8OTUb6hB1xewa8ne
lQiCzoCF1Fsx64u73YEE6o5OSf80hFENXQagbFaiXk9sNdgeYDQwqSWaLoNNnmrtZUWoD4+jw6I1
hNHGyrndryacL9MOcCLioQwDGyWzdgwTVX/WOyRH692pnaHmNlmvFGNr+nZsTMEqLsb3BXpOiqVz
sxHnJnlXWsCzNmNGVGenuKsLfLlOf56q6HfDhjoN35gn1HdkoM3XbdMwnkKC+anTF19JeukG3sJ8
Pzv0lWo0pMesVKd7FcrindCvtvu2W1rFqlHdxKa3bdK7uNN13QzIVIxPXaJp+0xWqte57PbbZ2FO
YvDifumui7xhhDcbxvePFxDzriyr8pOi8aMmlUc+TfHUPBgEPm3PLJUMBFpt4EnoEOBIeuT4zjTH
n/FqfP8i1BDI3mjD6NTI6riR86b0zBYwgjSAvCx12KZdg08Oc2vjfL8yb1dIEvp+5T93zfL/z2P+
/E/wOmUn2rUs+PFPSJFq/M1pWf3zWZlkKk1GvKlbmun8elY2jKh3ClNMT7q+2DdZLm6I72g+KYJ8
zAFGy2HbLMF2mK1Kw6xlMuiNghbkPO7CKpKGjI/Hqr0SIB4mQSlFEv/va5JuOVQZc3rYrn2/tzH/
ZjQJpuTnZetaWTGWNC0CcpEQab+ueVg7dE2NhvpRb0fAm1B35VZTjpYOjHO79uM257/ctj3OqW5I
DXVnqWAqBTMmPyU0p4Nhaeg85k4YDGp9mssl1Q7KFFr7WXDm+b5NOs0enjFMlCn/NIg+32ldawWN
A1DU6B5SS8qpyszylMRJweGZzXQevpG+qNxiZdIw/SXftkfRASh8zSbJbNtsw0cLSctLjVxwP3R2
a17nU9nAmkvqF1VQf3RxT/7jupnU1S7SwvYxKhb9jt8fNd8q0Jktkpcqh8TNmJWenYX5IYbkdDMy
5b2ywmm/bc2ZcG62a62wZShj5OllFvhpd7tRMotPELTC048Hb8+nS7WX16d+f+z23FxwNt5uHCZS
x5NIwyWrKeEhSuSGWmWsX2gBWygB6jzY/pLUce6ZXOo0b5PhaehLOrz8RSZ5BR6e8gniVmkZn+oi
+RKnS/E1WdJPelvplP1TyA5qo2wkHPJxfUDCeeIpMRoOdaOD2Hotl75f3Woodc74ZpVZdJ6u8SZ+
FFatIurQ+1FKQSglcwF33GERerG3k6U5UY/bj4yJ7zQt0b7URphBTIy0a02L6+uo6TgJrXeIeLmu
+WE9OXIZnaykHfbNyAGnS79u9zN6jv0lJ5Je7+U1myEcfY3y/zrPqStGxam/qE76gstrAOunGgGD
XGm33c6n7qXEA7+uLNXDKKzuYNWO9BoDr9kekJMf5auj1gbw1dPHMqFBs76gHOmtZ8+LfcE9rN10
9cBIZr1DhAx8IVlJd2rYheelKJqdWRjObTricIFL+ty1VQe+rI6eDNYGdaTML4Nl1Vdzq8NPmsv5
BZtHsu8TrUSRz71JDVhVIvrperu3xfNk6eULlKXpuiU2gSUJj8qSZTnMkQQMSSTLS5+KzJOJvzlv
T7KcyBeg2x6lbpRurZIk2e0fxvdyspx42G1PInQx3/WhbZ5AmnWXNoXNsswLwo5uXTUlqfb0Y5Oc
qN83mzpsz7SW/ri53Zu0tBy25/ZrulLSRLR0C2aPjs7g34jDIIkG4/ernPqGNZ+6CQMFG7fk/+m+
7RlSaPhaZspoQk5ZGYbGazN1LcgOgHMIMGnZZwxoBtU85dWKpgtrmVwpKz3Xc2g8ZIt9//323DHp
uqGQtfspvKOaft9u7yhJvKIDCIBpKb8t+rp341VqIs3EtRSxrd+YSzNeo/8kDyIFqzsIhDXAeX2r
7K3g+1Xyaqxg2w4ZxhyI3YSRw0kWGI5+KWcwll1DVM/325rGvCTyIgV/ENest0XK3YxUO+RgQfmK
ym1Ik7d2jO6tNEzeh7E5kFRcxW5dvBUEhKduLW5YGRuxW2UpRItoee/m8MZs7fGN9J1vS1spn9RF
n6CCAbibaHu7UOLB7IaWBVIwZwWBgc3hPCSH8DQHmybXenV70Hat03qyomy78LbbpBbLjCvFvEax
vQYThOQAv/Nju/vH8+yR6LE4Xip/CIvJdcCc4zXNIl8yG/2aNa6Mm1VRTqWTigu6LTBxRtw9SDG1
sr20w2dIcTdhhFrRlXZROQzf3U3JamranE2biymKCuUcLyh/Vv9TPxNNYWpF5Q7tZCFA44JmH/aH
msw6J0opRDCzqrz8LQS1IYji7lVZ89m2C2d1EououBAQL523m7aHmjFQyBDO6e7HY62Y5EHFiI95
2ho7VZ2jG7XoF9KrzJlkuly/9Kk8+KpTlY/kYql4b7XoTZuQwHTU0O6Q1bsMrM/XaspWAp+iPzkJ
8MPtldpI+f2VqjWgVTMl9WBKrXGhtVUZSXyx142cMvRSjEsO2G1skn1nSWsuAvdYuZ7iQySf00MJ
Sdck7Y9cKa6m9VqqNMVVVLf9sSKB8Pu1+D+3/XJvFXWjL2PlRx0gBw69UVwl69XYlOVAMrjYNrcL
Q7NL0//+IMiGhkrQBg+1M1PxKqVObgfQm7mt5S9IftTA1kW3U02szvAyIIPFdAewqxW3dq6Rw7re
AQ+t3o2OsIMmip3nNhdebuoTGSlI/8txmPfbJrqvE0lyxiPZPinjYgxgOfRtQZ4rHzXVd5V04WdC
2xOvqFZAmaS1+zJPyiuwvGiZwe4emiUa7hRnmb04xr0u5wwftLXDFK29pn5M9JNdti8/btqu2c2o
75I1zVAm8EfJCvuKRHKbRT++OUhzhqeum9tt28VSU7m4eA6JiLSB80EMumtpgHkK8zBAujUohW17
WbenLkLFtG1zFv/3dlS0L7pcwvwq5VcZ/XDRyuUHC0SgnaXBegmhQZzp5j1aYXMf23VyNq0iugh7
HThJffskqhL6BWTfd/GW51n1UapoSNtWtZ8kDnsIB/L+Eo2tGlRWkR3yRjT3rDpBfBRN/jYQuLk9
Sxnqm2jmaIVwL/Q4tB7+uvOnGj/bbpgS6o6lyrSFHcPQZHann3te9CjjwZbr8KtRrfiDRYvOBb0+
vB0fahd1b0W2+K+GAHOdErDuZcllVonGUzpsxZKhJDdCnU4kIRH514QaFVl1naRtdxLOTrPq5FDU
VXwfl/d51t9UWqQHsmRoAd0CAl2qOveSQaCA0TEbsGrSd5U8Q/2acplDBy+HgxbG5168KLqk7/oZ
fht9u/6ArYJ2stZiFeljYi2UwFzFN5aMKwig9KuqANcqtdf0HeWsdrtUT4TROSh9IBirzDdJjrLL
K1kJlUPRiifJWQgqihhg4rU3jkxTCw9jpXS20geaHlC91bG7MWaSuMIBm00CRfosyRYjdwipbklO
675AmbobQ/Kp7Dj3QkOp9li45P0Y5tp+Mb4KXS1PA60W36I/7hmATPd0wCfPamtqb0OcwiXJj3hx
0cos6IYyo3JB9GLoJENNSnjLXcWMJzNgOBeNO8nJ8jACjU4l0hvnmHM+9l6YImpm+eiYJB/hXb2f
NVt1s3hkdJ/1zU4GyEbyAywZaVS/ZBXIvsEsG7+MwtKVpKbYFZFa36eoAZEUqBcg1uqlx+OUKYkg
kSH2INxMAYJj50yCIeDzDoMUM8P4IcM06eWTSsuRXDdEiE17gsO3g4fJMD/tTwsce2ANtWtOdAzS
RXwt5Ea7Qj7zFsXawYqpmcymSks3HOYmoBse9VFxVWj685SaWhD1srXLDPC9VC2RlypOT3ak2TFj
eWRVV1xh5i+uGg7Scwz0VeDIaNOwfoj1+tEw+iIwEkbVoX6mfX0DFst85dh7im3C3ckdt+PyUmlm
+tJK+UGxxpFQq6TzKsaRdzpiuqHV3Ty2UD/UMQFwJOjhlE3dYRj6izCDBRmEv9I894T6XkRuL5e4
QqAiWUzFsWZd1SEpszKOrL016UZQN+lzVYTjJZxpymYwM2ylDY9iVu9s1qMuh2T7BLYUKLQ6PShp
K663C9WCnDg1JRF8cYvoqpG1szZ3SOU066pmGnszokTZzWYMvt8ihhaxrTeGi9vLl6ixjWfsh64d
x+eGLnYgFdJ0mp3hU4F//KKrE9poja9RQ+DqqRrBwqzoETein9wNLYCEcLHVw0QluytUy0sk7as8
Nr6aqJxe5mm6yGVx2+PJI50efS0mefAYs9bvslIQhF7EPg0L55BHVrUDorwzp+iLqWrD3xzWlJ+X
2xzVDMWwDOyedA2IgPlVCQyJrLSc1im/ITtSX6oZPRXZMdYgYcjpLYlFF6ZlGFJ+HaZY6wej/iA3
wzrEnNHIScmIT8+yIGPKLpJhxjXMb/tvjrw/D7J5i5ZONwC5sqIyibD0X5wqiqzmbdHU6ftEMhRI
bzIHR7m6a3KlIrN2Ho+qRYpKTR/Iq1k77nOlc7URpdWGEa4XqBzpDFRcy/eaYnZ7Bi4sW5K+uKvk
0vHlJVb3y3qsLbMx8Rwz13y9MMgAquKXfpb/7hP/uUuzfeIIrxUD+T2mkD/ZN+llOlWGs+1bAdAs
gLlonlHs7MiRTwllyuFhEdYSuiV+V5d2bUjyeU6kuWrjPDRs768/XEf5qd2yvRty2UHkOo7CsPlX
7/6EyF8dOKB8c1iFwD0RLQHe1ftgx6tpae53i+5krplCarEn+0OTsq+i76crMTrLqdLtQyNbrFlo
Gx6pDacglGIEZ31i7ZW4gSu/QJMUQ/yKBky+7pb4OussBXHHkFwKoeYHQRKH4W/tD6IqX6QqCV21
Th8T0TxwFnP8qB4LEs1y49DK2kuSE/SY6lDbdDODGrcOGFLhCD4uIESiMWVfiYZTUXSqFxvy4M2R
0pLVZWEjWjdb08z9brTOEdYvch8Kt5hIgwTU+eH0SXwwkv6TWi6gFevqvrJ1J1AjJRgT6QE2WPqc
8at1Fdt5Kypggdos5DO6HP1YRpxAKilPD0aotmd+Ke2qaxbiw5j1G44HuODa3J9H+LFtmIkrVe57
NLUOoQ1yfe4b0V/ygjhmM6qEB684czPZTugTKbeEJ0jMbxKSSrt5+fjr71/5U1XDnsgIz+CXr6uW
Zf9S1VSQUq3GiMpvpSVPt0Pr1MRrhfroMdd56GKVZVFNV11d9866qeI7g2PBX78H9U/74Dr7RaPC
jqgxUv11DqxIVjdhZ12+KVX+lVS3/gr1Rg5drohQqUKK2YbTatZeEHocWIFFp3hWJp+WNvLnsbL3
iaG+EUwgLhNhuaBhZumcwxRI51LejeOgXi0jsaB//baVX1qV24GJmAHdsVXFWWehv8gzlIzlJLom
61vSsvPJmfHFEaO6I3gQSEgYNafSMpHILP2zEfs070/A07XPlT2dOHVjViWHkCKkHq+loXbpvjpB
Z825m9pkExBm4Cl8Z5TCtvKYNIrsz3F1hA8l7/ouOis27ImQCEOzK3bkp5inKVq6HZ1T+zDa9PrG
PoezUpAXSjjTivnOX0JpKvfWCI05ZlZ9bpCP+k0YQmKJkuHKMmfmOYyRseISSSqqtHObdH4rdWab
MY5IL5Nm4c/RZO0rw45Zh1bDrkuHBjfk7Owjoe3jymjvtLEv8M7nlj+R27UPdT2lInGoVo1opLu3
9PjdtGbX6lHvhTWFq5N+wRgYd82bpOvGhSO7sZMk4nsVm+DQBpu6a6XJTC8sfMQq55xGPfkQ1H24
lrbaeZpPIHjrY931qInpuhyoGJQAhm4CNPirrBHrCyBEawdytao+PpnrrE1nuU36ZULCZKyfujGa
/BGEGacAo3xwoLIfnUG8G6AUC4oaVTkqGOJu645K9QYBEus7Gd1sEM5Xjlpnx7gZFXce9GShW1J6
RpN7M9Hnt5olESvbwLIcZScuXSYX0l1SvpY6AgaSKJTiTN4mtWGp7KLxA9h48dBVunnUh27xelrQ
sqHcArhfY45wE1ZL3/3NaeAXQ9D3XVkH+2DRfnfA7v1iCBNy6PC7tMJvZpvEVFND6WaW5OwzFEh7
RU4EQ+dhuDZNY7jWI4V8zzQ6VznWdoqH/aQPD8MaOIhz8bHgS/nrX9qfDxBUAI7hIDhQTNX6E2BG
U8dlyaYxex8TcYNsWHlQHOTuLQpjL+S4vZtFm9/20NDQSQyeos440hRb8XqDEkbSSPXuOqX6PNkC
BW1maYgg0+HBGh+dyn6bo7l+jJj5/51YxPn13EqtoqlMYjTNdnR+eT+vGE0l6YqOyIJ3KQJ8s4BU
HCvrqc9TTlzgS/fmpE5uLIXVCc8O4yFksQ/Qhm+t3AlKxTRO22JqkLWL1E3o9cqTOpKWVQnWOwr5
FG6EutLqx+6iKfUppXF4UOxoBXFgrIGY5gTtuMiuFnYHooG+zijFPmmZjXClby9pEbYHesPZYzG0
tM04+vRievnrb+4XBdu2X9k6izdbNlS0rs4vepmlEBABpix9twu1853MjDifhNi+O/tOS+rsbE6K
6eOVep8lgqLEFEhzZ5yLqfVxLwEgHuOLNsntlVHENXxr5dUiuP5Ws6UTiYWD1OvPmH1Jg8SssUO9
mLhNlw8eTRWYHmnUXC9l+FnIgoNayKIKn+tTiK/n3ApY5H/9t7L//On7Rv/DKVS12UlNxfzlR9SO
hdHZUVm+54Yh71DSjte4gR2CtofIOiUUPTdFku3QyZQXZ4ke9D7+CJtF9TJZNfa57kSX7aJyaO1C
7gFiYKCsxG6VCpHdcagKT7XdfSKCebqSaPfafeEnUntNoPIEgIH2KO7Ga533dqsDHErYt46OHpFp
n0v67cS47zorPyXWiUiNnDRLchzg4ZSO5hq1jd1V1p4aU/ghM3ot05UzoeRo+ftBhrRLSphAN1Ni
j68tziX0vY5hlMaeIDTE7aJyHX6wxFrujaJ0Z92UCDUpQIBg0LkBZ1Be9Sv1KCqchgh7gOBoaXhj
hpCepTlvdowobtAvVtfq9Nj3S3JkyRnRpzcxdRdlTcrwkHsIwVVv0Z4oUJB4duO7MMXZaVqyfDha
AwN3GSpmNzlFnbsgaPVTEk/cYuXwm0ZLVHFTXlNBOmfbrJIzQ6zK7TPdOCpxOAWzPX9MiVCZOpRK
EK6JrqFavseiAeFAH9MlNGC6qknpCBtyKXvYfhOHwr1BmYJFjoaHDLRmbYXqxtqBGwbLJXrmPA0t
ULE0fzb1lkzLNYFXtem5oRnCG6Ocu3juLvrwwYC+v8mpHlzwGCdYb+NBD9vsGaF/ELb0iKv5zc6l
6IpFT7OfIqjeLdI6N52hDtEbl8/GeoFD2iWhtb6KwvoN9s57iw/8qFTGNWBn/V4XYjpa0FRHuLQ3
aoKkcjKKr6VoL7oJlb63o9uRnK1bYKlepxT3JEdUH1bEudC8prdvvZTKYrozo4dzKavXk6GoD7MS
H2a7zm5HVjwwz+b+yGGJ/vYYj0QIxThp0esdzYTWP3hSTsZ14fgpp/Izivf5EglaVYvtdLcR+Wd/
U19af6pxLVMxNIP1o+Uo6A1/OQ4PJFOy1+ni3SQ+xsvimbKnwJdlO4JjKCXDjW037JDdXiXLvXbT
CJCHqUS7mGDGg5ksX4spMQ55BnA+NQCPf6brYblgspxTlq4dKup4zn9XJERiBgGFxyEuuuDNcDOz
HEl/CU1X1bBJR+Ns75RoBt9fjPOV3H3O8vKoIfq8BxFQESBYigv0KmOfVsrHRoPBNXIgu0Q7GRMz
IPBl2aeiG/Id1jHOIiJmYc6/NRaJsccTox4wD+ANjZLqPALVyta8z7JrxYNIVcVbhseCyRfctSn1
5RI0ULyU75ON0sichv4QhQyUsnUXDtvkekiH+ZKYxm2/1O33Vf3/+Yka120Uua8VWDHEYP0vm//7
WBX89z/rc/7zmJ+f8b+X5CsTyeqj/8tHHd6r6y/Fe/frg356Zf7139/d7kv/5acNv+yTfr4T7+18
/96JvP83/W595P/rnf94317lca7f//Xbl29FUu6Srm+Tr/1vv9+16vI5K6xrrP/w9dZ/4fe71z/h
X7+deRnxNZv/y5Pev3T9v36TbOWftGrYCRzLNMDU/vYPQIHbHc4/DZx7285uUihrnKDKqu3jf/2m
Of9kecW+LwMENdcm9m//6IgtXe8y/8kSxiFTUOHMICsoLv795/8O//v+vf13GODWMPphOzAoItci
jamJpjkmHNtfFpSaqcUE/IRRMHL0LfMGXjZ6jp0wJ+lU1eEldKLAgAgf5Jb+WNQ5WnK7jI/ydJdI
eUA3bTqVPe5kh44kkPKwd3Onmvypx8llji04fo3k0b4GsplPNgTk9CGTesMfp4JC2cT8FnJUH50k
PI3N+N6q+wS99Jc/fCW//9V/RB5ipFgrl5//Tj4pg8JGNVVEsL/yU6bOmI0M3f4JyiwzJYN0hSQr
jmHTtUEIOpqzs1YQwBVZO0eSWyB53BbRUiBuptsN2ZIfS0V+LkMtIEapPtDYxrOVpck5bXEomiEt
BI3oREd5MnsLA66oHkpJftPjQr/dLsimMhH/ToQ7OCFxIhHnFchzErgbq+YkW0IEJtOuqPbzko1n
KQeTvkjiCMSl8fHUAjoN1fGM0j7ivetfMq1mUZbNjs/7fbSlmFnBeuH0UhMUs9fDgg22i64f5WAm
weq0SHc/bnYslkRLEZV+2mu7zlGXo0b8XLBdxAlGDVJAmXygxgi2i4EuT6CF4d2UVMqeTEZGBIpZ
pPsq1D5hLbLUd3AJGWFPEZ6Gtu+DaG5eKxjWPoHzfUATsnBLxwp30ToDJEEvOqC6u07o1pfuJGwj
0ERjeJGRL18VvZj9vrrLsykLljGma1Dk92YOQKlmtUhDSat9pmG5W66bSy87f7jYbpNqAPI6xt26
KONDonW3hKaxamf3YzomjupEpAEo48qtcrqU9KpbnxYV9RDYi+iUYd0NhaMHTT4YwXZtBu8UdGsi
9LDvcf55pgGIPipzr8ubYx0tNn2QEWN96MwD7YGw3424JF0bAz6ql8VBJdl8UTOh+HIT8YkoWhfM
mnKHvVsBsKPuizVEG/tsS8gtabXbRW3K2FwiSiAYpwlL/W4CeyKet5u2iwhJ53kokOHiRr5DvAMs
IRdCCraL2v5QYGDt8hLKcqR/rrN8OFXjlWmwUzUMDXboQchjIJdlp49I8zIWK2q7nBPNESyFNUgA
ZHh2PZ6DRP1sm59k0WX+RBoyoi3RBZLMn7FiVcj2lp4rCUtLTbf+1EN1KvJErVwCSw0EXEE7nMcZ
o35kLYlXDaz56K8+O2Za7MMylYMO4gA8MPPUpX18hu1H6IGTPKKyZ2ZmMMSdbkWhJEGbZJdcFMmh
cTjvT419hPw+Mm+A2JOWLCLzibhmAKiVm5iSs8umfj5IfX6Vy1KLYJmUcYKoSXphuaGTV7WENnB+
Y8gOWF3aQGv5DU1yRPewUUuvmqo7iYVLUDt5yRLQnHyzeuH51omvSw0Wc0rX2pgeF+bLIxSkQx9D
MEkdfqLFECuuXDVzgLUDCpG+153JC80VxV0lO7Xun9uk/2IuuRRM4ghnWDmFFJylsIazGGNEY0nz
ENUzAldtVw96TeBR+dQUi72rgfW7aLqJhLfIdy5sn54NLrm8/qSNsbZXizKgXwgULmJMEEtaxVw/
OrIXOwc6fBzxlIZsjd4s9lOWL6ch+lrNJvq59SJ37jlwwDw3mLTg9+q87UDJCbM56gUE6Aat1zIV
dwA2Cf6Qs9bVdcG8s3xs865BIGdYhBTNcLvsuvV6snY8A7XTXqvzGxh4c1DZKrk80RMrAS2YsvJs
9tkHXPMRXGEgslDy6Xa/pxXDRixwe1tNrzpljPdS7rzGFjM6RVH2JO48kwRenQjLYC0QNjvbthiV
rZIhO5EWAi3NL32nZa6otSGIG0n1UhJDRwIM7UZ7KtU8WJDZHHrRXFei6Rivh++z9QBg+XPYc/Ct
o922m895GeRJS41pF59LWTb9Jo+WIELY6LZEfu+sVbTQtearZC68SzBLqaVTW8+CjlSXMxuI1SpA
xKGqDDaiTn0OWQ8eOU7cW9pzp7TRbsilbu8wQHbZIe4JPOGxlnFe1BVbwPqRoCqak6rALEomp9OK
YxpnMr1FRohLI4xrJZY9vVCUHR18+pL5buLLGY3MOCZ1s6BsEH4uaaZH5rLqtYQsNVbbn3TB7lVq
9/mk0wzFVVvE2if94KTpsO+S+t2cWajaEh2vLjV37dScsKQarNKI9itE41GVM0q1h8ateQboGOsa
UXDsawmMXqy5C1ZEosIrufM1Van39mRZboi3+yDPztuUVvtEykLM5Fh75UgOd44x3NTAO3F1nRo1
c/YpkwBjCasgi5vy2KnlsZ33Yw/9EigSDRYnZDGWs1xPmhdVifGRI9uh5++4bUL5Eg/tm9XGjDgi
bXalSar9Qkp7P8mH5ZRJ5hH29THWxpmVPDopnFTKsQqXy4Slx8tI9dgx8e20gWywupv8RXI4Hi05
MvcEK4hTJ17uNKPnCB1vMySmapaerKSaWYVK0p1JUGTuwGuqCjVQ68WzpXwnmV/DMOL/tWl4narv
DJPHK2sesDUk89Fqah8/S+nnhgowk0xXYRHnOTb0BGQqs/F+4se8TtgaL7ZDFnNq82DW+UW3hE/S
H8haW299fJP79VC2J6PqBnl+8VQK/rnsxXQcqj1zJJVYNejqtC16grnZVRlzwQEVNIF7iE52xJUU
/M7FnSy3+UESdXUWw2ejN56THO9opGdr6ii7paKTxif3OARrZzlUUet2iRj9ipQ1r0YB6Ce9KfYN
ehF8ZpPbzF121VCxveTVjRHfQ0IZb8bI/tSwAtp1NKP8mYRaWESKY73mTg1+ppRaX3SaflBnLIbo
aF9TFbliKOjlxgWNlLnL1dsiZi1eha9ofllU1eNjMzI61gb9I7eoTOaku8psYNUOFRk1jcDbaMYe
bex511mleUoZZey6DynriSZAvJf24aG3DeVE09yHZtEgAtCrL+AxWhr3DMsTM3WOU8Uk08jC5hDl
HUM2xBeuID2mjaL+ynIaTiGPulqoR7MurhT8fLbKB5OkjeMtMO5HGtYTNpVOjsbPs3zRR3t+tqvi
ZE9C93sh7VoTyFNKEvpg1tbZqqsAM8W3zoZE2C3lq26gwavRTJo6DLUc5FYpdaW/JHaFkkqb0VfF
5hfLXaFn1hIdK1UPSnUNDAVZ5IlqvqqtMDtQ/uHrgdVQGFxIdVtcrBSGiSBcp3izHZLnbGr3tPvG
l/5QacMdkaqx6+TFrS7Fbp4XRPCpqewNZKl6tfLUbXVelB7zXCEQsOz5KcxvCyFVrpLFh9LQ9k0T
emak31mLerOUlnIkrgDmWwZnK5ucGzQcR2BcPoLklAWDHXpWOdC40FgM4z9rIvMO5quJcE29kJR2
oanU7qu+Ja8udvZqKD5PuU0tlb3OuH8kK/1iwg70oIOc6Enue94yJg2GN1HR3SrYnV2VyDiiHcXo
yrUsDqF0KhHe0wRDCCa1EBMsDNp4rytGzt9gkxJnXprXOBLaw1CiGUgFZAN1ep4mC7R/+FCpOUqv
fnjrTcnaW0vRHp3puS6tA6IJ+6jN4dr+I+dXxF6G88FqT73gF4ywt3ZVhRAlWsquljV4tXH7oaNU
En5O/d6AjOyPCv6RCfvkUEckD8dkiZAgus+YMEWN44sQ1YthwHhc8uemqa/J7fVDHA2urIB80Ifk
Si9RT05ouc6Kjk/Nsd8r8WXs4LuX8kHDpkBfU3wADjw1y8T+mowmQbi4sqg5PyyRj/uoKM/aWIyu
ZDoXp4qg0dwtlNn3HeVYRYN3VyZkZagJ4VG4J00Z8ElsfF3KT7Xoi10SUgahxGU/xIVr1Pcxchkp
l5+KEL5qzjQOXQHe1jp9aWQDx/QwMm7Hf1ym2CBmQlLjvkBQJcOSbRqEMhHfrbKcOe/Xd2F2rRgn
EJMp6EjtbVSye1Ir5EORa6zkjAStij3vjcy8VXt99Enx4jjcaMSXUT/Ja9wj8tApLeG+mI7Yj5bE
wqnJpkNTi4mAqUq4oZKmHuIat4+Tk5rRn6JLqkAaYnKmYafZoVD2zcFpYOPRhcWQWbqRnT41eXWn
GSMUTOWWtIKW3q/8ZKDbO6D0uHZa+pgmyDqpVr8t8AnCaF1VGYMIproC28EM3OpoCDMLmyZiT7Ul
VSA6d69WFd1MKfs+GIoGYbnfxvzRU6Hv/y9757UbOZZu6Vc5L8AGvbmlC6dQSEq51A0hKZX05KbZ
dE8/H6v7AIMBBoO5PxctdJUqjSKCe/9mrW8RTlmEowqHzau8D0gi+nWASL0hNcWsQHB0dWuW7lWv
UxSQlrIEfWpxkjMa4Mb8kcpxNYDgCwCMB3ZMfgPtBuoJSuHGU56yZKecdat7ULy+jtmmkBLUm89l
t7+knIW2y5gyEeiAljHEX0uyckkWotLYxOcYKIAqamI59PeurPpgkX3uI8L5ZIu8RIam35qN08st
tUunWC+VbVzV3v1O0vkRkoUT2BWnhFnpVVSW34WGRGnKrd+WqfDJyeqSwmoFkr+0ZySQpdoHubU1
R8lMLwXd3IF99CvTbkk4QjucmtM9hyObR1SDmhu6+XhPlBylIPIVZflLWMXvGU+Fn+raq9czA1mH
s8zmbzFW4qSsRw8rxcGbce4DuAkQLDHkQ/FPUaKZpl/O1bccsjuv9r5bOE6GpEXEt5miHzrJeS72
qLaBl8kj9s+4OLI4ae3fuRpWNGHUHEgfGWidDKRkUV3b/aGv2m8rseaotNcHxVYNJgBWpA0K1ETL
6GLGwAd72QAdc76vsGBDRpGz38vcBMvjZkx685OBMz/I1An8gqeV8K6NBeMKJTxgpdY3rDInhLs8
jGM2HqZlgUJHqoBip1BdcuwRXhsNZfkkGvFj2PJHpxeBFaBHamw66wemFNUfCoeHfv6opPsr7zVs
6+W9XhBX2Fc97pPWSwLF/nCo4NUZR0CzOGrgJcp7NWzHgQw5cl4aSNPdL35jyqaCA2xwS8SscyTK
ATXs0i8hGPaVYX6ZxYhf7Es7/s7hBpzqdD1rq6JHPMYNrS41dEpAsIOuMGHIC975XtLLBQU2U0b/
bSiyjdu/sIn0NTI8kCNgQE53ZaK5tKsVkBXEoACYUmh5Ar/kHv7dLhInxCYIoW/An9V6lBFAxd6F
UK4q2e73/9Unwnc82JRkwGWNKOPR+s0EkY/rkgfjCmNZUpCscjvBunxHqcL9qrSXyu1cNG5+JUhE
H5a2pGLgcaAsIMqxwlMraofHf38hS6G/uXeT2HgxHLvzSewOLGwm2INEQdO9cAQYtk9i6Ie5ESeT
lBU6rVacIXR3/Bbe3yorf4k8FhkLUWYB3bKT4AyQuplpPViqh4BvIlzatlgv6LV6orZ/LZCauVby
4hn2CpvIfQbdnAZGn+C5bZPHXYaJb6gMyM0boXNWt25z/5CNowaA3yYvkAWbnLWl3JjB8auFm1KF
Au/NlWYLTLZt/nhU9akNBgaPXI7fuZYnYasbjm86HWvjUqeX555Il2U5EjSV+Qmb4j3hNsBikwTz
aq7M3To6crHM/tLZVrxJLDRmQVDtjPwS4pcXCaNWfc8WX6zZk5BM5ycCWdmeT0MdeaK4QEo3DtDX
GJ/oXEjFq0jN12rSoN57Hfwx5XueB+7Y8SMnZ5xQ32M7TtfeMoNyvXKGANP9ZbEU99W8fsYBIGwz
WuqxQCDq8Z+hkZPAH5eEgR0kztI1PsqS+pU023X+S2mRKd2TBTvMd61lC1hKQthYiIArXS8cEC0H
3oVd8q6RTX2q/JdFa864RDPf5aLk1gO2bfPe9YjswpFDlPCQAWcKBLgOx5fbrrvi9y91FSRyb33q
xiQ9VmVSnmvPCzuoRLIfjgjj7nSAT37VTsvR07YXo1t+JUN+G11TDTM7+xGmebBb5FH4WZ7AAbya
mflYDIFhydfWMm8Dyy8J/GqhpoC6cDGd8tdo8LRMVP1ZrT/V6PoSp40w1uM1SZ2Lt9C1bkHdFFwM
VfI7obuBscWoarlYjRLk2fijIdMNZ7XhpK1PspVHTxnxVvKsGe1P1zdvmCbHYFvouKbxe2sVlnLa
7tbX7YdRQmpB+P8Me+cl0X4ptomDuVX+DuN6BUZO4KoizYBPzxJWsHOATC3f5SaOzuag0dYqX+uV
z0VRR8xMChug2viiYAvmXNTAPdP3zs5Pq8wdmmgJD3vKHwbJOtT+q0/lvdOWzMq09DMzvIeEjjNv
BTHo5l9FqX+1+8+szOOL3RYhKU2+66o5WlhCTQfeKVhOJtyKqj2D5b3qHuSYbI4nc/yjmcup4lW8
F6CvQLeejELghyJ0t+ndJO4bT4uRk6UohuwY48QcLz2DM+b7dCDVgklo3ZAOrTkjRFDE55VKskOg
ZWlofPJxYqo/KqdU8X7l9ApGp3JLF68KqUjHipLDzzfcvl0yBRgz5GlBOumLQQAQKNUbi+hgcmrb
R54UWmPCmi9fAyxMoPMpmd0y5SmtkQckchxi0nx+t6tKIpYou0MpsPc7dXbMsQeFqJcuCUnxPiU2
I8xt/q5He/MnaA4u8StMJOnN7doFop0XVK8qPd39bHavxA2IvKfx1vRYzc1X16KiUSbVDhZR3Xel
B/VD2b4qsUDe4WPk5xOuYY1WInZRguV5ZyJsL9+GomejPzx1CON3SXD1a0Htvyx2VA1K9c/06di1
7Uc71i9ej146W9s/JrVuoDxWdnbVRMEr3fR5mI3Tcudm/Z8xA4Rmwr8+kA2R+Z1ROiCtGRAwvflc
am85wbkz782ND0Lnrg/4T7eLN6ehAjbqKgSY4j6tQ33lDuEErUf3lmWYMUpWTb5jqM6hFXYeVUY6
B8mmrcf+yDJ+vM83ssY2zdjBioDZRvWozuZVl6U4aNVfI2vr0Buh/VQrg8qR0pKf22BoCyNaiqWg
nmbc7G2mHszts67KBF1qZceakgu/noqHVfESOpDlec4cBg5abrEn2qKE/UfEGef6XcOvIx0EA1fS
BJs9iXApvCXcnS+eXmcXvK1kbRRnMTbrhSqZ42uVgEmd/iuvlz+CsQymOuvsiOqhajT07NskYpGA
YXVsG0V74Xz1VhcNjpu8Nq5x76Tya2H2gyEfJw97sSFeZtJ2h57LUSdQZQWG7Lv9UFzxKwa2vnAK
tsNnUaJzn3Syw2gct7vBrX+K1aqiZHeT6S4dgZnAxFFE9YhtzbzaJfM5xtdxWWjVgR/lOC6VeJox
UJKHYZBmjmNQVbLXpFHysyuWz7Houru+ASzipkKEAKYJyhsBKCqqesvm9bQu+7DSlIGq+caIcEfV
s9mveqo4o5gsf12NW945kD5AZ/HUOstROh3lfuZF5kwSblGYcANaTPdZi/pWSPRuaqT2+olrogst
FfOxaZ2a/m+fKvMdb96fuSvEoWg3lhmews5OuXPUKb847rvBTuQwlJT4jtJtV3ifL7NutDdP3DcG
mfI0zrFXH1SVdQKKdMATLasmF3XoGekFT+itc6vxnFQJ57dl3zGaHaCLyJZHtvvjyBWUGwChNbuO
m/2ucnuUpnwvlcU6dDPvqEMP6o3LiBLgpxtr81Ho8oV2OTkn7t9pY0G5YOezRN5RAO92k3I+p4ps
oxXMCGAG+WS2KYGG6Dk4Cn1LgaTcTICRrc19TrwmC/S2nR+HOf/JcZmM9Ejk7HLFz2X7OucZAy8e
Sc0bPpuSHKJ9Wxjm4FajXPXec7t91kZymokxGvyKGEFprOl7mtBxqKX5uM0rAIQcVVxq6Saps/kb
Mt48Tte3dCsvY8oQdRPOb3BST0NBVJxnKNR2axLN0jKwDvrSpTZMGwf7d9M9Flhd6YHq/Z6Yjrpr
oryc7xwIt4wvC9KQXYz3hAmfHaKRol4nOc/Rsusyr0fkn27kYu8PchiaO9oELUS9HdvSisXYpWFf
zffE0fBMdvfWWTEJIy+Sjsy6kZ4T8fKduJasJZ4G0/E9hxG4vXeTGTkPoGdM4N0Yquts+CGX5hHD
NIps2KGhrZrXXmMaShjid41NpJRudjSS9tJ43bs5w6afE+YrtY2CG88QfLPsaEr7wZpXRBQgPkJd
K2wWeZoSFCVVeYZ41zWCLW0t3yGiEFHm36SFSQmz6KhJc2VeV94nuNtprrJDkaexY3ufi9ANtjMt
Go1WhkWaFyen/6nmqSCRIC9pwLyRZ9B07q3kocfMc6d2YOdKGrxyNXg8i+mGZOUjXYpgGlY1WBX3
raunzzab4d6y7Q69gm2n3paxwas11V3P3kMw3BmRvjNbupW0zVE3JAcX02RoEGY9GeN6ElaLUXWi
+pvN5dmxPkpc7znQ3Jj1mzxrlolvOvMJ7uhicmn1AH+cfUxr1tLGQHTPks4glCBPVqL9JZX8VcgZ
4RnUSAaLVTgJDgHU/WEh97k9lgA8kZkZ4y4eMbY0Zfi7ZVT9lk0mv3qQUa9OXpTLGtO5KubLOJph
0TfSz2abmx4bTVICmNLmISTxfThlXaeFej4/zWVqn8rnscKKV6BatmejviR8SOJRxZZgaYoOC9mL
7NV7KStzOC55r4edmhG4s7YHXQcjyM33TdmwhSPJ44HuGI9ll6BaYtyMtZ4KREwtLZxTP5XKTHFv
oWebSXVkrQ+Lq2/LP6nZaEEzKk8jDhpeFyd9cMpqxmenMWwsLBrTx6027duWCz1oNufJqrkNvHy7
N2kIObRlMJkIorHFfMP0LUPCEdow0fX0DW9gL/8m1OaPm95494OyRY2RjPy1W3/FnhBIXfJxe2yd
5ZeBOew4Jozl5tQYblLVvmqSzOE2KOB6JhlQ8d9BbGfMB73l2qFhBskWqubcvfY2wL200g9zo92a
qjz0unNXTRnjbe+nzD5npzzVKk+TMDsDk4YaOfgg0pkaUGqzeVh1+JactBT/Re0ckOFFmVl6IX4X
NzTNobog9o3lW7GJv00vKZHHChOj8duz2uaPYeNBqyO59i1ZCw7UDkMenE3rDr3C8QJz/rLVWiiI
7cUx6NAUJZTekJR4pVweAGBqKGgCZSNmfWpdJtIEvFbz/NQmHD947v3UWoYAyCyHEW5oZy3KYJwI
rib5+1oqA2N44N4x4dl3FiacuFjqOzSYYGJpHFhvkB0P7uBUCTldtHI7SGmVd3Ih8X0YTiq1UTCC
2V7sTL0r6xZCZc1cT7QyDYXpjoCXlIyW1OGdWpWPXcZ6Jinq0Z7LNYS2+EW1oeCB/SSStgjGed8K
NfY5VYkmpu+eQ30BAG8WXH6rVj8ae31jj+g5hj6HuFQ49zbjcvxyNNiTUd1AADjMGMZDZ0Z6CSFT
iu+iH9vI6bUiKBLCb3PaDw0lWYDb4ewMJhJ7NsH88VCpm+opH7aHbSqnm1QYUpgOb2fRbV+sK6/E
ohc/m6Oe6PG4zFJ8CvwUFDjD00q6hypwJViW81UMiAAkdiBbbdN7y5TcfbhUaRm1qCiNWGVUdOXW
8Nm1jTfb7nn7NB7psrv2OX+mzlkBOy9kSLBLOmX7oGeMThysdRH5sKRCJeLI1p2lsc5UuwEzzpxn
CBWt+e0Vzc1q6zYc9J7lS3FXLVr5y4FUmy/V3T9f/vFFWk5CZzHpYSb4LAxoOChiB7aSJYI7jwlB
kxfy3Lc083lNcIIcwN1vDvmylTPFjrA/8h1KAKXQePBUYg8L9oqoBthE4D+8jIv1jvj34lUYOIss
vTVWUb/VZCf2I8v3xobsmY4WOpJ90wlEPNInW38px7Ox3npWhGfPpeACkQZGjQE+vzMZY9K2fS/v
ng25OtEAQSRkUgeU4awMDL0Ifzp0FunHMymAQT4rJEMjTDWccnko9S0wlnENrHa52W7VHspBiTfU
6BGQkxNF3M/SbOwtmWNiXZoiw2N7YIt08F3baiPSwhOgoBQoPRMiU5sv6FK2g9fUh1SfivtUcZ8w
+zO13iaFMtljcDeaDL/sEXUPMURxvm8O29wfBJhzaesnD3Ht/T9fVKcgZgLnhGXkJ1OAPGyNTD2I
hWOWmRweU6/o3zIqKnudmgOp1G3QZYYvGze5lzhPHpZK6nfZMp9Lg5GrMWX0p8k4+66znTbL8O6M
mlagaVAlT91eLJ/hpqbvy8gGZE2PboMXRkNPsKbbhcDK17SzLJDGeXpg0175mVp9upbZ4ccWJbud
dA3xweihPhdv5LQf1qpUow7z0bJwMLWiOymvhYl2Qyj1RO4qiW85uQQoQxMesm3KDpWGLHgQxKAt
VN4pEAzW0NP2ZFSjC23QuEtl6fzy6u3bxfaqo303KGtxCsFamf3VlvVdMbpnSTIukVPeIbfr+mzm
zgPIhaDX3S7y9mQEIqOVo7WIv2Dz/jikYscdAUeRcHozsvLVYYJi8ghsrTjAymAaZn1VNTg0DM1M
MZGfqYpzN/RIURp07W5p/27ynOnS6F1lja69YPFYNDVUIJOTsXrptGG+R/ylF22kW+mNTQgdXeOe
6P25ZTj4WcNG/ZaC9xf7sLBd49bRl2Coi6PQedMHugXAdCzUcjKcA5m6sb7Y8bilD5IFGeO7dVAO
Q4c8sKlZcCDz7mcb6occLummxwnDQl+qE4GuGTMUMfYmRV1YYfk+KKtTxbpc+JuaTN9IFmANyLKa
8kBhsxv37VOaJ1vs5TsPErhZqKzNb9t9NjRWQ+pUAke02Nc0TDeYq3sFbNWm/qgrnW6bGZA3rk+0
/MlpLNjGgOkJ1j7RkQj3/RNmAnolApLtKQ21PUl7ARE0A9ImX956oUeW1LfqegNE7YGueWyHhk5p
yc4Zcr6DR8gmVtdhYgtK02uj93MXf4MlHFRkKIRaNf62S1c5qhb1AyHnt86aRz+xOHe3mrGZ6tpR
a4rsebJnNMmCJI9lyCPDSFBhtpPi41aldNu8C+lqyXEfeS+iyA/5aP7xVnr7ysMWP7fEB5n9GbEa
mOhGey0JEI5p4Nezt3/55/+ZqlzPo531qBzVCUZhwsJUW4awTJGw/PPlHzUG0oRpCyp1YQmdoTHq
jaJmCoVK6UzHwcInbylYM/op1GHNiMmKaTR7Ib71z/f/+TIsXRqPigvQ3WPlW/COnr2lYfSpgT/a
/+mff5Uyju4mbz7ir1DOuYlwqHLa2Kw2llScGQziyzGm6oy2lrgEJRvO2/4FTSECkAKTB8QdOr5V
Tmcm3PLfX16rkR/a3dVnjVI8O70c42Kyt3//K3y487/dW/+jpf5/aKkNW9+1/P93LfUbuuj/es17
EiNyFL7/FmjvKuz//Mr/CKod51+Ojlra9fi8Y4NWMXL+t6Ra/5cN6EXzTM9E1ezt3/qPpNpU/8VK
dzf8OJ4NR3TPw/xvSbXzLxyhSE650lRk17b3/yOp1hmY/J9iY6I1gQ4T16XhN8Wlzvf/N1Jyuppz
hZ0pO82KtcvW2p96Qlemz3A3nXHn6RukYAniezspP0dJLs+q0BJq8n4iiMS0T7NEVdKkh1xuRcAS
hXrZrBUfj00sbOczL5KbXNQmakFOMP1lSohsOzlUJJ3RPSTYAC5i3eyQiAMdDRQ7XE+h1+gh287b
2/xpm5aINtk5odyOrhS7dk0cZ3Viut6WXQwEmhLfQFLWnXp3aU+mqdThtJJMrjfzp5NmNWiaGVUW
q00tWS5TWm1384beyaFtSLPuVk+bwvlJso/mApWBo0Cs58nLBiQfSXNVWq0LTR60CEOKzOo8hM8w
xao5XSvV2B4Wu1WiemUx0g1YLYax4DQGIReIUXjRYiCHwttRH0y3RZeRKmpU5RT8AqhEKS03tvKQ
Adg+UO3yQJefBNSZvomv4FZ4ah5WukNxX7AIhWxjr+Laz4ukOnUUUB0ImjQFSWdaMf1KO4jFncxj
3IxFTFxkwVQgjTOQ0s/G5D7VZCQPLG5PCyiOULeGq4vhEgmL0J/FyLQFNe4z4d3ROg6vdjY/WuDg
ptmOO1vzbeYRTc8INH/bdHYL5G93qnLB0XOz2+06Se9FdcQncYeMvFfMHuCHxnLtQ6ZSp/27RpUy
8c4cRj7Dx8wCFp1tmlJQekA5NPN+zMkGRWdPyQILxFgWLci1hs1nph3L0T7PKVOFFV0k05G9yZuu
5Cu+06aXd9uqu7Qu8F4yNoVNp+5CMSUJq1aMvofh7FBM0G5gJkpM1PZ4KMjEaaes9LHzkzDJB9wf
LYLH1Q4Fo8yr7p09VU9BPTpOzwcOqDzyrxEX9DYHXOVBS8bloapBr7rL91inz6peC0LNe0lma3nV
e2gCiWo8Ue0DIrMe9cq7seRldT9/mCkOZvqj905k/Q0Vhb/k23xUoPwyQtoVaosbSRJFI2XwiHPV
bH9RyuxuQDWFRjmL6ZwPOPsQtDXdeWBzSs6RdwAasIZEH2VRaigz6uAkqqV805E5ndKkLSL4GyEn
AY8ZVyCV1uCLPrlLetLLdRY4TtffkBVek6E/aANpsq1pIF+p26iqHRdsK3yZgeA92AkTgaaa3wnn
fjTr7urkUzwhiXvJUI2Jp7x/wpSpHFqzQbcjIMSPCNWbVv8DN/4+SdbYa6AEaeZQUxr13LMTS2zi
oSn33TF7n0kYqOwR2VGuhNM2gKNP8OBNAY/Ne1E8MQ4hkW8W4UT8EN2MdY89oIsxCqESxUS27JZP
QCKTdd/Zy0lqWDUcrcNKgXRmK1G4ZMv0QAtZhZJ1SzC5+oi4AIE9SnsNcSQRO+ljP2axpyaPw3Qj
i3TDNMFa3aruoQyS4VHS9+hCR57GNjeYCBUKU6D9gQenCfwcW4jhk8RrK9CGz2UBbeygel1T9VPd
9jco3bKAyWFM2PfBmTKOMprYo+I2U2Cl/bdkXhTWNSvJqt8QlXr6HdO8lbDE5GnpvOQlqyu0/r/q
rGsjvA2fK2m6IV1MeiaUjx+mZaHJ5IRwaubpMzLeynBuADGmM5u2V3AtBNWae4IFsggQ8tPsnuCx
uI+TgUhIgF5akIZiY0Pm66WA0wk9xwgjRoAt1o9d/M0V+7XaoH/XqzeG2FV+5h2MDVmeZmFFtWqp
zw6sDDIAvtPcmO8Nqy3RjKiqv9tGDN3eU1+/QKntGRsoOjyDA2s0oN6w9WKUe3VZbhyWltEh1XP6
aMMDwkg4ArBHoCl4d/u8ZkYGaHzsSeBSPMU3O2Yizswe3rgsQlqXzMuDPjNfyG9jQJ/RVhD6uG5V
fk6gVrotge+GMgocNIpf55oaZ/AIVcOR165OXzrofW53m6f5APzBDZSiQfTMLZlQZT/WnkrSq2h4
Cur5PFjKFGpWZCGMGFAq7GuWaG+zeG3Q/XWkLPn4eslPan6hHlnRFabFYSu9D9tj2l3/9arxvXDJ
Y2XS+ziskOM19PXI+5C03Cr1np2UzQnH8TIKia6BOOd+NFwSVFn6qGl/MJBqYlnvEMdU6aWzEvUB
xmpUWAafnfyVuwBVdqmWB0dJtfspQ3PWc63NdfdglINLTrOJDrRBkek07wt4iIvN6p47Mj/JsREE
Lo7tXW6L63BsDFu5kSLK5Jatu2NKbkgyGFHK/spZ6Z8p78sHBSL7g1LN9UkpyPskwtYqnEgb5a/N
6V4s03suiRby0/ItaxtCz9z5zUPlf0YmEqNpWU+tg9Rzz+arIS+Gs+Gdulxsx2k4ca528aoMZ2ir
NxcPy2PpXsTsBgYC8XsPOjgkg30H5fDf9ZsXr5P3uBkKUXuS+B4THgiU2srPMWPEPGofhCE8yZHU
+yHl8w/2P6gFH0xqDhrphHX7thrnTPd1fG8Rn9+bNVth24I3BGKche2MCsYUP8gE0AwvLO7lSkAT
0rJQywEaTBC4c2vW4nZ2z0OJYWAast/1Yjz3TK3Ye5tPKQVIXhXsJD18LBkZdp5ECKIiVknWkZa4
rgOD6yjvFeZ4ahlwKUxXZ3pH5XlMUJSGNao1u07pvuv6pvZulJHK99E5zrCvvMgbmRhbt1v2MrWJ
hRJe/8iS/DBvHhc8Ai5vWN7sfqfCdvWzVjpvWERifuOA0cWsJsTNaVnUjQ2SYA9HMmsRCOeaNuHv
+rSUbX4nq/67zbTm0LsIc3XjYsMO4QHiFVMVg22f7r1MAHGc3LXvdNvUYy+dtdB2kB6zQHqtK+ou
GDqfxaiy+AL04XT4y62uBXKnTE/1Or5WctrCtoPU2I5J6GzdaU298Q6iKXwsZ3rpPANjN/DfABxs
eW0LXCOOs4lru5iQsJCTiS816Yx7A6Gn5bAjWPKlwFIxnuo8e8w1QdSNsD7FlPeR1m8YB1maW2kA
1ON9FR4nYvdh98pzCVU9NACEQvpAfkBI7HBcnewKYxEJW0XuaE7jzjDCIt1R+1vXhJ6YNoEi2uae
esqnoMcBfxJDFlVusYRt8lbuH9ReL2KH9/lEtVLduQxtrIazLic7O66HLo3QAgvCyKwWBjFgyG5F
s9D31zRh0rAxCS2Z1ixzJQ5oHqpS/1KwdAU7CSZQdPVrSJFQ6UTzkdR4w6OUX7Qavla9CUi8twY6
fNDMm4gYQzwlXXfTwN35liyeiu1+J/SQKlBHo83WCSIt+BcPhaS20Xdjc3t2MNW3g/mILEAPVdYW
K6b9uB/Up3aZGngF6CQySnTP5R6bReZb+n64FybOnL1rkE+WOmvB0vaPjmHdufV4xY1h+ih25LFS
bK6XBMq2qQwDt+yG132ZlCMnkoy2Yet/12b3RslLbYeBPDCmllWJGB5kA81z1jBBmG12EqbRPZcj
gqJmKjBEV8hCB0Nxebp5vR0n8wW/JvWW5WBO8mVxNLSSDSPI3CX9bxvrFWNbkYemYSD3NlKWMAuE
80KX50r5yxlTUJPL+sOaTk6HQMyQr73KHqtwKFJNgq9S1nsmP7M/by0UGgGfbzKYsnjOApOBlanL
ueqwkmWWt7nxsLqGPypOeSNlCYWIkN1Hx6DSbwwhj1uyca8paRbZdWcGUzK/MpM7bE5zXR0CDJBv
zO+JKL4nGEtJUS43knR/pEFWZrG7OrvaelBpNu4sqMqMwsOlTl2oHjb2gf1bfP4IXx9O9px/DcZ0
UV0+oyUPQJhV+ldWkatg8UeB1mKU0b2t1vqjdyXbXnjVVKwNqkH9DgKBYh0Ik7s2GhLhdhgQMxVA
6wfF9R01+0pLwuqpRD7qoT+59sq994DE4DxIQViB92hP6+us9LGKLiTU9QuQyo8RcRG8Jq1DseM9
1VMKHgv1UwbVWC1MtragOrYnW3hPFng710Vz4+EvQR1c6XiN+vQzUSSeJEx9phantDeOOV/1Eh1P
osnQm9pzW7lntYKuUaOhZ1p+sMyMPYF9tJPsC+/ssm3RRvc2LbAjyarXbO/FdBYmzgQHeM8MbL+p
Pn87E2eImajIKn7r2tUzS8wRoJi4Wly1ojdoHraR489JHrZUvzSZeM2VKRJQRDZ3eADdMSGYdNDQ
oXfONgKzNdRiWVEyHYLUTmTlkJJ+xm9VVPWjMEcsF8A9azYldaKTD64sN8vOUPr1D8Wmvzd9eyzm
OUBPdm4STmglwbXTXoCQ37fWkDEB1zufcwGADMoNYrYAQugA7bRXo2MuZ6IbS0vrq5wAKrfXTXHZ
WOBRY2J4LUR/W8Ez6gkoNPs39ptIYZ+a7i6IQQkFU+BNiPzuvc/Rm2qG+pw16lEWnMoYCVudDMzC
vDGB/+haRKmDDi6RiXsZ6ZDNXeFE6VJ+WJ5FvddZX7L27qh/gZxkC+NsU36jkYyRXB3IacLNUYWY
RbgKKARsLDw7arpo7h1dRvWQfXvW8ghinYnAPq3UnQcLV4YhpuecwPBuhwbvb02To0X16ng3QYAr
b3fTANalYg+60CDrOIvj7dKZgMn7eWn18+gZeLP2HG9ErZuc97DUt5kbaX/Nldl9hkh/8NLsORHX
aRafjnrIG31FTcmupbVwxq3eg9Tn13SCPDhMESguwREUMAZ5oax4ZXpRUUbRPQOofijtKU5JEfbN
ybR+PQmmoJdG0SSudpDLEnJSCePthFnsBFMpuyqlqt7luCzVFiPPOHFowBNlMUgfheELfKkSVqp9
SieGwvaAbsYEZ2G404G7X55TY7zmqXpb0GT7XFwF65X6as8KdCFAOFneH5XEfGhGXFF0gAK38rhE
yI4uYMfvNoKFuTTqqG+7n9bmL5Ag1zZ4hojYrG5D57x5ZAyxFJqxqc8gn+WAib8AwrcpqJEL5Olw
Z3QpaF/V7LOnrMsxVyRVW0cqZA0jFQcmV5Rx4PatrJAx+0r32neUBdi6aeazK7XjlzMZX8p8GnrK
uGLmtrBHr4DoiS1mNaS/0KL5S5UTK9l+ERbqnmpTIAnc56tajdoTmohI4beOSvtm28VlcZBCJIP6
1Svz+qzmyIIS1KxJA45ktJ7N1L1y9T1MID1xk2CkWZVne1Ju0phf9YERDOj+kU7Zi5Vcv7H25F5s
tw8NTYVPaoAZjy4bINShfC5jvVfJla691AfZBGHdde/zVCOiT89iV6CMIXr+rJSETQD5Rwg+M27i
c2eBCz5k/4u9M1uOG8m27BehDIO7A3iNeWJwFim+wChRwjw65q+/C8y8WSVVW6Z1P/dDRVFUihGM
ANz9nLP32pX95pQlh+jqu+jbYD1idkmYMhwR2G0T2zFBzuIWCzB1DgAPZveSYky+kk3WkhKQHgM/
2dI7b88ZHU/UVtEpnPcmlneUhigYXe3gBkXhiFvlXMCJ2o+hoG63hg+GAtWaVIt8Fc34SCuWDYtW
5zZPh4sz9NZ2dO2zLSk5yvExYYrJcStAPNu+WZhpVy0HmyFrNoMwpqO00H2Esj1PEQ22tgteQ6FW
dYMmYEjNHd5x9BsN2R5WM1xLhNfUozQnY+ZOVBQ/854bFFkZlaTsXzHyUi8Mj8Qq5OuwaeDelwjc
tE9VMmQuc5dmVju7Mu7JXS02/NfpNrIp/HJJ9p/TpgeE11R3szywp7oYgAjM63tNlcDhzE/YbAe3
zfAmy8PEJLAhyBqfCwG0IjDoo9DeyK2pfxi7j9IZxs0A35ude6Bb5dzUnfCOVogyyhd6W9od5wIS
BNuKRiXc7uuQNHfuWO4tWrGrYcR5Uhu71KqxV9AKJMTxYx6Vu04p6DD4WN/dQP5AeF/shozZfOe5
ybmvzMfG1wfTYJ6OKfquNUMIWsY1AOqNt8LN12LCLEuVw1lwEQ9CLMR3n9xVmfgew5zbeEl/iUss
mBYJyTYIXbtzCHNy62RdEnSEkRtTGrm3Mxa/3uUHZ3o9Ttk1M2lfFkl7n5XOE3BQmgOIFgoDNVPO
CB3pl0M1hr0gNMlZdjiZGNUuNlWN7oxzm+mke5n35trdN3iySg3lygwBI/pJvhVpjwHC0esipzNa
hPap09toaPwPw7Sf1UxHSiUh3kfZz3saqoegh7HhUncYcYYgsBmx/oP9r8KEVGgLW1LhcvgF/bCO
kP/PNgHapJrpVdvU39GOENzOpbyUTPd+NqF0WB5CXdmMczK5U4yHGIhbh5gALiNNOFuUGNeHSP/5
VRM2M3YuLJxYSIwTNwoVIbXORnr0Pj8f0Omq0wT79YTFmgvw85utjwjZxjq21qyZpy6EqOfQsDpi
gCCPuLOuNGTkrqxzfVoc2RtaM/ZKEQTD/JYHJwwjQAZ9WJ6mYuRLJ1zUcV5DscG4VUykL9NOrk/M
kQ9Dnk97pyiqEw5VHpavhpZDjTehWGEDQxyMjP0+txCe4q9pcBH5lCKfzx4tnJJKoJsrSh/Vg0fF
/vm8ny/m8yta4iUfO6/l39/jFIqgtrIPWvIh9ou5h3CrYDM0M4KciL4PbWj7VCj7z4eooGxlsvKC
zqE4jVLS68IuhlR7+dL1Yoy1tY4LLPdBfopb9p/Clpc6NvkLLeS5R3W9586rToBba2ATfbACvS3W
VsGb+PnQcddsB9t8//e3bOmdOOVW+5qRL0KCv/7bagI58e8/JhP6ItJXuaX++gt0pc7GqTnMQTwi
9A7jPqUk/vu/HvzGCTNeHd+M43Zbo3rHw8Rd4Gm0fYhWUEEwaSw0Yrg2tNONl9ePbhbkN2XIeRjq
MnUhDew6D865W5DYKuJVZvbEcXU48M0+dzZN26whVSzom2OJDrnLCcApoXSuEt8wWHhSgp7C+D6H
8YSKqTMfsqC5kmFdrMn5pfC0Z5v9dIgvLl6nVU6uxVrZKUKOXv2YbWK+qqI/UhPISwd7tWk9IAF0
pYgHtkOQvjmnW7qQCp+29zRwG24sg64iYtfnKdHDXkzDyuWiPCcCO43NxgIirN+lU/JkIVa4GIgl
KssFOpDaJ2iiyyYQxtSZg70tg+5OZL4+A2XeWuXUID4qdrNH9nY5OgliNtAAuPhPM/ChNctcCdIK
YpvfmSgnUvNQmFN3KoP+a23kz+aoQefRDwK00Q35PXUiGm9ZAdkIOsolcCwskg7zoL2RdDyUHOLs
8Bu1b3ZXGVa8UwFj9zBbE2BBEnVRfdR2icfkGgowB85ihZ/2mUvfM5cMvRGrkzf3IzfUI6ziXVZX
5yybsqMDEKY3RIDhKLkBxPuMm3NaSVRMqXdUomsYniBYD/vxSU/uKUmfehjEq9AZboNOPPhNdRz8
5GrG0wbt7hea8dT7xTRSShbPk2DFJZR+3eOhj3L/bnnayrMYlYArcxUJNFGcfBSIbHo6+AziptcA
xloeOPjOzPxRCvdFGExwepqyWWS+AiBHazM3H0PjvDLK3kukSivcw1gKbf01muhhl/ZjQ4QkFkMc
a9BmxaRflt8OJYfvodJVqIDm9t3twzsfMZwsJa8yYhniPNH21yT0qNxguZjyqQo4/8zcHpjQij3s
1mcC4Pe9jbA6irsPPbQcr6hz6YCzV9rHyhTGWbdPdjIGW2mCGKQGPNo1qgS7gSHDoEbVOQK+OP9B
lHrGxIT43GJaYZcEWQJEIKCqWBy+M8bJ6amy/e8qlDh7K3pQVof/Lp10e2tMCt33gIirRHDWGhEy
IX8vsdwQbeLKNSTN/kDal7pblPRkM4OHYZaRlQUyjKbtUHbyKxRM9pa3jkGR814jcuod4+2al1Sp
2Mjh2nYSuAe2hFY9Wl2yZ0qJL4IRHGHHBpIZet6BRcM3QAWn0KMtn0dTxoSARmCiCLO7sSbvpW/M
d9ZKZ1OUzte+bDxqWX7nGg9p1k/f02bCpZ5tQ7sJ98gJFwtB86RESgNhUhxsnMU2U+3wKWO2pS+8
ihN5sWjWHZRbEmrfJt+mAgmSre9jpX+6KY1QkKyrKS9RrEkQ+LE/Z+uUQYTJp4gnD0dJ5LzNlcfH
Q4ZYLfzL7NcPQed8DABHVzqg54qaBS0O+R+CL5a/imO3xr+rP2yMnbCyvqh4YSbFPbdj+aVxrVsw
SAPG6n7YNsLYYwCjyPJxV9jeOsRquxb4Ho5+EK51SkmZ5/KJiTphOyHNX39wqdwcg25jvXWSFMyC
7jk6x/GmhkA0Y0zIIYgmMR+J15BYUb6YhrwKOFEb2ghJNL/onuQwMdy2VrgDPsEzI4En66M7GnCO
SIiInpJIguVRzXJMZXjnGWIfYjDgCsJ9G6PLLFOqLd/eTxobZYwxb+Ud6Ga/GpET7gKPzfycutal
adRbzRFMy8JhLyU2pPIeal9981wmN1w2hYMhtpzvq/rOtXEbCNqA4xIXu/xFIlMGwTXICi549Ijb
DmiWIcKjI6AC6ZLmRCfu09RFzZS86x6+Iz5lXhppPYpeHK7NOzKrOONmyt7IaXyOSpg7SWo85Gl2
qfpvRoj1z+tJq8DOMdVAbRVaTlSADA+lt3U0MXUSeo9dedmqdnHbOcYBK/GVPtU9MO07VG33RWes
ikJt4GXdfj7v1JIlRaRARLWX7Rq3fIg00mYbVYI1c+QWJkr5WAHI54DEiSiddp3InglBIr8sQ5ho
F9MPg7wLUEC44umpwNmmySbtGorqA8lExao33XLtNUBYi+BBWRghpwEWrngnLRx5o5TfCem7G0jW
0E39nNTJXjfRYga8On5/iiNWxdG/8+gmOS2NorCNWMGE866RP6EmewPf+dPLvpkl2CpmZ08gybYa
j7wJiALnKFP3xjywuOKVbuiwjuZhHpo32rgUi15CGdlirNFfjaJ+T8L8ATHFbePLdVYJgK19gKA+
d+ctZ5BLZIYn0xdP0hQvxMfgh+MX4Gx5RMWXYSJx3yaAmpADslWFlKJiDLMyaJ9yJt8yfT0lYFoY
B76jc0JtnVXPST+eCEM1ZfvdDDnj2MiiB73PuE/YaPdZ298SwYREl5EN1o+qpE1szfQlvcrK17XF
tL3BG59MzMSqxN435kyLubRvEIbidRPkvZvL9Co4l6DMsIJuO3fKqBKZpZgSDX31Nen6F5225tqO
41tggnBlk/h+aIsPjwSCT2+Ol+GzavW3ehJv+cKbyjgWdDHw2v4rjk/cfMV4z1mj2FE/umwA8bjO
hvQ9ap2dz3QCbyCDhqL5Jvk8QWPBZWCgD25l62VWevCmxzAx2ns4UZdq3NhmXa+Z9TkLnDVbs9MU
RPggUgMDcII9HLt8olU3jlvizLkSZFMzp6xeaehvECaZDLyQbxpW+t7WKALwhQA5A4yOE+rGzJkX
C94Y5AQ4LPqB+a0dftX4Js2pPqNvY3jhLcLE1CVuqLmThonmOTomo3gf+hTf7fTkTdY7TbOMQIEe
TAKaBoSt35f7m1DPBaWk1rTY0NPZ7bwehXoSpnvsI9hKsWIKNzjTBeFzhheNMG8A3CANsg7sRyux
CaQUoLbxHau6WkvjS8GqaWqc0Srn3CIboneb7CAK1WxNZU3HiJbx53HfbT/ID8JfHRoNXnNr2Zpv
iz7goFKzZIJss9L2uyF4FdjYvukGZIQxbGYfmi7gQoWQB8sK5Ho3tI4p/+5gnGorfk7totuFeIYo
rO7MhZfYMSlx8mVsBm9sLhmQlsGTH2PlipgLhMF4M6XBl9bszwpj/9aqsXV2EShXoAITaCCAWPM9
+cN7F4DjSufpuaQcoqvAKKT1amyNCaom993RkN1TEBDumFg0kpKtSsdDkVtbwYQftx7JbhFtEDAc
zrAvDflSgzU51jqnS7fYgd34pbbn245D5D6Ao7ny7fSeIxAahcl9RXhzaOYGnGyC7DEwJ34jhxl3
N20tk+ChrLtiCtv2XT2yZKi3kXYFukTWFT5csSuM6KGuw3prLYSOAVAAwA5Sil/theAxLCwPA2HS
wvawPTfcW0hHefe7k78QQJjerF0mrgvBudJUFaWG/BX07t7xxmcuBbSW9Z0t4Yog+7mHePM8LMQR
5DshvjA2sjpot8k4lBvkYeRYjKQMEK+BysIE+Y12KJjo+2iSuZnd4IWYFtpJv3BPpk8CysJCqcIj
1JAYaA6QlBpaSj8skI8WgooApeIvTBVC526yhbLCzNncY5B/kABYqoXEYsqjn16bhc/SAWoZI4gt
jMzaheAStrBcRjasfKG7YESbkZQDq6hMif0tQStFN6/qcs6Rkblq/PG5pS002MVDCz6mXjgyzPC/
tBqjqiNf/er7AuXcGJq4EhMETQ6KpliYNA0zy2mh1ATpvQe0ZqYn4hq0xUq696qDa5MBuEHEzEgp
hnkDT8Ffl3Z/lOBw7IWLkwXTXiTmszDeslT9MMHnDAtHx1mIOg5onXlh7PgLbQdM4jYeiqsNhkeA
4yHxBu8vzbYEUE++EHsMBbunA+IzLDCfheojFr5PBOgnWIg/9KMBwi0UoNkxWROnYhMthCA+Nc42
yZGg2GUeCDoiC9aIYAF+QBcqwQx54xfaM/QIF/6QB4gI7B0OUNBEw+i+WqCKaEc8A1Big1soRkau
rkSt0IuePiwwR2rhHQUL+SjMFGF4Cw3JN45zBR0pXThJ1kJMYg9dqD36LlGIv6OyKTZuCiqzgL7j
06uHePM+g2Cyu/x1AMlkgWbSIJpAyDKXx47JgWq4YSB+My08Jzgs6p7ZrAvoSS3Ep3RhP3UdFKiB
8jOc8wPA/lsvxqKWz72FfQ52lAIiJbFwVEClcuBSEaD9frBhUo7WN/yV7ToFRJUDpGLvC/el9dwt
pCrGxIhPFnoV4DoCMfK7ZOFaFQCu/MJ+7N0PnWB7XvhXnNbx/HSvuH2CqslvsFJytuF/M5IlvI4Z
DiC8wI4JIRSQvl4VoLYYdx/SWG0h49JL1+aBqo/QEG87UIg141aV+XMc45rLgapVonE2vgm9A+RI
0BU/a7DeW78LLTg06puYxmqV5tgc+9h6iITZHsehYGme1Gv3zSvt6JDWTJNoMXauZa7kwgFMWkou
0OxRQEmbDs+erG8iW8V7z1Ordi4mEHfPMY6rPZaFR2Ub6Snm/uXAlyXb1q7IjAJZvSNK0d6iktnb
bctkrThYTjsghK8f5zAgrjK8lQ2ddSuI35Vnx8cejr6GW7oGeABAgJR6AkERwM9CYj3p3QdDTmul
TPLeMLJEtFeQU2KMK5tuHY8CuSLoXRuHazkN/UEaB7vqO0JYeWVwY1DoLRz3sNo65vjxqT7+/0Lt
fxRqK48whL8Rasf6e1lQof4q0v78V/9LvVb/ohmDNlrSonP/UGL/KdL27X95HtBpn+mlJ1wFwfov
kbb7L9A8tsB54QkbyA8v40+RtrDhXhNN4UtkLCaYOfF/I9K2fo31Ep7vS1c6pi0cfpylnN8k2iC3
I2TCkTqjxGsOgHpHxFcP0iqag6zHaechZL2SArqoS5xjEVaYycxpGwNN2HdMtf/j7fs/AKqtX5n3
f7wc11Yc/i2Jqt3i9/5PxTiEl0X3mMuzIxHdTlVU7RL7ez+51a1ZvPtL00Ui3sAVWN0uzd/T3z//
r9Enfz69ULy75EV7nGV+fXrIlDP8Z1ecYc58Lb2+e5RjcEA1XJzRKWXbQSFt7lEqopaN/ylhbXmr
/43m/nxyLhWuFSmZ05nit9+9iYYIo5Qlzmk+SMZkU7pXk4MIsvPwEcf2k0F4DadwANbzyUiSD4VO
My2T/Jxo0e455zWrEE7SOh9gRP39G2OBZ/+vF2cpyfXmmWAmf5fyDzWLKMhgcc5Q8G4TXX8FY1Mt
wEIL8RC2Txhe4IYEyA1ZgP9AP5l1QD3T3n7MSsZqHFjrYfR2f/+6PsNofnvTuBssHzKn5ZGi/Nub
NpaZztFFiHPUB3Qs6mDc6JbmIVi2n9Tj4bMwExRjGfrbmWYoKSvylCFNOcHljvfpQSf0RB3d71RW
T+dpat2dYQYdU7UwuTWhiPs9pImueXRKSBGTK2jThTEZI2r8YB6u7rvyq6q1e0AIDqKcMyRGu/KN
me+zkdjiwUirO26y9AZO7Makv3yvzGSXkcEJIx22fxj8xCXWUPIYIJq15xyjxP1qKPvFxCh9+ft3
y/o16mW5xJTJbaVMz3JBDvxOfydWJOgykqzP5PWYuzBALaOkRXojbyNoO7pI88hcLS4V3cKiWYBs
NfqF/7cXYsGdc7CokG8hfrvRQngMWTRN4syYibmSGd1AI3AeZvxsld0+Qn7fy2rSZxGIY9vmx9Yz
xqe/fzOW+IxfrxyF8B93inRN6RH08+u9HrdVY6iyE+c+iH4a9gFpKmUm2lDh+3ciTnZ8Rv+0vP33
astzkmOwfA4WW8JvV6vZJ8Jt7UyA85WHsUHrbWj7sQxRyAa5AYjVnM/gRq828FjQPe6NCcqoqS3n
S9PIf7h17P9ebxTmZLBIivg6bES/5Yt4gWNhTcH7R/vsUqaDc3H89sbLZoBjMK9Nb/ouXSPe5IUL
sQ0q1m7uixuogZzb5gKfCm7jGwA6HsctKU9gWkEpquzBMTnmlhOmy7pJgyMqogt2g2mXMiBnpILW
FA3dP6QY2f+9citTsI+Zy+JJIt9vvwwdZzsIVCrOgwB/UcxVcNssfT054o0ZExxGge9dKkNjJJYk
3mcaAHQwKRQLVf0AwnM1VCaFVZcWO2920YoPDfTiKmKmNDjnXtrGNdMQds3I36gcagbNpwkxY+ju
mOMzaFB0LmXFGTvxdfMPy++vRqo/7lshyLn0l8vV/T3EOc18NeZpxXWTyvoAtDlHo8LLHYoOUE//
2oVj+Q/xM9avSRF/PKfCIYati2OI/fv9MVZeUzJld86x9McHKJjTHXioO6uq05UviU/zyRzfR5hR
z58Pnr0W6iOti/wfNuXf9h42eoG623R9wQkFa+nvr6SK2jID12qc2iBdGDvmI8O2DGM2E/YIkS2y
nMTcVcvxHTm3c0OlwU6oG+fg2ehS/CzchGETPhYWkWF/v4jIX1fU5bW5HqcxRyluaSwry032Hxa3
ChGprSzXP9UIeBVQxq0l22Sd9rlko/DRU3cJUhDPuzFdW5+RqAMnDLzbZV8JcYIhiXZNZmgOZidJ
Va7G+CD70IH1XCO7kT5jEy7jopDuYRy8rc+pbBWHsPlGm38IYkmsKArOo9XJy7iADYCpWFeKo/ow
tWDwRhHcmyH8kdDzidSRp7ZhtqMTz9wTXGDCUuLcl+I72+fpuKuBBGw5HqWbaY6Zt2J9tshYOwgc
znfo1a2yPP/9O8hH+OuVxqAOHbbjcuP6psPIQ/22GRQejusxd8QpDGlUaqmemaPOuzJWxk4V+S2o
xIFNuzM3tDchkfLa1yXSqDUntChfETY1nJKEfYQMh2Ibe4DaPnMGcmdKj4mhEHwjl4hbukscu95y
kR/nBLh+NIoSKgfM/WmJn/Zddc8YOyYxKY1XAtvBBsgI9GXbPRW0zfeDGq51SHhfHuIPpIGg8bmE
07pBRgc4VoCPxOFfnZK8mMA0+jHe3uXPYwIITfsuSIXGYZOpXM9Dy9EQM1tFRwOZMO4XpzzTokf4
Fjc+ITQHUN7TFcH0LmBqfobDDJvDVth6E5dLaICBVI/AfCYGLyRD3KvWMfZowv1VXLxg7O+Pc1QQ
BSsfWNeiw3IsarL+bYrH7ZRF+jGyAWb2kWlvfQLH1pVShEOiWl+ZGOVb1tDbwSDPs6+ZaCtoNkfO
//s6ifQlB+21qmToblOASyt30v4FHhOzRJ8cYi1J0xVAotf1nBEaM4LXMbF+nBxtETdgv7pmtlzA
hLI5/fiu2YQRR70lRfLqyANcuxjNANmRkN/HixYDk/LBfMGpE2K1ku8dQ8ktgljSzkDfrEq6hnvt
MrobXdNgdNw7p11Z1MxzqlgcSX2MO0fdICMC3F5C9m/0Omt993EIZ5KzVLCrvbZl5hugfZmn56SI
h8uYOAcb9dnRzNWPYvQg/0c+jcxFr+6UMYxMJp4bN2rDu75Ho2N28cGBDPSWFtOt8IoD07j+wUVn
pAeHg3zbPagUv32QFagPZECMV5K5HOMxtKW1ex9ZQbMGw3AUed6gFlLtMfbqjCZ89lMrHT4YPaAm
04ZtJZl39Hjq9yOGuI0mH+amCL+k5J6d0KBs4q6Irm2QT0vwrfc6VM3SlL6pE5KDg0jQfdQuOb2B
O2wRpzubcJqaJ4g6W2b1+84I0GLqCXsdgcJlNF4NqdYOCV3oamF3kU1SHC0/JcHCNRg5VFe7RnNl
gv8/cK05GxoVnGcsPhsH0scqsguPWykbNlgtqj+u8AacWpsHXKmY9GhpBz99ciTO5Vx++CF7sO/P
5d3glVdWMqA20ezvQyaecFpNTPkdvi6tvxncGs+B8zUphgc/jZeUXE4WDpX0vopEch6K/sbosh1d
2PpRO2AvxBDctRgykkkzAE6QyPjqR1x47VbmTbPTmEDXPkFmgHGZp2cICkSSRDs1J+H9lNTvwhn1
odF+ddBh9k4LfcWC4V/x1tR3/IIlRoPGPQZ28C78YDq3efmTHvVAPpxlIq106Onxqa7wbxLhIrnC
CgToVjx9EcFjYyNGCLvO/WgvEprGQ7kMkSuPg7dwneZWw5maFyBGZhYOvp+fPn4DOm2auV1b3wq4
LXk3fwvNYjgV3aS3MnUAosTNa2weieB2X5D8vcVWsNGljHDTgiUIA2Q7k+enNxCj18NAsiji7Bp7
BHq8tmYJnGsaAIQdXTvRTHvE8WDwCKNb+UCn1gX970tZG18ayuG9HPAoNkx8WQjK7zlHilUK6TS3
rOquSkN97L30khOQfWNHiinLXDyaYxTsyB+FOj+/RXJyoPLA7yBROTvWvVjGVG8wMYCbaVpj2l1T
GzVhu0ronHaWusSedZh0cAMJUd87tE0ZSzCXQmsrZJNw25V62+glV7K0rafCPYStGz51ltOvZJY/
g0kkiJIc5C+1ED9Cc5xW3jyllNG8EmxEzn1WobnN1eB/6fy0vEKqAvTvZv2miOi8s1kXh9gVq7HJ
5pUV1C+ExsAZFWFzaOjKXvLef4ompB217vfOaIlbI1LbUaB+qkcNjbCQ01N4Gc2e07Wgge2GJulP
fvrWM/garCTE7EtNnY/yqHVtHPuWJN2g5p+L7hJo7d0Y803TYzz/LM4KKuMdbUjesqaJKvKH43Lf
dAUkX3rsnBcfZ3A1UKYEeSWsTvdpABW6GLcWjsvzlM6IqjEEN3bR7/Ice5KZ6CelPPLGc6/EYOi/
gaQsH8BSoMZqEwYyw4AV0h6dl16gkqoSuOsGi5Mzp+wQtv4xM03YFIPTEy0E1dugGloNsu62Rbkf
qBk2USQmbPvgfKrUvg8NTfNTUkv4doAHuU7lFguV2EJxenINaEeOvkx9Yxz8kpwKlOHhdO5mqPV2
Nd5pD8OiqIgF1IG8VLYBV5TYh8CA/NiGodyPXUUZnzbs+Y1rMJNiTVG02kd4sqfRdJ1be8A0n+Jn
s+vBf6319NoTcXNgRNXtbb/+auB+fwVoAGXYytXWDNMcoQretXQGV1UtxYUnBv0xJSBbWzc2z8QX
0HUe6RrVoviZayfaeIZ0LnXk3rdIfW49jUrGb6txl3cgqvu2ueccPvN0JHn4AdGqFfP7TAu894we
Tga8QRfhqIE/CnEWIqKZaSwRuUR/OTSkPQfVYJQCTZhGqkunhf1k9HuosyaU94XVjkPGbsfx0jcJ
newkafgcO8k5qKT6F8uAvPYaokiMkxzH6hz3dgZkuB9OrMMmDKmd704u9Tj2bVWi4LZ8dduUjJn7
RdSciKg9Tsoyz3afXf2uQXbmTG9xuBzAmKlHk3EzQoMWadJdNcx+3PKpv0Vof01qh0Yfivj9WDgt
NiVaXjZUCzZ/TGvtWIA/nlgWwz71DkGZj4tREjSdtiEA+ARSY8YLdrkTJzc4jqwl+oDw6s9nBKjX
7YG7kmsmv2ahNVySwDfXdPJQLtrohch4wWkMnf0ispOTt2LdFpM8RlHhkaei0puRHRwHLIj+sUFY
3mSQlulGbbE3/mDS+jMqe+T+nnjrC/VRVQnlrjAhqSftBrT1N1wFMSVJHhGBRnB33sqdD5o9imx/
VzWo8VB0XUwHwrSCsxaK9qtt+Md2PBsT13duVT+EtN4caK9bnM0SP2Cyt8aYvUMQTzlE5Fbkrx32
/0OfxizTYP60pR7GfMRj6Um1IWjmTanz0gwbI4eghHJkNit/wshC4GeTZeJ2L1KnR9dUOxWP/gbH
XcghDiT4ALqtmfXjyC0LI7ZAA1+9aSJT9/lozdspZ1Jdjy0Y9xCAsig2zdThFI6sG1E3wbpP9I1B
aiwAoh0IonbnPfUD+aLN6Hzx+H8wcMFuaKc3OaZqF0fjkWEMfnLZTnzW5buZT++dlRy6yfoOUouQ
LkZ82WM/gfatPLQ7ohKHvPlidPhq8hRJFfYT2Aryw87w3qMRzsjSZUzYZQTX82GUQnPE9jEhlRWI
M8xu12mBvQ51W3EwTtHHgWRGNm7wsRATBUtTIL4r7nt8EYtiYsuUB6YtCVBeRQDyFPP2IEoCZMvI
pr7UozduUqTxC6Kk2RAkyekXnZDuSqwvxMgOcXktE9FuW8BrNkJ7+FOPXYUoLasZpzJXA+RuCiiA
2kJYA0DlLmx7/BbzeLAW2QP4XmqPEC6hrCh2Wn2Y7JRNdhk49jLdVogyKYNhg86VBs+coLutxwCz
sGVsKfrKNh44y2bRovBtcRbc1unVcNKvXWq+4UzyiGQc1brtDMwzxa3hNvsuMNt177OgU6ltOCN6
O59Eo40nrFVXxz+oeJFSRC3atqDY9I34wsaANzL6ELMqWZPYuUO32nDuHDbCcO/hK8Z7W4ud0yA6
AylGWq9VbFF811tiXHec0Fd4jI450AOWUFY5lzGhUf+YJCWGU6Z7ls2XJoDZ6tNKklDqtwg2LPgn
9qMZsVoALvRx7ZZnkQDeyJ0UlSK0SewPW7di8skL3Rehg8G/VAe/q2JyfFAWsGn5BAa6mP/TDy+S
P+DVsmfgX9npKdkDGH6Kg3rapnXERpDAwCAfbKPC8GJa2MGBDuMyIP0LC01wn1fpNfaGh4pDMOtH
C3bF8L8vDs9V39CmZ+wT7nDCKc9YzGUbp5ePziBmDKzBMzqrD6fKQZV0NM5zZFFNDXe8tnejD7zG
UqTiliUnx5LtB6kMpJXum4PdL4tGZHeG3KQ42gwF5LOgvyudkgA+yTy//JYRXL1qi1AfUvsDSSKW
whI6coYSElLx1poKfSk9RF2t9bW3ZbNI2kC4QWshL/FQuCQeQM1xWWnH6GXet7W+eoEkk2XwwzV4
0nvb5mcaARoxXshRBvwWAO4RsCF1J3VQzciqRdVcc6LMYs+9L/pIb5RDKKZpZSepvspmmdUK6H5T
f8D/isE7kbjc+shYDS7vMZcuQQYJiRl9iOPLohwXNKtQtIiTRzXBUvEtfitHnK5iHN/BmrDVo+bI
FxiH1znQn0Gdas75kjGs2Qjs2yiu4iJ8EAqBUJXi1AqmyN5ClL8kDbtrbhElnrno/oljqfd92FgH
u8ACrvr3Rr5mdvth+CnHE5yPbGE2dC1C4gTBO3G2pspx9uVsXeKmI1bIbNuN0aUnMUQHNw+/FGb1
0wpZnjvG2cngUw6Dym+97Bqyy2G0hFTuqzuDRIydk6Xrmfb0wWWQvrZN/wH11ibTRX+hBTo8hj56
MGqLeWv7dImcuW620itKdp80QZKTHRwL79d6oSEFvnij42memoBQBcYFhFr0XXawQg9bTz+au84o
8OxNRFXUtTvt3CG24WbUP6TvWTdKlSRreMnJijlog9zYmT2Eetss1dYTY3Ll5yTXz6+ysUiuUZjf
OVM04zn63+9rVDKwpieLVackulmYmC1t7ovPP34+UJRUJm8zO27lIF7sBAKDUYMF7bM6ulYAz8gP
KPvpVAfDsV2+t0DQzNXURh9RAVi8HJsQQrNxCE1yCV0s/tfPB/nXV8rBQzuGQDjH0Ht2BvUqMqc/
dGqk6ZTpwT9GoXFh5sMf3aG+4OPnEkrJd7OYE9Sxva3irHoDPFx1FcKwLD8Ui3lwSmCcFi6KjY5Y
v7Wdm29UxePGhfSz8wkDTVGLET61jfPqQxdJDpEjaQkG6u89UMS4PNitRbqrcEhA1+MME5nWedKL
tgqDD79SX+hdh2gWj6heEjN2Ud8u2WATMY8cXjeuMj6kbPCHIx1LQ/pjOOOxi3WPSRLedgjnwTpH
O37s7f+wdybLcTNbd30Xz/FHAgkkgIEn1aB6sackThASRaFvE/3Te6Hu/eOL67AHnnuCoEoSmyKQ
efKcvdemKYMoauE055OnttkwpQUlS64ckIn5VTfyF4Fxasfx5G+P8Ag5ZMMDtPYYY0n1j5uowJSW
bWmJ0khvie5aozaePXO4akvGj4hoMjg/t9EuD1NCR1RqNVzXlXLEGcnOHVHWlqm8ECbj0BDR4oRi
GtX+QiQ7TQ/vAnelu5L6LTZLXz7oBfRwHQEUZJOayLXl4QnTxHh2eqxF+DJ2HKKtkxaTc8mL5c8s
q/iF6cXNtbr4Sna6cWxrROPTHEKZAhHp6PYJ05h/bCktIA2a7ovpsJmEkTkQfpIVF+0UD9px2Kyj
HPxeMRfHjORhVmy0/y64jg2ZNYGMG/StiZmeJiJcDMOzWaEJHRl0nAAkHqpHQatsMyHndQtfX8N0
2bvW+L2IjYjwQ+FcdVm+KBgJqCvhNK529sZVt7EGz+ShR4GIZnmHFcV5UM1jKbQL1cMznwgPzMjG
2Y9hEn0no+Ub8tb4d1WjzZ1ouinSNuqG8FTD6oY9T8tPEnXyY5F3CzD4xkBKl7fHyn1L3Y7lfZwW
LL2QHiBftRP7QNQn7UuennLLri5OXH22TasfbJKqjsvgQSua2V0tZ/rwB/d9sSx80a1ZXPjR40Nd
gMKapgjghzxTqEJm9mzFCcVWlwmzjMvhNsOPfhvnR2shgwY4d7RnJOlv/FqhgNFmuGUiSLat087P
NeV9F/XNpYqq7xZgWyQyuXN03cy4ek354s/A9Y1qVbSz/3ck212rgv5JNHDwmfzoe1uHvwxkOWdV
ec/zaLdXBBdvZu6YFzzqIAPo0eFKM94QNFbPppQnjtsefBBINvfDp1WRhdYN6kanKHrEXhFvihJr
eCaj5lDQP7zVYhC33E7NmxZ5tSbT+oHWAkHz/cX7vxlLZ7jB1Seuw7CVfkLCFL+MYwZXhRkwDStK
gO0YU5ngNHwiSbA7sRXieSMfrAEwZTvXKpwweSqCnvzCLocNmkjnKvuR7gjgPNd7NWuCauyUNsZC
7FdVVrDVOP4cx1G9+qH0j01bzDsXlbqiLXqoR0LbPFweoCRM5lrWKE6Eme7sHPxn7GCq5D5+jhfz
h5h+pGPY72SeaFKds6sWYuB3EMP0JiRki9Q+3smS0pMFS3AO3bdQ8ROeRr5bFjmr2EWQJxCAJccx
Vdglq/hPglWcO2ln2eVq0EdCnDhlUNj+rm8ffA5kOFFn0P5NFn9KFZMWbRjgOwkN62PlH/GYW2fb
QlwroncEUvP5fuE5el7s9NM2PFZSb2pYdmm1LB49+n6kR3//CJILPXwE4Hpf0jcAuRzBLlhR+j5o
UR5YNVOXO7wrRCLWe1Cz45mg2i3V2BngcnIZhnUox7kfXKnTVwDGPHPjjAOAu2jCGjKUiO9r+iee
vKqSZ0OwNIsI0rsfm6dCxu6m8/Mc8ziHEGtWL/OoPnWEbSdV9/XVfAWj6hwGs34aW/ztE8v1fnKm
hySN6EkB+Q81b7OEmojLqeQ4yfql5cjpv0/PsdTUeLLDq9p/AfWYTq6tLwB2mFVRqu9U4ZyyjG50
E1V/nTYzLqz+R7pwNR4qez5m3oH4HqAlCqVw2begY2v/rQbj9JRgbfCc6Ku3G6A+M9/x5BjpfuhY
HTmSbUTeRjdQr+hoC9SeqQHGsC5xv6J6lkdOsVHukt3Cyrmpk3AmnniCmN7mNxpN2V50xFsIWhF4
LPx3ORjWZcyNl2n1qykctAbGXGLcNbtGFzEn8x9Is8AGlbcfA2fJU5rQWDcRXLoDNzcyf1hI9r6f
HBhUWmRBnxe83+ge5xHoI62eoJit+cyxE5V7ujxKE6PMtBoK4kOk7OeakdbWWfpmbxCJsJDJQQi8
v+9TFPHAT+JDAUbddJAKptQkYjYQubsLjU1D/kxMSxyMHNyY3ZJ/NpElPFUh7nkCrrsIAzB4qL01
fdKag3LH0alVlKH0F92I8463NH8ETaIiJ+h6btaWz1R0+xjYQ2bF3+LpacHpdlwy8WhG8GpQzmjG
xNj4C1I+EUTCwjF6HFhjv60IMgVtkO5rDFZ7miGkGCYFBGXSXwbV87Ot7DSX2IiyVl+NXYA88LMn
yTmbg0+6zVdCARtDEOHC80z7GDrhT9BlYLhNAlxpDkR4BUnag9UHMaWeEnz4MH85V/PJGKaQe7xz
6uppyMKQ8CHU9ACnlD8eq9iHha+e8fcTzGWFf1plfDkRtNABf/eGwu8jQc+zMXyKa7i33LEu56Ak
dlFg13bAAvEWm8WLsLxoH6nw51ioZZcOHnmHLV2CEUYRHSWA/23JnKYr3COwzb1fyvcwin7ihwW6
Ied6WyroLvOcmLvKT1gVOK3GScWeGDJMleEOdxQu2XJC0s65XWtpfQPK/95B6diPWfuctv3nMgHv
9v+OCdVCw9iJyIcazXPtslIEXkpTJIEyJH4sbUILP8G7m2fYcWtk48AQk71RKdwE6Ps5wKtp/PTr
tcXBRBpeQbZN26bAAhpRpidblYoDE2F2vHxCnGXOV5MWRYCM7M2Zyhz7f/7uqBaDB5XVBnc6U5Ua
hnhSqGaX5cTHGvbHLAbFegBQH8PefiZFF9uXRNuv9bibQ5vFQq63t/HXSWexa1sSMdWMipXmNC0P
IintELCanFnj5+YPEjEeD0//EaG2dlNH3FyXxvXOIm4+M2kCjZzH8VyTfTfQyFix3uPyZhTVk794
B58EsaPuRnFu6gHGNorfR3Bw6VpI0vwCdgC6PQjpajOIA+5yiMz0BYK6e0HTL9HO7WZK77P0U2pS
5eMLMvN0x7JKFJFq7LOTgIi0m+Wni5/gLU1i50HF5AUMfvRk6fDoO2P2mpMGQRUctuo65qwJkALS
g2UwTx4FRXxhExo+UtvBUq2CVY1vqvqKfrj0nbfS834pUKHYc9xjk3XuQ01MKjmZREAkbRqInINF
YXF8MnX+kCwDzGo5vRSMDDd52b0ukRFeYrv0rnYfU1/ZK60uPCy97R9ql0KpLnRKy0lyDrY4HYFb
5V5s9pVWjPNnUITMDbj/evMtD8dpj8t7V2b12Rjs6MVZkq/ekLRyqqW8FdX0zem9kRQM2exFXXyW
eLuPNPH0EYzVLyRbWBJqKd6taAm3XYIng1jCY50k2z7zmnMhp8eSguscl3RebP97tQ47QlBxcqq+
F2NrbhiuRUeq0k+r4qepcP9uvTU+jmh0fehSF5Rv10lGs+ajiGpxgIsw7agAu2NSG4E5AIvMEiAc
NvDCCM9MWfuEjRNGFCYVwHV+i5uBL/TqROWfyu0/7QZkTxeaN6dSMFyS4ZihJjm1HpiXSpLdEVfy
YJnknEiHHZoZkrfTMRGqfYz9AHs6SPWMtPGyj0BtCI8IprY3D+hifjOP7raMB5881mIMJ3lKQkAD
PUa36A9LMohSbIPEJAAlBgawb+leJk7NhGuynyKzOCjJSbRoMsQLxKonrG69TfEzh4SGMVpE2O9j
XK9n84AL8rlvHXEOI+zPEZ6APcLUrW6KW+kQ5zLP2RmtTrQfDBd/atkzlmQeDhcYk3nEphvGsxvI
xPoZDvzm4mY+59aEr3nKToKVc+slDEVp6GYOMJFl4G4PN7E9tXQhqaHpCAK31MewMeKzhGjLds48
M52a+L3uV68KpUjF5GYr0KXuSbSmX+AOM1sNSV6AeM3AEsjYwa2SBLuo+oLbC7dodyqH9kfrFuVh
WGeDtoDa4ITpX7gQEAxG+XtycMf3ZO3Z+cwJvYmiXafnA4ah/NpmQLm8yXbBFcfRyTAy44XQcS9z
dm3iMjG00Y4oELvb8gv/5DaaavtadZPaIVFZQ8HRfyrHOtZVUPJbejBKSlXZsnmjntnaMbih3k2Y
nuFui0efgBA8fZoglljV3KExnlPaoPjKYA+EEyFxSHPKvVbwDCuvP+E5pZ/GsSiyGIkb6JQIMl07
OW6cBEnB4TNy7T0oav/s0TB+REQFlQqyH+Ha33JQNNhTqOBSqwkPZmPu1Q9rwrRFf2ZFTmd8xvQn
p2yP3dUXYEOdv41XkkniIRk0k2ORFBETkGTdNjRKan88s4GukTkHm2Ppg6PhhxqmvlptC5lBRUho
+/o6qPY2YIoKZDVf7KEi+G8hAFcvpkvnwGBuiJZ8087TsFPDhMssAjO4CEJUwqF5c2ceFc/I37DD
rAaLkX45cYSLji3M9yW7/eAs33reOfQ03dl2+dK1xle9+N5CDAUZfSU2UHQxx8jqjtJvLE64hrml
IdEyeuDsCtyNSEnMzdzYyK5W1TzAMiYoM1a81AQoPKfu/Dg6gqIz1ER39c0V1UK3L+3lEdKf3ktO
YVvLqhE2uF259bVdfGtrcz4Ms6o3reXiNkk7jqDSC8/Z8E7KnRagkyoAfFMIcQ8w1wtkUBIn+kYG
lk3bfZ6Y5NQDMxOvGJ4jpIIvhW9dspb3rTFTQtcEyO6p32tj+J7w9m0F5n18VC2RWv5lnPw3KEK/
zZ4cPHQCbL0ktvxzub82/Odf3F8zcgFnVcpp44nM2Ns1w2jdwfGIiCdIXQfmyv3D+4v3S+N66VZr
NW77tmwPFRLNsNHtObXS9kx2DRzs+5//edE1RHtu2LtyKm0+vP9LHXKfxcAOd4Xrcv4eWS1Iz21h
Sa2frSiXS1ixTWai4nu4f+X4/u3cPxRFWZzwHrCBQHn559IMq+n3nz+7pIPsE5V+GimwlIYf74xv
+7nF5RzY4BkOhrVSMPi7f/6BaEJ8PBZQXc1I5l/fLd4zDRdv/RHvl3j9yO2HKwkqKWW96s6FNXFZ
3/aRxz+HcUeWaVidGau+NJksyL3jT36Gdk8pWqHrn+4vjZ6sAh3ZL3YBGihzInKys6zCzOwzCV7d
WYdKzglBP4xZYf/+Uovz5/7f7/ERte2BxC5ftS3pnkwUx4aP5OGusvv/Fp7Xuf76n//j15+CpTDR
XZt8dv9hxpHCwsrwf7fwvH6V5ZfWX1//h//13xYekzAFRLeM4xB4OjaxCP+ds+CL/4IALl04DaZL
6oqHPPTfOQtS/Zfy6MLi3xG2KcxVGfpvC4+0/8v3pPJ91/ccDzHU/5OFxxL/m/jZoRRHUI6SniET
TVksGv8pQnXnFqve6JSn2HQNAn3pZ9yFh6Mtu1Mn3u/BHxXWGmpsAU/QaCp0lo3Tnu9/c78YxTww
FjLHf794jw3556/vf3F/reyHDJ18Hm5cly7HinmCw1CdxZ31dP/zvz70ZHuCTA8VQIUKtmO4KUcT
RtIKTrp/dL/0dzJS36dzYDTy4R5wYmpN4/H+4RhWPgyLNfukWb9KxkCP8B1Zg1Vz4HaqJunP8Wic
GvhoW2uKsj2b47uT4wJsinrarCiFbrmMoAPIz+3PpkDHs1nIsQYpxH7pKsDHRLQB629Q0KFxSm3f
CqDp/0L9SeNtqt9aU3JoydxP40Ha4ifwkfgbftSzE08A0ewlPMaGjVG9B/xf1/lDJ4bH0Y4Ji5wR
MM64O7HOt8jzIISudWQ8RGLft+lBWBFyX7tluZ6SS4f5xB8JiRVl/ANpwGWeojSwPUkXYm1bRzB1
KdafplwfErtztvaB5WIJrPEti4c4KByojCN9EzHWgVXY34XKXwHRLHtFGzVJcmbk5MiDGSyeZp1k
W+2CP7ONmk3Lf/HocqPBIAZ1Mb0f5WLheMaOSTkmd7PwUd+gFkYwRCwPyeT7RIPcq3oik8cW77vR
0FgFj1sJzm7x89ilP5n57MsEVZ+NuaQJhbnL5GASEdyTsuHbW8AkNMo8xra9O16tyHkBHkdWETYm
y0seMiBCkPVJGYMPiNYk1zuSTiDMxN7N1vV0tG3zL+MpRclgob/Oa1jjbfNkZWdnYBY45wblORt6
JFybXXlEEz5bNgdUs2dasjy76PQxxZaI+D3jkOT+BZlYiMiD2oIj2E8rQVGUQfgLJtOD8haq3+P6
WdR8y9LpRxk2MKcSGL/SWz4geSeB6S2cL3mClhcNNnI3W9MjGVdr2Y/gjswv8Lyx/Qk0Z0ZE5pK+
5XLbwOA8gQKFrIL8U/dhvgp9z6ZNi7zI/a0hkDmKlvYjgY4oo6goy2gGMyqDKe4wI2RedkRAvgfl
1p6RlAVOO54W9ve6VdM1MbxiFz7h2T85HgI2bwA22TovVjL8znsqmnmpnrqOCEZzmQC0WDw/CIbq
1oKKgPveJA3MDCFpSQOytJvo57IdOVVPybaaMhhQDphLkmkV70ZJdYVqLzf3U+Vss7oxmeVkr3Tp
UCoYJnisI4q7P8BjGtQahXNUoCrMDmwQ0Q8YrhOoEmymv7k7SjSRY0LXGDkhMJAYsRUwGoPuCYNL
UvIY1iJxHCC1XOz8YNSwskx6eGFW2heTJmzfzWOA2h5NQEVtRK9ui/mYegOUgjYIlFn8Y47cGhRR
e1Ai9wNuoKeKGJJ6nn8w8QN9bUsLPA3fGCnM9raX0M+WGEFjYb8WpvrI3JBQDuDrYgdu6QOBEFBo
k8RhP4RtKIPxJqX71Ttud1QeuZTkYZQ7m9nJrs00/ImkOLpy0NsIGGm3AFtCZXkJfYJzNTm1tX8j
8odfD4Xu0OGmdspDKsg2i8GpM8FBBeS30O/c0fzTzKeoaH9kEWIuswY4xgJyyG0ejRh9fBOXD2r9
IoDyDqi5jEOMtG4XipswoVLKqXUee2H/yR3W1KgP+mR6nIak+4aUat4ObRudtP8SMjV5164T8gYl
03Exy1PLPSbAxgZLDqgptsBrzklEGZ26mwWsteMTgTMO4tPK+FMhol+RAQnajrZThvirLTn6o6kM
4+c5QhNsxaycA6Kv2nGTHZSICMDh3o6ZbDRhsmVS9C4nwXOQAMOZIvhmk1dau4iMAi9CdWSUazBl
6Vb7ZWxOqoOtBIif5lYz0kEBy1COxJ+MkKNIpPjC1GcHg5rz4+zznNenfh6yj1yVpxryeum1xQ+H
vPmCE7hpoG7o8gSKcBJtq/qvV5XWOQuHo9GaEEfG/HUqaD9ORtseyoyWZZrH6tGJkSyUeqdRgJ0W
k3Wz/1M30QJSX74DuQHMnaEAzPRY7qqSkEHu6gECKy0W26QfPp9c9znFZt+ieN56pqm3CMCBV3jg
ZcsZnh82JAA36e+lhg6Vyc65cJQvlPUxDM2HbIl+Raqud03PuEVkiCcIlPw9+eMvjL01B0Sm0tND
MZD5IIV/porWF0nr3IXCNpdZfnKt8GcLMPfkxT27DCOKcNWG42vb2h3q0lyiLjWQBxzaPD6ODvkt
yLiLR6OGvi0cFJirar1w17BbCnny3FvyzC7a5JGUkwqJtUuf5ikdtvq9pVscGNQgu3qBSDfK+TBB
Sj+HDigz7fhHmdIyrhrGy6iiy3hknJLFr03BXrRYI5lPgklfBsuGxutfJxrAmY00eBiWu9tU9AyC
0arWR3+YbwzpWWjm+aCW/LsnbGdbIyrNbTennin/lr4yoMC37b6MGUuSS/QU6fkBnexrq3QHpDyd
ryRhbygbUIWZkogFfAupsUD4j5cL6/S3hLjJwJHNe0vz6jAL9c1Ig0Hn08HQgmlNC+AXc8Ve0rnd
ajzmB2WrZ8Nw6DhisCLPJljLF0YpIC0jLL6mIBzGeeHJ+SHWwLqmrqdDm8XYVvLhX5eMQiLD2cMx
4rl2ON1jL9g58Uj5MMBjaOJK77BgbIpmROq++OIMwE6cZWx9FGzpO2i/twnVMBJyFvUly59ioCdE
kvsf+GzAKWbVcYoceQjRTLPW2Q1kXlBlYijR5YXzT+ExXh0Z1Rlop+hgi4Iellf+qtdTFQKinsmv
AcSXac4zDBwyvtBzRKmKTkntHLFirJIt2Bf+n3DWzd4xaeomyB62OJ9A0k7lcTSM36z5muFu84Aw
zkF9wdKvDBtt/EiITsYgC9klxpS28Srgsim36bwFKT0fUkc/wRneYbXMT+TYCAcakljX7xQHAQd/
+KBIoBkA6fYZUw39scxCbAI2mvRBLO8ctCmtM/msUgejs3LlKjtuziIOocXwNbUoxbnoqhHQK0/e
QTnjQyL0zpU5MVNrESvK8lWmJgfMNrmNfjKdXWkNh0mn50jFTjCCG5okc0VQrO3WBOW5BfFqHSsa
i916nLX7vAms3Hsu0RScZPIyx+8RRPud6AmUvH87hGisK2x8cv0iCfIBRInZoDidQlqNLdnNd5rp
HIMvMUxqQt8i9rCrX1M/46edqaSDfjJui585pwJcOOseSQlr7R7VkEDEXIAjSs2vxjG6fVZAZW1U
ScOvWfMJzHDD0B7yYDKgfUy0u8NzDGQcrArzR4smcfhh6/CN8Y0O6LxEoEnfhSQ/rJMtg0DxjspV
BwQVkFxUnZlYMLGicYY42+6OKfTxZSA8qWvVj1UiQiSROxL/bhNfm0fLuRKCzHOPIEuMJYclL4k+
7PXZpY7qwOzSFv5ohpci9b4ALWqkWNW3MjUZtFn52W/k2xQBFGmy16QxLPDlBIL1ek1hTdUvP4Fz
ujhxSJwtv3kxhw1BivD3Kx4nQqffF5rsfOP2Nir8H9SBRDxZGCXIx8X7KoLcGr6YdBl7IFJhhP9s
FvHfbsovZl/Jcy1ea8+Sp6gjhdFeDxF2ZQSx0hDUPBB2fUWPlU/jbksk8BgCXwmEifaloAYTde3u
yil7MhqnWanFKL5EczQEviD45YxFhxX4Xur5VPjP7Yx0qF4vY/SZu958IuqhQPhevktJSs5GLKZ/
iLPoSEYxJPgIrpPXOPoAnmuVrMnAzeufVBRMdgsWG0YSHb2oTVMDIGkLEoGRGb3h46gDJYkkZjiS
JM3LMMb5oerd4WJ4tEIXzzzNPS2W3DjrpPtF9fCeN1XCY6UvOE7p6qd2UGSBGOP5bOEd3GTMqnZ9
7NgMZp1D0uTTkX4p/DIXaVFNcumZQAD3BP8Q8cRE8ADo+vtDbUNRtRqLVt+EsOnOLrZaozkz2soO
Uw6YMIwqM3CHDzdtuN3rQm4LgVQRmxqZyx1LhzJ8lhVMFFEx8XR7KcCkjrcoRB+x8efEO7Z+tCt6
fJScrG5JOCbn+bFwclACHZ8OredrNUcqoLMYX8ibVaR7rCUfcZskZRUIANz3yJXmNnYXFryZm8Rp
Lqpc0nNTbss84Wv3tQ3QdE5JXIMmXGn/vVnjRCMTBvD9Np9jMHUsPBlG7J9uQgxPBsx8mOsrIsqL
krLfy3a55BEYstExN2Qe0X+E1nNuBSW169DDq8drg9DzFNsfBbBzOLSMIxrvb9GDAL5fwOOvaE9H
PpH+zT26nl3tqPr3hXDx94HBT0Do479fapQo4KgOwGnWS6hcuFx51F+FIKqYIn2/SPOJjRSUcRMR
G53xktE1vxzJvBTQpUK+OTH8X5wOO3oDzRD+7DlfYobBmaqOIy0JVdi4I3NynXKGskH3HQssISmL
sM/JCny4f5SNCmA4yp2SfajEEqDbfVQK4D4GQ3w5xQaA47E/aiLHO3jetBybR3Q08UGoxj0uyHTd
xvfPw/p3/1zur+UprUu0HDWWSv5JUxXhWZEoV5rKDaa5YgqZPFl2MfMVw/nTprnCRMBzzmmVsYFW
OMqaFcQUw3DAzgeFumvI2ChbQGd263kYJ6ofI/g59gYfRnIVZ1szEV/1scYNV/f0CiDzohXK25ib
2fOeOIo1Z1pQ9b8u4bpLmsy1MGJ2y/l+EWQXHsve2iHGK1g2KspYN1zO94uxPDXSgFO3bmv/vAwT
rnZYyeeCiZRYL0tfv5ad7aPe7pvdnNiY5DJMTKE1kjPOTUVsUrNfuEePUVGBS8vGS6nwcAR9CTWv
nnJQhSonum84RcYKkPUD1gDB7hIr7hw8qfdLYYjfoq9eHChm246cFEKZCI5Q4R7X7GZesXpVi454
sLr60GrrPFGUHnSKWdxollvMnbe1zQjSa2baV5ECOs3T92yW0c+pfIbqVvb4+Km+ol3smskve+gF
XIyVUbaETwjL3Ze6pjQQ3hY0DY96GRIn6Cesq3H+p2uNQ+gP3jmpAV419lLt1JTOe0U3eIs3dXjt
YwmfNSJqwuZgMFmQ1lrrYxEFcdR+/7PUSDBA09I3l981OqQNUWwEOMqkumSi4c3C8T6mJBD3nphO
ju184Yd9jUXhH51ezMEkya4bOZ6RHD09L0lyIif8V1gU5mfZVGeaAt9nq5DPLfOenZOWxElHVgy6
AeWHG03f6gR1yTqKITISkVlnY71rUobblX9yOsu9DaKrMP7PE1Lq0b8m9W9zzGHvPUx5YT9zArF2
LTkmQZv4OztmRawwsZxSi5NvVIPaXCLi2Am8tNEQEVNOUFV/4HSLuB2QHsqj9jqGU3iN7PTZGX/N
U5x9WDYmLtEpMH3yFRf+L+87Nh7/G7titGs7x3yNHaxynW8R8sy4u47L+drliw5InneIw8CfHFcr
clJ35rYFRe5HhcvAcTrXtWOC88nmgyv/tqDdT8pJx8NCOcIBxMMopsPXivzPfSQoMFLXnm6NRswm
OzXsYm9ES5/oB6fU5MxBh7xD6MN1RNIznNrRtaQOXDdhYx2JzHAaVwlyQHAT2fJr4Ie/Lv8Z4RZn
ryVumQHT6/0laqH5/Nis2cz3yzwT1ZyOhDbn1iJ2/dpjIqWmPXfrxag8JpEOD5/PeBp2yrYyuQFz
U1RBSjp0tq7c2KzGI9PjAF87qdLrZbbaR071479esu5N19pSbx1z1sCCun2+X8T6kUdUT7XGVifr
jtPEjzoh0Pr+93dav+Z4hg9tjb4u1hBsdc/DVuuQJF9HUfeLBTV9XgO00QlC7YOfU2wcOghkIfDz
hprL/aN8DeLOSOS+n3QqjjVuEZuHaTLL48SNokzzD1Y1VKVJcSoGZH8GaUwXK4Iov8Z/Rz5tldAk
UMOeS7LYkREhi8wVVa7fH/nxaIr0Bx4YmK4hKSPKeJzMTAIm78wd4glkzZP6GuYJrbXtXTwvNWn/
kZq2YaCZw/aN0NJBLSXUAMpJGmavapEphxe6x4lFkrvE2YaLqnlIG77W0GCU4df1GFnEpg6h0ltn
HsMbdyvKfXAlnHoIrt8bWbJvvSV+wJhc42JmbNRcIi+H+kuTnfYRQR0Q/Ml7e+yl+5gOdrbv1zyU
xrJObuo+k5vxl6ZWhpf7nGH/qmPR7nMiW+DADm9ZiirdRiQwe322YaxhbFp+BRtS/7J9MpfW3tPm
HLTpW57IL5iKJYejjECEKP7FOf4ByMgh80n+wWXZBS2hNhbNRZZHcvoatmhXr7TjA00NeUS2A+Lf
SAdkFeG0sUkXPvuQaOiVwmqsE95sEvYILtUZrFW5xko4mJ28a0bMNVnM7u8y80+dn1+JHhwZafDj
+8t3vMZw5veNNWUPjY8KtFWms6s16UkEb9U0eXd8ZYqbTPG/+3UNW5YLMj6SKfvlZTJBG1O8pvs0
oXuNNxzXlayvVlbQ2jRS86FikF1YBjeol1yh+G6Uaa9BkdaIvZJKK/Obm6JXmhvp1yTo6Y5+c52Y
B2xlW3wko+8crWKFAuewt7vlm6mNy0zWyqbpjBca/S+r7Hpr1OaPQdP2XctYYqQFp2uGk0LjsE1+
RFRFz7rmx9ZNSvecXLhbRjmY5NHLyrKWt24mKioiMlcvtYGXiR1vcXC01MWrsqKbS0086C6+Tesv
GtpwQ2bCdgL0urGV9ek23hK43Xvp5zgzCxet1fyOaMxEFUooLHzW2+jSCvFVmFH41TAv8Nf2I8HX
TmqmnOfck45N61giq8lTdrNyNTf0IvDa6XufJu7JAFDveXmAYw03IWsWuxrG0sFB/dePx0xOHc18
sw56M97GRhoec0c9A7Tl+Rn8EHvtuF9MdVO04hjWMzYpambKqL9RaoTYl2/9jIpxsVoTbSi+k3Ac
dijVyt1MohTmZGdvoHDbChOrV8Sop/ClD+J1RWz/kegkrRJkQGRUOYXxzyh+jAFxkfdIGhqKwZUz
jWw3Rm4ZOi7NYzVv+dpXs5DW1tTj3i2Q71NIN7xZgkUlPHtG++G09t/ps2RKiD2AYO8ZIX8Rxd/L
9JOTakzzrstIj+Duxk0OM5AjW/04J1KifqBrheBjQmnLHJgbxF1eGkd4nJfkzkbES2z0B0oHnrRR
QTRVP1ITjKg5ywA5jNykGWbDngCXOoMWWldzQO4mQYJEZrJ1ScQZtFngO3vYnXat9QP87rBLM/lm
d9bvBHIqinDBOH+p3suCVrnZr7hyM760fVvhv50olekmlrP5io+haWfYYTxzdW+/honfEm0zYPHP
XjObIBM/XUrEIRQ/he/BK5ljForyV2ROm6HGj+rE7YIKOhm2ZvPs0hgZqXp0J0dgL+jkEzYsbAHb
pD4uJQwWzzWehQi7l9i2vlez/xP12kTXLfYPHUu6jtU3K0z+RqmN/mqElePV2LI8AMM5FMNtEVNB
pRHTf7glA08/tYee47POmSnsLcKDelhvgT+DG1bgPWANOKQwmERgsbGlmzwxfmtDEwEY7mosmUGa
1JBYJ9Peey0xJ+5woP745GHfxa3g11jinoSrwuE6RgBkPcjiMpg8aU361nA+2yC/rA6VYFihI/Pd
zcHQcWY+kSl7jQBn2Ws+t2tl1Q5HG5T/pSNuM6CmedCWt2/zVm0Fbm8+zW3hdMcbkb00tfxrtWA4
GJlw74w/RwwcaL78/lQ0+S1+hS3OanhRTskEqCEr1CV/ngZL3dxCsgAxLH0Ay1vTibrvDBGcLRjj
h5Tm4CmtDPJ+yWK2sXhsJXEted49TDEafz2QPJcVlRss+9pBFVvbFkl64O/bGAOpW+IKIgMA53wV
DLn/2YWkrcZLrW5RCvJ6faA0PaLQgB3jtxu3QYjVO/UasKI2/4u9M1uOG8m27BehDLMDr4GYB05i
kBJfYKRIYYYDjhlf3wuR1aUsdfW9dq1fO81SxiBjRAA+nLP32o1LqbdkvgSBHxmrBr1RPRGyZGdk
iXmutx7KsNuwLecsBJKaizeqmz9rWaotyUOrcTgIzNfPiRS0g6CtWMsiMSLZZWpP2ST1A2PNeh6L
g6vTI/JFtPE+BTIMlCx5KcSKUE1KRj019gF7r67f52b6ToeNJPAWczLVe2dta+k3JTOXtNfsqZ84
xfSRhl3JJb1u56ncgHLPVlmZdWu3GZ9tIY/4zNOtV4+kDsV0IGNIhQWqBq6umEFVeHLrTKsE7vpM
3+hIEgNwMfDP9kQhR2e5Xo/FntXv9xrULmtBfMZ1b1xgUZC5Vb7bP/GGWHdm1f/QOoU12ZFAcMAg
z4PAkodkeBWXWGAdBISrzmt+McaIoNaFF5Rjf2ojugsjY8bO6Km8xnO38Qr/A6/JScy0gtNBUe3x
7ujlultjKR3K3ibFZEfUX7y7yX5+//NbKfTH737f/EtsxHaM4PoSPBCiZHks2yWL6PZjcpMOUUWo
CbYPKwTlBX9iZiNYKveYEH/fn9Bs+t8FwrPbw2/3+duPfz3dcnf4PaQnm1wexvIUntXdG7Mx08Vb
wo+Wf26P/X3zrzfx+/X+9tR/3P2v15sGwpsiA4/rGMIruT1wWKo50fLkg5OibLi9tIF5ZU+MUYdb
24R4ZSU7MCDl1o7anxTFpn3XYrOvpSf3JavrTZW6P90p2/fox2rJbGglQYw56Q6FI3Ss8kc6D9Nb
nDNMx0KcPbNz9pqJxZ/NEm2XW1TWnz+WS3BX7bHBabvuDYkad1y2L7d/Us9FEXL7EdWBb2xuP4It
qGnzLPdqdJEe4ZzlYW8fZHH68++35xMlFeu/ngXuZvO353fN9H8/0+2Rvj2ztnQlK2fm4L9+tbzM
77f113P9vv2f7vOffmdrrXcQzQ70Rg3phoSMgVIjKsLJWt9u3uRgN7XY7ebtp9vvft+8/e72BLef
ft/5j8f+cfN2v6KTZHViv6JdQHPkX1K2iE9LDfDf5Wt/+6VVKfYcv/8ul2ZD8vtBt9u3P7s1u5/O
OwxL6wCB8gzGfvkxlALL0u3H259u/zjJmhKZdvj98D9e4nbT0gfrL0rj/1eh/TcqNKImF8Lp/12F
dnlPyn9ToP3zEf9UoLnuP3zLRXkGhtH1LMeHG/pPiLQwIEWDc12ArhTB4Xj+S4Fmi3+AwRfEIvj4
XCxTh0b6TwWabf1DR9LG6K4zC9qmL/5HEOl/J4miPxMA/EA02sjaEKK5f2BNW5HqWjtq876bVg6y
IXIjAM3QkVqZP42jeuuetUO0hpPhHMjx/tuB+k/I6D8IjLw4EG3H8Qz0dMjsjD9eXJaOpL7sz3sL
j6ueBDP5oQNRVQChdhR2sfp57pcx/L++LCrDv4MfO3ZdPVWuea++o2aJi/tO25FFE4DoCGlg0Pso
/puXXFR8v4G1y1H+9w/6B2qSLa0KvZ5XbK2gmx8NAS94wwJpQiyRvvzXRxWU2P/xcigKPFsI00Qf
ZRjmH8e1yTG5RD2pzFE7hMfYJVnWtu7HFpOzVXr1JWmymPa1x1LURxkzWVl68YsB8JtgPyrN7IKu
H+meFsKmQgwZkJWOhYJVXjCrwlkbzL0rq9G77Sz0V3YQSHXocm8n8t9o/Xz2OPVGvviVNYhyT+WT
DEHwPLus5AhnNcF/KUFzWm2ui3S42C7pH8mMFcYZG7YfNdnZ/LfGRA4+VD/Y0nzqqDsigERBMk5o
42d64pZb3IUEMTJQYl2y1Wvmwy7TkvFqeaTyEov0bYTE/+0CYGZcmRVG1WHWN6HQQfVA2jHixti7
6r1Z9FCz9R5PNHVkOV0ddCzQWdl+5s4RnzuqO6u5COSA8L+PZdwdBrP9aUmfzQvwF5xnX07RXZIK
4YbZX4epwk3WXDRnqdgOgkgXjuycGiLAYLDOgFCwIbdXrCsJoHGwxbgf3VLTwOo1wohhnU4YxZW2
Mn2/Sr1hdl2IfJLFqbadJg1IuBQ1tFFgBJbEl/TTKM0vS+NxMLu4ehHouCZPZUbsMTyvIJ5yfpSG
xB6cTxvVDeGGw7bX6ul7qWGihv3VtlhIuwp5YW5gJGS7V0n2Q7Z8wxYVpBByRDd9ZTOZXPQFnYhN
nBqv00B5Kg+rHfSkkSbv/GVZxTWqPoEfvHcNHMQJq/4SdashVwmo8QMoBUIUsifVBNm5pQdHxu2v
TlV86YMEicP2enke3EhXfXLuJ/ngQmddZw1luGZmY4k2Ysk299z4KXIYrtA5rueS+kYm5cY2mzNm
vhJvPuzCTiOLpXBHfPCW1bNY56h5lbkeXP1XY/IZD6Mnod1J+0sTnrkz2iSwC51lv/ZA98NYiTT5
1WCOQl+KmTnW2nNmGTpIGlL2zFx9Ty3q26lsPn1JM0uLxUhNLzsWGffWZutLz9nO5OhFQ3N2A58V
v2FQu6g93gideooBJdswvY82qZ6al9zHZebWgHFr3rNoykffUE/2zGmSG8ZZpjBaes3PN5bO0iPX
YogZwKqQPiMt5PxB5U8+Nq0xibUvYaG/ijPS9SZq3npf725ftE85aKrDd2DxDzwXkqiWMT7kYAym
2lUaMqC4Bn4VQ0CszMcJfPTt9C1NHx1FLX8aKeXz0csfCZhLV33UIICzvadMoX3E2I4kUjPgicKS
W1nOvDBWssNy3oxT+QwcH+2tE7GyJr25RvSLo2IjZYUcVvgaEkE0fL2p8wIC/6bTfeUaBih23vu+
K7ZcvidhivTQ6TOOQAsxWKYeknI0kF42F69qr1qpHFSMHL7bmcfGeM24S6k4qt5A23Am0E/cpdB/
EhVGG/CF40oKioJip9f0/PtFyjhxzda2me57h76tWW2yiOqS16KxnMnsoOiqfxVG+w108V1mAvOx
uVKN5R8LnFHQdIzxNmxK3x2uveAYgz14EwlubuF3j7Twcaf7084rI0R3WoxO7yXslbnpKJHSDCE2
Cy4X2Xbs5ZEm4K3BlricTp7UqJSZDGbkD69FlVxz60XVpr3VoXrR0HcfHXQHqcsFGZNWNcnppa0q
ctB1LvE4nLczLFySUjkOGX7pxsjYl7WXzqHUCE6E3UzIh6IQToWLEzuyv9qGgYr0AEJPqGOj5VmX
ZvjkESFEW3C82rP5pfKBsdj397PlPiH427m8MZyiI4nu8jGxk0fVDzv8KlcNLSHdJbhbMHVujx/n
drtkHvrIoLGPXJVfoI8M73WX01lP0DtH6XjtimgbieQbcYmUBnnz5WATQ8j77IZljKF6qxLnWpeb
PsKZ6xOIKtPpajqcjYxlB32k223nj4ZePALC/OXPYg0UHHPXch3bfKPzyOFCt77FNdWtdK+YAqRr
URAKgpHADIZzc+l0DkUx8u106Rmb4aJB50QB6L2q2PxzWIHwOVmKaHkgnCph/gnwWl0UVutg9iOU
0cr8SgAiBkmaPFOJ6btdPbcv7AvHnvFT8/lokZc2iBEnZJsKtct0xXENeNMGCoA6D0s2gqisn28f
0NByh2ZIfLyd8E7VvtVIkUpfVBj1Ng2viX6deZQEnJ1o2h/MyPCPzXijUr5waKcUa5viEY7Ahan9
jSzI74jSUBZgiXTFnJ0npvFONBsDsNnOJ+cUP7eF+D3/oMALCGAZ1ZyQrEQ62zgWKapCoqIiklAS
RaQfSPz/jx6wg72sGpq+FRLHQTSP6YSnXPoUgD3l7ozYOauq5BKK1RQY6D1UyUVhjsMDeJu7Lmwu
dUkFaEAsmi8zX0yV20rbRzDP3Qba7Tfm6BNfYYhLXB5VBsXRG67VKAp8RtSvs5QsHsghv1Ar7wrF
DBAXQHGNkv6wx0dosYWvQbJttNnDWswVe/SSEiR4O119AWzNhc3HKKvtKlAohBfF0TqZQhRwJzVg
8sWIL7L71iSKNHdr/HGj913VyIw607dWsbOCE95vCoMdOXaPJGipaG50h6diUv1sHEpwNMlTZB5M
gOOZrE6sjkSUTiEidbM3XwekDZR/d9CmAy1Mu9OQtt0JrARnqbPtywKOruaSaYpdGq+ADYfU+UGM
KhR/OfBSo/k2GAN+uywo44pGm5q7Q+9iNB4i/57y0GM8x5iFO/t9DFsihamBB8DFwiDPUTd4Fh8K
pCKHM3cLkg5IC57RMZm0COGK5R+aBMCJTJq5Ap8HyYYaBKdYmSBPK0jfWITHObKPcEw7AtbaQ1qD
c/G1Rc8hHjs3/LDB9wVZq71pLRlXsTZxNMCHJSIgTZBI+GLwVgx80JS9g/LxraWms/KayqF9MW5F
ugjah6haF5jLYDrP3l6DCkOZ8B4eVHlq5uwl0hh8+tHUwGpRkLFhXPT63vONYusa1Zp+HgxdknFY
ltH0qg1k3Mbs4Pzyhp8z3LljSg/J6x1cnPC9prZ/9toOpgNlU2YHNAKx7lFs9I6TxZyu7AGtWPPJ
aEfpth/PkQVChZB49M5D94wUTlIyC99lzQT015tIqPX1k7O3p3tTm8/+mLwZhU9OrD5EEFpyWgYx
qpFYogmzEp8CXkJBW9NfQbW0QdJWexeJ9X6uWphlWNtXY4lkHoTgTrIJhT5lP09W8mTFgtYdUepH
BaaFJrxhbDClY5+FLhhUvaXo1Xp3MLRYB1pHxdybQgE4kBVZbRwBFkl8hCRzUIYozF2lcB6Pn73g
ooIcWV2SND8wALMoaGk04oJNVjFe8H1ryqcSmB4l5eZnw6W5kdVnUnBC4H75aZtUL6cZMVea65A+
Quy5rHhh6LThZqxg4I2fs97jTSgxAGkxaA1zpvG5DLk1IAkWeLz52xnFQJEQ5c71El4S6aZrH5Sm
UH2QMHpEQBUG4ujNjgYp7q9yz5EgJtotjFVskApKRyw5j1r4kDufEUChDbXsdOOU5cXJ5nxDLxRM
+jgvHgnCRb2QUN8k+cigPOJQStiBpMXKRoIM639GC1KDKsDSFK5CSqMrFEhqi+mWmd5oLHwA+jWh
kdtFJm4jdl+BD/J5lxEgVCDbYrFFY0H1D0UyMQw4ReBE4S5kCt+mjcvqamh/jYqJGCP4B7siWjIm
JfsKPMc6w42y1P3YP0TM6BDtOY3TdWtBdI+ksy1188UxzTqAqOCtVeQlgUExMsH2bMUGxyqce1Qy
2VOlY6NK+/A5k1288w1SOFXHssVslsZAynjUmoEfZ4yKRZ+uydw+20n2EZdDydx26ISJUB3xZDDa
9p0rnc+ODWsgEEbslGO2G4/tlrLFJ2XUX3h8ccI7LG2rBUlbm3yvrt0ATHexBAA5DRo9hfiXda+5
2z+JCgWQsVCvnTA+RB4189wM20cVE9wgjCWGLb3Tog4YzpLaXTVsbKf0uoTXbDWTVEnWqKRj5Qhy
aeonixHUMPv61LC0aA2ShOqWzSbcPdaU7iokojJIm47NBs6TmFjFNTsF6BxJs4tEuLXU2Ad5431v
M7rayta+JZV4oprvspsooM9YM/QjmlU2TvQ+Aj1fK1qi1VQ1uzBF2e4kF9rt38JLXjrOU5NJgsPD
jD4X4pEFlqrjygnhSvQ0YNhzkAnqzG154NaHmNt4bZDfOvi9DXigJchoWlhZAKztV98b2nd6G99c
a2oPrKxAoKDfX3HU3HWKVC3gjDuzEC52wA2cNdXm+2GO2JFTMohJMsBBjd0jswg+aHXzGQfBPSrQ
D1vlkKdoJJBKdAf4EF8DqSth7g47xO8fnuNgoY25zoxGByQaluzdvYYMckkrNW+HDY1MFHl2RLd/
wB7g2aohiYUwFLtpzyMKy42dqmHvdu56LnDlmNPsL7tNTk/EzsEYqe0g4Oz0w3Km5ba+Nhx9Z8Fe
4LW3Q8yOURmIIAdGy2Bmj6GjiT12I/EKAO+22AOmLV9VjGCMCsS+9HQncAW1h4Z6Q5lt6CAx1qBB
b0vMT2DxCWmtLm2OVtx3p50JGkUkVbaObYSYerytRrIu3dL6URrVBq5lduyL/ENo8duQbrLkJ8HE
0K1AqFRO/S5tjX3BaBwRsx1hUZ87GMGzh8Wgr2n/ZcWjPtdf2USyAFNw4KslITPVJ8Z/zl/qhXu3
KX/oEwGdskSNK6tHmWjvFfKoFevsBssOaOfJDsreYE5jmUNbzn9q475Z3xsSE7Sl1Kc+0DgsK1Id
sFOWO5HU2zkT9Vp2S0SofOocdrJhS8yzKbOP1CLsmk4W6meSTANe5ltpUznM5mkfIo4h4WvtdpZx
DoV3Ii5g1zsv2ijK3ew68Rb29h0mwHkPHwIdAh6hoiSfgJ4/tKt5a1dgrZrqqS/ib6IMX8o0wrtP
dswKWSSs1JxBVWgnwpe0dRHb6pA48rVaRGtEM0hoyRvY+yx4BhJEfJEFKvPmUzVbQR7xDji651FZ
j01iXywXbIzSZbpLKwN8lDUebJt3k7vkcTj22Z9JRZBRetFCKikpXxurWos4+Jx3GU0aAiPEKxMh
6/R7Ed5mxbbI66teUj8ZSUIG8jxvswb6YVQVD25jMzJTTdpMFdu7ti/9dcfCHmAbg2BYwQWq+4cW
JxfVIQbxTndfXBZJW6PUAkyvKhB2554sTz8kDxoujf0UYykr0u6XG0P+SWEXSgp0FYfLbCLWSAIM
Sj7ThrFysLd4cwIdZf8xD8d2hUEVd3y5d6UUAdXnazUl/nbZ3xFOpDZT/WpSwYBFhLSjZHhLU29H
LrCP95FPUFd3neByjIkhOecpy59pyaNG8pIPzXdRtkvW65wGfTHdZUL5DCidyWIFE43I5i3qb+Rv
RhkM6PBQmjKExZjDsP01ayvOVgDl+wuQIWIKExQKGSXB/VTgBZwwHe01MEa+xS2ZVxZSFXHu6mFA
KKjKnY1ekygsAkhpfK8svQK776RPItIKuFnOo1Vb1qlkEbTotxLa0Ec9lFsoHA3XHCCzWITA4SYq
v1YUESquRc7e0hfF22x9xI16Hprq3hSxWFshccn+NJ1ydHwI7YTN5exfEFMrxAg5SaHmPf0p5zTO
JuoPKI8VSJKggICi+piCU31iwGFjv8zVbufnwULeTXFXrXyfCZssB5a6ofApp+lgx+f6VQIhwJ7M
WjNmZB9ntvCGgr1jurhDhQgf/AUQPACWKgD1bSsTvApqZjnO0/04DK9hKmEimuhec7QTlU8oshT4
u+vhNi6m135580gakTw3VF2VjHZD2IONNot8o+zFfuS8hnK2QJuFgXLVZ1VoP/KM86zJxvw4Z8wK
ueNvhuUAQh0+gEPyWFB62wqlWZRNgI/8xAcIlKqgZ+wly87ZNqX/4jmNtkJbxQmcNeRfeNm28JC1
j/YxnxSih+IRiVGxwZ/JQA69NkCEk1Jp48iU28ElEICzZmVMWcmGEladrcNNRreynXrcc/ZyfrUd
7Vnd9sh1RlGxGThzcg3X69T8dEObcp1jvvgR9dscAgzKrHWmIrZGP1wFcD4CrTWNu1EpuqSGfmwH
io8I+7lWjPxX6boYO+K02zoOy/Kwa9tNY3DOc3KP+L7Ep9PVFAVz3pnS7Etuafd9ivMdkH8JQxBx
nJk92JWGZG6dRJlYm3r17isdEx3eyD1TkXGM3lztlzlX/k7kDMDY2aCmQFnbOWmENB8NOB1xtkDm
Lp+m+GKoYi8bzjk+CqusbnhEJHTWbDYQ/mwgD/Gzz3JkfJ/8Ot2VVzmP2PwqgO8OYi2cQBLmOCs2
copXY+eMgWX0Pnbz4uz4MeU5h/PP09w7B44SwrdSexbEGq8TC/Brq8cQZUKimYQqMHC4VIKQqzIA
ReSslwAhl2fWW++58aZ2g1Z1nZnZz2EAvO5PxWMyvc8NgT9UUS4u/nAW5T6jSf6RaER0+SW8YWg2
q6ID4WuKpQg4UxuXQ30/mHir2ey1JGjK69DaKEYU7YDQYJYwumVtbbpbZbhkI1GAbslX8WVQ9MUz
jN0wPM1zK4Iin0Uwxc5jDXitraxh+dK2DvZ8HHsH8IjvtXOYVEZYRc2WvHHCDzdMtmHq3bG42vq2
2sw+FCCRGP4qcr1Xa7ROLg76nqDzVdkaZ82ljF0326Lheh/4FJ5U75kisTr1GU6pjXarZiNV/+mb
lJTJDb5zszhwMnTvUYp6WT6N7tlyJ40S/6htWodsghI2y6pV4bZym3NUhWhOO+NZgxhheoDf+2WT
EWvGWnfix6iMD46SBpUB0Pl6Zr2GWbqy6/rdMzFnj532yAr1vTLJyemm1zTyzvQJHhuDwW7QjlWC
uHA21fuYQdgbKrl3wVUDwpfvFAZfE2TeYOiehyxHazNcNHqOmFsx7kRVWmHfL94bd/5ma+UPW/GL
TFMnvwHMPDkaay2/2rha9ZRXMYgLJkv4gxp0HoSAk/G9raFyVYl/LjgXVtKSPy1NN/jcjGcwNJJg
eiG35q0GCLBpbRMPCvOdmdkUPCUjObYdONh5ABQY/OMyLqiEPXCOxZD9lR4CNrbrtGEfMxRQuuLL
omU02Nbm9IfWIBujwLGfpGv734iUQcHJJpB0iACUACr/xsPxjzYVSbvcuWAfg741k7U6TFySgR+G
/U7XFcp0r4D6lqbDo+zrvRDjm5mGQBCs+4b60iYl8zKo3PGBjSS6JweZJia7xHQvWQNFYmrE6+y4
33WX8BmzYOmElouk+vIuboeeOVpZq57AspUedSw60R+4GdNM7OKxum3yciKDDATVnP/pNtaSD5VN
410DT2qdaMgGCRTnPbD3Iwy1WbdC4Mr35Tejt7xHBypnMEWkCJTuVB1Ms6q3btj6GIl2evE19P5H
6VkPmsll7vj1j7FntCCwDrzks6ZGXi9V6J4Q662ciBgmFkYzlencCwiqoJuYYky4bWxba++EqMsN
LqscU9tKFGDaWr7ClAFyjMH6ZMS3+x3LEmGI596InlTdUUDFpgYtC9EJf6lrSkTovPOToz2C5yZs
pBYPY1rK80DH4dHVDz00vGIwkm2jdPfojMlr2kF/1sBVbPGVIK3X45OkV7fSlXt16sGGhPJAWQAS
dOiGJ4THsPBp5dSVuVcFOjIQpXcu/DDZ5mo3N1G6s41d6s3aJZPWczyNn41W0xui6H9isadOjhWT
7VL461KjBROym+/GmdmkkUy6EV+EGbqMVBwzT0ifAqB6Vs4VQml0IBg02muvtVpPRkupQHnHEL4f
9RDWqbe5MNJ4gtR8QgHAbDC6dxGEwDW64jsLgj3IY66u3LnUoLLWfyX/VuLZsa2G6xmvqOP7W6LU
6Y3iCfB0vrzbQI9iAebDED62ToWELU4+bqeulgZs8UkUw+tXLyvQmLLfoP3KDZuFkOWf9cJ70A0C
DYqMaLc5wiPdtLQDw27lVv2bPYo7r9cpKCzXOfuVX6iyHz0z/VAJhJe8rn51UbzxQp7Wb+I0SCtp
gR2LgcZxNiBSfPaX9yiX5VadzevWo3SBKZEVEXXEOpUSp76kJzZRCG39wK1o9yLc2I+J5CkrZrM4
rXBZWzPSZs9FnemYRzP13/2BNmkS2psq96Z9CoQQO0mBmdboloEoLdehTb0Ds+5jZ3+zKCwehZwp
0OUbhp92k+TdTPGfrZpOCOTMrDw3uLYoVrJl136l/TAdDUy2gAfnNdA7rkGrmFmf8CZN9hvmPGj7
Ftse3rR5z96LlaNOIMio/0qMCm1X7ItjL45G636Ca/PJ64vAvZg2Dk7Rjne3n7qmN9acqOD8yKnc
+mGSrzuyBYKcpUCiM0W0UT/sbYtEHvKyJQxVr1xrU3VF+pwdjGwvxkdT45pN28IhrBqwcIkz7jh5
jNaR8Wom4Yl+ZX40eo0rGa7bihgg477Sregghz5aQKHrGGLaLmR+3CttfMDqCmQLp/N9q+dfpP+o
7eiqjpKCt3ZDM/9ep9ZO6f7Oyu0fIAMg5DoTW8nkIaYys43m9LPUBW1SdNsIbdBbd+GbA0iRdj/J
bVXxhqoYduGQs2oUlzJez3PnrzS3Te98H9V0PZNpGyX1a5mFVKPYTGnQ35tmHRvp94l3zjXZpSdH
sberIn+NDQibkifP0lnslbXVbroaM5mQ7s+BBrxj5lyzVSIDx4u25ZDmP3DFP2CfDZrZuUcUpjPh
pdEqtvBX0AbD8plMv1CHn9IWPCS6iId+8T44SfODSJUdpf/PsEouWlsa69zSKb3FDiExPn2NJAKe
iyPtNWo17Q3+BHhoov7mZ1mTrDKK5sunL7/W8BDb1HurFusmDXoiQNKeBTKt1bUNfHvbCufNTMz5
qJN7xZtiuw+f/t5I6nNVxjSRir451CSiFBVMv9KsOxYkzVZaNLCMsH/XBhzNY0cp1icthbrWtZwq
eSBvIjBZscLiwzKi+/Q/EwvHbAO0lsLYncimdO9YQEdY3SxV8LE/25Udb7phU1Z2eDXZnlU9zFot
jJ8NWwFXchEy++VkH0L+l6q8ozuOB1cn8USk/jEqvctkoCKqCuM9b8ELjnlu7AbOxnXOybsNs2je
SNErKM80P+0yO1vZtAiwu3XXT/PRpLa0s7PyexnT7PTNkeIQXf5tPG4x/wwns/YPDcEtO9dpWR2Z
5m5MNU4+EKj0iUBzGRHk5FTrdNQmScpJs2gnjI1jCwqlUzl8q0AwkdzNFMrCxg9w8Bw8/DRPACXj
rnZ3nfQfBpNCpzuPbMI9d4/fNcN73N9n9mAAti8ATWcgR7B+7xP2Q1HteFsjh04rEOqfUvThx9s/
kln8aBklWSgoDf71o6lzghmN3erUhwEGIOC9++uh9A/50+2+datm6/vtGRL9OQ1NiLbzsrNIymNr
E7ul+B6px/O0adEmWysNr1BfHVyLl+cy8dR9PlgRTbbI2rGzIViqN6HeErz1CARnQakbE4Llyt8b
/jbT0BGPhFr4sdLen9wZoH3T+OHdJDhZSvOjbMVX9jiRE3RICATYVlN4XzUDyA5/fuAzJEe96jiv
SZ6DyAy9ooeFYsKJ9YFIT5GZAI+ge5x3gL1U9wUpbqZCZguEbRn9fV7vm8GEPntgSAfg1rl/1gb7
UDpYJtOq+pHFWUslYfiRFkZQjGF/0UEN7wbPhhrIRot1jXWJFC7mKec7tJL5OlZDt6WvXwYWjoxT
UYw7P+GIFFXB5gV+86WWaYmiZdxXkr2eyZKpSMtt4lsnlYQZK+vsqSik2uKMv44mwow0LIDdY+ys
rJFvsOheWxme3az6NmUabVqzfXAXxCZht2hOGnWiJoXAfiakts1756iZGkOMkdkHC91f4OjjssOS
DAhE5Qr5i9Iii3Qnf/UBYBWJ2A5OuETiHlVEPCgeFGmkJ71YrnQbeZ5vjclTacm7fkB1H1M53BhR
4x/p4h9qEAubwcSAgveLhn20TguAtpHuIumbmIV9pGBDMnhbopSau25mBRU17Z2lm4COZjwFlNH8
XUNbjeqD011R6WDxnadtnJgVBneV3Me6vx8gbrEjPUpt+ppKL3tFUAHU2zj2WNsPZYP2I4npNtfl
BLiA2L1V2ROg4fpmh0uRkx211qrOi/rUNTGtL1IvIa65JgY4rv+sqj7n2BK48bynqhqoTFR0cbG1
PdjpIkPqYyc92SN5f4UihtZ0C0iHwy8T9Xi3pHX69O7ELH+llvPiDNPPLq6RFSX22RHOid7bmsIQ
xUjDqpfK0iuyPGj6XfnMSezc2dDnWEGT69HGs/3NffC0pHsEuse2O6JgqWPosnQMO40MCQAwBnEo
C5cGNryXnO7WUaFH5VLpxYW0oGHniJyiGRvyvWoL75RSLjrEjYYZvg/9Q201uIkdPganf3GIfJd0
eV027EF88+x24Yw90LQuaVh5W2hwzp0M6bCn8aUBGn6HHspcKNb6gzCIySXHt8TTogsULspbt5Is
XIM65NoxnP6JCmy3hjGgPVmDt+41FnAecIZvrU1rXWlt8lzbmh1oqtafO7+egsgWxRXJzgKLlyyA
Y5cmJ43ygxGyobK5wgK3DNXLwDYmKNJMvUDp5gwHafgCn4pugd6VL8RdkfszuvmL4XlEVgz0hXVk
2gHly/QFN1IemJOKX6iFIpozsuglnOgvtSxSr2OJiCBPfe/KwLSAZytxRV4lAwO060NIGGIySZMK
N/KoJX0dhQA34eSZd04o9c2YfMfk5YJooLce+qTwEg76EKeOc0jcZrgj1rW/a9tkuBvKyjp3MX3M
5fdtPeAo9QvoUrlwLo3RnlQq9kbnei9t5l3bAV1kOX/k45Csu2xpLxCPuim8CFMBnME8hq1rR7Bc
3NE2OErpuJUDOaFNV1Bb7/kitFEaa7RuP+lXTttEKQgwvWtvaklvVOnGRPorJ/QUZ9Yma4t3wg2h
PxjyAfQxjuvqbkCavsvrTDzMvGMtdc8lLls/rfOnwmE4pgMMAyb0Gc96TD7sbffQZsUpG0xcpw0d
QbtCKUFq4SLYAf0nY0UBXNsoBPPoAkR/ceye7skQekdEOxZcp+6pjdJTqyTR1g0xE3gGH1SS7Ds1
pEeCn4FczAzypHrgKLLycyi9IYCcENbYaSjss7JjOcUk0L6Vupz3NNmaTTGpTy9MKbgRT7aM2lFe
aSu3gI3flcVaq5RDb3TZ19IlCQbkoAzuDCJl35xJYuHwxjVdP3c3RwixEIJVCAQIYfJiy8e3it3I
kng1/bzXOau8+Ww5Lik0LDbZNPnYVKfuZNh4F0tKwECL0zOdr1OjFFbSEINR5SXmgQEBeEolYPkX
98Sk4qlW83boE4rnYop4LG4mW2AFdPLYIQgL+709EuU9sQ6JocKzzqWxaKfXxjXqh2gaSX2mKMaw
Pe8sCV+crZAZJS/z3M9PEWWEs6jRtpSWHl6aeFj8snHQ+WDHkMQFpbQIx4hzhpKImLmOLLZppCbA
h5wPedzOD2I2AFLOF083srvGc7fT/6LsvHYb17Zt+y/n+RJgDhe4LxQlUdGWJccXwpE5Z379afQ+
wF1LZZRxHnahdnlViSInZxij99b7Vt0nhGyBfzHMrdrpod2G4O4SEQKdTyiqrsk3dAURqirKoxAV
n2NS3QcImRlZ441Ohjr6DUkhSpcZN6gBOUL6SbBXaRQtc2q1EDr3IKQpCkSkE8NNI4meLTHTMdGk
6Za13yMeIcAmPXaPOebiLZzMcUEKN46tQe13KuxMQgFuGpX4xzqgYdMWckqAa0dMYNDuB+RlG3Ps
elineblnZ3YErN+tWsYbrfV4oYhBfuFYJ6E20ncVQLRtM6gVtfuuXhcqNJexabF+xcTmGUK17EeU
eLn/DHQA2Tsl4/XYlrfjkLI0VLA1WUOfZJljUKAQsDozyI3qaMmCuFDrJFplpZmQfAj8H4Qhqk7d
37ZmyuJZVKda4QSMLYxsxRZDrZARfDgNA71YT9yzsxkZjN3eMBoQVkm1G2r95vvgyJ20q1QHOlhO
rpEAJU8IrkQ7RyK7r58EHSBV2Wqw7/k+MJKMg2Ygx02yTl/GIufoUpRRhgv+cUplUhUmjheCMqbL
VFcp63gWVULEeIs+RTfeRdGD4nvJFr80zj5Z31l6sx8jjYDKKLrVsI+SyekTa16q7cYIe85CjZ9I
Oz9vpd3U0R8s5sX/+8++f+nmn3qThSyN3CmK1WmtOSnkL7fSa9fXDHGHjM0UYGpGK9Ur040yjOIu
nH/w/Ts5o81PEMRcEW88xzyYOBRPXbPWZGgYDkoFfRtONipR89Q99cjdL75TbkJHus2ezJfu3doD
CVSDR4nYWQq/S7ZV6gPHBfVUMhDUZX8yx4P3Cn+g6U+ETlhoCQVCjNhhLIjYDAimfvaJaF6DhXST
dbbU3/mDm/ys81eR0UucN7A5PsinsD6SgwFZJoZJutBuMzIvKF/fG/twRRQYTmf3oYLBB2OQDf4N
CTDWhRah+GZsWKWUhXKO30DdALjEyCWuB6ckauKjuMQU2sqDUdx0gaOf/Ac1ha/z1hUHJgQyTgGn
17Qys51UL8fEVmSn9VcJ+IADymjQspStGWbWnD3EiSFZRXsvWSOFke/Kt1y0WwLMDqZxEQSSUWzE
eSvlPm4WSHuoMfUf5QZhSUMr8hV8+XBUkWnBnN8WayBf6Zldt5ptRlzkyBWZO054SNpN9hA9CC9I
CSglYXtY5utWWyoP6lsi72QRTNBiCj6bg3IPNJGhSkIS2mPXp5lod7tyj74tASP80r1iOFZO5D7f
8uXGhfo+rPtHoH7dU3BpH6RVpSyQ2h7gzhSTPZ5Z1ZAQrTlxEuGk291RNeyCaHVUGHZ2D+AANYlw
iQR7ANLTLTsYns1xuiGVJdoDxsWSi7sGp0uiAYlZgIQ69y72l3xFs4csJrpbOyMgFtYet9k+fZBu
tEvWL1T91MpugsL3oG6J9evaLXhI6yyejItMDhcDR9hAqGF7+QTAT7InasPE2u3TnXmgcMxB8kIm
3DCPAJ8Tx+j6jzTsulX2WR3KZ+E0bBMU+ut0My3V3f0MugiIGnHKR1LDENRQTX6v2fK+Vg61v6P0
MVDutzWnxOZwU7HGvWCHeGQCTskvKoi2XPfqGiVGw6J6JJgR8XW9MDZwUkVlE92bInCclQRXjyIz
r6rTXgjtOXIOR0swQtPdBg/JrKt2eCJkOvvkY+0JkN765+FeWEdHkAwb477KbrVwAyXH851H6STf
ehv2pjHgtcemsePPapcumAZriiXUVle+yrpj18+1kz9VO48y4GO7Uh3hjljsDB2b3bhBsEJNEhyJ
I91WB+O2WL8OwaLeK+tiiSq3dExneIxfMIScjRMal/wJ6B61aB/P8yr0l4G5aL7gezRwMiBD2IgQ
j6Jy27jSjqJP/8JUprzR55sF9SjA11S/AfEqRxg0IkpNl1C8NyIry5f8HgrrzirW6qXZmT1yB1d6
q19EoGG80UvhUG7EdoEK1FoMC/Op3JhnKA39u25Drl23N+l5dvQgxSWp1o3PBCEKF2pFxF1TAmsd
8aKu5Pf6KXqF3VAujbV2mgy7eiwSxzxzTpy+JAiQxA7uxbNysk5BtKEM5gGhc4Qjd4jDerSN4Yq8
CYDl1mw3AEQten0bbPMb/alfGS/evtr568wtvmpCJhbRWzl3mmwr3Rl0T/jHsaLbkJu83KVPt2uN
u+SUUOtawYbBInyi+6Es4ptIBWhhxzht3JQJCPMMaqAvXzyo6HWJv6Pr84GOkxwj0zz2SGsUMm/s
6oJnoWStYdAAzAUYTFhK5mjsPVPbUzbcebt4CF4FA6/Ron7nxDossYyjTqQZC2RhWbvSbYD6eB3F
jr5rCYXlYTOYMmkxL02z9sE2b4qTSFZt7ngsWeFO6NdkqiGARl6nL+utdw85GjyvWBH5iDT2VjjL
9B3vgLdQ66IUDDJjTdi6dBhdjHeqS8+0WTDrvvtH81BETueQmbwnQ+3W2k83BE+SCWserL2vHbzP
3lxEe2HFKREfhnJhRZTYuz1pF+PWePbPLAnPxkb5EPa1y/sXcainYJDiR1sEbvWAHZm0SZSiC/GG
pLAFf/qsf/k7ZOI+zVdbfpYo9M/pqDa0agbwEdhCuKaRa21rH53CAgGwCKfJWprnKnWqL9FfCtvo
ReSR3kkb6aZsX6N9+ugxtNmDo1cGz77g1IZMJnf4P3mDX38WP7sl86HYr9VNXTr+Jh1X0ZfVPABy
NB0NZ3+jHgauZbaNOD6OfqZD1LVO+5xuajJIWo7OtsE43wgHWrCorEdHQSxDA8Sd4IEBcLchbDgN
IdFLA2n2SRltedU8WAdJXBc7TJAARMr1sNfXQIou0o3wBAPEZesu34af/iHKHfND7DY6c+otyVJo
F1rHSNfohNkEqe+Z2+zocaZ8xfIeCilQGDCGww6Zb7AEXflsPc24jn0p2AaYW16hV+r8yHG9D+0Y
97Z8C/iq8ib0LHbzZono9BAYHyqPacERTvrZ7076sAUJ6NRrUNQYgNblAfbmW/YoX8YnWEbmG6Wf
YGvusmOqLuvn4KEYl6AWMCL5drNT3oQ77u4K1F7gcMOM/oYbMcHFrZ3wQiq9ZZ3I3molsgB2GqFB
AGv49zJbeRRJ3zSXw0aL9/CRXGk9IdJ4atw5WMeE42XrHx58P7KHFjpkbKJ3D91XI7rA7MnLitJ1
9lAjGFx098LzxJ3ulkCB0xtzFyr0m5bZeJfskmxHiBdnf7vcB676plqn9gZhYj6Mi3FVv3sbBdZv
uGrvIuzy/aq+F3BgpHYDMQXPFjdvh0FxXMoh7We3v9HaPfF+uDHkvfGVM7ZDW9Ns40BPXju1LPfC
eWS/ES60h+rUI5N/y9BcLoFsDLfCykdSg7LWQJkMNnTJi5mti7Xppo1bTTeMsPo2LTZS5gQicBS6
a3a7SxrHxIqUbeU7/ntDsDPcBt1yvIPYYMSrWVtJchKeydTWg5WSrSAKcmYP9RM7hSi/19UDcdO1
eeEgKbQHNmzFZ3XXWOcmgl651l4iklhOTFDIn+TwnqJgdlffhDcZnsptXy79c/sYl2to57wxtGts
3zE2JhuX4h14RMCi/6CBrMWnsuJUjDJAd/38SKoVxTm2c6iQwqP/ar7IByaJ5DM6QdmkdueChnrJ
9+Um2La75plMxWQNUExGU3omqNcGx4gHKpjcIHXA0xiu9dKkaxNFUbrLlcWY3WQAdNBxL0zvxp/O
+UfxUgQ4N2yOfuA4fe3T1+Cl2NkX3q5U/cRbNj7hXcSGBY0FlRzCwVnwTajTyripZJsY7JVwydZh
u6vPdDu9R1KXp8P0le/1c/4UkTjumhef7dc2e8CDulDA7OLNOxQgqHhYWEf0RcnLylNisJ1KaHMo
UBbJPfu4BgBOYOeURg8Ddb1HrhNzKOYBli+IwpjCbPOOjptXPGrdSbhNzzhliHJgO073OkIq+obY
c/pkYSsxRuxgolCj9HbiI7qVc82pYyuQQEWv/Wi65CVz+4AbayftgI4+ehhXHnvUNwa+QGLpln0r
hh+Hgnn2EpZO9dnua0filWF5QlWHIP8hY6reei77Fic9xTuFhLIVGLeVuQkPJqnN835kIsT+EJC1
ufRfeGeSXQemDAuMum5EuziDtSsIuOPMHKNgX1bWxcMaw2jTttrRSO1hR12dOoXqejj4CiC5Szqe
xZn2r/8iMWGxoyJxiXl2R/Jo8uABZ8s/noWXYngRSY1MnPKJqrMvbLwVO6hwjUQBITXbs6G6DCpR
YHcttFEgX6eG9Bj2PqJtffAwWFVjtvEcaDYkcx3Sy3Bvhnb3YhkOSbmBTZX9Y4QidsHQQndSUp3p
Fr6ksCofRZfH6N15SIp61juS+VCMrygEm7Ib3POC5ijHV+o2PflrRLYm8+c22ST7/LUzbX+XXPxj
wRHKYq/UItj5pBBwp77Rn+EgyobVXGKTsfYoln3Cshka4W12x2VLt+KLeFIuFDP4WNxRnBGe8fp0
KJKRs++gBb35wi55oXbHQSH5rL0dApK5y37xP5iNU2GLoqo5mo8Ydt+ir8qNaOltiqX67u1NzJoe
Zz72yHZ+sO7wMlLXK/Y9yK2F5hAX+wE3iuO22LmNjUrmiRglSLJAXO32iVIB63X7ROkDWnWFscWB
yn+j3gnP6Up8B0tZ+HbNq3obMx8i/OSWN6+QptX36otVqy+h5Sxgk/eboHOUpffu7epHv9pFiHk3
8l5wDLizwDscsjZhXIir8tnSmYl4Q7nZX0joBc22tvhADLQSjjestLV1qk7NPWLOR3MkQZy0gflN
51gWr8Z98MquOvpi9pMSR4eG8TZS4PPtz44QF1YFleAWm1W+eWxPgbJPPrQnRudd+OqtU9fynCF0
rJ1xlPAXftBbQHRhTQ8BBcyloSCFt9UXYS+6JUb5pQXOx2H213e0TpzgwLAa6mW0ISMRC/ytdJ4n
m1kkxhnO2Ei3xXyINekwrKnn+cfxXnp6AmMrNQ5lH5q2eM5ZGMuXBC37YlipRwbOzLE+ybvgE/ur
eTcjtL6iS/fOIiCcpVX2nF1GIqhYJ07emshfcFGcatjb0nXbK/sRop5tPMegG5LFdOYfG54bH0rZ
Ro1JKWGXtgg27Ii9T5TjHNfR3kafJO+l7IxUlJN2ABNzId4xy/tkM9jUIvHAXPJj/ooc3drP9U2B
rs/Su/PPAe+T7T0mn4zh7okt9LhFjymewhumI5kpB8uZTburfqwftef6kekxuCPu0w5vy1X/yNlV
PWR76La7TXwSl8ZTxdtWIijNV0yeTJbaM3vr++6ld+nGPBb3CNQEZ0RHugVIht3uiQO7F9r1HmI2
6bP1SqTlR7Pvwdoymt6qEzHoE7EviMIyp7+YT+Ows5zu6L33w2NUr4R0rYnrnBgZVv1F4xrHmNI/
rw0OHw5xpD9Ltvg8v0DDsex3xZe30mR3gmTNDqBdQeX21/yH+VrbjcfihlkQzaG1HbnYal3dadth
zR0Q98qypiF4j8c4sKHwUZIYyNGlLsRCSXPrOG+f8RK+ZWzLguWwFD9Kcx3XSybwR4GJfBYu2IVr
HIrX+gk7Bcy7QToJ96G28LUGmFbXgvpDBN1bibcVaM1sv38XD9DBtLiwnHoifcSoeKUR72NoevFj
j4enxD0cmz6Uwh1e2UCMd+H3nxM8T6ZLUzJUrJiIh85cRhXrOJ4nzwkjDFOERTwJiVKvjEbje+s1
Sd2ilvFb34y3OA7p+EW4S0L2XqiUUYj25FiKUblOSPkEJN5hdR55Gfr5lwjZzaKls4HHe1KQwdV7
VRrYLg35//wymNWhVQudlMcggQSc0aJU2VAmFVRk69P6BKDd7S1SjltgyjlFWPQJy7QQOKl8/6JP
9wnR0muaCxQxERjDJqvI2E4C8xGRZeUGBRtzdI9YECk8q3hPUXJQoh2nD1GLLkJ861Ox6AvfRDQg
YX2ujr0qf8ixWNsZqaoL3Tx5fF8A1bT/yrQlX54zFwTZdmHh7i798VMpvIPXEL3uq36Leewp0mWS
kAg1cjBQEmMtu+iVQbf1E8vjcDLqNl5PWC2ozNA484oHtX4cVdSr8+9DcyAMIKw/yOm8WElxrob6
rhGmmDlSJdAnee31ghLq+DgWgrJuVNGlsr6SRuM2HgluFeSjwsHT6ry7TFLPhsfhyJA1O9ZHTiyV
4srgGT2aO8u+MR+KdtJWsY8ayBum+36Sb3gcbGBy1aNOVHyYQhcA0Gsd6OPvpqwJW8sjAT4NXE+p
9nU21JsWlxXzDJnoRF0yaQ1uL47BsRIwnWDGGMGOQRAW/XARqnMXszYOZkLGSJexybQ6ioFlSjlI
mNS1ZcnvMCIJSpINzw4RZzi+5OEffQS29qX2CB8Fj7cubpOVlrBdaMV2i4H9GJUBp2HJ/E8m3/vw
f/3P/CdyDQigfwNdTMRLhqZbKu5MPvQK6KIPiZx1gknqgQofIrfAFHSsF9AMN3Xa2Glaris12hak
JoCoGO//6/8Thn74+D/5LvOnW5IimjodIvWK72IM2tBouVG5RKV/eYPqiLVP6SCiiiHMAiXSjql2
iXil//65EtihP762JCtz+B3NLVW+SqsTa70Y5EGq6LSknl3hFKv0dWj0t6OOF34SUdOn1QEb3kG3
0HPSTuZkmysblQjTXy5l/o7/QurwBCTZkBXCiC2u6OoJSLEmjshDAViKYBEimFitKHzCckYVeRPc
+AX9yRkIw/AFYut195pHPqPFTrjzx1+Gg/HDtcgSWlTFVDWZQD9+/v56F2Z+/f/+S/o/WuhJspCH
9MpL+JVZxAI/YwWIVnoN8KJ5gqn+8iSUnwagjMXDwGIiki9z9SRiOnZTUQiVq0Nw5eSe3huKhk6S
nRaQUsSb3H5Dal6KwgMYk63JolDLga09cgBcJgkYPmKPFIpoIlZaO5bZ66saf8mLV9hucVxV1YOJ
BoQMYyDeKY+3aGmBl5AjOBAhDluGZnP6+0P96ZnKJGthkTVn6tXVuB59Fexx7NeumbIQ6uBhbL3s
f3l5vgfp9chRZN4dDRSwaBjyv5/WgNN5BDleuV2lXWDTnLqUyHGD4nfDG1NQgjX67DQVHTgGi9/0
5maItAP+DyiofXLSA0ZUUhe3/d5TzT3Pfl2Y6qfVzMyS4iUpwXuOADQKvVyLtXcrtsFXXqXV6u83
S/6DnsUbQKCKJoN1lyxJnYfIP0adpamD5Mskr0ATQZFp5NAKdDROtFrGlGdKKH3qpoayGaA9iXNZ
2VxlVfLgSz0CxxjCiD58+pb8acbVfT0zFxQfWsHU+7deala/vCM/zh2KSuNuZo7J+vfP/3G5Sm3p
uRFyuYysRStBtcFwtZhm7JSUgrimpT57+l8GbRcp1C59BHDUZOzEFJvfruWnt0dh4hZVFPUIQ6+G
gI+wRBLMsXJjje6JUcbER0IbGQNqQqVcrn2N96npaLH7tDH6IP34+7P78fVVLE1WRThvOgPx6tnh
N/nPGBwQFDmVJFNk7kJEouO92UYRUXlAWuc3D19WDBBkfjidfI5M6kozTmbAJoeNffj0ZiDKhNh/
0RDr0xgxBVf/UBCINxqArEurwd4/XrrAe4MTscNGScE06rYzZamZMVR//2LSz3fW1A1WY1mF5vrv
LxajQWUAiZVb5zuN4BtbV3AFolqDkNwcmggtMRE1m4TCeQT55e+f/tO6yAibiWciwD3lah5WB09t
1ZQ1YZw5PQKliX6im9r10VryjftIAzJd9c0v3/mnWUsVISYRMQvoxrjCycXkbnVj0lfuNPAsEdy8
6Gb+8vdv9ttnXH2zkAQHfKIMWER+h0mv1qqZ/jL5/jgmeRkkUm0ZlcYfY9KKYLXIDS9FKa0UAi9F
8ghsa2CAaXl2Gr4xQWq41Mr2gF/mhKmJZjz64YSkHa/chVV36ET8oaYsOf2Y0KUyqBgEY/BCHCe0
axTAncJIboXxPihYm8cZGOUbd0Xovc3AMdNDpfH3GyfNr/K/Z3tFFInqNZl7LCT7V2uKqhWtIgAL
cn3E6XbDMk6oabqUEUEtopTXzKiTe9zdc3oWLUWhpGtCqirHqMz5+6WQNfznlRimxWZVkyXjetIp
dUM0x0Ip3TL7Enya7cQuIoon2ULVx9NQNd5OAVgRKLu/f+6fuxNUkybCOkMnhcr8vkP/mHgtX2qm
Kk5Kd5oCx5B5J2tuNmGIHX40Jt3K+20/NI/4q3vO9zM1A+O8pqjXu2OrDsNpHKHfshbAj0CZzVaW
WNzo4e/f7MfPUWVR4gEzm6vzN//HN9M5wylWZeSuSe1m8uS10GNmKL1f9prmn9teRTL+8TlXkxp5
Q7qHcCR3QVI0gqU6aL455eu2MCALkHKVvuJdEuabvI4G5u3iWY02ZKpd+PrUGrq2WwnWrLlS0qWC
HktSAnEVsROypyDlirPR5GeQD3oUbKUK4Kb1qRmp1oD9vhCzNfxQYTloIope6D6tZSKq8Pyzn+ID
kz2O+ZECLBrCOeziPA3SfU96ni11Rk6qo4oAPm+WQT694zMXNj0HSjyTPfJIevlF+96ZIvICYpM5
EOMXAyjy2hsOx1Nabf7QoFcznyUDpQTYxwJzU984OQGzpnTBx7g1/eC5T3XIyS10HW1QT0TNfYkw
8ZzYo4NtaCY1zEkyVpWmPYkrOZpuOTSXa48Ka27RAO/IWF1EMeIBcwgeiB2++OHN30eK9MPCxIbS
0JgMRJRh2vVuKUkmQeGYlrtRChBADvpzl2QnpZfPZmW9UY0go2qMT9h5Hq00uq2tQAXS1GP13+eh
th0z9Yx5/UmTyiU5TPcT3HVJJxBRVprKzhN5PY0BhZ1Sd0LRf6g6PePhEv6JKXE9eOJHVeOvNuIT
tja6VGrwkHe0TgWAoIr1lvT9WWus49S0Zzmm5Np5KzWCQC6k1rEqg6WKjZCQJqwFSUjsK3mcPV7O
6JTK6h4vyUluSMajq1d9RGO2URTpY/SltScYR3gwZOBV8mubSetioPUYcts9jy4WsdKUmpZlNSGu
wLOwmK9TVvvYqY32HOjSx/ff6/R9ndcn1LdO3UGokJHzNYm1HRTP1WgLtpX4Wked6w3MaZL6pMjZ
Bp/FNgkzOPfyra+pN34MGyKo7oUpP+B2gbkTBPdBHz9XQTHtmwAmj+cLd01WH9TW+LA0nWq+WT3m
2BFv487Cu5XdYo3L7ziDMqY8DFe/jJAfFgrZgpZK8UlDlWlcTSZeCrVUrkbU0WDIcr8at82c2aRb
1CHTSluFqfURImBHklEhZxF57HEN8H/wlN795Vrm5fxqAlVkQwU3YcHysK6PKFRZuq4v0twFB4I8
fRsLQjgb1dKliV6u1aVui/BeJI2EQFijeZdy8VxXKGuCwFSXeVfQTTQFf9OTz/TLpf156lA4oYm6
LksmVMzrub3yx04IWj1zfSwD1LsKE6ksjRfE5f7OG6pnjyAUhxNA4tYGnK2AxNu2Fb1fFrUZjnx9
i+Dbsp6Zpsb/rs+KzRibvTe24GXNe4gA6Rr/Xyosv7khmDrsIRrGXZYgTlTyTTXTNJrZc652FrLi
JMLRqL9r6Y5wPkR3wXAL72865J6A/AljiazGC9lCOetVJEcTMqR0Cd8lbGSIc7C1CHVfea1uY9lI
/veHE4XzkQKSQaO2IctXZ4M6bookxlMFobU9NrJF6716hUFld0l1KfvskrQj0h9lAhaTv/798f65
g1bn1VQyQEIblqZd7TPjrsDdRISTK5u0m/ArkfoyXqjWrYjk2/dyejcJiIf+/qHSn8+SXTu4a8Ng
Y6SI+tU3Luo8b/2uTdw8RvKJlrCI69dJb4F+RDeah046wyM3vKaRcUJF/fH3j//eAv77bVNFha8t
S6qk69r1xswPCXtQkzJxJ61R6S12jA5dRnonLiit3kSJfuowB9DeJhk3E0Bb9FQnSMm0B9F8rFqF
cDh+bIbxzVjj5S8Gk4pJ/jqOd0p7AONHTCAWfaP67Wn9OU1w4Rw62LRrGpc/T2n/2P+UGnVrvU25
cEz3gYIbeDI/Ikz4IChPf79JPw0MhaKfzm1iJ6RdfVSAVNgzGyt24xiugYHDwzfWqdYeiDAmWhVM
VdxYj3//zD83zHw9iOkKkPN5srnedqkFYE3BjFEC8c9bxSsRTxeQDI5YSPfftzz20qUqG7+Mxz+3
larIkVwR5806H3z1Emg1RYzGM2JXaNvtmHSuqsY3oS7u//71pJ/uqSZS7lIIneW2Xh1N2HYNYci/
7RIec9I7zvA5LxoFN5bK/LkUFCK15FUkaisTtoBaM8tWCk6rdtyEiAKBVGlw4CbjUfB+G1k/bJe4
B5LI/t2URZ0T4b+H1kBKfRZF2H4rfEDEkJ0VbWAO8PZN2Oza7lnyIkQ+EYwo6behps0r7fX7OE99
hgYkjJXm6rNZQBoLylFMnjZwCRWjHxUQWAuiQdTzkPebBqabjUETXAMkkkzxWaUJ6pJT/ybABG/3
nTctgA8evoG3poQR0OSlViS8x0MaQ6xhJfDJG8xUCmaSXDk44xCFFG228ursLlExkQ8zQeYbOtYU
KgZ63CT4xJLZ0Xb5ZhkIpbnUeuBF3/85QDwLdhLQJ0zklFrBwfX9S1Nr26oDyTDl4myK91eBqZCJ
gkZg5i9Q10P5NgD3I9rPBcRlLWSpfAXwvCrmY8AvA25+Sf+4saY1l2Yk01KvB9wUwXANVCa6sRde
vAi9XKAt9XGbVqjRSoAontZu8wwSCaapD9w5S6Wob/9+ET++XEQO0L6wZLD4VxNJqpZsHvw8cfF0
Iqnia4uxdDGN5pdD2w/1RkawpXPuZVLXqfX9ewTjdiMcq8wSt1doOqFNNFuQHczTNSG0bKEuMA/Q
g/NsGkU7Ba28r7xu35vTbxfy0+qms7E0ZZPiJ3f/3xcyRSI2YtCsrlTDvWj5xRmqde2/xun4pM1W
zrpO3qpSO85G+NR8+9/fcO6CyoKumkRoX82ivAZ6FwfMZmPsfcz3u0JfllbeL5O1/OchmSIYMyN9
Bsr38vVbO9RxJk05M4Ye02Kw4PzbCVnYlWyc4lGC8sCcFSmNGxL6aPckBCuQ5+0OjYlcQRGPMTxw
cnAniy3v3L4LVesxhZkjk7lJKBSCIgmB0+/T8E+zDekMKid864eyjKlXJgi/jnQePlTom61QFK/c
SiKs5P0o/jrr/3ifZAXWHdgL84/OTcJNMnSqX+443JA0DxI5Ll5byqYgIU2UNUn41iZvc7p6L4Cr
6tmR6kTHZAhg/j4wjPkNuJ4OeFA0eVVJIZzkap2zWhnAk1/GLiZjXDqA/k3ADxAoS6iVIdovTFJ5
U98G7CbYEpwss16L5rNhqpcUbU3+OfhYV8K0c2u2SxELJKjpgCgHfuksCWX7oB00yzuMjXwxB4oZ
BYNBVIpXtYkfLKU5p0X+SlbwvgBUb9coJ9XquTK1ZUm+32yjfKVUTQnSukzkzSnQmgornMHDn2FO
sz0wU2WZy/oej/Fdp4CAKYxqF7QKeAtxRYff8QwD4Kn+mIUccxn2IorTQQRrKe8DhgMh0iGsnZfv
3xuEKH/f5aKkohLkb5H426qq/vjsDSqszH94+6639pVXzyWFlJWtrLYZsCUz7rY9TU5nfiGqvkcf
FIyuJrUVB5g3nTsdWdIlqrLXyK/e26DeTKJ6EUJ2mU3PhF1W5RkWx+2kVj3bUmsRV8F79CZZIEfa
AFGCPt7i8HJzWGTxzJkyEh1ltKB/dAwus9DqRaege5znYsXgRyIEfPBSBW6dDidB7t81Nf0sQ/hl
GfhpgyGJKsdIDN7WfIz796yYGO0QhQBEXKGRbGnI7vzB24rRUvLL+7waX8UCrY6XnKx8/OWMI/+w
BElMhvOmmWatcr3flyXeahX7tjt5hNG28hOw/wdDCpallZ2j4qUlBVVxx099NpZpCHeCJzE39rmn
vJpdcyaOmcJYQdevmCtV63pAQEFM8op6D5YqqzkHVbL5+7v60+xKTUvS2e+zH/vj2N1BWx0qPycv
PULRZmSbsqW+k/bnKs42UxFvxd5YKQEOLVSaY8bFoSOxe7E9Jw3qCCPAOhPcJMb0Hg3qU2qKHxMs
uMi8l9LxNa7FX85UPz5eSaItSS+GM9316qsKVhRWZp272OmOpd4Tx1o/+E2xE8Xw5LPZypJhOUb+
ejS1X3OFfthY89lz5VmWNIu5+t9jiymvb2q1ZGwRnrKQGc3SoO55a9Za7mhE/+Gs3waT+FEk4gd1
6hXEtnXWe0dNbs9Y8+24MZExA59WxOzw9yf502GXi+M4o7AH4+R2NeumXqUCnOdJTk3+BG5sNU7a
U6QxXfqBYXM+3YsZtSVf0466b23VwX/45Qp+OFfxZERLMXUOWOb1NrAw1LBJM6pL5did5+fTE8Ps
10DMmyfV6s6iGD/kqb4fYvMY4idD55FHylNUTx+N4Z+ETH0i3nEhqLhmDemXt/OH5VhSUNVYisqa
9Ed3voNvmU3UoVFCt5yr809NKy9JzQAK/fJkttlvzeCfBotCzJasSTKSkuuJiJHh5XI9ZS7VgVXl
o4aHZ2JDXnUKPThHwcgfDr+8zvMzvlp56deLmqLQgVZla56h/nFwL6Z+qESP4hWO5cc5R3DAG240
Bz/Pfit8Gz897X9+1tV4s4QojlR1LpRZ8LHq0MNgKkHq4oQjha/lkANgM5E1qso6EMvjVOQGJhxz
Z44WL63uYFm/zETfVDVWPv28ihxrMVcfAdWndPJJJwG3lEzrguRZMDziphaKC5bYAIS+0lCshSKx
M3ZFW12+ycdINFPaj7D5ik81k9xRYV+odWBXiBYlnHhTZsaS9NibMfzwZWNp1RlKOmNr4sGm5CIP
udvk41osrV1RdUcrBfoijOtqqo9CX16IuV63AlZTDKBJd0i7caO0uNTK9iuKmktXc5V+dhwyCCap
N521hE6JbBFplGPSXoQGCJtkmOzizdwEMcezXLVgvnjiE1E2z3GtuxXIMmFUxgUgbWtwOpGQHAUi
zarEj/ZNuLT4KisVlSRuPHWrowkyIr9cpQNKaTF9LZBmUVmsycFqdpP/36Sd127kWpZtf6Vx3llN
brpNoKuBG94oQjYlpV4IpVKi92aT/Po7GKe6q45KyLzABRIBRYYUjuQ2a8055pjCQs2ZR5yKJJ+C
MxC8wNYyJwEUKYgOXME4QWm1bONAIdxsFWw6QFFqjAmI6JK7LmORaHoWYJBUT3mKmbqPLBFWgn0O
BzfcQhZCMk4Fe0EIw7NfobOOPXObEwsktfIWjB4eHc76Sea3oM5XZsl6zNWHfZMzFdpQ4xL8wj3Z
QV7y7mEPcqPmQfryaMv6vY+K26DOb7WmRUvho3mysLQXb400nkSKbzFPisd42MMyXLgOuFsaB08u
cCS/xOQNpNgLd6HNc5ENrRNq1QEOIPN102r7+ZQYnOrWG92jdEZMpLzJeRwAkr5F37o1SYq2/PBK
Rd1z4QbDKu/G7a+Hyy+vH8N1DQYHE9nKpw2rUzVVOzoMSKLxV7XDiByqm7Ek8QKVkDU6627yjnzE
34yDXy1SqH+we0VMgVbp08va4QhDJRhxkdH+MXTvnCcZ9fz8NyPRl9ORzQqTDiclZ8A3fx2KLMRB
wOu9fKdGb9epDk8UJPgMty7VlAI5HdDN8NarxSkiFqcyfr9S+GrEZ1J1Hb5jqrCfN45emVVZqWw6
Cng40grFaYf+XWnOFf99RijApk8u/GC6Y/BfhxGKV5CIV3oNIFlSfOwI5Gnb+obsYZ/C7dHPBB0s
G1iyTxCNgpy5yIycS7Dxd0Ga/yyC9q4LgwNc8aM39sAUSJvq7RqHQk41PyAoJMBAnKluNRbOg9mB
gUsYLrtx7hGm2lLU0ErDcXY66eOrmU+7fCJwJ3SXhuees1BHyP9TNCQ3Tz0GfHK9Fq4Z3VXlbS0L
NOwWpgG9nV7no1lABsP/NSQrGTuPbKWSjLzpcgSfFd/W8JYg97ISeSHrGeHC3LELGTdMOHorI4go
1PTxSbJIJasgBqdAFarJXBLa4z6gygDG0QAhnPrRlsgPUggQqLdp+Y6RCjCpDpt76MHyI4xQgUWk
QWs9lIOqNiOaf7dsCfdl6ISyCYeC3qPbO4dGx0SZ1sGiG/DY9vHjlJTQN7JZJI7nM/J5gRkr+Otr
8Kv50jHZonvo3ThV52v0X+bLSG/sLE/6HPohPSbxLXPS46j0bWIQV/P/9VKft2h9CW+4APm4C11I
ijl84ZwaO5jEpWq133ysL1fJDvsqdCnI0djO/fVz6ZUoi8qq+VzJrglJ0wvydTgUm3ndHhvjdyMg
XgwnO7jh33zMr1Y9VGkoSbHUYh/2aYns1MgK8pThZaDtCwE9y7C8tO3ZDb2jUXJ8uf/rL/brV7Sp
5M/Bpv9WbQBOjboFjuGujmsMYPUDVJlXwx+firR+b5lDoDqtf/2Sl6Hj8zpr1sdS60St7H4W/0xN
CdWfBIVdPKTh0iLksEfjiNnSI2hUrxdT69w3sJnIglPpvZQPVQLFsR5ZI9RqbvUVeMzbW42JqsHs
is80a1mRRtPWG5E22FoBdYLkETezjwmiNwpdPqa4ae+UrrOc6mkb+GW7dCXXm8KVRtYAte1jD0d3
xbVyjCL4UjRvm6Xh39cpxrgWJlzmmbsiE98Gr7rJtXxc+FRiETSvwjaEJuxpyUqQn0BtVuE6nt3n
VQM0CQEgIWHFkt1nvoTj/z2WUCds4Hi//la/PGs5Z01aQbSm0aD+9axVg09WWuhlO1WV7+n46EEb
SfxpD77uLKx1261i/I7T7wqZX51A8IAoZFLQtf5tZ9D02hiWwsl2EKrf44nD503N65i2r9mswRjq
8hbuz8OvP+xXsz+dJxTv+nxzWV3/y8hDrHaCIBnyYcIUUoCrWXrotOapvy7sQyyN67SoHub1ya9f
96sR719e9/P+OZ6stC9sPcPYPGxlyjkWy+ashPFUF/3516/lfVGhJoXYQSTGtpRR4VOpvFWSQA9C
mXZmHt8NQ69WEbL1gGqsqNOWGJfywybMje7TtB31EC+7hJlB3dDgQPt+4y7sZmcGP9MC+pHjDNdx
YN7CqhwyH8CpmSLy04yfgYMXq7GA5fn29xiN5FoIZHkDsXsNjMEwBpxjT9/aDqTJlNwzNsLuhTy1
CfM9a1ps0bhNGtzaJLc9XcwljoznPHNsd945KXAjVRr7DQP89YKdFwXjgrW+lj8Qs9FgCaHu7Bvb
oLfJuGsb0vQIhkRKtc5t9b2fLEUIHNseo7W3yL3OvhNAclbAL8k0YQpuYUwky0DAEE7M4dZKw8O8
bq5q80myIh4azg0iFdZBODxZwUQMVvsQF92ZuIdy7SbacUjstQI/G2nhhzbV49oO2wMZs+3ZrkPS
ojC/ktD7mynmq4vGmwOoaTxwtX4WdaZp2aC7LKmrl+yuCvOpB0fR6taTXdpHGr5PLRFlvxnpxVcn
r4cmAzeES6v48/nE/jIgt5ABwkndswB4j+zWFyujWVaQcKM5HcqYW3BN5O0cPybSMPPPQxTHuyDO
7uuOtmYpaPtmpHaI+CP3y2f09oRb9dOMlkiOsHjhJXQA1cFmrdMeC7BhQ4P49XXxhVPAwmOBzkMw
3FCr/HRdBNqYoqlMYR752Qb9FA53nYr3UBtnK+NTkb9VLiJMfdoIfz3RQsL2PA9h9lhQIQ8wImpe
u+07RuE2vydVD/0WVqctqQU4ceG3E+mRPvbmxndM4PElxMtWI4Ai1edoaJ3c16gPd7/+UJf60qc5
kdW+bcyLKUn5Zz5j/mVE85xRZq0w090g4nVFUR2UmnxoC6IsajFsDM8vV0UGOjwTxkMIX4E9fI69
NyAbpM2TbZSwDYBaKUP5m3HoKyEGom1aR/Mqwf23wmww2FPp9wy2pQyvuih91dLqNiwwRtsWRuSW
jJMajndjDw/AH6/DoT3ZtL4Wvc/Os23cR7XJwvy9TThQUOqRuWXvI2kFruIpulweCa1B7WNpH7/5
TvUvRlC0EUgFELjR2Pnc1dRjP3AoG2Xos2uClBL8ft3IsOHrB5Kf0Yjw7Q5TEe1VePAU6IEiTqaT
p8NuUOFPfazENQ00utspxCDTn/M5uwrVmzG+BhOXy5j+IB8yX6u8vYaOCveEZEWvpMaRO1wtdtRr
qxiuKrmdXGwj1HFbRncMVgAq88LdpYlnkbabs5eS5qEQJOSYIXXhufMFNyU8AFAD0pdSoOj7mWvq
v+NTvHtqKjNEa+hpa70qUZ5q5p20o6ccGdLC7CxjoUrWSlKTV4n35iqGYCfufga2vvJtVjN5v0PI
tqqcF4il74EfHIYA9lMQ26vALG7n+aR3vxGD+TIvCtvUfGrq+sHoup+CXh9986c+Egbdf57Y1NuH
kDW/Uv3eK1sa5OHRzmW/CiL1cfJ18+wxGwRWnGypFmJJrysiUzz3ljhkto8QARlie5hfZbub0pk7
OuoveTG+/eZc+OpUQJBm6ohW2NR+7qqNNBPSpjWz3RAXKVhIcwHe9y4LmmHLfo7vJ/Jue0sjxHMe
v/DZJJnxG2XJF4sWDIISnbk9z+ifC7zEXVdVNi/QvILDp9Ly0XFBDPdexXeDnHTnjdV6wke6iGAt
/+4q/mL0p1RCT4cyLivEz9X3nB57p7Io3yUdIZJlHu+sAoaZC+h+ZVbYqwrMSFfSvre5BjaZHwIP
bXZ+WZD7HLZyK/L47HeV2JvjHAHYe0AIyeXS7X3fDf4JWuaKwKSHSBIcytpiy6qGNWFd/zmL/edf
TJ7Nf/8X99+KkuDVIGw/3f3vhyLj33/Nf/O/v/PXv/jvE8ltRVN8tL/8re17cX7N3pvPv/SXZ+bV
//HuVq/t61/urHN0NeNt916Pd+9Nl7aXd4FZdf7N/9cH/+P98iwPY/n+9z9ef3IIoBFje35r//jH
Q/uf+BU9m1P6P//1Bf7x6PwJ/v7H/6mT17x5bf79b95fm/bvf2jS+5vDdosFujd31OVsiFHvl4c8
62+O4Xh0/SzEPRJt1x//kRd1G/79D9P5mw2jHwMKHTkbRyd/1RTd5SHzbzodE9uTs9FTsmX943/e
3c2fM9ufx+1r7y6yuE+X6NxIM5B3McvQArTsz4qMKqqEVaJa3duplEszsyBIZQBBIvsxtdwI5zLQ
NuVYbzAsXazepuHsHa/+7g6Vvu76JtoFzngvnex74+G4dCaJBJws14WhBd+oIuIVVNHenLphLcwI
/BlhCzIgQnoc1rEg3DMGyAytz30iRR1iCVdHiI6oDBJ5aAO4DbY7nVahhNWrZfAiU2O0N2hhiTz1
zWWZGD8kBI1Yb2gVRf2SOGMsmm5sU+cyezza7kfSm+xsIwWk1lqJLqb1Z/s7xiXSZjrW46UHvSUe
dHubCcrMhjXAaULD747hjZV7Yk+yfJ1kL/u6DL/R53SOsoLG0VUKetpknTNZTDdxFBurBNjAqrkN
HQWSTJL6oLvUeYsi8XZFehijJN5H5HnekOWzjJSHxk3Ew7VdXNOKAQ8ed/Ea4a6xFBbLcyvzh2XQ
Fe+57b77rjnHCRTQSQSLdRSxRxLgx4nGZVjk+lIncWNxNpDrwns9lJ4PR6NuTg36EUfElKni8VFl
4j7THIjBWfgECTReD21ibcZMyzmsbb2ZMFCnwzXxSTdpTIR0pSf61upn/HJfOvSC2Pl1kXV0FKDP
SveuXc9qlhQWFqpDOdxbBtFoSbRuc7QFfuJv/CDa1I5TbXy732SVVmxoqdHKVkghDLmRVbCFIg3S
wqzAiqdY4dPYX1CCDVgT04fRUV+s5IhNKrA9OiYYSKq6rreRKlaBU8Y7lgMvhZ7cFU29d/FL1pIZ
uMq86Yzc3wVrqE8rlgjRfvSaswjgJcQXrydQoknPXyoN8UEZfGvm5MAJGkH+FlftsguHO1iHuSSU
ocuxDMT28BJKNOapY0BoteiWkOahumA/OqWxax35rNc22Ne6B4vmGT+1KvrmNWvfKx/qVBYHgLF8
LsN9tYb4O/FrILo7jm5lF69uDyM0UAnJKVLDz69p7o4IWNCSI4L7iTwu+BVJ6SdrkTjD0m1ZDw2V
9V0vo/dJgJUTBSwHs6RdQm+3tYCapuUK3nUPbgnat8qC114E9j7xb7Q4GNYeSqvYFDuRkUUI2U1V
Nk6eJvDuXEqupvZuT1Rtm8F+66PU2iZ5sIvz5qcfhkDgic3jCxW3jZL3adib68ciluUm510vOukQ
BEO22tA5NzU5F4oFV0Nss+ZWs1k6PvaWagEDsmz1w7fEaGCWWCCuHMpClTBfyCyI170PxbvwgDUA
OHWNBFijDemkgjCv8rvCUf3WYYHGTiJ6DLs5gQkY/sAFHYr0sdSBApNjBTP7GEQBUTYE3+hrVagT
n6lQycmIJIi04rqV8sqOxNmvoa0Iu8+XuWdE8Ei7FfnS9VYkpBJLshNT95YG/toiLmqsungHkIkW
ZWMQRUMhItSzN4GnEpdxdlO5rQT9GgHXggAUCHUKPBIVMzZLq6xiL0QQardUufrQTPy8LOi/250e
LonDNrU6PkjNemnSMDwzge/975UzoIEZQudggXEk1bnbIRLBIdzaH6yKMdang38M7mQ54+X8SruH
c4+w/GeK636TQfFeRxk1fLvN8HAQJoIAgPA3MH0ZaGGR16TOecFzIk2gbFbJaW5JuShwgi+jyf2u
AM8NA6UDLkq1LwPMa8qHeS+1nE/DotLkBDX74RQIWhQjaqSlmAp/54ZEqmUT6AWnB5AoSAZdZNHw
okZqdbpNfV1zf1jRqbbrn4kNhTqYmwPEiq+KhjiLOhTGlqM2eFO6ybr42kwQmo4J/FEnmLHNfqzt
JL4go9G9fZzXh5BLBdgvGtZ60KKrFgePw+izw+YHq/JnMRCBGihoVYG8EZEDujPV9ZWXCLmsUpdw
565faxQ/jp0K7kRbkGaXaP2GnI+lbq/6UjuNuD9XpFuzXx9Qv5aGc3CzktKP06TbwebMKIarzG9O
oQzIF9GJjpjLVJvBjLVtO45rg6IsJ3SoEVxO9SZViF/bKnv07RwTmBgoKzXR2vQxmg49ZHxtisWq
gI5FdDypzJnQXgcjFTvI+0yxSA/XXptf90P5naqpvPJUex6qoloPzfCsdam+H7pnysvNEsP4nPWk
LUM9n4ixhnZmG/TXkefXQWAdGQwYlHPTXEaCVASfJjaeInZcLNSHZBuPtbfu66Elb8d+lEXwWDma
u676mi2WjSzPsDHJxT7Us2iUFIO6c+oIcwvKG8meA8JOBMlrGalvcVFPjxNMN8vD0WdGwZKk7x63
EHj8bidYt2/aHPWL0+/kiHrNGqrrvCf42CbKxoR6aeXQCQsEgB1FXF8CriZibZeU0U5F4P4Hw3vs
nfBb5Ek6ViaLeY+gS1yFEmtnHUe81S7gyE4QqoVp14uQYdf1mVV72+dVhc23k2KSrh4ryfTi+FRV
yolfLCcQqD0bE0rPhzwZ75NcXDvtHLLGQLJIZKSh47SIbmjh5FFlTgEJ3Y6Z8xJUECvrQe2nyMC5
Qu7jUHgJMQLj0q+5kAs93RplF558YgKikY1AY4M31cG95n60UlH1OhI+Eotj7rtQKkvrwzPZ+xvj
pgjD5luIcK6cGaPpALIKCdyqizx91WnhtZj69GQcmzzg4rMH8+QDFzKiztnjK17Kgi806rydPvmw
Gp6yGAhRbWNAJgV5F+LD8wdyL4xEgXx0xxv7uqPDt0qM6sXR0bJqiglaacDFGMxWcQ32uc0Gjn4S
bQUnHEFmNWOL9aPmQlylevfca9CNZxu0Q/LDanp2yRoYCwt4ri9vClZvxzQbG5jrVkDv23sx4qrc
VMJlBaSSh1jTyLcDf4QX1Afkq+uQ//gCXR8GJyny/srMmmdMjfo2tMqTa5DM1wU0MIirJI9PVIRA
x6O9LQhv8lX6aiWYPRvkAos8gbeluQxWTdTEO1ef9hTdbxHHDEQGsBKMLBhCkVmt3GbGV09VutCr
BnqlPoDDzSF+B63YxzVMc7+b6XOhpCMRGsD1Kxocyo7WcRtKMJn+nG2EhGIiHmlCkbRnFQgpR+4H
k6OejLBr0Y6hFs2o6/VRd1U2mMda24AcO6fKBz49aQzVy8yky4ht9jVNQrUkHX1DxPGZeWlYu4U5
rgLXmZXFnKBp7j8JuCFT99APJJf6jdJPqbv2w9jd9DnUVisQz6SXlmtKJwspCQm4rLkSLVqNSvJV
x2C5ESM2BA+sIP4ZdtrtMulclaYb75XDFDgSZQJCkZVFDQ7VMMCQxbYZrfQOn6MPRtEPr70588xs
R95Spd9Nablr/fouJANoaU+GXCCnWlUchLpp9ygOn5quHfdGXJabOPcpJJoOSwl8uFgAibvtvH6X
Upm2gUqsHA4mlDLHW49mkO5ReZFh9JyydtmC0af7O2DFdyf3hcTbH50fgInMgx/R1K0FMQBzsmJO
mAuOsjgdjmMXeMuRLQcFv/7DaAIXfUwz8/AYlEcFUsSqwnnZZrHcZKnpW8P3vlDmWX0opLxjSIJU
YZ4yAb46SvH0IsB9rmS+65LWImaiPZRp1DC4yQ1LRHmoiKtuxaIhAHTTqBIAvYG4q8cjuFLhdOdW
AzWaDCS/6RYHu6HU15fdaijpxGLPytf1IE12HRXZWTpMZjy1d03B8D7r+ia3t1dxS1XNa1mCZyJ+
jXT9miA2lpvFAssiCp+5H4+oRF/me/endIO1rXfUELWc66ReYSvU907aH4uM7B+wfHZfIsuTc2fA
0x9GtSdUZlEXBJlERfPGWumFlV5OsjObHmId0MavbCKm13QRG/Dv/coRVIILERDm40DMCzUbt6tT
rXunx+ZBGmfWw9xn24KqZrwKRn0fE+9y6vzCWSrlv02OggPPnNO5uYnBkYyfptmkrdRAP4IMNDdJ
2LsbMCcZBBNQ8lnaXlv0Me2JuLTaRjKTFNox4QLc16ZA/QzXL4jbJxmCPkv6+CWjkejGWglw1K8X
WTVz5Oycem+njhAG4e6OoO5Dr9tjNuX0kOq73sFPMOtpV5fmR2qm933FUOoYJ+IA2SJ6PY7uwlun
iX4dQOqL3HZr+c1V7tDGDGpTrpVw9gAtrvzI32uJHm1lZT4GbkkcU6cIUU0h8zGHTuzC0BkcHXHd
B6wlAl3QlR9Af9V6tB7hDQe29kb+jN6ylCXwCc5xgnql4EQm1AHFjtZsk0j7ESuKb9QCgE4XzHC2
yZqEzY6x7tDGboQeHOhcsplvCcmWaWFhE0HuwaKW+dwIQbayEFsmATqNpqLRlAN+tTKJiMlMP+gf
nsPG3cRG6G2LpByW5eh9jyzxZOh+e++52p2Ooo30KBJEKcTGwTc358glka82AVv2fGRvUt1ZJbt5
j9gVBn4inYISohiB0EYiwiVxYN7GaVhlxcDSYquzlmmRPHgkd5CtXe+KDl24F15wY5sRd3dH5yo2
F80wkIPZQVkMjfCok2oDnQzwtCerR1ryYC/GtsQMZf/QGvsb2bQcdvHs2VBDcTkx77GMMsltCufq
s5p7dGUxInWjlZ46B5qjZOM0pGuENv6NxFDLvvjeNpq/RKFPaJF6UVFIODtDQZRLuY1DDPdEvKe6
VT5YKI10Ea0jx5mThm70Rs5ovJY5L1kNdgvWPmjCZRG/5UH4RDvbvkJmeZo0+o/Ml4Px4Wn1SwAA
Ubb6xqon5GxUXhaiUWuRmWLpG90VXnLs7QgOnVBZzCHwITuBrGlCBEMJwt8HzU2evKh2TK+EakAS
qfjs6upnl38I5VGEVxN6na7DHYXazFbKxkdULQfHyleTr/rV1LobkhaNNfm5aGGKs+uQj4piZxG6
Q30gNYtgbQPuTidPeoR11Iq1daaBhsPZfJf6tb/ryFnNWnaVstLZno6d2o2QVIq0vWote2JMpUbV
hPnGlfqDUBUYZ3N6ylx8G4lP4hWDS+Ebp4TOzq5lxePEVEl7pTGPBhJSmyzpZ7IuCXz2TWaanwx7
Rv1K4jPqQX8se+9bbXKlOe2jU8lpQ5fmDSki/0GG4Whh/SU3Fu9SG54cqlq2CE4E2T305LnR86Rq
0Xdcm1l8P4SANPOQsswyToP7dMoP7MXGU1tRGmpLIOihrou7fIqeYY41dwbKE3IW1Otkb0nhKve0
hZ4dYjpOLUL6aAofJtAuHFEGsAh8ITKm4tB0HOs/f7zcj7OfpNEXey0CjF1p07qsW6ad+QbRzRZT
FrET872UjsihIoV2Ky3/RgCWGjMUq36Yewc0rBqebv26j3SXi6SD5GcZe9/I+AijjCbOJn5Uqdy2
1N62oRExkiXd7rKZlLXlbdIAmHboNP1tqABeVuojN5tkHxpOvQ5EeNO44rFriE4pCajagZpgd4yq
tWVEflPajRPa3Q+q9fsqBZLbN3Z+bPhpqXdOTYlDgcOKSGXPOkRbWkUqQosnxHGHvaNNFCxsUtCk
gXmGAQL1HuRxQyTX8+VK3F4yrrV73Q0tHB7qxvTdk6Yc1pBj0pE8X+510jKXnRGxpdN3ZtOOd75W
DCxO1r2etneaXb0xFOWLwHROsIcOiUpfHKXobmtqVZBCRCz6WbhEF1rflCnhWEakOBShv8hKTu1S
Qp0mtHSp6y+kmsN67wDpxylh8qMUd6knIa+75Xemh6Oht4cqjptFFk8T1X37yseouSCUy9rWpeGt
3FSek9b57pXimWg0hHUlPtiyf+tQzMADPQJKwErkGN02hsO5aPqUiKuUYYX2Ih2qVcJJq990Xn0y
RvoRbuEa1Gf9hcgN2oNVc3bJft3ZaX4/aWuWZLe9rSXbom1JyXX754zUZmjBhI5i5Tko1YGzItO1
Mjd1HpKkaIeYwavJ3wZpcqSccMaPeTXS793YvVUeFM4ngLK4c3S3Lw/if2/MPC8P5vwrl/8jpbxZ
auaQL+XkFwc1ZP1aSO2tzFJxcKbguuFU2l7uEV70rcE5GPVUTaombVZTCpLycnE4UVkcsO4JBhlE
wGnnHIooMQ/tQUcyc8g9RVWGdpg5VM9mqvP+6Nwz6c0P9uk0rhrLYaSa35Y2TGobTez9JtcA/jT/
Xwv7ClS8Cgn5Iesz6JOXwppu65glP52Z8nC5yRIsn4t/3jc4UHrshPvLW7zcjDnu1D/fcgwYlXL6
vmBn1JqxtyFfgt50cYi9BPh0PxBVBI7kFDTAZJZ0NPMDu81q38qny8VoulS0RF/vrPmzX57dCIL/
efb5tc0kokAayKw7VrxIquXZ9vKJbbeDjH35Hi7389CrN64Y72yz++H14tiFlE9Uw9G1u3rrh1UE
PrYb1GGYLJZT7Md0unpmzmYsUAfLawnCTVpiB3re5PxOL6PI5S5ub2zK876pnke1y1uvTVKPma2Y
YrrmQEwltI/e2tFvaUliLNYS39Q67BTLRtHdto0PWM2OQUAOWUZEwTAy4Gqel5Pq6t3RqcgP/WhB
uy16OJ0tY0LmeeWOdGbKUnZ2GLNB25pOU6tlFIMXIub6aNTgzfshVGvET+qgBy2ZCrXrrLJpJLAj
tJOCmCFeZwrIFrTTyWDgSNqDq7nNwdbMZaE1YudolqMvKS6O5W5eYVzG3yQU7cEjbxZF9XwIyV+x
Ko/VaBJWBxzl1eHy0+XmcsbpkfYx6UO2HvOQ00wEFJilnu7+vFQu18t8I+ZMUdbpIPyatjh0BOWl
C+J5i4PHH0MxIv+wjGLMzRGkqLzJnQWqHhZ6EQk9xb4cIZQPpf2eBZ04ZKl9llQKNvrY9YfLjQm7
YW23M3ob3sEBeTxOTdcEGRjjjmHqbQLq3Yw2JAxGaOZJjEED26X+NsHlRqIaO0mjZddzuRgvN+V8
Pl9+CiMwnm3QrrQ6B0Nme1F5CCqn+PNmmk+Nt87pmGWNrjAPQTmY+Je/6TnE5ctxEKnM/3FEqOZI
ob1pvc1W0Il+VAqlNFu96aqxWnQCQVxvA510WmG7KzvKrkdIVid9vqmicNNpAoZ6Ez7qNlu6QY7/
eMyota2NZGvvDoUN7E30i0nT17Jkw5RRkbhyJJWuNHK2l1/I1dAcYSgsLo8ZmbpqHP9DWbDizUrb
4lXEv5GQiSJUgKUjyOp+a3Kh4S3Js3NvmYTteM2uoRpq9DV4Z823QZXb1CDsofPWKpk/FYkMVK/u
qS1Qwa1ZJIn5Tetw1FalNutXWGicwoFtqdZzl+zyH97YMT2a3VXrWse+oUU9ZafOIx6coT8/+eNH
0RnhFZhmakgU3EA4jck+quOdDByQXS27ZyRHFhz8Rhgnhkxx6usOHjmqiIWVpMTpkZXXVaRLix5W
AFushSu17xXa9qaLqXIWZG/5uQT/XPvVqhzsW508ZAxq2Us5Uu2x9fS5qya1tktOBkPJt6jObrIE
KdvY9PG2IxZnidNWltM6dKIrpMXlsfMQ5YmRNAvHaGK2J2FAX5Oe91IXZnb85407CITaEt507l+J
3nXgEXi3FG51RB9jlR4zorWKbmpZgwT9souY6nBKruxRiIOcsd+Xn6xYrDVDODtdT7OjOcn0zxtX
UuT0bBZnnfs+jG6EpA5XrVc0hCsEgjgG0zhcfqrmu5ef/vlA2JTiMPi5WCZ0TJeXB/SQ7AJR2tnq
n793eZbLL1tG9NhQX99UuuYceks4B1HEBBZcfkSgQQiEFa5SzVYHQJ6X//3nTa0K988/ymtg+IWd
JUujN1miDe4hb8mwgLbETEKd/BD4ujwMuiC1JdOxAI2rlBXh2HByqkondaduf1BcsXgCY46W3XrK
D49YpdzBK801UwHHheExMEmYZ+Lcl4yqamTYzFD4U5RXDlnuiSJsDg94rEjOyVhMGr7aI2wGV08K
9MZmFIDZa7zZIYloTvNEGPY71ZVl4bTPRHdyecl202HYihL2uIn0nlQChz81S5Q+WFqztjvncLrT
0vKJw0QTbaqS1lu9Fk3mXGqYB4I0Xwx1ikdFHYNKWo9BfqWJ9G3Qq2pt8pWldfPmufS8JWw4aDOx
92yNFMYj24qhlI3fmLIF6TGtWI6KSldR37uSxpd0YionLfvsDD1PYW2rMHoI9XRaUswg8aADplVk
T2kTb3wTgG5udkyyjHg2WNqmKfkWbMpteXwjySr2U+I7qyR86LMXPOiSce3aHIn3kXp2XRCMuSoz
/5vfzhd7sdatdM04OCf0DFSHKhYLRKAYMb7n2s3Ls6SsbdQOV73fH6RI2+Nclp1X/aZZfrhaSfPL
3TlVfGOOlr2CbEEDJ21/MDOojRTXqTYc6OPfDAVEwDh8rkZ6bF760NI45cSineUgKc8fahfymh8l
CKQLzgBGSuDmg7Ng61AtTT++nniynupiPpACV7TYwsqCinEK+2WtN9bRZVAMkJIL6BVTOZ6zRNDY
f2haiKq9KW7QRaMF7/x1zQZ3KSoS1fRJP1W+/72FwhADbi7A9Q8Yrcosei3pBLhZuCny6oz66xRq
N5ooD8QRHx0vJWRy1XYpQkY/PzsGeZSRuw8H72fv5ufKj2kp9NErwo310K270uyZ0W59Sbhy0hCg
UZBSUxrmUfPqpTbOngLMht2KasSqk/3WoORXxCRkQudHvn9FIbBgq6qflN9vO8Xy09TXdCGuKJ9b
YjinH5rod1HDUbXrt2GOlM3TVaKCYyNA7jnGveFc+a79szbPSVZRCBNsSBXFNRrI+2rw4uOoOcP/
Ze+8lhxV2jV9RfxB4jkVQra8a3NCVJvCexJ39fMkvWbVv1fM7D07Yk4mYg6aQBJdkhBk5ve9bm8j
NUGaY4ord7vKDv2fG5Q+xnWBlMknzb43K5TvxWXJlltrcoCE8MUgy3mXOUVFpz+ByYcHTqmGADAH
0pYmqR+9PnuU7cn3WL3NKCgvesVt73T+pBZnPMbmft2nKEx2kzHAm5/lHGR0GOVktdRwjLxTnJvf
EtYeu2JYDEohcDhVZ9Kr4Mcc6JZeOrXBw5C2VLNk3J19F6axeye1bJ/iOX+Rcd1dUCMRPoaNNg0F
lmvbBj/xx75cu0Mz0DrepWoxt3hmswb9/MNZSaQpSooYV1Uc49gQcuQux6TB137x611BLC4LH/Ui
JO++LC50XJuLUJt5W6GV+jgEJa1mYmgI6TNSIkcy7pUqweK4xa+KcBbu4Vx0pB45Oj88AB1sTTsY
K4KAGIKJ50nsyaAPhoxxmvUKRNeZLrHalJQ8F/27qdbbw6o9exXfpNLUlLcd1JUABolTBYmRcaoT
t71QrJGHvO3OWROd5y4UeRGFvRd/MaaBr1OmGMLRLFVf6s/qETDIkrAytMI15XWOWewZyFz3mlqh
mv3SMmvU1DOfjythn/UpHo7+MIH2fr59pj4IwB5IN2MLcoJLmeMt4rQRGQea3l2257a9baMZ9U3N
rc/6iMRgliruCQFnGBXrN9PqByrX6s0eSfBgLhC04Ggy1ZULSFebKE+k/Kr3KS3hUYGFLH8diakJ
rUB5iV3SpJYUATwUemYjtYlXbthYm48VveHLtrETFxteLTsN2zcks7faY2S00AnIjGCIlX20yNJD
2pivhcawGM5Ej++ES+R50+mM03LUuABYa1N7UW6kThz2PSMquzxZ9M5wmYgw2yho/5+s91+Q9ZRl
HfKb/z1b7zatqt99Pbz/O13vr//1ydezPDwdocL5MNmQS33y9dx/GaaHB5eH8YQtcCz5m69n+f9C
eGzi8au0a5QL8Mj/4utZ5r9UJoO9BVT8ofL9N/h6vA2M9H9jrGPbTFeTGVVpjdAcbXqkf2Osm0nu
o0ys9Gula3XSyqBxx868YpJJIsjSewhyoNOYv6M5WTN6a/SHaCdHVOovLXS7+MMV5mT/0hOw9Fcr
osH5NlGO9h/xYhX1++qao/ZrxPym29G16C6ruWJINDcjvfLW8xwBtDO7DK114xT9c2e75ATqdt+/
paSA5GHWN4k8ze2AlU4SdwInMA9uGqs0ics95ABmlQYg4T6nziLAadISoMhaY/63dDlDdff9tr4C
BqZip3vJ0tzHso1MQBB0wUdDjhFjZ0YmOwBjUX3XPY/bECsGmvBdYYMTYoMFobCtYivVjwWOKr+N
ZSayq++1ZQ7mJC5ZALbz4BADbkkYjansnZulkKDF97JictVIfaHm6nm3bNH7cxLbyNZxt7RT8e4m
dPfOlKQwhvW+0MnFnHKIfRjjQxuKEuvJmvC7zcyVSbemmwbjaYFjfujqKP9BNx4isGZBlbwd4rGk
YVK4EfkLeCOQdFquCV72uOX40Tfmyj49ENyOrqK3zZKwwFQsijFv0s5G6q/vLMdd/Ae5Ju70agLX
ms8c6De/nGROXmOm2Z/6Oq8kYuZtn4PTdw0KBtuy+VO2OXx3kpy1kcnq/K70B7IgsZd6YfROghRe
R0x1qABrWem1F/C2BnO/YT1WTmEuO6HDN2FBU1d50LeR+yrdBgCnGpthfsRNqRBBAqk6w5N50cWl
6/iqCGXNnB6r6KEbhRaCw+ZhnXsg8tRZjGrXtX3j7BfTkO0u6jOglUQmKxB7qo3Vg1+0mvdhu5PZ
E3O64hS1g79IYHRZ+5AP3LRzYzy00jjVrmXsAIQDw6IbsaBsegQWOqNLV9fvJ3c3GvikHLF4b214
/lREYaT3ZXwXNxLwKUv70jggzej1u6YZxXMGQTY7TpCV2tsCplx8q83x7L5VtuYbp6WFpnuJGFFM
kpxiRxLZneoNvwo6i7yf7pxJcV8X+JaOMaZkusfa18Yql+eR/v6T6HpSYSMCrfrcmh50d4lvuAOA
GgbbpmOtIz6dhyL9VVhG/qJ1/XScKiMhd32ipTE68RF/Qvta6l5zqntcqnxyEY5Gg1e1q3GaV8/B
KRC2YxcmxWBerU60t9gG6MFaVea9lq/a3k+1+aXoHOOI/UV9Ld3WvZlJHzn60VSSLuQ6l6i1ynMH
h+XZaWOQxMFegFoEKiVpGmc9iu03lBus51HJ2Hf9av62yml5l33R3VnaaCFHBAeaRpIRKyGqx6Ya
Y84HiNaUjP0j1CL5YyxEQ3JNaj4nREuB1AJHEoM0c2DROsd+nsTXsoJxbLZZfnYWbpVCJmhE/LQG
eaCm3JVeFZ36NMav0kdV1mlOfBPXUerBBBb4kjNC3ndrVn2vZgvFj/TjB8fp3COKiCh0bXc4pFXq
hSsGQ6e+M/qTJZvq0TcZXWgZdrcml+Jx1HosLdbcfhitSHs3UqjMraybtzFthgcyKyTNb205FND8
79dMsRIyqD5R4gz4jKfWg24P2E/ZiVXe5YpOl2SZ/lHqWYXeq+zvxOwRd+/gmuKgqi+Ns9Wv2he9
WfvbYXSLPpiWBVhaT/LmITEhKJJjVR6WZY73dDhw+TL9MQRI98OsNrBq1Eazx71H9ZgybnMphvlp
dVp5cCJTBOBzCyGVS7OcohhOnFFM/jEvMXX3elsjj6RVxmaSunuy1+qnFEbGFaIz3BLm8jzWnXPX
zXZ/V7dJHUb8PicjbWwcLvL5bDSDdrDyjJTVxDQvbSpmaHmTvfdKYyYwnixdp1kq8lARCUUlwZVV
ZLs/u8nSYHG06Q0Ss+VQdo0WYtvQHCevxoQl9VGLuU5353WDwXoeWnbUF8ttIj0Sbg09O7QrZvRD
Bpfcr0vzgihiCLKSe8yxHGNfcCsdZWK5t5COvDfK8ew4e5l9HZK5vR1yKMrGOs2PUal3d5wDlyEZ
A9BjTrza0ce0CfBaOCdqCCP0I884LshrYDWszUEvQYUrXI0OWiwwpiJhYC8c8u1d5ZKBv4q8JAj8
YJ/Z02Fg3AxnFqN7vR7FaXXG6FYKIucX0zUCJgTvOHNHH1BQRkeAHTwpLT2/HZbO+FXEU3dnZ73O
AkDl2Xo1qbJ6ksKIp9TQSoU4eNMMnSC1wmzFWk9mJi0LV/KLL8t4xovaPlUlLp94XIsbTQf7g27p
f3Hd0nnNO0pvLaLjw4TpHicfQ4VyGKxLpOHrye3NIDosUQgNJwkaDDoOLc6uH4mlx1eRqijLVeue
PI9WtG5LEWZTb+1pB5FeXaJbzFcP55sFUk1Z+tlFrisRKKOc7j2tgDEky/FOMHIc1yjLQ3SHJBrM
eDZkllmEVYrjbqmv8mBrWD/saowbTsAtJOHCJbyMfdPfNn6R7kth4g0Pa3M/+5GJd8/K5SBHImuR
PK1XvPAKNeHqpPJiXVPCQAmxz1zPEp5r6KxCka0LsgP9DDKb4M4orYrg7RLq61z5XMNp10HaR6Tu
VFMeNJkuj8lUqgkE3G1hvsOWQreDuYH/O4FL7+HrEtierUh5JnvIwmzUmUM7vYD9J+WThvF8YEOd
Pa2ids7Dkg5EgmJKRFoXOc4dw0xv+trJ9Xs7xEtwxqPPkcc1V7oga8Enuu6adp/po3Ws6pnCvpjl
5AbkeCSPowOYisQDFDLy+u5LI7HtNsmEubPg9xaHHG8mF7H6NBmHPu/76HZOrUHs9TQuJHwJx7NP
s5in9Qb19FoEc7s6w8tsrfirs77EGtzqmumWSb2oA1MkLOIcayGAtGwNmR4ynIOwM6m6cbEjOl+Y
gC76jUSw9YPKi3iFvxJG/m9XQf8PiZEwj/PN/6y+uc+L96Qu/2N58+c//VXeoDmiqyywFsc3REmL
0Bz9JUdCBPQvHFEdJjmDuoIsqL/LG9NVryDgdjwMK4gwoSj6q7wxTURMNvIlVExYyanK579R3lC+
/EOuxxPImnAiRC5o4KrwT0UuAgoPRpNoL1rqXot6MWgMNxfXzf19ESVvE+30Zl41hrnZgOn6nEP1
osUnZlK8aCGWw3RdqOGCSnWSYcsDn1Na6Lh+nf1Io9/Mkv9iWZeqg3kVSuOcTFV6leax0XFnMlXX
eqJ9Pas+9qraWfRv6CSve2sRJx/uAF5WtMBXs/QvtE3gMSWzvkMI714ax36jOZ8HXe8rlq/qwqvu
+bb3udGsYDbS+bIwj9gut/P2Erw4WvXbbqta8TkiyQOElje/oO/VKIRg28QKF4AlQ/y67Zq77WFe
QvMv1p4+0d8Hby9sm1T9j23v8w8sVd/vfBtqxBxn+7L7SPppDTSvpBWrUIxtowtZXrs1ck42EAcr
dOPiK9Tjzx5ASJm7SUAuEsHJwh3OkVwDWArF1St9IBS8Oej+kZpXRzeWQlnGnvHeM+Pq+rnJBElf
jpOTtpxHdK6iFNLiuCE4CstJAXVaVNBhf1c69gScz0IcfykcIACCDAAhRyFDo8KIHMCiYi0Lhvzm
u4fH9Q4nisdoyro91S4gE0zPa18Dd3YAUJSN36RCpAgzOIwKoxL+vJ5qp7whzIfxWSFZ9KqMW/i9
grBzBXTlCvPyN/QLGExXeBhV7M7dILJGoWXa8mEq9GxUOBqf5nYCWJMAbB3tqxsyGmADGz/iCQwu
VWhcpXA5WDpjIBRWZyrUrlH4nTZOHhTS8XkB2psVxucotK9TuF+sgQAC6XN1DnTAJ4UPTkAavUIM
LYUdJhuKuAGKQmGLtkIZLeDGWeGOrBPinQESWSm40gSbrBVI6Sk8Ey88gEsQzO01X4GaOuhmqWDO
7QBHQZ+4Ph0JjTNvFwWLCvWpB5DSUUGmHdjp9tqqDnAUrqoA1gSkFbFzRxgr4OuiYNhOAbITyGw8
AdH6YLXuOpDbs4XjijU72ouEYtVxz/dA0xcofO6hd/r/8NyES26S36VDDHSSJ+VVQw58WrTuYFTx
cOn8eqD5qa9gG2p3e/JzU9Hi00qiDBgAWZwruFlYvHM2LNft0UZ8yHWMZ+bV9RR/FbwzjQiKeVzt
+HVOV6gv6JyvNSok1WjGesEIW9N5KGKxN3W50PsrNOJjxztTtTElun4YuR394DalE+hUEKu8+WGj
AzSZZ4SjV35Psqi8TMYynpBCYbNi0DauJ1Fe/uw2rkVQXl6f9KgBMvpZ0GOhtUkn2FAbRXG3+eXQ
kCJjM2aANdVq7MYBaUsxn7an/K4FahUw6DtTdJAKGH8kRChMHEaE0g6CA72Oy7Brc1rtfkszKFcN
3MLJfubzOIaJaq6jJGtRNsq/9rbnZvCMLC/sYy9I9O0jz96vrJfLwUlPsOvW0Gr6FvK+/252PoZ/
cTNcto+0olUTaUcfdTuTwAC72pu1ANgfi2BMuVJzhgzou+3egDcOGdXqQh8PWhy/LDRkRYJkZ6gL
whtrI3C1kbFh4xVtFIlBbyEDspxOjfXS65V+GTITn5d0Ouh2fEorEpoBjw9oJJfDmA2v5ro4F5pe
88Goqxcn4qSnIwKPUptICo/AnlnDVCFTJT/jYPooNpwO6NlErAApBur4DUzm5GCn2q/KHP0zBYiQ
lX3SqKs2PopTTkwV267U2gqaPZttb2o9sOlUo4ek6cmRDkd52S6ARVFVtj2SQp4GXTaHjUWz8Wkc
m7SxwFf8mkiqyauIatKxFH/MHTAMz4bpoikii1VB0zeLjuzgwVwuxmj8BFnVQ1tCoqHl9wi1I7qg
cDVPUgK2f7P737Ew+wvRMICyqyLkuIFhk2Bdgaxgn5nA9vOcj9RjtbwdCW/YhEgCUrIdnTvFso8i
0O8ok6Fbwv/1JiM90Yg6dAtGl4t3TolWLTCuWUMPitietGNME58mAgQwn+Hi//zu28M/5ET6KbdL
n5BNrSiJhC8Fhh6tp+3RJ7/Inp2bwlh+TJWQwZo55sUazQrExcAKQXX8jTJ1dxns/kLn6oBTv3Nz
AIJ1WUlyN3zK03aFz6+N/mW9m12TQDdNHHABkRev6m4mu86PBdEJO0kgcih95MCR0FowJ0te8BBz
UwCYTEE9un6A6pBeUPTzYEye9YEBQpZNHPoZ9P9mduVJtwk3b1dOuNqsuKsQEFDp1s61iyT0Ayfz
G4xIIEwqTgzswF0Gg/pUOMwFTYdW429Kzcar2Tbbc/0qH/W4Gw7b8LZt6J80l8+HGxWuTBGnxLHb
7ZOa/guX2Wm7+2NdMBpsu9vG820UKQCN2JIMN1mcebtGByt05mi6bBuQVjqpJH5tYxB061sH765d
VVEF9cZ4rzXOGpLQ/X173z/EM/WB/vFwjXTtWDnlwVFEOrQLIhq8c5Q3sBXGFgU3xIsvvW3Bdxgm
/bJteq2w4A5wRmo9tm6E27ZHxIofJeuvcE605GpY2n6tmvlkVC9a5BDoW6krM7FizNRH7qXt3vT7
BLKX5XTEvuFNEGx0sQnF5bmxd9mYCLjd8beipf3Nf0y9djpAb2Vgbs38CgUhP35yk/4QxzaaEgX+
X1ylz5cFBjtSmufP1z4ZTVlkwQkev2+MPBfz69MUMdYpnuLGJswkifCfD//smU5+NnEokeRsoDNV
B9cbAXE7jw0d8/GatfURfZ19NPnGlVHNQPSFfpON7npjS/+MBhJKgVsuYdpVvyEYiIvQYK+0DTWk
8P3HjWm2EYq3vY1tVm1Q4ra7Pfl5zP/qOZfuHmQ5QsY+D972ysol6bMd95/P/+P/by+glAa83SDL
udUCTaP63W69BmR/IrGGu7DtnEoE3myoBXuZBTMDusRhsI1g0c1mzbD49xT6+XDbQ+cPofEPt1Ed
uE2znw9LBGLluBKTphzwKqHP4TblbNxVSl7oettjvAybk23ht4LMBGhUgIFuG0+faeV4g/ROI2mE
iInkzbaZXbfeL8zIYCc4azWiAToFH2JGVuy7RdHyImS3PYqvPDoukAKB3K2Fs+E08bwG2+7sq6mw
0ATs13+89G9HpXQ+9HAuIRFuR1Wh1OvmvELcX8NKDcAgEtVl29s2stT7v15pcmftrtuzVC1tedp2
VzVZCbCmkjwpdhdz5nb9/CtGr9pH7jwWtGOSfF+31AIQwTvA+j9//N+f+fyTCGXKy/YXt+fm3vDO
0g22p/9xFJGrHnpL9R/+7G7v/ueDbIduj9PW5ajt8Z93/PxTtGXxTfedobq6cKH/HLS99z8+xZ+P
/fn2n3/9/+A5qHCZ2+odzb88Oq8RvkXUo2lsBYazb8O+MdeTPi0vc4UocU0nA8Vre2dlGBwMuEFg
RFG9ZSkOQLXfvOWwT1jMrjYZ17p1FJH70Odz85VSGNrI8j64CZ43APP7dtWqQ21wOMmdtOQM4nfS
PnmdESbvJSYQF8cndiiR9HEi29z3vbOEReoPh6EeXtANMdPQP0VA0g2oaMeXdfImrDH0Lw7MZwga
InBH9xpXmLcmKZiiUZHLoL6mhWfqMknEWxoTHwzYAQZYCE5F2T5kHffC0O+hryXB2DXFsamG35FD
f9ObpyhI9PGbMcxp6DhfvQwZltvQKFxgIyOdPyyz+G6irt+NIIvkQxotEUYE15lnF8I3RtegBX1+
STTOWwGNqK4HydCXfku8obpLkl/T8qPwo2NmVtFuzNCCx1XyZRh1jHPN5Gy1FKT019Alm0dzaABp
4oGfqtV2fSx/OVGxb3TfPhoRHYnMqQ5xR+VGh+yL5jq/bG3fOaqBUS7MrfxXQKLlKZ8jFEMHm8zF
Xd+UWmAVDniN+SNXsQ+0Jt7G8oeOUF2y5LpfZPFedqx12y6nHa4/wLBacGQ0jR17HfryiooD6IK4
lO8rdo6op/3+XOeFMu214nNmzn1AlX2cu5Zf1kEbE7tF0KHIOvre8K6vPSTgLn7rFVEo1/IqoHEy
7BvKx7AS41GzUBnO2I3PnYXVbgP9DPHqO+IVccmYqelej+uBfvTLOovXyDXgoRoaac0sQEuWaZXt
EAU6RJdJxwgugcZ7mmLxTOiydTQLElXL1npKLe/Za4q7yRdU78omYBDxvcStY2jnab8SsYomChCZ
U35Ugm88z5FvlfKmSrPolzb2N/xrkWMgEcUHCzvQlAGutzDfWxOGyZS1FcDQPquz9WhbxcVe9Xs/
7XQyOwfINW52o4/Lcu9jXXAuteKuacm567lehSAdxmqc49i2e1EXPXm1uHp4cjUPs7EBjdODkVmB
FVvtpR8gRKo1jae783lqvmiWx7A61oqNSOcbEoxdxhZrosHGwbg2dsWIes2A4X+1jNE8tqP7VOGc
segHrRDRsbLzr61p/7B7+0kFHX0lNvBLwxAVLGMOVbOVJLXPKzYW6zTe6vpt2ltL4M5UkZZRdxyF
qoG0pyjq5jtYLZaD4mXKxaNTy/5hqT70NX2ulx6rV8Pb6XPC2Pfi3uD5kj91TX1u49migaX9WoV4
q9LogGvFyW98FYPm9QHw63DMC8SWNKXToBqVfUhh4/bsEynR9qf2KrPeOlrwanat0/bgSzOuH2gv
dg6ABxlw5JKVJcs8xJEaseXlGN30hYEHSCR/s8hFvjib0z5icKrLEW0p1ulgVHpQ9v6l9JL5UNsZ
rDwxhE6MCiNXmnu6/H1SdIFZM/K5LYtQmKSB0SBfzZPoSxmRi9Y5WQ6P/4S72nPjatGlGPJD4tp+
OLQWvrZu+6jN0HAzsugPbt7/gr/THyPGqEBfShmmAzWuBYkRV827Cmf6eDSdg3SOU+29kDZMV8qp
BmLB9V+pY1xt0O4AJPd9nYrA8rChjgxMeXuur0Plj7dQA97MDoAHC4rqsIycaONtHIuPJgUg9Qh8
PtVIJm0o6VbzTpuC7zTqnB2RfwMgAFOqX0TiVijx8l8SV3j05wnkfGseFAu2fC4d74CofO8JIR8K
96Y3sYXp6+JpXES1jy3HCqFyFeHQpFA5FnPfZA3G42JtwnR+l/H0HbUv/LTpdYiLC/0rqH198eyn
46u2KOkYNg9zn0A2nO8rw/kxVmSkM9SkbnZBGGuGqEd3tYvmZtY/pqRB+CzGD09AR09QRUHbGw/V
yuWXwguklbneCXWCKg/ctwDvh4A5YPwL7q0J4qNljo9IY1YG1pguwI9MfzRTiIa1DTM5guFLMnox
L9nFlJ4AZPviWPjytjB1DyKEisFLCRjQKzKDq7iBIfrVIn9jj+Bb29X9+APVnwh0v+G+yEl3SkRP
DjCw6/fRbZFYNrl7og+FwgQbDWndxbh6RDppUjoR4PAnA2dAJuKXTh6sWvLNsm9X5fbZQEBNsHVF
Fiy/WWZO7tziHbrJvkri3O5EldxCSkdw5lvjIUfxRb/ZA4nCkSCOyWaXtId36dI8toU4MQu32INY
h8xNzRBR0Jc6gWvcZoODzNoAbWbRuJtGWAHplD86aQ1RbUFslczv8Dv0vcpaJoXtrUswqSk047dR
k1tMG8qq4UHP1sJQ+ObkxrV/b5Ls1Vq194EoKtjqsgsE6WFnytW7Be46y4Lk3hzFrYVi9mg391jh
PHgrWFHlZ+1h1OZwVcSTeIjFebEYjJOoPcjRfMXoH1VAwrxMA+HJ0sxXFxouIuFGf8SKRh67KiMt
mphkqxZrWMIFh6EZB3IoUxyxLJzcM7xHE18/rqR25WQkGq5CAuV6k+ol1GSdZjU/Wem6aJ8WRger
sEKiD64a+tpzXTc2PnrFIcJaMirye1Z+QxC77muTd1dZJQ9u2vbXerR+WBXG8k13qXGkDzCuM0hB
pheYZF7oSKxUIqFXp3SIfopkfiEfwSFfum0DpK71jnkMLrPfl3u/ZQU7Gk8k+UCMz+5WFw2HZg6h
nrgybHrlcZ+Rmj5WP4oaDbzdIlNKkNjS/MX+yfbeo2xMaaKyBDT9/l5foEzPjUmklQvTZQxju45/
U3PQxbdi6X/ptOrJb5Tu10oXWsLNg55epqqGXeLiDgQ3ejfisxGi2D00cnqiymWi5q7rEBI0xEbT
9kRFBjNcDwyxvMAbfSY7Jid+QoRTgUWWVs2M5v4t1hBrsJZPNrK3fa6Pe+Hl6+1iNo8gxeKqDeOu
qbRrn0EBFl0jA901wGjXtoHY0NFr9kS4xuYUrMh9gg5gUald2ihndetS82lfNZcOHP4ciNKtpQ7q
3DvQbaoe4tR3iU45zEPtf2c4QuvGYv7QDAI1vpzFHWDwtdP1i+8zg6cinplpqzmURQoCM4UuNKlz
jeCtsZb5gdzSMtQ10e3pgcOLShsLMKBGWedk2UHIk4F2ICZL6Lr0+Ydrr+lOMifBU6t+kt39K9VY
a5H1pR1illa7qdDne8xYw3x6QXOxHg0odTBd5LmZMIWqSRA8mQwNDIi+/kh6tdLTGHDi7bNj0duF
phGyTAIxHvMuoIYNSlgYuZV01F7QUKEUTIHvYtqhQaY5jgO0hdTqzpPoMmRuXREMRZMiUtpD6LKw
oUidQw1yw9zxQzplc9iMQVOjx8Ohj24yIh5YaCUfaX+bVeJQMr+yjCT2vGyeTOeZjEvxEnViP8VT
D+mPHAkz39tt+60faZzLwXiDwFTwiczHkqSfxsReNdUfifxAz9KSZjGLNVbW0RF0iPUJ1QI2saWp
7XTO+JJoAx0fzFqyRp5w6hhlDp8Cv5bQmp+kM5H/XcNVcueLKxMsYUvjYQDoxE1n/okzKgaqHiYN
heQpLcJnTceOCLtQ6oLICCcT7xGiU4B9tP67jEHmRLMOe7chGAfBvJcaSmmcBNXCbAM58GUpO+gB
afnLrNDLliWKwFl4/V6kGkrfFqZ6+9tIyuHQ2tG8H3IYwESKwJWx951LyzdP6uYkorYIMmwewsLP
QqocbAhldgBbvC0c3rmo7SbwichMJvNel0xas5WHTQqxM09hj2ep/C4Z+wNT4sKf5M63Dg9BBjwv
jGqiNEQn3515eMml/2i1dNXblR6D6JIgWsOuxyPCXOb3pSr5dob/ZYS7QrtcR0rRQjxaG8q1ZCm5
sqeQRtrV9UzynCs06j0NoNLzz3mnqW9pENCV3UfN0YU5M/XleKmvY5r+sFMXJWIHV8Q23qZs+uhW
ZiV7tg9OPP62lhXBhvoBHVhfSUbZZlUw7rvlgJXRq9cyfyyl/yVfxbFxx98Eg7waSXzGyoyw7/49
ypPlHPsslivfedL7Cr0GBilQ1R1Yn5fBlpAg7GVfrQc8SKDTe9yQ9Wyl+9Gcb2tUSHVEuOHsvhsr
Suhmiv1wbYyYTB2A5riETUafTNxI3cDMw2nn62DdAQ3FeFzm1S5Zy1c9jzhPSNf5ycw9ZId7ahc6
QbZ2HViTMgr7tGtQXLytRNTfUaUYeYQrwsopIyQJ2k6H/2Iy/AS3/Ujkql6i8RgbXNqO9coo8asF
PDs0pXkUI9Y1ep0Yu8Fn1I5sb8/8HN+M2sgkGnt7QoywIxmAFnx7DH2tfXNiXCf2mRZ7T9w9EyI6
qhSIvQv+YSWMQn1NVhXX8K1egn5ZLcKJ0Ib66Q+3s2n6cU32rkb0JXA1DpAu/REMiTRBM7Hv6o8E
5+4gIaExSZcf2AgYQTtm5yhSH0BH0i+STu66Kshb7auMZwkv3r1jjfDFHMznzhgfzIrMR5He+xm/
EvQYWqnl9NP012NLfDY+j4dWYn6QpnBZ3Ujsmto/mMoWNFkGvIM1IjKSJH7wjVocE7yu91ShrAAK
6EbQYytW4OiNeka1RRjBXCECJCoHHwBW73ImOo1ToUjHWEzU9hDMMdhNgvn0Tl9quUs9S9zkdBhS
5O6M2tO72fbfPJwdyhVlVNr0yY5YmrdFvGNY9y3Gbg8TRbvBvoTZGRvGdBQw+TxCJrEPM2bn1oB1
fm0g/M6WRF4P5QW4/0r3KccdwS8wJNXbu5FsFUvK1xSWzG03XQoPvfloGD+wNEHEJkd50Cjj2Zue
lsY9iEFXsqD8w++UELPVL5FbxYee9MMwcQvWmiZ6BWoHJAeDoJO4uCgA6/og7acZBricPnzIloEj
XicbNjkEoe+a/eq6DrOc8kO3MMyOCqpFcKKdi054B9UaLLXIcG3X8UJv3Du7gca01rG4qZaRg1ip
ondh5YCzO8rUFBdIRhB9wFXJ6x8SDVCQbBGGh+zBxyovlvoPEUfdkVgQRSlm5OMzJyahCC2YuWA5
2vn6rapRdxGwmohEyw3JV5r1+YuUHS7aujhkmmEEcWyz/Hawn228h3TAFkebcFDxYzKcVv8177sP
0ug/FKfEJmF4rPAqpFKB1YbHDYaSE+50RuoFeVqwOte+milMTNnby62b/oSh/QA9yz63a2fhL7uG
4woV2mhR2vbaa78IUGKnqvZjpO/EWxkRJ0MpwGAMu0kMCVJkDFEhxs9U98FQNi9MmrfojR7dmMuz
DE31O4k884NpNPmOBSdwbA2yWWKuFj1RVmWpQaoCZqu6/2RO4ludFf7Bh/5iOucmw6EkMd3nhAb0
zrNucxuKQREhto+TB/pxeMdP+YNrA59Cs2j76cVZspd0XJ/mmSTKlCz1obkbelwYIRfmxrearxBh
3eW2P5uEYgNjjt5euby0mxmvf/zQXJThpH1KdDb+yoI2Fhg2xu8wyV9XAyspjH+PMms/ssTtyGxC
LYS1C8y9V89fTo2t347SF7suHQl9iPi6Nv7o+LA/GvxaZmShpQuQvT576/rSYp56Et/QJ5n/g7vz
Wo4badP0rcwFLP6AN3NYvlhFsujFOkGIlAgPZMIDV79PQn9H96p3e2Ii5mgPWi2RZWASmV9+r8sp
ENmVriHYFru2YMTUNiJz36k37RxAv66vs+dd3ULSQjBudaP46prganXdR1l+DA3JTCUAR6GHL8BI
DxILm8LF4oaDzWfxFcXZU+5Uz2WPKQEdS9TmpfcRMJ6h0nfvJQX2ak6YklI5ZSurrb7naX2sa++J
cN01ITs0CsajPSEXMsWT46SnutHfPKN5GrxiF49AxZUfPvjjTGe5r78yP3sIotfB7u4xdznHbQoN
Ov8UqKjea0/DkqHbQRnx1noU27u6l8XaaQKxMQ35piUXMSfvWdug2L+zmhoqk0ChGbX+bYVwtOri
+9CAsKBZtziCfeEn1+AMr5pVpnXX92a1BkOji0SlHYtt6+Gu2L6hr0K+8Q0nXu1YtNODFrIV9HQY
aMnjnPxKlfufpur9f+cubuq2TwDcPwiWvtdT/r388X/olX696d+EPs/5l467OLw93dZ1ojv/1Ct5
AcojHb2H4+gqWx4l0R/24sG/YEtDA/RNoqcCw8YT/A8+n/cvDLosqH6ImTyKPeu/w+czfo+zgwzt
0n70dfwMiSv73Xy/1Dt4WnE2H8TcAQv0zECd3ZCUqivDQ2xpR+LpUCASv6usL3p6+zd55vl0MNlt
Tu6PIC7OdsnSg93g9i+X8t9e6P9RdsWlSsq2wcv9N+dzLo7uWZ5PKAun6f8t9guJT9xqszsdtKbD
Zca2V7QqyrXTDvdTCzPHLurXySZ9skCeW3jUvi7Sk38+CHUX/qrnUgfhExxl2ditIV8zf4tVaZ1G
76UTj4eplcmebrO+koJt+iS4KF6I6TUrd2ThU+z+/EirEpFoDx8fOUDGIebUkBBrnyqvUdx+e60T
bLkWen7N26utiZDtg5LLxH6+/q8O3Pn7oRPBbAY+0QYm5/F7WiI7Dz/pJ6+FwuHRie3e0CaILVEI
hzyMinU6us7aL5KTF6f6JtJrZ6NTy7jze6IrwYGWX9im9uvlWkMi1GFpwp5xmdb5vgPkC3x4huKl
N/Tn0YzrmyRwwePDdy6SdaD5daLSKXDOTR7aoB9gFkHbG0l1iHT0Q0VnTii+/eSQEMG3mg+Gp9bs
sTNxk0yn1USKL9ofQhd88UhJSPOOnunOnfGsjNMBLImSOYhyKFxM0tTGfpnBiK5p5xUDlBotx90A
fxDfpGc8hdg9O+URxOUpilCNj9QbM+1stjMud6ZsMP9zfDaM5iGrOfkcXTi+yuKqtuftyILs9cU+
LXQ0zbPDtjmAPNHFEkKgupLq1TVpTm56weOJVMG5S/bU9aQkQRaEHBdOayOLTsKztoamB5u4celn
5t+i0ksOcYwpYx5SP/Zm9EXHArFa0Rf4dTsxIFV3jQb7W+UTsSrVAA9NwOU8KSk2AnDBgBDwIcED
sMhOnis+MasDc0LGvMGxNMAB5563U67ZmJhKUw4baALEu6B1dqlsdkn6anfsXBJPO4SB8nOorLOX
sn6ja7tI0uewD0HQT+LjvsTyeYVnerpurjRWrdjHulFbSdlM+3YQ+ioYAEqEQfnb0vqF1/rT9YgE
aDWM3AhTWLOl0n89pVqvfxH2u2p8voTHIfId6gfYVL43vDVuenXwZROowbUgu9ZEx1jSAj8ugmcC
rsCEYuyAPbuhrKhWUwSfkA9ZTXV0Gnp3lzT0FlHhvY1Odl1+Uxjcpn4Y8B+ynybJPQ+6Yt1hdIqq
C5VI5uP0GvckWbtavSqH5sXWMVadUvsVysNWAmDhx0rgJVUM+bLlupVcO0/wWMs5/vJEdCbS8sW0
ffY9QOZxR5/d9QM4QdhM422xnU2TDMqWqExseTFWcNY12Vr0GeQdNKQc1JqGneHKTWsTqpuXOnmy
9OeGymBapsm0nEGUeOgpyunJHkZIvQEjNa3RGep9csnUfYep/zVg0YxrzdlKh+cBvu1aQxM6RIqf
lJHz15BnhRJwVWtNBnVrHdP/GBF5HssBu4PQRaNudUBUlrg0cjS3Hs2hgM0OZBuusI+PoJ3JbVep
gdFjSBrMNuK+qMAit6Z/6Azze9pjnQeJvUTNicAKy+dVM/L6aNtN2B6angMnTtJTD7TpHg/p1xSd
7Y05WB+mwVZWTlO2i4rqpa6hVvbDz6ir8WTKwYfTYXgtJ6dZC81BwDg7JO1UgnxiaGlY6+IREGB4
TJH30hYANknOG4tyOtQahmqyCbilvnIIVtN4pRNGhJIw2+k2NJ12qM74oQJ1YSK34jZ7cQSsoxYa
SfIqXSnzPtJeMSf77IAisRfwz7Uk0KIGQm/znRN0r53BzOanGFUu90Z0jI8qyK/TrBMB5u8rK91D
kca3reMhGZI0wEuDL4ghedCjVoUwnswoMdcY+ZtboopW3YTNfgowuEnve29AJtWy/NoZj/ZyRzrg
JGx+4u08kgwwxo/1yBwx4VHg2xw13vAQBg6+Qds2jzi7MlQMIijHY86nx0O2L4pwg6cg1ifEl1Vi
GaZk2LotF0VUBYy2Gl/sl5nsJzQsK4SdV8MCx12+iCqFJ3q8wfoEVi2DfZ/r2Nz48t5KWV6WYcLa
wJ4I7/bZVGDjzKPRN87KCL6nJExVMvq2DJF5YDbL9eirQc5a5Gym4O7ufAOiuJc8qp0fLILyGuQ1
vjZG9mUie92IhsWjS1EaGiYgcm/k97jBVus+cbZNlBHHpG6gRbt0i11uFdyHWQ8JAfLdqsBjXq0V
WjFtWsP8jCzc0OYkZoPA2LfCgokAyTXnwAWF/8Mv2w4nDPutyQ0yTEbcONXADCcWbxSNXxgp6xst
LjE6JiewmpuPNkFKE5j1Rvbd0zKK2JkMmDrP3xGK39e1vwU2aVe6ye2UaoA3mQPOOBfnycSVspNx
tnLxRAS3ZsDWjO06ZSbT3Opq5gFMjIh+f+++q+S5wGRSIVpDzTkzLU/CB9n63ZQSKGD5nSjETRbJ
TzjVwVqm+Ksb+JPcDHLrF0zFWGKBnHFNtVZ9UC/plSSvyGV1FmPSB7rsvrDKq2BZJcRsglcXPrPL
9fHBINiiEljDkhTToCdjNRRq4Qh6CZg4z4BgrDupTDeGNt8bdikwcEt/0NBlEAv50nBtMbAiTgJ4
cCsd/tma0ZnNLRJosaltsioW/hVwAXbLzN6GzWQHF/hnGje7xuEu5hUh3U5h4aPrvPScPQ3l4rrU
AdrIuB91lknuyYreHvN9eTdFFXtnBWxa41srWVTSzOKBBxrIRPcubO9Cn3DtVO15Ai5MldfRnGZf
5fhskp+Dviq8aiODa/KEKp3PUFmqLUsty6C7L6KR1qNgIjPn4liCbsdULWjowmdLJ/AjqQ/LiWhi
S/9tWucaq9CsU0jL2v+s1mMSQINVM+c8cE0T09x7zDYr0XBxf5UgBo0pdppAdcxjomFYtD6NeIHT
tpfeCyvcu0BDccxjHg3yqW/n18Al5hKULrLhuuNVIgCebd2jkB2xWSZyC6gkhkPU+htI/WQ5h9q2
ApDHTPYWn5pJaj/YlOBWRkADv2xh1PrYBdhwiDt7fIty3JfQ6XB/Ym5SJrg6dSWuQcRsJxG4rs07
F6B7ZcXkYqtr0XR6hrUPRqGVAZKneQMGa9RXlsMhpOMNgfA9STU8suYAXzul/9Qqx2SNzuna9qYf
ka93gFhMpC1bkTWFmIPxkvYzwHWcJhxq1lnC5gtVqbvW5wh8zcjHbWRrr9WQf3k+S6sTMH6qBI6N
Fnyx39g5ECVwIdePU2l+a+uDN+H2onvRQxM3RFXo9bSfVR0/2g2iy/xZaDlSvYmTLKvoEHfTEd4s
5RmJa+BpdBtxNQwKricdce7ZRPBJmhFY7kJYMgsGTNkUn7BKH02J0ESSOblBYHoSqfOmUW7Q5Lgz
u/dGTexpapyQgHtre+wmfIdes84ig7snGIhHZ7ZltLLG7sQjSPi22d63FHorDJm+fPX9RZ/h4oO7
sD4M29wtLl2dXxFIXoT2kY8JzY4wuK/SZR2tLm0U6wfPZ4i42TXvcn9TVqxDWo1cIcXeOq10E2TX
RkpJ58Me9V1kMFZhKBBnWlEiZtV1GX4BDjSbRtsU9NrcWX4vaKLzUN56alJd6rlqLC5LGZSY7/mA
Tf8yGaeG/7zUIMsknjYsrkaqP4QWbmddZlD3ZPUVr/KtupVd17wENaBAiWgNNqf/DLH0MpbNNaUb
h3S+98Y7bBcsYWyimTIjiFidC0Kp8DLIPpfa13NbcxtCCvctPAp6anBhS8hoohMrXBq/dMG4VwV3
3kDfYHsDFZIS0tXDm6RLvhIju8ZhzXzpFrhRoVRLm3Vl3xhTDaoe7qqOrk7ps9PGMRZ3hKyFrUSJ
Oqvpf86yA06K5Zr1iGoDx7LRM97DnimgrvtD3DjXDE7Z1p7cpzzIHsqUa42L/tVrbFg5sGZom9sN
7IfBf+6SACYi+F7Xuqd2cq7L6jjTa2UD193hO30jKcHZUCQtQSEXtMxXKEgsHd78gwIFZI3RTCjS
M8mKFIOcO1k3Z4CNCzY+rCeFTf3Z8FBV6RdVItsQ1j3HhnMxcUKGWgKCrDrT+aAIkOe6cUHdKf7x
7v5ulj+7hElirtxTmZuXbC+0jBAIxj5m1Mk+CRN6uuoViIRtauV131HFlF3zVMj61sOaeyWymaIl
+abqBaxinnFRSbka1MPwqQEruDb+MN8mGh02Z+w/qvaa0cSHY6Sm8fgh61A+B2k072onvkSGf0CP
eB7wC8Xxq7xiA6KjKoCzZAlv32AKuBPNJ0mnBh4fTNbpl9oiwWFRE9rTMDPbLeNYrcPStg/6xGEV
HWV7VlxQip0H42HSRxhBKSXSZHY/KTWvpLh2u4ZIVQROXy3aRjgS03ZCOLRzh5j4y6iHsIWoA/uH
xyHO7CO5ZUIvklshspMG6Zvdmr+T0BUPmibfrcR5aXX/exwEd15eXXKX5wtz+WGVu/kPYsqQ/TBy
d/fopQi67J+T2RVMSkO/t4+aujK62qUkFSBsCJw/bEwH2FfJoU0PV+MgXLsk2m6WolL1AEiIMrcV
Npdr24h+bTqraOcS50iZR0FoiOQ1c8JvXjWdO0yPNyRoORBmwxeXBRKGtDay/2KRnMlergoINqjU
18Cz014kIHsiwHc4tGPlSB7Q77Tuyzz46rH5WuHpvEkzJ9sFH2YlWxhePDWkj+zGXgfV6Mozi/U5
8qnEsOY8mtFQYhELwhjCqF8lylhPBZbqNTdJjXPP64/gY95KdzF6xY/gabE1XVQXrYcJCQVzFW4q
0iGJ4CgUuDHD/E59FNQL0zuz0F4NlzKPKxCfwjd2gebeLbqOP/8QSvWhL+bBg4lAinSYZLM4JtNK
BhT3nAPdsngHhfVlUX0sBxGaFCtYZPHe5YddiDsFzjXJdlFjkKVxT1Sl+8sDtqcQu/Ec8tEizARQ
8isf3EWytPyhG+Y2yf348OePfr3EX6ROi5hh+ZW2aCpwvGcHHMpVJse/fszykj9f/OeH9cq9bZFL
LD9b/rn87c+f/VJr/PnDP1/z//zZb5+aFCWdKjo1/z69X5qN/pe3sDqA5YOWw2s8D1vAFl7fcgDL
H8gJbuJ0quga4tdyWj48awO7+OtFCX5U6H+OOFVONwZy2djC1BtZWYEviVFbpDUtRshWP4TN6Zcd
slL6EO7ygKUvkXpK7RSEDZ4tObQVpUPS42vXYmHCtRzQf0ViPTakzOUx4QSdZwPLuX7rYu7uOzfL
D5c/JLK5jRXhPbgYctIFi9jFZWhulXg5ylMf2j9/Yzr10DLC9hlb4+AYzaUViMUWK1KtRmMcL9Lk
CexmCvodIjpz29RS5bytRMiG4xgRQdOMHbsvr9i6GItsjbyA0qmne57b8gaOG2RkbUAG7JYIH/tD
GJOK65YZTHgbw3XyBjFac4Mf3bRNJwtXoQlDCcU4jUIY7KYoto5bENKSJrfEsryWx8BRlAc9zPYS
AeukAH8z1MQuILGije8gttBMKTWYsI15w7Nq8dAnFBANu87eeU6z/kH0FVSKprzTfKxXyjq4C3US
YZKXiJyMIW81rCqx1wgHv9g0xhweLF/bTVp8m7nDGZYmOmDP/WzC7CIs2yVmAQFa289saXLanVlU
rpGEUoeH0f2oJw9WF11mTTQbreoOc2c+dX6WnSBUAW2TJINbh//TnOxPv/RsnB1UNtVQ/AiwmgPB
bD8lMRJjj7pJwibRHLEnRezipN1dI5T7aDGeo3hiu+Iy8Upn2IgOKjIwwW3ZDii0Kzal1jCSsfOD
oM3+sWnwrrRwuYGv7m1JLK8Vw/fGz+GdhkZ+HJ3BWrcwIOrcqu5HnIOYqqkAp4gUwxoLr1YY2aFQ
Yd4u+lISejN6O165Mev4cSxcKEfEBJ2wrYUemRdE1IN+r+IGUw0SBkm9MKkFpm9mDBQNGifACSBo
+CqZIrAIN8TkCxr6dNcXmnEg5JKoY2nsyOmDAoQswPGjdyl74vua/hQoqmHVWxOhfvWmEQRZ0L1d
hVZ/RUca0oHpN0PwZCa0oQfqY3PoDfq2w1m0ZLS0wgfULeVBWD5mYC6bTBG2PzgC9itGiGWOJYiu
ijYlThsrmRD9RUvDX2kIr/X4JiOjeBPFdcthpNsigSQZJS12sWZ1l83eGWku0e5U+Fn1nX4ceQC2
v+311jkGRB5ZfRuuu0Z8sjU8RMK82iyN+NH4z6RPE8OKDI5tDD3EtOarZLKlnRrvSF0/xRik3fX0
rhlA8BRrkHopk52p9wfHnTfeUNk7p2nlqnOMq+/kEep4+14foB83Wsu4NzA8t4ZXt40vtBFe3NDf
d8TardxYXio3uC0M7zkMaYnUPpbg0DkaDZmK1ugfbFxpqbjpqdOqNwMrL7hf3UU0I70sqGm5LXqC
UXr/WAbyAy7FwRggkM+TheBUundeG6TrbOh5WmDCbqLxyE7lg9bQB852t72BlWpOgk2CGSuid+W5
FIGTGITNmhFByFDWtLxiniF+sBy1h6bIvhudoCHbRAxb4jhd464codK0Lu2qSIWalvrA0tz3h1p6
b9Po5femAz2alb905+aI49nPIii2vdrzzuZ0JhvzTDz8SNAndMkU2ishKGRfQuo/wF3ZTWb83Iri
NkhHEiJJ0qXVZ9wPfX87pUN3MzNxWwnkPRrfPKh5uHJS/+jjBzaHwsQFdU62nYjXTW9Dr+AAYgeq
eabr5zJPcQAYpmNK4uGxLbLL0GaCudPotpUb16cHq7edJy1hd5a6/S6Mw4veBjSbohwu9+S+4gL3
otIUQnYvEJvx3CFPxByIwQkuVHIkkGHWkDjOBNWa/AroVvMtOTjPEqtiprrnZCDdZqb3V4VvHuDe
2nNMJDL0e6VzaJHXBj2yVJIN8RMMVioFIqsIDIos+SSKAY0oFm/ToYVUTjQzCAd7xAKsL06gw4v+
2fZJiTO9i452eZ2xiPnO+JA38aeFXj0Jq7sJWzS/g9pCFS/HYi0NuKVGssaMfj9IahW7+8Sag96E
RAreFsG5k86HrXoZGh1GWusgJRrMvC0o2d3cmLeiEs+ta1yhw92DbbkQSo8hqpsAhNBRQ9qI0t25
97X43FbWViN1bohCVuni3IqK1fKdBKot3oiXRNT3vm3dxjJ7xlOeLV1V3ZIlZPfmB9av7JEkHE3d
eB0i88EjmytqufVWNNHWciT8S8ryJk7uxkaesjQCB+gOdt/eqGte1BWJE+Y3YxQXI4/OJuJG01Vu
sR6NdqQj8JDbTZIXDx62QnVEraaSU1NCrjK5wsU3pSCnTWXjpNvk3iOk937V81zmM6ymmEzmun7V
dAuLr+ihtO1XdWvURyXecJDMbD6dMbMmBvSbrdSylQ+NvO7fQ9/9HKX33GzsgGC0cfRecm5HN4r3
iWdomNF0Gy9OGKNZcbEEjjYhBgFpAefSyL1jNLs3QsPewMAeMCOixLWHW3rwK9s2dj4t8G5sj9p4
Hae+IuyvXuW+3GZxhEVH9J1+yuP0OEU5e0acXpC0Q+a0I0Q00T6eg0etAKFgWmr3eS7Zqp4Qvc2b
gQs/5cxsiffQ+MX3co5u2gr7thEqVn10UnnV0m6mmaR9b5jJ2pTOku0XNmYGxGeB3N9amrOvb9vR
PA9IpFZ1qouVIbPH0Zl+0hN7o1TZ4Nv1WScnP2UYKk9K7O/841QZcPGKE0EVBzxj6Ys2JwjP4c7F
roOdrf8w0eDwBidmhz0cuhpzzzJLYY0b3gVeiU5GsYNuQhR4PMuU7ohzcmmvKT0pfEBtsE9t6nvb
Mr+jro42BJXORByEVznKnwLtl9s2ZMYZkbvRja0sNOc0TvohFSWzQdkqlElsWn/8wDnyg5BT1apm
EOoZEKtDU1mcC2PEPAY8LZ5QiGMX2AxfcS+KPWG368YxcZkqiezKnOh90BhrAwYwIR7E6zEYkPSg
mSh8h+CNrq3xx4+JEnDlUfPSF2tifyQLc1/Ak9tkcSk22siWqqjzV3uwvBPmQAgztEc63A9o+iyS
c1joycqFbJNx56fhxkiNx4kiSXVesg38BxrKbAdjb12pNKlU00/pSIIOs98nSptXJ9KSfSv69660
oh39pXFVj921AkCNR25pcqmq+V0fSwxXStZ0MfVneyj2jsaKbUNHraq33mSMDGnx1gU0TjPLRXxJ
MCkpF7yrc26xhWDMD907sXQ72D2AWjjmrWeID+sy0V4idHmbIpcvWj/hmhK/FDATSfMdV9Nc16t2
6E6pSS6Ui2ZhMu+zkL6Jp6NRQTeyBS2DwDz3Xxgr5auNA9aFc0b8LJ3gMhT+C2Rg18o+7Jn6Wpmy
qMDLqWAvnBXJQzrK/RDaB9sU7313j2Gp4xsfcgZ55b8JXgT1+rrDhjrD3911+icd9J1g1QH6obMC
46UrJkuaXQ6+q+iuCRHdqrf5rN3mv3+XjDjaUd5DHFyzygE+I8ljgOh8hcvHq09LoJhLYez7+Hvd
a5s/3gotidkIsoh6SQB2NcIf5OsqJzioj0CNQfxxuJ4QSkx8HJW8+qdJ7oyVvMzzRX1uBPfe5P/q
xSHf0cW+hzSDYFB1VKNVvs5Zt06yZ7/a1BWNOXpnQZntDBYkEbsbwd8t/ASXv6vf8Z/AaSdg5CDW
Xi0/p0g1ZLetUxoW+sdwqCttZVnx8n8MLw/sKqDj7GtItYFGOjXvVy8RhocGq16pxzHgu9IyuK37
5mBVO5vsEPueeWht0LHrW/1LHVjZEr0s+ASc5h4EXtSW1e9a3mGkp4B/9kVAC6fkwdmj1FipV6jv
E7G4IS0enqwLpV/mW8RHV9wUD+rLRY3MRJ0AwLWVjUew5BHlk/o4dVzqazV1OjjhLufOZ0hnjxP5
Vr079nUChTOituiY8NIaka66POr01CX841QDjsocqebom8mZzYRFBQewBi97y/y9gze6KvhZAwI2
eYTf8nf1Goxo6Jx86Gxb0AzeEHePSd2vlyeRvierB047BNkgXPkmSgH6WHQoJN7C6kcRv64a/6Be
ItBBzB07FB0+ooFDLh+lE1RcGBwNTfeprj+GqkQNw4jiNUF1l8/36hXqmMrqZ3z3x0FF/FAdcFRB
CeWr+IrboU+Zqedt2hjL16mPwwD2wMdYOA+yRXkM5sMQE8TTYQhbVuei/obeYV75ZXkZTRqLdTTf
tBaoHp6T2JjXcgMBGMjXSr7waHu2eKrSgbzZWXPFPo50jeV+uiwAvmjTL5bbZ21kuBaO3M1x8Ryl
ZnDSSeroQMzNwQQOTnXGEr1ovWQo4vF/m4bhuIeO8CXwDxnxm6WU0JNdCcHdhZV7cGoDekh6ltH3
lIYei435wG7ho+hHwqI8736hQdiSgdoXdyySNMsUKGLLZ7tqEF8VXrOpG8Q5id2Ux3Imrr2Ij5iB
PWFW8xzOqO/N1mDfNODH3uQ3TdU/qP+KQJpboWhiigqGoQeqWtxX+53hNSBYLCIYyMZfekh+aOJ9
akGL3teZ3siXJUrZoUWtJ3S+Zyo2x4JuYNUevj7pO7oN5TyvtNLJcSDTshfXyWmfsoh6iNhnnlSE
R2TCsWbYPds4nfSS0jlOasGqCbdkRqFp7ApqTz/Sn5d2t0+4NU9Jgjv+pi6Ks6bwSkMhMDTskFdj
TmImRI9odnII6ipe02NleNMUnorpQjADQU15dRvlFLaugsz0FgZFU2afdp00CAPYPZoDx1/+rPwK
sNbK3+FPIEpqqZgA949DbRx0JBR7ExNOPIq2shVvpTDK84ANK3G8MGUtezcjwWJ979Awd+hcc3ra
gGnXUDkZzbL0VwqkqKIwOUiLvc4CTlI7H0qP3gExYPnahNdHEoaFRSeyrSBnGcYGHUX/hLaoKnfm
2J90FC1H7C1PuDzZ/Cqx1oMCMx18/ZcWfn4sKg5zYV5VUMVWuoDyznOdjA2d0pBetqFg6MGA95ZX
T1FIkboMdN+Lx01XutvaCBwkQGFH4L1gykADVzaAfmUhGioscOdODXmB9J79uJMinDu7StY1adzV
jlDYAVU8eIh/KJ1puPVUcHnaOPe6dxNU2uscjp8J7nXbJEh3y1fLEf6FS0LydjSVO4EdlUeiIuB/
yTV0BkgkOIbc/WArqPaVKrebhxWam6KDleVtinnDpon8U5EwLgbdfc1Hv16LgcZplzu7PlBeNsl9
WFXTPpl4p5c6a0enooIR9gy5OlgNzNHkDrSjZixMhn3pyOeipNUcD56GA1V4Y9lmvhn6IxF32SZ5
I6sDC2S6Gy5eHrvSiMv9MH5ScVbbKZ3MPZyGU4vRezia33QDcCIe8jP7QGc9jXO264byYsXVJ3h3
vIJ5g/KMuLsulJeuic+Gm375+W0QUBrJvLbXE/HRy7MQdoxtDeEOXBes6l3mAJU+b/ZsIgy9PQfG
0YiUYjKGvVWUDm5o4My/4FQFKC4sqaLieCjy1uRhk7No3RrU+14ORaQdKI/QgqRQyI4FbZs4iPVV
ptBj2x2AunoKvTy56cimVXDRAhrUObgc5ceVJBPAX8VqUP/S7erizM5jAYMQsAfghge4E+Zd21mv
TsoGrtT2OpBj1lfnnshiloOdTv4Jnb8u2yG7OM9VV67aapeFl1HHDLFGiznP8OJKi6pMfckAEl2G
xlsuqmuTO0/IwIDCFItH4e4DYNncYm6b8AAXLsMMX7ddWOg/FX62EHPmnnmYLz05FrwJesW30RSC
07JHs2PyeJMzew+6SGqfO0b030i/OOGWfTWN4mLhlQScH79rA7EjDaA2BvfeLh/QY5sk6bVk0Dgh
Cz4c+u5Mis6dElgQ9vseqzaQ08PkSWKHrCPFkYGE8mzM9IhKzrAekWZ2sZWt0zhiyY4gViKn/gFB
zAJUxRCK+PK9Frk8CB2cCLceDkOXo78h3/NcaP5OOObZzvrHGeib1iEDxO05iUTdJDsslRF1TVpP
1Wz9ynoSTSBvANlIj+lGrLJhelSpkx8D1763KueaktkquuZDT8GQrZkaoES/mxCPNAQ2+4tobXje
L5hRFvFNjM4eUl0/bOD0oPPN0Gf2ZOshcABmIp1sXNmdT/ahfSgA5+qoec3GYJ86XDn0fPeV136V
qf/8izw1NN9L8aUND0l1xGftlOWKF6sgP8wVb2fTuMFvjvJXMT2z2Nu0CYKWGKd5uhk1pJGovCrE
jpxtGDj4Gm2nKflSoKDri9fGHJ4yQ8WGs9/oJ0YvjWCEx8J9YNw8lqhhdNw5dgt21sESQTb1rR7m
b8PIBFSlYJ8yiJmEsR4hMyX9xeX/HP8z+ln9X1jVFoTz3wjNhmu4bEwsVh4L3jm///z+iPey4mD/
rxrTigoObHsIBRyKiUA5QFGQX99PS3yTnScSCbjBDW1EGx1mOgfo4XnUMa8ihV4DdVf0KL1l4htZ
2BVXSSaMhqquLppiMnoRZVEYeMflX8gr1XDPr1wTeRNH7t6MWxd1MTscrK7SvGP/1gNHBgrAk/gU
sgF9nCOu2z8Top2/08l/nTYyLoNzD9SF+cuJQ+OqCpHK9sA27ZAzcYyzcRt4kEfJ9qFaq28z8VVN
IwIjHHVX0jesFZ8E56JKeSDYycEKoFyp4N9NiuYTwwTYgix9UYR8l40qwObgw5c9hBMfARdXb1lF
abCtMwgFfc6yhhzzqa9DHgQoyKGWIO+iq6bGaaaITUhPCFhbuPaK4FCWtIJCOV2ost6HmupFzXCF
Sz4R1Mqjr8sEH4aT+CmT+b5GBPpfXDTrN7tfaOMYRxuWabk+DgLB7xcNBW7m9ZrVHLTEUsLT8HkG
o/RUSbRguWP91JrAYguZcqFHgLocK5t2nFpa2LCcPRwylQPGS19qd5HEvVqRYxZa0zwvmP9UsY1D
k9MiZe5dhlCsxw+0Sd9/sdls66U3wXFntkiK3BANyWHO6oe2H1lU4yNx4VFMU1o9gf88Zry/jxlC
Y2DtqtNHYOCSG/PXMUOySYYvTNSQHdiYO/wJtBBjdC9mmSi0CHwLd9yFTK+bxGs1fnJaSHoaKaWE
PCkSuGKTh1N474j5bEmPTDoH0w+muqI/NkLZw6mCYZTTwwjToFKLSmQX18nnypRB8FzmeP56Bu0W
OBDMP9opxBg2ijFWWahDToooSLKtyAWOyMXQbAePbKjIh0mVjjA8sBP1MDhI52nhIaWDLW+cRhxd
X8ItVGsb5g/BntiDY6WIWHgmi7WRAwNZtI8QUZEyUcP+zK44ap6SaHrJoCbMXoNzvFpdgasEBXmG
HE6NCjMNNvC4aYDZRwkTa/PPd8TUvb9PYJ5lIlqxEGZYrqf/dk+cTrNEPg31Ia1wcO8pVvetn44b
04azUxLnMbvWqm09llLZ3biuNDd1H3+xJosOYrPZRi+T4tQJxbMqZXmKg+LWdyIXhTpv0pLyrUZl
HJTgV78mpcY4Im5cNT0RISRJfteH+YeXRFe4Z7uhSZ7NIP/yMyaOQnui8cGCWptgKLDKsppc2aby
blO7u84FSnIyOLgf7rtUPE47pDek9XGyjad8W3gaEYBIfgv8HO4Db9y2c3vSJHHxWW9u/Lp0TqUx
OCcHumuWYY1aA5PEfPS5L8abMCBEuHZKYsBxH0sKed/Qq8OiIM8ovBqD1PVGh00Od3YjBtqNOXYJ
TG2IN6qr4uB70qXZyYSnmGELnc1qYaA71g8149c5NZIq0tw6/8qDiLxQ5ibHZmlYmFTL700KOavW
HvQ++ioRpWqphb9t82MpKAn2ubgaCGZddv+bvTPZjRzJuvSrNGrPAucB6OqFzy53KTS6FNoQHiGJ
82CcyafvzywKPzKjEllAr3tRWZkxiO4kzezec88QrZTOQhK3Gs95XsLmLPviqE7ePKR6QRWiJS/e
ZWtKF00ejsSGyEd5GwPnLdRr3LV7KL0DEXdL0OyBIc9ioeIK8GWmNR5W0VJ9l8QgKv61rcWUaU72
ZQ/TgyiKk6nHLk0iHPrEogpfAukmc4ma/KCYql18lXEnmil/VkwPEdhrr0QS4RTFRLupoejlTVli
JnZ6X221jE40EeW5cb3nTIPBK1ldsuIk3Rq/YNlbQio/+3l89JFRYwWh+G297DvKgUWnFz19ZIPj
FRxSHxDBi4E6JIHOjhk7ZQgo7ZKPa7bFsmP2BPferp97Az6/aIe1L1thKtltCzFy1/bWgx9Wb6Hc
hbyFi+uduCTCfFMLPG7qeOOU0wPuJDAA6ggBjDDv63QKb6qGHr8FeIiY6CV+8+pH471jaWw29D2o
U/F8pif3tYZSDjsLSNy0RYanP06iesSC6J48pnHTMUomHQdxE4c/eZDjJrHDZw3wHM9VY91YxHGo
trsjq3M1GEABC+W9ISlglcZfTKcjVmDnPrqC9Guaem3j+GQYDacHM6Pc8k+1C8M/7awE8Sa0uKWG
JFGWb2OxbIWPkC0bGVwzGX/ps8rAEmbrOARujmOW3KfmeMTwZzxUJtpRn0CNFfLNcIcgDciizx6r
cuA8kSZxpCneO/SWBHW4+MaRrHrEluhMtsgPJ5vNp2wBS86GsxajBVsQsXTei098FTMYct09RJ5j
At9TjwuMJeoOeAu/A0yo7F0Zt+Z6NC30xx2q5gxhRd/ne7fTHMb/PaYbwSRR0o5O1WZw10liDyTN
8uARL6GIQdIjasZrnSexnYhgv4FVRiZqLXaZRuT1khACM+nWatKWWxPUfB8PGkSWspSaUfNmCZbb
uMSyAgnMvdYb5G7ZhCsWS7Zf7EWH0PVG2rTg8BbRbnTar8nkVx0NjKEiHOAGSpp143ntv/+NsaGR
YeOomfoDftLmDvraodYtcxO71rMbVMtN0F1GkbjgS/BRxlk4UqLMv3YMg3ryQ/GYxMYBnvHJ9HCr
7MbpIMJFO+FGhU//8qX+o5W/ov4NRR1D0MaGZlvO6ZZzHI8Cy79dIK8fbNsLTnjep3u/tF4TEWRn
UqEwlF9w8zEKh9HUrJ+itrrt6X8O1bjc4R+UHvKUbKwk73X+IQoZt66tqyHBq69ynFM8mPeQ6Jy9
+pTqU1hey9ew2q8qhMMSVmUD+SFhpOLPxjqkDV1Xo+XsC1y3cSePj26eM98RGdnUKMmdhMvpVUJg
nN4d6hzg3GB4uLUMeLwtDEHs+i+ih15nOtEx8xr3VMsiJDQq+HRTO+0Rmz3YUdcdRsffewaQSkbd
yaBlugSpvluSeTOZ5oc1YsGY9mZzskXXnKbY+Ckgp++KqepPOPzhOeUX0a7CQBL7cOPo4Th7ckEJ
T6NpEx4eMTZkL34KI/+SJUOCyE6HzhIiOipcUsjoIS0rPY3zg9PNd2XLcokD497UaC1ATOAPkn15
mJ6icjFu/ORm4QP0S1QCDIXGHpLTsG+N/Cbq526vFy5dspDWysT7tCAZFg6aDFHW6WzcKy9yCPbp
MSU6iiWbJ2CEMtadtjBDZILdbsEjMVPvl0dzBJWXOCDMKkwP07s8ie8SGOIUK0CgNGNYwlKala1x
oxjA5MGyD1UdzCytJC0iAlb34oOScFVdBwKcDV+RC18HntlZ7Vql1GZAr/7IY/fFLpYXVV0Uw0wK
w2TvR5NxXtS1b0ME25HUHcnkzt/9mW1qmbqNLvUMOFQDG9kdKM9WUaNzVP8k1ixMaKvd2GQ/5ijC
x17iB2ZOBDOFNOO6hsWIaG10tTv4UTv1KRVhWkJEOKfcT/EGUiM2r8adYQtIJtTrC5HxZdI+qzqp
mTk+xqjY42qPj20oE3B7ujNgGtw42rVTLg/y+FQccsQvsPob9n6+RQpK8YhDD5TbNnsfJTVYh3ZO
md48L6J4l3xYyT53LRjoCJsYJeLxhyQgQQSJ7UKlUPMxmjec+pTSLj+pHqHmVPm5DakuO0SIVsYc
rhYYleQ3Kbjiqu+5Tgf1OROQzrRe0FrxK0okgweVvnpX3H5c8rvES3ZeDkZQZOPe6MfnpUuGY1ng
VUlc+G2TYwaitzul2VIE4alBRtDo9KIDPPstSWsS2fe+rDqCU9KCcxYW/a2YFuIfXMxzO5SvaSU1
qGTNTZq4a/TgGZcLZpXmPd0t2hB3fHZg7mLp8rWInLXKCKrXnrMJxMF10Q408/vgw1DpdLE1Z3Ev
PPtQzi5CE+egGmhPso371vsGW+LbWLTWbmhhcXVec8wVmib1gIF2bMLmXs/Bb3CBRxKBV29f3Ugn
giW3nnIJaNZSXUMWbLDSRXAa456ixTo7JrwpOv2hRfnC/ycjWOXsYa/KIHSd6iLDhBkUzZxurBAf
VF1DkhGFn0M8UhfLN2KJLbBIykgsZOs7iuhxpcCWKaQ/8Yb81Qu6fZo0b0jTjhHzFXTF2bjRU6xE
Uj50S7gVdBV7onoqI+oiF8GARfAUEt3ivdW0XZtrr+oCkRNC6GEVWCUuianTPkvRjs3+wG4rXmXt
qfCD0KYSEQ7uf9TnrWieMkbXiGSofQtAG8IPwWO16pw0Wr32R+8xn607oXW3iQcLOmxgOrdN8KxH
yc1QM791A25doNcIZ9I7x3R9CPLgkr3zPOL5vo6mVxJZzK3pcTu6kccTOfhSNTN/0AB9xmPQ+wDc
gs8/ShEYsYg8IffTH4IK478kOHdSippIKVKoW3w0mzmdahE1fkQgs/aG6EOLbis056DVL7oVftXa
gj8N/MkK+c5m8vDvR4J5P5Z81nAmfsuPcTu1h+pbzryV3QepC/73iRbhCcQ9lFUqB/bWnb33ZRTv
h2oOvutF8WWYiAXkuu2M+MH1i8PQ1Z9ZmB0NCYAUIL/oejFinZuPAeTUkp9xov6tvT7F62ghtEQL
YA6VdB8FBtg3S1MfC7Ij1x2xrjQaB6JFGxiyJJRr2riJBwtxYy/svRPD1rWm9EshIj5Mh0gLWzxO
Cvz1GLqrX9bieRUOONJm/tWfgjswKPLdcR4e+q0++KHkWnEHpHSoit5Lx0YhSYIooN4pk+r3X3tZ
xIMeq/Q9mLKrH8WfZeySR+3XKKn7chN6YbmbjN0c08lDEmc7xO8ftVaFtylFNU4eVU+DIzV3LWGa
60F4Oylakf24bEmcmfaamoyLZPFawJ+Zq5lWQerrU+uaZDOCQanwUP1RHXNqS+8YInIJrh6CZyWc
UgoMQ75UYtZeShNqEnJqBcAp3NpUwokWUUo3or7BUAFeaYTkl8KvkDizPZIBarFQM4DIA7Z6yOyz
+NcAQOlzdHSOqxD2F9nYUGll12ETp5a0u1E/Nq5D3UtlPxiajfb5wQ3u+qXbFxWJoAbck2PSGpCx
XJ8pTpLjoxaXHC0vve3yMJwTjvtHwzadtdV6+S51XfoxiP+IdLW7YXEfu7oM1xjFMePpBlBv6+cs
d9mMHnTsGnKtG4jn9GvoydyaRVQe7Im0QiiteuJ6WzIszI6nqBSxejJzEpXBFjntlOMibJQ0+sVI
t6c+go1/Og614rsd6+jTWdx4xX5rp5LTlR0pLWgWhY1q3wOg1VuKg2y0tyKc743ZgICB6gKDyPJo
1cTKVjNCIsQaN0ogOkYH28Ff0+82SD218psacKom18Q7p7a8c4+ZbRCAvjdF9d0ieDGqlruW1HB4
QnLD8ZhXOmLqd9aPPpieA63Fmc5GoJZMpX1M9RHdovtRIYPAUsc747jNlNwDyK9nHRvE8IddxWAP
uonSl6QJadMx99p8a9qXPHKwHxwHhCUS8XEiG81f65ckDNk3XoD2YGILbebxq8o0+J9exqIj4zTP
79MElhCpCqAHLBulWVbKE+zFjuxoz4EtvquR2zxz1vnd/H0JjDO+5w9DsaQrqPAAY0EmWQrlRgTp
dwVbKcg5ivsfXrh8m2RkZuU947Z5scmr9zL3eQyH26Zy9r7sX3ugClhjaLakr0MYadW2kCovOW52
BWJZPrzqJzUdv4ZRiwgCqTIgn4TIQFesUBwEv06+tG7u257pMdPMnVQgqtWVWfPOxi7UL02oS9mL
HfFVqlQcgx4OXditclneiY7tWS05GYOCJRc/VA6K+uGH5+LdVUHe3efzJbfp3TteLiu9Txz9o+xZ
l5oW7waXRxIUuB1I5Fg6MLZ6AO1DHsl+Fv3Q0gqqMnf510jaaMYVlChXaqL6RTuHmvOkJr3qGUK1
YFafAjo3DPObujn2HrOJ1ntm0MTJImskTFTlXAu5HPzr4zQV6UoO4zVd+xzs4a0LxwfgMAYOGSlj
8SHBphFllUYkIjdUa5J6q9aFwhA0BiyMfPiB4JP7WcfwmpoZ0ma2UZMLNcDqnGvod09KSxQgbV4R
NbBylpRERj+aARKXSzxpUBrCeEf6k8Qe+aw2oOEqz501o0Z+fAYEJUinYdWHqAe4OQCJ2BhIOGNa
zthgIS3t6Z1lLd1b+CnQgx61prwPfKntZeM1cjZfLICRUGkwHmB7UwhNB0ueeD6UT6Tc+b2sx6xq
2hRY10i9IN4QEvuSlZZB6anuchrbryN1pz8B+CiJl/HiLbh2RRnJkX2rcYphdUW1Y4T9abajLznr
S2L4KYu4q4d0r36WI6e6S80kNW3EM43/V6khiZ4078bnyRN4g7C4AP2Quz6w3T7HEVRhQBOsE4U3
T5EB4ZSZhJy6wD9z1zrV3iokXyhFeyjGbtnJESZUM2ZePo+laO6RN7+1NLeLCF6QPrAhgGXAqDdv
szx+U2tIGMa4I0ECwYpXbaNq3vodChPpUSMlce5U8fr70b0S0vpSgC/VvJ72kQNSrEYz2KMtocyQ
K9Mf8neAI32hD1Y7Rc9A2yAWE6/wd3K35M24qBHHUmBKULtPc/zSfzpzhVm9zdkTenfoct5LWupV
AHSBPwPjpTL/srzyPSnG+ySYkVtGhpp/295OWHCPlX5S8zlUzZqTs2jL8yzNBAovK4ny2dvoASqb
vkG+rHNCbd9JdEqWLczIEplcslOqQlnPJdIKwSqQv0oFoqKNOFaxy+0UyFgw1IY+hVpTO1hetXZR
BRF4GgIbp7y1cmEx9iFjzH4wI+ZlujaPO5KIN2NtHwi9+lKEASj2zExxGR+tqNu8N42GgS6NWrL0
FCiR+44W5iBvGTvdmx7MO9nOJFJba7fFfexRHcvht9z10rrfwvaXLo6RtRqn/ENikGNPDakU3Jwf
lwgvHZwceK/9DGmwjtZH1ulkmSmd6BI6x9HFaVV9hXiYgL3LBdv92IUX/qQmGOrdnPzwWflaZMis
OSNh/3bRocITIKv1fp055juJfgzFWVdJBZ7uRxjXaQzOhMntVoZBtCG1iV41ajUXMjCaFhu1OS2E
WEWGeJxzV9Dx0vz1PJYAA9+pd1aDhpCY10IVKyih7kvc+HAY/5J3VF4ttho6MqnoaE39FyZd2OaG
6Vm9cpzsXIIgL06Z7xTMr9OYGoQAFx/4CN96VE5LRolGbbvDNRFVMVlgjMnri24Aw4RoRAtjHFfm
8ip6BLieTE+ShYRj2gb+HctJ7Rmt1KWnKYSmDP0k7r7WCfP+HbD4lo9Lo8cw/Zcsnspm6j1aZx8s
18BhqSGRCufTZV5TbWRIKuh2o2IjnS+AiRjvSIVD0XSfOgMPDRuTtTmwkRRfUEcBd0Pv2BukXskO
zJaCW6cbNnDJ8ODE2gs2xvATA+S9fN3VnpilCZfDyFbNQ1wd1T/G8oi9kWjJMlOPfaj8zk+/QgLR
F+fUjmPCisvwhpnmehSau5EYuLIs8BNnRx91p6wKDCmKj2dQ3spBLFVQQ6r1g+UhAg5gXvLOCmvb
LNFZ1l62xzy0jkjrGrNw3SYNLD7vZSZkHhr3iwITFI6htTMhHIP5pMwxmnyGbZu1sD3RAw0Z26gf
xPTQlncT59WDFfPmLBw2rulHu/Z5sTm6M1JLd4XfI9f4mm0MkDIN6alwnKeYCfiq1JbD1PEOlHhr
Q/YejF2VHXpp81J41a3W23iQuPPVHz+VSj0kSaolV4nbA1aD9+HaqZNzjFKXXEuOggVdVzCaYi2J
AR0dETB8vc4HCW+HwJAx+5AVCo7rhOxHgm+MnjlauZHTd90DfRzkUTfWl44tWSIrBY6nvI0HQWeE
PTGjHN5+1UB3S/tkWf1lGAloMHk+GRaAe+WEFjIu0Zjajj05byPuyOCqqxYPf75L9pkREzHnOiWg
S4CMJ6m+EqiHXfadaOSrGbNFMJ0b1uOis9dB2TI9yBkaIp1EbO0aIteYu6ck1GcodfYDwQ7iJh+H
O9GYC/Oa5M724WA1Czy4QpKncH/XS4dVCTi7HThaotklAXkBfROgpBsdY2lFuehcn87Tic4uRcpa
BOzH4fLpUdjCzUH1UnoyF0Y2cfpSvBUCNYbT4ALUePy8KXU2rFCIXZm7VeQhskXZ9SPa0zZkU7Lz
/G1yLMViaI3hmnbtuidxcO0175bJQNaBkruWJ7mciSnnncRlACIcfqhma1+arW8VgMKjFlQlr8pc
JcnErVYNT/LcFHDQAe77Ew5VyMhlC58yHfIMlnkb5T+r/lVtoWo/K9P3xKUpsGq4lPZrHiT7MAEf
cIdJrKamufWYve5o89+12NkaRf0Qi8/B76+1YK7upzwzYu0cujWYepOHANPKzi1B3GqMp6xCKMbr
FW5+4K/vsrsro+DgJ+NqgKhjlS4gT7QXy9kcYmkP0ILXwF/e2XVw0rRwXxjZD2XKUWjscIWEptEQ
YAkKZBmF/nPQUYGFFhWYz3Yu0S8PUwDF6RiX+Gb0kzcYh4B700rBnDWjnjV6wn0weMlBGUMppteI
+3vEOaCIA3L4lxHgxzg6+4TyRGUU4spri+xTGQs5LidKUFkbTuDXPrU/0zZ/kQZG8tjUK3z3g6r5
8Kv2FhLlhxrXwfbbz239uvjUQbju1Hi7SN8GUE7JGRo62JYtk91YLr6mq56RaB7VANjwmNgB0Kzs
ILjHC/BbCN1viyiDrTaC896FT7JgnibK+wpDJkaS0p3fkw5WVIeFpPj1dnHrZoG5XkrtU4HDpivl
xNMAPNWvmZBAZHV47kYLE75sfDjW0lwHR1pU+cJEVNTvBshva/WSMhglQWpwyVMhe4dB/GMfw56V
d5+XG14PA8iiq8/AhGfJVUK9cFC1n+rdKu0uKcLt4jPTJLaMbEDI9lnVQHyEmG1h0ARFN9njZr7v
UvfVMNmSYZv+iCWlNjbI9GxNRqTUIVbjP/r0tDfJUL92hi82jHfWgdvdwTWDCC+txGSXNklLJPR+
Nh6z3yVTmoAbrAM0wE8Jr1ftcysD3FR700mnMTVG7Xvzg8RAAjScj9yZUBRKOwnZ2Uh0NOEELFv8
GKzJQ5ZIy5bz256Uz0oqCLkPx3TwCWPSb+MK6/rBoj+zHXGDWyfbaOld5YJIC6hpJroaWUUrAlzW
Uml5eLaKb2lDQ1HILxrLCqDrv2kHtynKbUiqyso32gfl30XEZcG4dAdv3qcDNPHuY9y6daGGt5UV
s5ZDbYfxdPHLBLLGKNkw3WeJji+V91FqzVU6WsmekcHHC5qWg8jFvfQUqRLnvAB6ACJTM04209Pg
CdvSN1SE6DDZydnu2Ffui0V/Vt6HJGZRPGMArJMLLDI0xK10o8NJpNiHFjTd9gSIeVUoizGxc8Qt
+b1681KB8yM8TaABJhYu1FDVl6zmIw+PviTzVFVoMUCBBEOrZeXlJdfVVF1RKGXjqVbuIt31ZA+m
sCcwihuL6iW3C5zDKejlXfbr5bao/RuvZly3uD+LUSCTgaKrF1+z9Dzy7A8SIB/k47Ecl3wfxpts
9wwDXN5DnoYGyMTMRnjUhzxTWzwi4eNAZ4wnf9ukRJtQaayErKzkbVYVsYTTVX89eSx65VYk//SM
OxxscUpm1QF22CugPM5Os9wo5AmO5ijrcN7rpxSSBGlH/axJ3SbItqVtnYJ+mK7hHV3yd6dl49Ua
fJ5rfGq4E4sstX0J3+N1+c2d0KtJlufSw7huhP+oTpIBlg92RzqlPPP9lMQ25gLpdxfDwmIpbuww
wrONLaq/zcr+u9xr1NnvhMudBfFoC0/UnnfSiq2HjrMyo+QrxAdj5ejJyajxNkzK+q2rnmbLeVYO
UrLoda3lPS+DEwo8aT9oJbhYR6/dnd7G32vN+qgfbDLKKgIRah6orCrUYaP5qEHneQcl0g9lqSrR
C/OuxSxhZQ/DkYixIzKpb1D0L+0YSFti3vTxkSgM9I2a+yxM02KQmLJ1Ze+qvtVKG9v2cJW0zkvV
EM6pUAfDAAxwHJSNZmT9f0fjz5Jk0/l5rj//9Y/rB6LcTdJ2TfKz+7M5sWNbf2Bcba7d9X/9+pt3
14K/eXtt2+vPuG8/mWP+xd/8t62xG/wTu2AfjM3GidiVrrnjZ9v96x+aZ/3TYf+EZOlZeOTzJ/7H
1tg2/+ljXuz5ru86OOpa/Na/bY1t45+m5QeBDiVVGh5jk/x//vefOK3tb//9R+fg312NfRgyegAJ
0XBwFf0P49vAmrHqqLX6oDfjXUViUoi1rBfX1k7zK14zHxn5H27SX7Bq/+qKpq7bFnQ1C+rDb6Ta
vCSveZko0Mdti1/BavHrF9NF00E3MIZx/19omb9T4OQX5EKBpduwE21fOv/+gcoaYajKNCUjoSTf
YVEIkd6bL/WSXV2xXP7+m/3FpWAJm7aOWRnfzrT/fCksgw0qqaU+SLQhy7MvyVklt0rilX9/pd/t
ivlSXMnxbcPjHfiPp9a5yJ5jh6Mv1EjOCXy2izYGhyPk4b/dP4N3/k8kaHkt1wg4JwMH721Dfus/
3sAaG5cq5ltZGTGNFAYXXzSb2ndPCAOgRQodu3v/aDQdIt5Z7JiL3FkRmZxmefv33/p3gq36JKYZ
mDxNw7X93+6vBzlM64KxRuOn7cgruXV7KZWeLoY2XyDtP7a29xliLvL3l1XfsMrxCSqPH//6B+tC
3gHLdYGcTXi9zm93QDOcyvIMGXJDdGKqd0eicGE6j4+imx6ZTkOJiM5puVxSX9Buasm1sRsmDdjw
EVIECum7z6mbPf+/fCzbwhXd82wXldqfH4zbVL2Zoyk+dDYJ31HuHFyPq3XWyBDI7z6o5RDc8Qsp
TZWEwEmTf5izQmCpOjz5DsbR1MmjG13//oP95WOCCsz2RG3A9vLnz7X0Kd5t8McPsA0arKxNVKg9
mcczZeFosyIYsnpm9702K/Ff9hbjdxKyelR/uLb8/T+8rL5PqpwG+/5AZf8NMx7qDzBywoZQEjXT
ZdI5v/V0Ooyu+yNJXsom7P7L2/JXmwCG8//z7X97KmNWxKgA+QRk0mYrNM8Xd0qvykA7ZUv4+1tt
6sZ/3u3A5w3lvcQxyDQVBfgP37gKC8cvEM8fKr3eQcE4uUxzRl1OunWwGRsTHaSvQ86UEa/SlQqf
yv3x0WmsQ0eU8qrX55PP35nz+RSEvDuWFtxMY7CrW/1SRwlqo+EOH/JH2+ofqxRb6OpVllVBkl5d
AwZvO0yXJd8F6D/raN+7RYHDBz9H/vnelS6OlMJjta9m62me0dJWIAitf4bcdBIy3iTD1mzloNhZ
Wf1duTTE1TsG74oDAjTAn2NBTcP4aNvucTCZlBrxAT8G8hJp3nii5a1C/zWbuZKYr2M73ScCP6HI
ugmr6VhhG49iBvpnVt53HmliOi5J66LoLQn6HQsRHebQ2rXpcumEfrDbj6xPryREnDILf+kh2NG+
w0Ych60ZpF+yRZTds3yfzIBXGCMdi6rxwXLan77ciuWd0TM05rHZ7uoRDGkyf2oennW6JFfHiVSZ
3mJHFK5GvpcxuQc4Kc9518O7RFbG/VSbR+dOJ1x2aPObWltPc3E1uKbdcINMdrwxYOQ7zvOjkVB7
6/111Phy/kJIcEoy5EAmaOjxHoxd0K0rg9Fw4fFYqgnX3aKCJ8YGJm9/6FDzZ9nWrLRnBzNyuN3F
F+6Qu6CB0eBFMu0nhiJHkm8a66dwqH+SNrCyJ76qNrL14Et1GZLhLg0+J79GCeKPpM9wTpgLJgMB
+2Id3IjY+AYFYFyFNp8k9JeHyUKFxCEc+MNjgJC4KKAMZgN/P2iD7UMm3U8xe74GDregDAVj8A8x
TCdbz6/yEuVCpQxHlTa538nrJbN4J1yQhi6/Iik7OfJOUfwQSokFT6ZfZH6OhKWyCv+ctLgOHuwQ
a7oIAbkMaMyvogerMnG2bYzHFIdYKBS8UxGRSmHUP2RFxQ+3Wvg4mP4wYAgLWsTzUGJ5FvjxyXZz
ARFivix8onUZk5hWJ9q6FakUGsOMnMU3mRbmJ1zOtHhYjRvMe5HdVZ+FsTXuHQ9rpK50b1hXZ/Xp
PZi5q8kYHuW5m4oWlcFViqWwWriOkEjH2T4HHUDsxBgPr2ZrhRn0Rb7KxLOzlHX3DrIqoTthcUgN
nk3CWbfH+hTrsOFiNWm9I/+qPWbp/GIkZXOG6InFQx73/AP1IYPhsKl3Qg8n3g8ymSMr/aZeR8hC
X6lcuItsVtDTvFlm9OB1JekDHpdWW4k0wxxduJU5a6U6sN0yzRgvVsw5hU0h8p0Qy1kNvUVUETTp
BvG1G6gj7KxicQbZfp6fWuKN12rbGuRRH8tp5sQrVEf2eppyF+7UfEGAWW1gr+g/mWwMuKDoC90s
U95HYlQxna9qAUeZGAQyS7H8yF68Jrtqwj6IpHt3IC3NrIGB18WIYLdokI91KMBuz5EVjJTAk49o
EDif7DL5B4J+j00zi8wbLnR2hDlrfCyMyLjlFpcyuErIObRpNOsOh29t7c+4kgAYQdcjDbPxbITL
zXTSm0TbIOu/1RHmrYJF6/ejfnCCYTs1HvivlUy7kUwR8guIW3KaCfVFT/TVZF4gw7G63IpwQz63
2/UzcCwr/Rcrz8CGp5bZkCBuRBKS4x3eLk7knOEsMM8Ce98CvvmVPd5AqIArEo83liWOnkzWamt5
TFYI7jQYXTtX155ZWyh0XOkGR1drdu0tDBuMQ+OyWEe1/QQSCOV1qgmjrNMXrKjQWJZ2sQ1yblxu
6FsirfDWxEQdEf58UcQ79UKq4sXt0y95HOhF/oW65KDp3Bq2uK7DvHDu9A8iIZ9SgrkH3XgYw+A0
M5IBQK8w4ffJtlCPaO7wKyn2U4GVnXz5+2LEEfjGkhiYlvBClWl5NYxsxqoPkKcFt50FylqH1zqe
hmqLocpnD/azdSoXcUowH0d4s0ZglbsEyGiVYxgNiBIyT4maF9FzRwjF3fmwKrpA8zaNMH64fUs2
9EJwtRFkHRghkw03RVcDzZPkl0jbCwBeHiDjS4fQbwj1LMp6wZljcmME7dGNN/LhYY6zw4TdZoDA
j2v7Um1qokLNeUGehHkDIqt5Iwy/gy0cHJOytFYxnBAG9PGahWwyKKtuy9plGjVQtvvzp/A7rJHZ
t2bOTCCuT1cHnCsEN2nIMP3IrXjd+1O9sxwuNrCZi9QCuEuGLYolBtvy2VXEEeKVhULUvqDv/DZN
vC5d0WDrFphXPJsh5+uJBgGZXK6GiVuc89g9z7jyF+9Mm1F9ifmSbQNkqpoIe/mfQerQJAWooWYN
p9kMcludw4epnDhirEp/EY8WJMBOW/eylg1lKmb/OekoTEjRIF0UAqVdPZadeynJUCanoX9aSggb
ci933LtFd0jjwoB1HY3Wm1dip6G2IKdHp58axTauIT14JsOk+mfdOhfQ6c98Ytlavv7ijZ6+WcqU
AIUFy8gqCcDoiPDgwyz5Bmehs6A9YAZQ3NBodhvLjrCXAezu+h5XVdPZdFGJHVed4GDf9SSuov61
ORc3y+xWBznh80yDFU5h0LOWEVpNzrkvk3hVPpmdPzyVglmMCUBvLv7PuRgfDM8ff6SRv44z9yZi
OPROXoTu7dpOG5/Tyj4Pg1UfaL7JSR2TN78d9FMRpONZ850TeXDh3qrSkymGvcBG4TYSEwb/WK+u
OzOyN3Yez2spkYdBAA6F5Hpfals9MS4BbCEX2HFtTvlLwlGKIwWECOhNsyACONDzvS4WseWFTnD9
L8kYK3xi0RtN37iJmDezOW+J1jg2sUXOnPlUji7WP++qJ7d57aHfbbvek5Z3BrkWE54W1rlMGLs1
jnkPNYTwuar6lrkIIBzNP9R43jPxLbdxHhfbZPYvRjJXRwzkNiLrlnVU9Pe6wfzN8cjRMdvoZBfi
JOyeaGaX+a3bzcMWFgP2M6L70Eb3ri/x/ZjMbpfgJrOf6uLkQNtiUWSPAa7/TnHxoX9Db2B9ohSn
etVbHCWhdMCjcrcEr/tMo+Mvx/vZTRwfej8aOyiuZEpU3xrLwOSKaNBEa6q1kW50n3prmOw3W2Nu
Nkfs5ISoUGhFNCbC6lj6JNqu5sA+DEUGa7SK957FBQPskNCYOtLnhyNgMHvkZ8QDkcHKezlvnaBB
eTgHqBzmpIb/12+iJtOx4KrADF3EJDh8OYcYMsvozeIcQ9fE/rTnRJp2/dwOewLZvzFfJ0G+qkke
7Wxi/zJv2xIkTB07fG8TVtqyjMQ2Dw1llJ9vSj9BAWmiuvEJP/c84nulh4yctol2JP81wgVj7DHu
1TA1ajhhNl0czhu31lE8MMFCPhpsDS38wSyG10nyZGx5dbfr9p2DF6TjwmRo8G4NhnyvTjrCSGky
UY1jyomEZIrs49KgyonACdjOgn1Ylo+msM39gjg+8SPr0AcwhjkV9hAu8GI049sAeg7shZc8FMVu
HtofudDC3RzBoiX0BPOsLpARRFiOo0g3yS03WoqiLon2NkJbv3OffS9LdnRv7i5Mhlt3bl8CbNLW
M9kQqziR1ghY2ukmtcHS+wd/iigQS8p0o7dwUeMlgAlI8W6Yw37oA8w3MfrwA+OClA4boJkyXaNM
dhIZu1DnV3lg/kKXkECQyZ4l1D8pgPCKtQ4bzH5F7AmDFraRK4uCzCOQFYeDU6UJzneTOsvV6cxw
rMfhik2QbEiETJStWWxto3qWdpmveYcmI6SbSYeu3jVwiqbAZRDnYX9gTHxSiwc0asjH3Gmt7sli
+c9VScZ6NL9WfnSnSt0upc3EymgiwTS9mPhME6vQPRKVWJmf3cz3hg14Deq9rJQRBl3IM4ToxhDc
LfVhn+gNAajad4e9g00wXE24CmwXC3Ew/yMyBMflhulQw9BzgOyK+VL4Tcsx8AhKfqkeyekoRL8z
qdyIWv9SA1qDEcMB1rzfNOfY39o0prs6IT7GZvg/2D0/n+qCgSjbBskOIcrz0EOqR0AQbA4eYyqb
rV5iLb28C7GPLqRPvJewTX/gN4TNRqMhXcyups39H5eWjpM+DRu99EbwxDoZKpLTkezNkptb5ffe
MBGV7jwVvnuHFddXbUPNTbvt4Iu7KpRLzFkuDuf0uk4ElMu6xZJAPOH7W2xHDCxq/f+yd2bNbWPR
dv4rqbyjL8YDoCrJgziTIkVRsiTrBSXLFuYZB9Ovz3do33Tb7nTnvqeqm0VJljgBB/vsvda3ILpq
dZatDQ9EHukRB6tHse7a+TokQmgVxOgVbOT47C9dQmUwoF27oaHH1tRS7yzUZmB315KqK+4R2ZKR
zOYLDRQ8x5YEtpkLqtqWis5/NTtA8CqVFmnP9QgNZaviTedDkmdLrwogz6Gevj5t6UFPL41w0Rvs
FjB4bk1LvwOAUi6FpwSiym9hCvchznyVIYAENu8vVu4PN3lkbElMJyF0OsQNxbF0eeOp7NmgAdxk
EOn7oB5lf0mJWYYhE+7DvDyKkggEB1QuJp+n62cg1RwXGDWpE+o5qHW1KNXeQu2P9Wh6tpGtyJz4
z6qJkfYFvnHjWihorrtkK0P34mon3aHUEjrN6pnzkEwDDi71JMy2XPpqa1uI/KiKKd4ndNJqs1ol
80E6n9wE/5FWTvvCNG9FzTlBFus9+udb150OWdrdkTRKwO+8Z2QHGq7gX6g/rfofTthD8vpkk11Q
yQmcO8dIYUVnn5aeZYptKb3XSoXGVcZ4a0CIYtwZv1lqiz6ElGTB87X9dn3yhrrmVDbHq5nTqEi4
SIE1++hEQXowv6mlOX1eX+7oPKv9LrbhlgM+jcUpwE5zY4zY7Iz70YgFLZjxiMdHLjTnTusRHhNF
pRYMyRAtIxhRZ7VxRzTvsdVwkPL2aDUbHS9rbyk0KILZ60mPyqp+uHaT65CVrnFeNU/QPDPZXqb2
dFDXZcS3hLkU35qec1pt6vuSkl0aTCugJtzaCFE6wL6LLoCBV4feihLDX3XshDmClWzDiplObwwd
tos6a2fVHWPg+BW4mrO4HvOeVeMXvJ5oa2/cE6Lwmo5sQNRCC3kq7r82dQ9UR67VpxrNcitK523M
orfEeMe8QcqDSNGBFywz2t2EcpSMoGk5x7xs1YLoW86ecBwvjkuOefQO3Xku6Ko0wgy5qu8C4n9x
m/Ge9MH9OI8v6mUKTfWUWRSrTpwcj2amCyv/2riUrcluEhRnkXwyOTtqQaNiwB63gsUZLa+zAatj
8Bt06GOCgBhezZifag13apVdapIa5oFksYjTf6RQx1BR7DAna4urXNJASoZdeJ/oNL364mUSyYwk
iH2Havg4Iaoqm66GGHjWUavtGPVsDIpEVx3a1xvYPzSnbmIlyar1mLyjKdqKTJxGNaJuawZMDCxW
YhjPrsim1bWxED1mDpgEovvaRT1w4IUxG/DOJ+q14gA3kHiaRAyoSkBKw6Ayo8+e0vXIIflcOx6W
DwG1kQRQm+ue3olw1N6ao9IE8IaYcoNmiN36tX1GbIVvpTD/guOAzGVqWdV93pzE5GXyEsdm+ELz
cFU3pMBIstWlQeGXG/lL1xvH6/nQkV7SiIadPaz9FYrpJdz2rw7R9cu0nnjktFuHI6GK3rMlzK3X
zRzi19MPHYAVgCu4brUDdDDguPYGPca+ZM82jZhfARgFanvP9b6vww8RsnA72bySA9si1Fq7ZpCX
bAB4V5mAfGn+30yGHWInGQlkURtJurDXnVaoWmXZyMpQVJiuutxbeur6yMDl5tojzTWuujFNt8KB
ActuNYlYDQheT6Fr2Iu+ghDcRXwgTsYhWc8mCymdu5wpehRXW7anGk7boaQzGG1qRIjIL+Cp1VP8
0IoawtBusPC7NGmmwcVFO2qV9xH8MhCQWK2D9mQm/O2a5bVPPnUh7qyexPObzCGPo+mN03XvWcwC
S5kXLbOWt6hz809NN90OCYqoKZDaIutyMuYc9801ciqGU2jZJ3vMP65dGtK6SWsiKaWuoP8KcOKw
PPSFE3Fpw3nw/WJHqUiKYc1h67A19h0AYUlCeYojzY1QG/iqJZcHNgdN4n3zUra8DXIviJQgSFVD
rCIYHd8+713qo9Ei1GvA93Quk9xdq6XkSk+rfGZIkVE826P4kCMQTo9kqJIuAl5LpMrnfOISksx0
lObypZ27u0pj6x2UKZuozGFB5fIGZhmWFK7+654Z2D0tZ3VtSwVldOeKbzWkYBQ7FEeqNWU6nJgk
3eC2K+/oMtwwrCaIs5XLJvTXcMcS/gmqJVvmb4rW4k1r6ODyeD2XW81kj1rNd9dq7vpCKb2mZeXY
rM1s8ujM5r760K2OP2prmz40CeJGqdx61RefAeMmq4/GpH8mVoR+A0OAIISkEePasSIroOUAWQiZ
00LYVNdDvSuLEBgER/2YXuoUKLFGgsiSI2TTFtNnfG4Ud258mv37wUXmXkVBd7Ay9qGdMMm1OLZc
S1lKGwRhRb5PeGl7e9zpXsWmoJm+Bpb7rBGwtmZ7vnFCIGe2P0lElPlLVXf7sELJDqdUqZcmJYjO
C6RNhIeT2rAmKhRK4w4Pzec59Fx4rex1g65FTRhWuyJ1gc2KpF8CMMMSHpvHUe/lw6Tnn/K0R1/o
kLal5JOav56d8UKIlrZyad8tYp2AOIIM0W6VWvMEHnIenX0ZgPspZwsHtZUl8PTsA5yppRxNudb7
+tSn2XCjZX21Tk14SgJzMxpSqaKIs3adGZQNiRzvWsBEtyaK0KhHBUxiAE2lIOi3YTI8NpLU9TzG
XUS5zfboDZkL+bHeJwd/l5Oj8mor7bUrfdUjDZPtXJHUWenpMzo7TNuInm4NYCqIxoozAZ2hAeZc
v4haduurBz1vRbdP1Q1kuhq1Gb4QU4VyqJvA4EZ+BiVh7DkWxI8bp3T3XTJR/uu+RqMDr8O6n6r7
rCYF5HojYALuHc6cIQzLXRtW/PmsuINNFq6mXiOsFCdnZMDDbyL6xUJBHYw67OgQstoFiAyXosTU
3GbZe6tr5l7m+ueiYqCAvN1Y5RBNbsrByPfXmzgNPvvN5K9Mq3b2oxf99eb6vQTr8yqq0y8xCSVT
Vk473k17T8Kmvb/e++VLK5LWJnQIBC6h69i2HFfCB2ypFYm+//OmGsKMhmKVrPo6oIVTj3GLegg7
e0CIstbLLbgtoNxRPdT5jcsqYMW3aWg94OcDWO7L9WiN40qP4tsrzeJ6IxWSomnVeUXDf/XnD5KA
B8pSOhqGZhn76w3tfvP7PalwOqiT+Ik7qN6kbtqcrXF99jWd4V6lX9rU0C8l2J51WtAajAKxi5CL
36Zm/MkSTX1rd5BHBy3OtxqpVHs+pUvZhYuc5MEHXTS3/Hg8CYOYBSvNkp2fgRjx4iJekBML6L9o
rHvH0Mz7ONKrlUiAAvk+0sfOcNq1TUWg7BE+jnv8XBxQ6ksa7TUmyXBx/WocHGNFh18jJINMACl5
OuEwVZfZyqsLvGeX1jh9iuv3SKyl/JDibGt3Ixl197iVaIohIkP3aOtldhcvR7aGikcV9XT3Zzu1
uRBBDWmlJmh/q7tOEX01xhClo4KAFIoJcr3Xq0/hL9/TRbvuQ/sF63WEpTKQy8F0P2s6WTijn9YH
SBPhIQd7gohs36ub672xjx5onM03bcUV3G31cR+K7CNh0L5KGRvur9+63uip/+PLqgE4SdB1hm0i
J/iJOYNJT3LvRNAIjPu05yg3yw5jSGafpnu/C3qmTdx40/TO5ci+Ee4cPMDcLIfmwUEaGDTltCUv
YGWqs9hVZ2c3+foGV8Btnbchhx8mAK3o1nTc8fwafMcMTep/R19148mVTap4kGCgG9AKMUvNMqpV
fdqsps4AI6ZOcfwPsGa7itS4WAc4FYMLTOS+TwVhIwQ1dPtMLTRlUG7iVPobC5ivAQkxiEDDYtXR
2VNustE8RV6yYpRoboNuXbmpt0abDWLSgHgkeh8+Bn9K6A6+jdy7k0kXwT805kU8j8SmzhpyRVG8
15CC99PGljpPwW7knnhNyboGBIeSkLu6ZxNo44XJilbEuCiCGCPprNv7673rDYnWP76Mncpc577H
lVPuiB3B31bU/T4SNg8yRD/uXb/nhJ9IbZh3dI8JBw1G2uNRPOMLxoJ8Y2IuXCF2t2E9t68YTQ5O
7HKJnvpzFcUvWVS3iIGbZVQ109YIu09m6vLJjzfRNOmYZ62MxsMQ3gaxtzfhmy0Iua1uK9+hSSfC
nc2Wh+QOXIOV/iXw7E3iHtpE30bl+OrX1dPsdM/pSMVoEHA+UJey8zWT/WRSwoeT9clJsMzLuElY
SaI7vaCHAbiAvof9qpsNfYK+/VpTlHdNJjcIh6vVhwVgODbApA2D5+yiyRQrw0VGhofGE261LFM8
fr7bviRO/qUV3hc2JlAJscc5MvxCBunbZDfI/ttLETos67PDPGRch1q0Uy9AN4cNKb4ep8QYwQJW
PqdkorjF405hZOK5BTVJk2VR9eE6ZkGGisXaBvPesNxTFrHaNeI1zqzPzcwfaQi79kYuc4MEaRnR
ajSc/DkkxoyZhvdo+uEXvD5fMAjQ97qPU4H8M6SCcxy23zMkbdySt7O1n2uTYZzJvFfkzdqZFWhi
6sxbIuBeWIWOqR7BfTIYT6G33ZhSns26wrQ/ymk7Z91N3mj2isA8jPUxF7gZewGzuP6muYdgOayo
ZpvbWdABZxT1gXtg/N7lsTVJhiW8Y15GpDYCWfLYuw2UU2bK9ohMnnld4Hcm2ZbbPGjuDb3HVsv2
6drRS/zwQ7WCgO6wodLpsHg5UeBmQKaDQrc4w1Pjk+np6EpNThuiC9hAWguHjY6psW+xE5h7rduc
cS2tLJG+xb7+YFEs0jtkz0zq3CImktXr6QsgyadqREogaQtlcfZm1p52s7Vrf//PehtbScx+koL5
OrsCZE0+U0HLsH/RF7XzHNqypX2l2ITFxF6lMvRoZQBjH5mRuFX+hUqPBJQ643KW059QrSafgZpE
6e5HCdwxqm4aFPBsc7UzuL6VIW1Gm3A9a9iFKr2Vkke1hdvTmAimzA6bSxmw30YEPvTTh7A4CGRC
Tai727h0UITT7SkTYazb+jN0gbeRfLeFNqjWQbYGSD5R8ifLXGq3aONX//ymGErQ9dubgobUcG1H
6R9/1eWFoJo8WiLbJjeeJHKiJmXLqp5STHKp4R7mYRv6JGOP2KL/+bHNv3lsQxcmD2oggCJ46mfB
V2v3Tk6rP9tWauKdB+y/eCAjenJoM2imcyrN6SJQi0yj8eS55s4Hyq52YYxFL4FPTk2DFJw6gpFy
B+PG3402LZ9/fpbiN1EYbFDddXzP033LYmj487MsGhj2JMNy2Hg8y6hjg+i17XDDMsxmEqcNAheD
GASBwQ7D+5uSjNVD+qHEHHHMp5hDk0WR4a1LdsRoDd4stZfzMtSfblm8YXB8A+z0wTGxtk2KsjCJ
AALGFLfnqwQx1NW+XbUDu9o+1S/JBDJ4DNkUXnUabBNwRZdi6WYwsXs28maaVZuEC244jwco+TyY
FZGG0jOKG5vsOCY2lCis5rnTXwgw+gbF5u6zL7KL2rDR53kTzXDJmlY5MZ5N1WSMRb1zCupbkIEz
o8fGmh6yMdr+83ttWL+JY3mzHcPE7eBCh/xNsFqNcal5tD7w6KcYn3R7hUaV3a/SmzRqJbNbpYrK
qx09mv4GHBqGAnypJ6O318SAllwO6Ch7LoFTWla1sNXiYdv22iZTV+5poJ8z55mLFzGkf9L4/cUO
GABXRnk7t36+7vX5I5+1nsUNgraoJ2gG6jOJ6FhYYbTIo7ew1RDCGfSrcea8qYFiEdMkSwbWfvJC
SFAmRdzKqbpMGqJWYm4rl+4bbYYSn9RCcAldJd15iBhMpeSEYdrOXtyZHTEz7bfcBO2ACWpRTaw8
TeDCO3GpCtXPo4yb67xVat+yZKjW9Bw0o8OQW3TvGHzUlCHPTSoFDDDgFCK9eJMm48jc0jfkKzDy
AoZZhD25bparRiMxxLtC/0ShR7+Kjo9Nay41m1uNJhcaBl6143eXa6+90sqT7aa7qNK+labiFwEw
WpaB89noKfcCe2YwkrLB0tGVtWG7aBj3kvk8bLTcJLw5qas145IELFO1q95MK5n2A7KpRZo5Tw4/
ZEKwD8vhiz1EZGAU68CWR3Jpd5USCRCPxCHgiy3czddQBWOqp1rvwjL6pg3jBfphfzeJDAiRQtr1
cnyyAgexBp6bdOiaPYagT/9yuP7NFcUAgGToOAEcn7Dfn5eGUKIxsbU23VrqJaurgcv3qOH8r1p3
KNyETStuLxQ5Mbw8NbxTA7NSKelsJaOqu+xf9Lu/K759C9CO6XAeATM2zV+eEpFqg6hiI95mJB5V
eXKmfN6p1nc24F9tpl2gFGfl0D8p6RW+6rdAr58tz/mX9+ZvFnfLR29tYpGwkUT+Kj2XsQSfX5Tx
tlPRRaPkrMLbm5CYiLKlW6AUf2/YqvWz8y4a5i8hkvNW9TeE0o+hp1i0JJxCsPIedRk/mnY0reiE
BRDGx39R4vq/yeR9W2fNQSHvG4Zl/6rDpcC2GYMP0XZMk2AJiQf2aLzU+zbB+2OqYTbb+jkDw+Pw
sUEwPERmMOxd3W5WJr9Ig/p2SuNhJWMvX6GfcBem6kbFoGE9y46X9FktoMYI80rpP2HQRfCgDzmb
x4Jgmqr3292Qjp/yKSmhSqCKNXMQf0FqL33N8Z989kKmfjGbBy3NmtW1Jx5qMVefZt6aqbWk0+ev
+oHGWvZcOV26zeqCGB0ZR2tOi0WHsvKTyE0ii/2TiKb56PfzTTwxt9AsWPN2JfZJw2ljAZrDVWaA
7vS156ZqM6A8Pc1VX3+ZMsS6mrVVPcerVLSgp+b52mPEAJeg9ZvIjM69YEGei+IB3DerppVPROdo
O193zsBwP5xSlxthbYMka7ZkDdDQLseEZOcmWoi5vq39qrpkEwxFkbJa5VM3bps4/tYNcfm9+viP
v3HTvCMzaIiV7L6ba/7Pl/8LKi7//Q/1O39+U/lx/vzqGL+joSw/un/8V5tvpfIVtb/+o5/+Mo/+
49kpO9JPX6yupqZ7+Y2hyrdWZt1/uoDUv/x//eEPg9O/WKM8z6Lw/Y+/PsBPzqjlt+xteGu+/dUU
9f13fniiXOcP3aYSMljzdMungPvTFOX84XqucLzv3iaTq3sBSjf6n//d8v/wWI4c17dsIFeWwS/9
8ERZ3h8UgIZyUzko703d+q94omz3V48SxxKFAzWr4dF318Uv9VqaoCMwZkLo+pSiyOur/Wz09Rq3
Flcb2LGxosiGNjxZqgk/rtjUiNWgeLNGz0QtrxXEATUD20+Q5InW3pBH5DAAV9rN1K0PDhEBN2vd
jbpV1XbhoS+ile7BYq5S5kFDaXaHNkf8lEa3si21tRa+MkFvl53TiUUrhDygZKGZpXX60qijN50F
fdO64jQ4U76LK+oKYSP1EssiQltDKG+IOqr8lhLxubFbJ1l7vMRFitixL9oXe6RQrnhZBqMpmb3a
GtNhLp2bcaw7nBvCI7TefZosPYQZFJw8LqArbA7pqoF7sAqaiBDbgCKrcDYYEpyHMskOetjQlJbM
JPsgmg9iCjfFbG9o2dfHxgBMOHkqPZwsVKnPW1fv6rXdpmczDF9FkBkPXswoPvVuA/Rye2KrQb9O
j7JEVqCpMrWL2GRYHjRJO3HdxVirXkKof551ZKlF6YO6cR6Ggc4B3uz0IQjdzzEiFpIOG1GRDt9G
q8Y2vs3oERFNVScjM42FP/kI7WXLaBxBQtPGrzCrASMBI0qZLpY5hNop7jpmlqvcR7eR5zm8km7N
MfSRMj5fWBU9lCbpHqoQcZgw+OzXutk90eYiiGpkz+bM4SESAqZO+NXRUlR+AflDRmTeN71576Sy
BX0GdG6QUX8T9+XN+i5KzVOTDjAgQ4wadoJ7ez/3OmFiRpkfZZwAGRQqujai9ScUHns6gNkgtySp
vxqlw8ywntxlKgRO/gQuDg8kLMyoeHGOXUmJKU3zvkDLNAFfCzDPkgLMmGAsHnoAzBRmurdoOsTF
A7VXhjQBrRqqcS+8N738tpzyW0f/0lT5uarTPWRPlZESgNBN+FDSKXz1RbBDPXtiZzGX6S6zrHtG
Za+1Q3/ELcsHmeYr1yuyp7QPFiOa8m5cVFbEEDvVG0St2pZ9JQhy8lWr4I6sgbvRgmzpJgIWDa+8
ZxrG9JsNimS0lDMWzvEdITaA5iB1xFYTe69QU0wGCmxZVgv6BgQxco5z6RwhGg/U/rW7lVVDiAfF
4K4H44GcATntaBUbC0vPwq0ZRVT6tIuT8FEY3sjoEnkMgLyPxLv4tAfbgSzPkmDcwNYgNQfajQS1
cZy8B9m0w51o8ttcFxsQJw9Cm7qLFmCcQSJWGE30ZNGIHYcYnOQyyPNilw3OFqMEtFYcEHet8LfJ
hIPGalfZaBAelwIlio5uJhq69aTCjajruqxCc+hX8Bny5FYEKPYQIeElz2lcuaRloAuiJcgVHdFU
H++qL03mBGfnZGVRt/ct7eSy6KwrtbZpMQmEZQDvjJifaRjJjtDRP8QQCU0PFrnSB8kJxjgdWfoV
hts06LFRKdvYQlaEYN7XUzbeWvMYwwPwybDrpnAVWUUDB6qywSKGYBFBpc99dvFqNI4501g9ndp1
kDLIdiWcLvCDd1Qa/jogK6qGOxHE0UMZ1fMK79tD20VIsbr8I1Ng5E4hkidYyW6813LQycMDcqxt
rwon6gFDY3NtnF2Vr+tPw6mf7tlAHLrvOGYoYRWEZg9Sc6KQzbnpPOFhfIgVzLk3wTo7CvAsFOoZ
HL6xK6A/AwoK16ECQmcKDc1QM1+TwPZu1WCjY2k2JG+Dku60GbCG6hZOawvWdGKArxQKP93DoYZs
1W0nyNSuQlT7ClZdKmx14gKwNhXKuoJp7eZPjVr4TQW71hX2ulQA7FwHhU1T72ArOHZ6xWR3ALMd
xAPkUUW7zOs3ZTo4G+kNI4sO6+ikkNu+gm8XCsOdw+M2XcDclaKFtwopHitsd9iDOi8ckhQU0htM
OjoPhfmOFPA7VehvTQABL6CBdwoLjqb1aClQOGYJZ8lbASgZiHikcOIuXHFfAcYpnZHvK+g4m5Bj
iQj1JlFA8qgBTR53QMqvz6JRT+V6r54/Ihek+fWLvANzzoH2/VkWCoGeKhh6S57HDBy9v3LSv99V
8HSve2I6ODMLsR5LHby6JqPtZABcb2wTB1JewOFBNfifM5jrvetwxlbo9i5xdOauPaYvsO74d3Be
JS+E0+CTFhnzbJWMZdroayf7HCo8/AQn/jrvCRU6nlRjGBzuuBmgyiOytr43lv5/AfovBSg2R8FG
+v9egV6i8uu3/7Zrs7fi61+r0B+/+J9lqPGHYeqmgbnXF6Yq9P4sQ40/8Iraum+QfuS5f1ahOPP5
DYPQbg8PMpUrP/rTmW/YDiJfh9rU+a9UoBhlf+2pYv+3dNviOfC8LJda969G1roJZZP7frkF6U7S
Yhi9TsyA9MfJ68yNHpTnptW71WQRB9EXCC6gR4h1WbBPZ3u6lhlwwIUM87NX98TAzofYdF68EIcJ
g2GvTVB1E16Rpm95kB7dUl8PGhm3yTHKmaIT7+nE93XhnobEp2BAXaSAZL5PBmBdIpoBRHqJR4ph
o7rvuHDmM3lts/J8GkG4DfPslOl9hzUCHqJpZSSap3S6WTWe5Hx0G89mR8gSUmv2PrWyCZoerQ+d
qXJvOB9drR8K7bVMoZer/qeWIIctkDnXcJILFmvEylRifUr8NMqWZGLA4LXuqcroiJqjcSaibNvZ
7teeiqfxc2ooJffisrf1rfxohjSLTHtpacOmbuTj1X8EdNN382/KTIk+cUVaybcJNpbVFbgjaZzS
bHFj7cGld4AwrT+mQUkaAu+mywiZPez9oGfHuMuOZWFvZUE33+EqWOs7bZjOceMC+dYPsT4fSl8/
kwXwFGnOFsLmGbAZXMi1apw3Wrt20obwdbISRXZsOioB+nhIgZ+DdrrEnnw0I+dFpuEq37dBS+fX
O7nWuEFkCy8peTOc+TANvMy0OA7o3iI92JnhTunPlEUSXdNRTvPZTqZDIgYIo+l+8ON9kyi/TnKE
9cBRER8rA5Vfio9frjuVv166WzMbNrQE9gZ7/8HEA+OKl5rLtKtNwDvFsZuedehkN76NPD/nOAhF
eSBlYxcI4xBgsxsK9BhJDuQUSyVVu4EIP94jOZ65cBqs+xXuAusl7bO3EIxJOAA1MBhUOtuqi/YJ
1znDDFFQpEf1CSM0eVLix3QmBzpVljG6eMqLz9sI/eup9jio7fnRqDd4Ht7xxlJfZ4sMS99UiJvG
M5ZZke5qTBlKWeyTSIAWfTjMAh9QaEaQlbFAG8jdZ7HFzL6nD0FOxOk6Mox4B6vxYEQ2CThIkiMC
jbiA3+gjXozRWut2elQ9VHVMzrWz1XV9YWMxDJzx3avMo+etxnR8pIVygXT5AvtpPw+Amar02Cj9
uxpLTgzAxsk6t2gCwwFJlKSpjgYINVwxbsIxeyP0gFKEWFA+lcgtluC6IVMfy24695ROsR6/qFFa
k7YsEt0abuten7IjAQ57i/M8n+ItWjI4vJAT2ELluFbGhHjpOT3S6SS7mGNVAwMPbj0ZN6r5Z2fy
sdHyIxtc+Ihfxgjn7iwvgwVmaLzQy6I8yd7a/rM/dftumNGBzk/qE1QTIS1Lj0CrGFvwWxyPRjhc
XMJDtXJ+aie57CkDeywP6iUFFs0hp7mhKbh1TD4aqvjz0OrnjgltGa5Rce5Cq+HvNSiu033qu6vE
Y846OC/t2K782dnGtvfFNxZzxJrAPvZBauT4cGynFAzquWUha9nQd48xG7pkNjdJQpxpzDIk1VbV
kUuyYJmx5WSxttnHaNurOH4Z+nZlxOOjaXRrdTD5dbuuY/Mp6ADn508d75TVuy9jxYYq1ecn3d61
mv8QVu26cZK9ljTr0pIs0/PZbcZz5BDKpmMPK1ZVPp41OT25yUAEC1MF0q7evFB77v3w/rZle243
+nvUVGzFoHNBLVpYzGEtF/ecE3xikHvjO8lHV0wHPH6LmoMZMtWqm/bARU8Gjg7tHAzlrUVtKTAk
TYj36zndZ+jIbad/BL10hiBaY0NXxywKjIP1RSTpPXy4fQcqgCH0USmfS+wyQAQ4JHinBRLv5rW1
mjsp54NfdY+tEqxl7k0SjAdkMEf1vxbH67LeaxaHF9T7tRMah9qR720wnkeOzcaWgI44xRK72tAp
WDXE5qnFCmgP9kZDBZGG6GLd/lEt2DaiBYaZdz5XNiXvVkburq4/mcGTzEcEteQZx/b4bkbfsCjt
wlGc1Cmp1gSlp44SPjtOotbkHDOMOF70ofciJfMxo+BK49svNcofronRTa93F9ooJ1N5I9L+HHXJ
W8djZCTMjr48RiNJvIMlONXyt8RHRKdFt010Uo+Vm+7pesYZ48lQioYAaUOHxMFQWgcd0UOv1A/Q
UVENIYigW4EyokIjMSq1hIlsIlP6CR0hhZfUb5Pf9VtHCc2V/KJGh4FZvLq1lDTDHOi9ssTeYsAk
r0AJOFATIPQUey53n7J4nrZJ39JCRvSRyfQlH0esA+l0mMr80KEPsZRQxFKSkZQ6/yYohglqV4zj
snBGRZ025l2mP45KgGIkg9zTXpLf712/N83xtBnyDgWAQJWVmOs5EdY+VwOz673rDQOhH1/alnra
7Mrydu97st2Pk0/AgRs+9/Y0Lnuru3UljTZAlxoumSxA0xvF1gIqtrG/3pCIZOxzImDWwew8Q9O7
mScZ7APgpWOZPUexSYcOavfe86twR9wMZHRaeJMeP0FujXbYKFdeNLOESH1bdwLTjLaaCzCpc7oC
srUaJJAzNWrR8E9+iEasU8IgiOQgV6dbEvnu1sR+8B20GFoV0Q9qmTzUUmsP1VR2328kCqIDT27e
zm57whA3rimKYNUywI+meJ1p0bko7XJF/fWEYSlz3mbHR0VDQFkdeRgJDG9Vy97bx4V8ZZy+KKCg
reCpMv934xvJvHJRZvaTGN1uWVXYmXMNClzjYECmWQhumwN7Tsz3TEv3feGcPBtze8TwjiC2LU3v
F0mfBd1tQveexYNToJjkhTTJS9hMzG7RXQUUOrbjfYYs393pyQpTDpvUduWx/I0m02lami/KleDk
w6PZTI+g0E6ZQCMeeJvZQQZgb7WBLCWR/osew/i9TPZN1/eE7WEOcn6bEMUJh2EypOVWuulHnZJs
lD3S0HsMvPHEPGDWcEVQR41uvfrLduL8Xd3wV27W35BmfJPANt1ybN2GD/RLi9i3ByK7kf1ug9A4
TxbhOgCZdxnaf9YXCp04aRcjeXSaL06qVPqXh/9tbEigo4WuhWegmz6ClJ/3B4PrjhY6zXJrdhTx
rDUKN6EhAPL1CwPhi7DitxYj7HgfO/mhsVnVKGyjZPpOh/tpAvLT+6CGgT+JP9QT8dhXUbTBjP91
7sU2l6jsNii26sN3RjyKVCaZdkBEczfBZDKz7uIqoU6NpBkcZpHJSzHVK/QO+yyjYKXtExf2qnKf
//ktUnu035+Zz4CBySEyL/uXMWaFBXtOJq/Y+pItlF4cUBbfay3aC3y5FKGOoIUmv1wPb1g39Dym
dyqxx7A9lw6KJH98t5AO4yKkBvGc+RxuTKE9Y01/6rh0MXpeiIkyhNpO5NPGrdnmU4IIf9ikCdZa
TgBVpesdZ0o2XvIo2Xu5flamxYbPYggR/JSEJUf9JZHNyrBfMk9f11z8Ak9uCjltGq+94DPeZjiU
UpuIXGbAmHXWhWjWetiuakxV4A6etHB6T2f9WYz2yZ+shWs1Z8+Ql6DKP2ofpxwCqwaBMdewBY2s
/gZVKF4QIMYkWHGpKjEoyaFnCodq+Z8/hb87PGxww44hDN0xryPev+CJzCz289K0i61i4dilfiZE
eZ9nX66VNTiPrtn98wP+jf6DI9I2LLVrR2n620TdH2jM8sNiG4rpgKnhIcnXIrGeEohdLRe+tWen
b5OiLczEDuuyf2S7u6/tfG9R12e9szPmh6gtdkV5nHEh+r4yhBd3mPw5GBBwY3iezhYyrcYz71rz
EBPvidYA6ZHk0jEQns56KCnF1N8dPIgK6BB7sbUpQNWuIONIYLa5N8zxALoC88D81LOryh1osQns
6fxVeZk1OWzY32/sJDtiPlvH7RcvwudipBKzPoLHEeWjiQIyVlLIUYki6StqSxudJO0wpZmUSj3Z
IKMMvECijkrfjY4JOpUUGsFVLsO7/83emW23jWTb9otQA33zSgJsQFG9ZdkvGLZso28DCDRff2bQ
eaqysmqcHPf95gOSlG2JIoHAjr3Xmqspl7fZS17znOwHtmBU4Na7WVEdD21ECPOXge1oW6Euo2gd
u/lIMvl9vYrPw7R+SJNyrAHb3WfP/XDOc6W0PEve49QpECbW18y33xVKdJZxba93C6BUzYRMkDqh
n04HZWU2qiQGdTJaj7jpT9nqnFZWbTn67640HtV2j4rlgjmMy9Xxfu+TWvdkThvLbhb3zdNictPi
91A2QbKi73GV0oyeQs+Ql9kHCePb94Bf/w5k+F/IWzQr/QCaNsIx56+irs3T2t7WLBIj2L6pLd3C
x479Lek+q1+5cbtT8zer7X9b9RlycrOFDYkwQv35n66mwVxRsNgri23Jhozwvrr9+1vqf7lkyWBB
UaeOgen/5Yfk2BdGgtIID/IJGSLLkiZOtb0OS3ns02Dv0Qp6wthJuj21gQ9u1tAvIit/qSr75v4d
sWjhvQwc+tEm7QjNvC/Z9tBDf/dYCL2GbDoEd6Id9qIovvsuPwbP4NWnogM5vlMLcVkvb1NqvsmC
pXoYSNkwt6hb6ytjkN2CzJO8s8cpwV4drJdxHC8tyHG1L/MsclMC+77s7BPRU6+DaK6O94zR8eSw
0VEvEkxu3Lvu/Wq5r4jlOWUi6XefiOagWNxh13wsreIazNOr4TnvaY3f1S2umA6umZlGIPYvats0
ZvlV3xiqOcMdp8dlSx9uJjNBv8Ac2CXR3duBlflsTB7uy6yJpkVxhcz8l8PtQlvZk+TlVS5lbGLB
q/gk/co6qb6C+nH6wEIjC+e9cafXWgxR2XvveqODwBmfg4WMF15LksyvagW32a/9zTKqKynrX27s
nGLYstgVARt3/tKBJN5nXBjsMdKuuH02NTz+vhh2+ci+CX4RMsRSv9w8eUbGZ6SRvziL7kxmzYsZ
7KvQ3uT9wDZPsjUk4Op+sv1Y0I5vt33PDl1t3aR8FPXyjDb6TvjmXe8XX5ip/rbhFfp9YeWfV7/8
Vph8f8/kLZ2bCbV/clCWtsZBCmOy5jFxLCVXPtWoKiqmASFX4tyrVZW4rw+8UztNF9D35w+yqr4R
ZfPNs9qr3fGTVj/WbIfiYzkaNBfo3iXa8qyIZMY0gdJeDnX7VW1SvbKIB205Ihk8KD+3sKajkj6q
rpjbgRDL9Ec2eMts7y2aZaoaI1ANuoTiJTv3GB7Q88f2IJ5rOX+s03JURZAjVMvCeg+KZcc8ducm
3nFq5zfX4TeGXHj1reSpo0U3+t9LR3umdh/D//uD/i+rGIWb+s9AiGEqUcWfl5Q5JbVxnGVzmv0m
FIHc2R20N29GDM9Jbo3Lo+3GSZf+zfllOv8hmEJaQfnMHRo6MSzTv1SwvW3hkLanBnGX81Yzl1f3
OTT3spqiWefDqOprMpP3Sf8MQUaYWPZpoODpVhovdDhNLhRLOLtpg5OFy0wV2SVtzUHHAEotZrjf
SWTd2YRoq3rJp1HqLY+qu9GU/jtyKUxLRayWjDm/Tpp2RNt6JDfLw6W6qwKqsHr9SBP3PjOBD9Hc
w4i267vq6tR4jblaC066oqGFSKLRUDvR1EeiqK9rgJ+ynJ9Tih7qibbfPkx1M2r4NAsb/fUWybG8
EoIb1gWhL2AXb1w+dQ0rXoT6naHXvW0GxLdNv/ak64nyO5qH62qz7ePfQvuIMg/dmMvqO5ADS6Hj
LfoFwOO9YOe62eHUV/ekIftO8k4/kCtW+u+qQ4FsE+UEaZ/4Yrut/qXaIb5cHtRM9keLS5d49KsB
TMSYfw1VAbkGFr9N1bFu20cNdTthJQJQ4wLSzeFVjFyVqqzbnObbpjNTmNeHFMMXq9+MgKDH0lkF
B8F2tyireEWLkvk6fAQ6sYV3P5ElOK3evepao6uDOYZFhEmbtiLapQnH3utD/dKBRcVSGo+9lse6
RzetmJ7VHT7n2pilc5+q2Dmed+Z60UF40y4apvza0E6Wi3vN4FLM2bbscmIE2gS60QjjX62+qrPW
sl+0R/lgzNFtE7tOr4TNfhht8bLRnEEK+qLFatVlfHnVk+JqMjowtuKbnRdXo5nYbGbfbJtXpTms
0HRfybLdr0nhHMr04jjOu+q01Q1/gau30Z13buGXgjwdneqyIzaod+9UwWQQiGZX9nuRZhGO/8go
tw+ZcaujmpA4WDVZxBn4EC0YDqYL3AgODrktqtc2jhXtxZ5MKtxXZdx1MD3VCc/QQ5WRObfhZeb9
ZPWy6QrYTROp3XjVefdBNeJyJj27ns/q5tPYIztIB1qBDJv0Q1ehmeqEU93Xgptqt7B3ED3dmgXN
hgLrCSh4N5dztnEnxQ9TbbBherrOLMeqT7h1yc//e9XCQfOftyd2mw4iVcdlEfmr8J/80aI3bac+
AST6aARv5DafreQTfS4aHpNN0AmbUZ9MHtqYzGhID+ZCUr1ndWKJLCAQBEIHzj5axO1cPVelc1u2
b9/AM7/jrfmQA/iNYP0ofE3J5++5eb8EZUBGMH6ZSjln6AfBsX4qlaOGZOr9ojw2tnLbNMp3o2PA
CZQTB1Vkvbcw59TKpZOSeqQ75NDl/nZF4PpuqC6Sq7w9i4vLx8Du0w1BRqRbBx+LpsZAmPJubOlt
6hYKj/uGWznK4Gm3mO1xLjI64dOLkuMiaMmk/KUPVrdvucDV+pJtZB6SuTkDLVOrumuPl8hkcVJr
zkuq6fd6j5d0QEfmU4XI+c3Sl2cl8R+RoWdGDI8gUvfwKh9Zh8WhdcewnwG9qPvuVF0Dzkh1/Qkv
eDGsF8lcoyr0R/XdVJmEx5etcR6XD9rgRS0zAXVWlB5OBL5JQL9/oL2sOgMa4wRcd7HaadhCvhql
e3La9WMFmTbRt6/XhmRD43AaOqqgdnrW7/IePBtQhqMsN5aljrh38QuW6qvlgpWgKzUqU9Lt9Pv/
c/e/m7srY8WfrtT/ZOLngmH4kP/bzP33P/pj5u4H/8A8FQBj/3cYfoDu06Ol9u/Ddv0f6DANVzeB
3VMsqB/+x7Ddcv8BRB51IX9B9y0gyP8vA3fzdyfiT/UuVS4+Sdjt7K0sz3L+uqAMBphGxmxZTHTJ
3rfTJ+wZ47FMzTauMnOMVywGR6dMjrdnt4ObGdGg68VJX8vuLI0fTt618e3gtytRIbeH+uB3e33c
7su8RlSZoZoeK/dU+O3XUSdEPEjhrpKDFWZW/RNq0z4FxHrVe4H4L5gPax0ssNIGFmEUXQDOFLIs
lO6EyKzuWXHctL/TUf41w4wwPpiKaDUS/DrT9iKRpR+7jQJ84k7mlm5wTjQUN71fk54D2lYgnxKu
4TAoJ3NtMJfyARKwO3txz1buMy7ihgbUnqbNXVvyj5vku+hclwFMcrcFzEmZK7uCXEqU13XY5iWo
Z39tQt/ArWFNyxybhHLDnukgmmoWje80YJN/loMBu1jl3/hkWJgagUEWnJFcYMStApJUYL0eDTN5
WNLsmwHiDh1d0eyXTv9pma+BgAJTrI2JZ3QlXox8F8gVdFk2n81JC942qooaRIH81Om1YgLRWfHN
9TC1l45B67FIi19u4UGMMk1ggWmYS7Q7o+U9YuN89Lv1PBqYO1UUfFr27d4m8NQwJ6B4W0QUXfaQ
VnmUR7rXmmG9tpcePVvoAny/zgmANLaJSVT0HsuPZyiNINa/UjwMdObD3EBBKUtesbfxfpCk9wpb
kprFoEeSpwVb+ufCmLZvwjws/fwTd3dyJk+5JUCYFMR1qEJR6Q7g4erFmYOw83smAI2ww35kzB2Q
TQd3pF2iDdjkzh+K5FCPAyIIpWnMtCrelieaoiC0O+5NrMGvQT0McTJqZ1v613rotDNvzcXrW+OS
OtZPucEZnpLRCHHaWoCetMecQqR2CI5ZjeOi89sNVSVP3iDcQzDRXkxLWZwSm7F02ulijyoPlGq7
5lE5GE/bZhDfVJjZq695ER5KscfjxDylQhlQj6P2oJu8mWWZnh1dfiHUcA2ZdfrcudBbGm4TzWto
zlQndP/QmZKURLGxZHEjmh85hPuswkRX6uvDNtukRWnOJ4kiExu9EwO7qvctKuZQLuMZosl+tKzh
2U0Liw+NXuzIdeYPM++446zPymQy+faPKjHqr5k4i95hKwtFZPWnnSHLO9vYzJ3nv6Zb84VK0ACW
x6wjyxOimtrntGPC09oC3UlDMCvz3bPp2ihi1iPIgvpAeLd1rL0w8Gc+vYys1xFAODwmuEjaah5g
HV9knqw0RLr7lkDasR8oWFahHWf85wO00PTRQvdjOu6BQcjGGJ+6Z2yQmveE0h3Hujh1nknYTwvK
pdPpurtls5+H9NChypETdivTCs5OlSGsMPIHc+nayEZma800+T6NQtuOlClg4vyTWWvpC6bY4Mqw
/R6b7BdP+mcxT31oaN5dW9uPhObSZYQCgxDS+Q6zI8y3tju6gs/4Lu9kgSqdXgJgEOay+ad8Vm6W
csggfYqnxJjCUVW1KbM0a2thsjWyYVypVWjKAbDXzuMqt+1BCvGuyexzYYNGFDYprBsoqfOQ4I7k
e3RO+31AF2zoLtbXyo/MdFujlDYKsxj9W0oTV+v3CVJTvGlzGgnUo1kl4ynofiTlmtyb/qbA7Jm5
c0p84gNDXmWky0JThyScrIR198OIiBbmzdQgP7e1Ihw7H7m+N19HLT+R4usRNmJcts19sPKkO7Zu
R073JL7btdYe2iD4CaL+faKhcjYV6DU3uwec8vk+Q40RZqbeHa0Zko2N1rthaQtXxIxZMcFfXld8
7KrJ322nRHripNethM6aXa3UuswytbgTLXct6lNCntBy+GVNQ0qeRJWbj4RyDlZyKjy9PXZjSoD6
iqKiS9d7paNFtLHYUIaEbhDV6P+Y0Vy3JrcIEnvv6D0/9l7an4q2AsSegzzzC3DwFKGt1sgDBD1v
LAGvrX4ROvAGhxUJhe1s34Z84HoZfPYNhhscO03H6GCWDsF41Xwq9fnXurQt+x37OgsyXHNcDVWx
9EjbNi1qlgEWUI4WwX7p29b54dEgyat3LI3ly5wzCQ8c7po2CBgkPvNPUGHyqSGJC84QjKtgISPO
Ci5iM7U9o4qv+XA3M6AvCOkEvBUuY8tnXG/hlMA6cdP92FWdykwMaCATCcn4uNuNUn7Uzue0TtMX
4gPwHQlWlfp+JazkqCtvwhLob5Z4mqyhitwcUFgeTFgP0nXbBd8NBgRGsHr71J/lcc2tF72ty3uT
2c8u70vK7MU7UObj/8PziOMXxUbbf9XWdYM7SuZBEMwJpJ8OvFzSWlHmLp/IgHnPaWLBTszZrSOY
4fz42vpgwFp9/EIypL/f3NTdjQYOh5G9PPF3tEdJcO8qFyiCsaV7I0P2uyK02AcG2YOeWVwcV/vh
+GMZlY4uoqGwttD2ybZ0gr6/z1cNoU2a5Nc5qCJnlmeM+NZja8xocoB17rze3DMYFSHb+xKwK7yT
UsjYsbci8iRJ9GXnuEeyTXdVDwkpFXpy5F774PRZ7HcDmGm9zWLdrM7ahK1sSQOgEx5Oj9wRJ1SR
pPdOlXtAnoHTXL5buc4tRDSRbsEMXUrgHm1pfWQrMpfBudcEohaS+45Nh/7LdFnPu8Y7e5P27Pry
ceY0ggt90QfBZZwLDRT13rJn7TXQi4fUkul1E6R8jWE1bqjjc7CQWe6z6qzbe9lx8dqmDJCBFeAx
sdGooOtDsw4J5jZuZp4DuG7QEdGP7KEni8Y5y2b60JJTKDriUJF2xjgF4em2RtyM1XzQNdoEEn8K
G6SviWI1DIAc48ExfkJ4vfTJ1pwKrS+OjpceeqtFyy18/eyk9RY5NdHQPdaXvYdX6tFQgeaaU31a
CMI8bF5JW8zUk/thbrZoDNCXe6RD3JWFRvw1tcI+e9cM651Xue5FsLFWG1r6JpxhjeC92qlnHSdJ
EcmMcN95QA/KGk0TlxcNe3yIOxq7Z71qEnjquhuKumYF8607Gw3Izi9z7oJdCqEkL6lIZ7N8apFr
O8CHUOUGh7LGsbEZKXWo6x6bMZqE4eC5towTuwuSJXLzoi9Q7GfH/jGASju5Ygw3h4plcl45PwlI
JO4F6BauDbtVvZLa39dE2Z25eXNmWGxY0cKAGfcbSrOTJfWMnedG3PUEMmnQzJ8qTD2qDferPdp9
uMBPxrU/n3vF7mskMvWZ4LiubA/cczLyyFNHZdCJKOf9XFtBv1YtnZUXqHbzg9XRDTY5V/DfX7ag
hr5QOl8bv0K167GzHfVMD02cKMfb014ibJUFVyP6V+4gpGcWeHLOq+OcRy6OkFQd4M5V+6IPNvm8
Xr7dzbpav6vA33d2J4+ei8rIntvn3nJ2Iwb+Qyll/1anqGvczokc7BcUx6K4MNy5FiMFuwP6jqjb
sO+fNH3uUEV6GSJUAIU52xScRMXFbbxHEkqUfmnII4uPvC5YuesuTzgJ2zfZ1+51S/IHq94+dxpt
sNbQ7IuBJdQMe1/QkJpNOmuuo+09SOIimaiGSXu428zyO5rDZM88lFSAZa7DKjAvtjG6dxQiD3Ap
kdsFtRuSkkHvhEhqoHdXlwDaB9HfIezqo1JYRzugQ+h6kq6JKz5v1UJVXVcXTA4UBXr70iqrkJFZ
9E/mBrVT697N5bZEohyOtsc3d9AN++YzMDUFtT6bmfdlbTH+6LCQwbARgAtHeV/MLKOLEewBNFgH
2WXhZuUZr/Q60CK71w1+EX+riTndOM0EXa/0a9atK817UgDZwbBxeEf7XCA947ZqjvLI0viB/99+
IiThgty7wLTfnum5ww/siAGxne6UxpnwkmOWyg/Mx+A0uLHvk6yATWMnL1ohf1SB6EnloTWTa88y
Hca3zHGJWcx+CG3RD1M/LHfbViDKMC/mGm/2AiFw+hI4tXxgK4NXmGTvft63ElggtStaWLrFDGne
JZ/at7XAZL6Uza800gvJLK1VsfLGhPpxe+hGT1GHUF+Z0jQP1bLlIV6dCVhm4zlnTwcHWQ2IkAc3
P5GumEZ84DSHU/8DLQVllmbaAIdZGXspPiGULE4op1ODizRrhoC8A86jLXj2sumuwa68K/qN+4Dn
n1vbgLmEQELT4WwHS2B/q6GrtAV+PULef5gFtDBpcGl3PdwJ0lH4cLiS2QNH6VzeL+tyl6b5wzCa
FXB+JOUkduNSNrQhthap5mvJudIsJxoanVqZ94XMlMoLN/1m5DbaY4klSF/FQ+fOL9ikuUXmBCDp
urxLysU6iZrbKkqwh2Xevlh44xbdnO7IaTYPuUk3rxZQwtpGFVYEcCR2w+VobFGqkw6ZCbxJNO73
jV691d6AOY3N/WKbLtKudYwaT54X2blEEznLcQKBErmu+Xm08jLKknk+ayp3ITA+hO9XXKcY1Mr+
gMs6vxpSPgBfLqkyS+xphSnOMpGvQWm46ITGLcxK7vGL5YUpdcFdY84UY3Vf7S0robRs02vXiZ+d
yzy+xb7qVECbJ97sAgw2vD1DD9eODkCA8Ozao2ZY5uFt8BCjBqwDh8V2rYOhS+PqD7thZLZDwxga
Nt6ipfLsCJc9ev388+AOOfItG9KDbr5ko0vtKL141Txytz2PWkejxPJwV6a8Nj42idrT+CQW+O/E
j1pDetETRYVHD37UIxKCUQBXksWkCya8UGb5bK/2xbRJrJtzUYPKyse9m6woxRfknXopYm+daNOW
aqDQEuGplSt3vhGRstN8Mtv852by7WoLHuxkcfEv1Xcq328Ytgo6DiMids7tpuVq02tQ0vbQoc7B
sclydEI5Rjg3xVvvTVwOHr9CkyaQp3tUPPQHsi6luF8xX/TDg+a/5nPpRAW6oP1qTI8N0Ia4V7hC
1ikPdoh6vk0tXDn16Hbo6l0yNVPsuwKzpvZEPkMBCYBm7u3QOwzbW3W4PWXxZvpizgA5CBuOO3XI
qtnmdoSelWi84gg9AVpoFTxiKkzOt592IybeDp3Vi1h60Iv/90XoI/Bop0KFuWAX4c843B79t6di
pv3caOLsqReo144eC+9bqzfG+fbk9uXFBGFYyuGnPhhNSAnC1ntFDnp7xbdHlswfKsr8w7QkuElu
X8PEuOe0T88QXsy4Tqc/3h+raOy9YULdQUHox+TnoEIILHTyU/Y4jjb9mRGbyKphr5uGJupZeGKG
eSK+PQroz/1+NPAx3f7GSAFgRuaQgN2ZbROK+Ahn0ijH2BLphJi4Re8+SciYm1LQWurfLfTBxcjH
ZCeBfhpkGraK9rYpne3twLAlACP3zy9K7iicJQRZs9d91Bg0xgl6HspIHuHomH8/un2toVpnnANB
ZEEHO7rGH4dKk8Oh9PPXxVXtNs94Tgmlien+tbHMZkiqE/5Hcxm6+F8Ho9K7mCK7i/uA7HIf/dkO
YlBOPg6JZ6NGwubK7TmupqqPPWp0Tmh4pvag9XxCTbOn8Jp+P0U4YCC7xUwH73KOi9qdY4Qi69lw
v0xpOse6AZG1B1a5WO0cS3W4fZ2YOkg5ZS6xpfob8XBjoyrgdZJIh9nC91UwcT6XqJi3+otRXGeF
4ysXpxKnTpH4NM9nCjLP5M+lHa7Vfx4qRfor3XVB4N483b7Oz0emFexJhEejlRqWiIlnEnHX6Bld
PAYV62owyoFRSjhIty+6bNrfKKf/OjTqhwp7hAx5++Kjpb6DoQCkufqGvXoB8NwBCd6eDxrIj6by
hj0gxdfW4bwr7KBW4oow9VgmPVA/ls42qQFKTeA7ntxsfAtwZe/zoGRNN+yvEs8+09aZvgiB0WZP
d9YrLOAg2pU4vbM/MN/XkhWXdYm/CQf6tp9bhOHSSb74XvuUZsNR6tI5TIXx0lvBZ0Qgc5TUBy0v
siMikMd8hRJnG/14zUYb3Zrr/ii0Fzswe+SIWbCH7vC2OumdVdjVYVJg4yAjULBeyeJdqqPPdVxL
unSFiVMM/cWB0DYdj5BkUMem4VTYCVxWpBkA6qPWqt5Sf2l2NqO0sqqJ1WHCLuoUqcJQvbSdb+HT
Hn9R0k3nyaEq1cq3vLQxhBesl/pRVni5wNI2e1e1y5kMIHdO5CHwvemBsBy6pGTd0qVU7lUNATXk
rUMxYBSqZoZ6o8p8sn6MzHWrMWA/QS4Zr1wD/cl50a4ujFqm4VaygDCecX7gNfymVW+i9rbQGVwN
VTcbLtPHie6W2qGdvbMg8ij2i8EgYm1wr14zkMAm34JGXiUEzRiXHaU8v9muEv30KAChCs361Nfr
vp0olutZ+9xazas2tdvRH9Uus5FHglOcHahJBPFN1H4hxByVq+cdEFw2w+fcqaaY3j29Dc08e4bx
ZQKrt/Nck5Fcs5jndIbnMw+vdLIgQyNixd6zD6pZbTurpyV1vFA0xcHxuL/1gbFEnjG941+m3Otp
QI3uNwY21XdXTl8a1Ag7w8u+jxsi9W7Tgt0682FoKTE12tx85w3/bFYFwljvEIwmEYlWq/zGP2Qt
X/IZnxjcgzRNHjfy9MgJoO8ZGM5xDGiA0JZgSorcaPBwZdS2zwqOQW8q2iCi/f7QzKdEX9zQkYl+
tFqPSBqbxPQhHTKgn+lPq3QJHKAgZ7agumsSoKu2nQyz3G/9xM5O7zy4CtUdoIU+tETwiR3CQmwW
W0wQCG4uvtIr+DozHwXqDgl0psPIKIRbSZa3jyucFrocQgf2xjRkzT7JoTEVypBGFf3VvWiyS208
Ds+byS9e+jMysuALySmMprsVLCBhqaPbh+7SzlfLKkGUmnLaD1cuLc4ueNvFWk+oipwvdg1CtyGW
s1ZYNpIMdaO2D3ibvt7S5zRHr9jbc5oJTAOsZxQ+wESyrPmS8sGwD3fCNs3sQzHqtG3YMQofB2kD
/LxZN/zjvRpC1cnrtvJKE8dvmfKSqWo42ZWLa6dGGRUu/cj2V0jdtXe2rKo7VHkNLrqeimf7savz
KrS8FKAjbze9GCvWe/9b6rf6XQJBhO2589ApXplTJHJPYO2ZROoUCOvX1fY1lEfQDTGHDWmeQdGs
jCcj0d8Z6X+lsY1RJW3xvoIC8430wtoaNe14pIjDTo4KUVvY2mVuZ0A5XXYT915cjFjqVnN4zRis
sDX5oWn8P8ks/GeLhpqICEehW+7Br7QPx663nSf1X8MMF3tbjLc2n7dDZgZlSG306s5zxlQNZ82S
lFPk2cT/1AmOjFXSfw5YhqmnCQCg0U3UaN09LJhZmjXuMvcTFDnzUT8JREMtZ17S9c65bUWKz979
1oj2U7NUYemhGCl7iwAXvz/1DslRTenIMEcCOm0s7GYFVbaBOU3iMj2ymRUcasjBH9c7YFX3LFgm
Nh42N6Y18bNpTbK5vM+qN0fmzt4d+jdzK2ByWvLQB+lIfzYnOlL6hLohQOEkcM4D6lqiW2nRmofO
AhZL9uqdnQdvpcrLGX2SlQziQOmH1MQ15ldZpiT7UH7aVRd52fo91cR2RKSC4ly6rxSen/XM0mhj
oU8JuP+32YAiChIftolrng9I5oPPU7IWe2esDK6Z+S0Dc00jLNZni81IFxhHb/VeZtuItlU/2pil
dgXzGDZ8TsdWuf3WVvIzVhzUOxnSH09+y1vchcNgoACHkDua2q7uk2EPgmK+k/r0IOrqJ81AW5Iv
CzMMkC99MeaWNW3+JD8X6mu3P7gdcggnqNj9Ji7S6o2+ZnHI8D/Ht0PfU5xOLLp+ndEWW5sUEqF9
P8MT0IPhua6h2aXOfujnmOQsWFaoKeLbIdEpV26PVtyH+j4z0DqShBZ24Aj7YAfXh9HKpMnLmtjp
EYzS3seYNeVgeXJ6kozp7CRk/InelJFfakM+8GyxnG4q/4obTxB0D9nCbTwoDN/YNzNk6K6yz6Wu
r1T4N5o0Yi/6RSbmBOpXbpKCCoUi1vUq4Ad4Sm5f77fKPNYz0Vu+D+ZjaaNtYjyZl89zgplKJ7on
xnVPYU1G74gOvoO1SxWEDzxglHX2lOnLFT0ymhEFTaPhPMDq0kWrXtUXa/Ory2ZM9cVOZzoibK/S
NSe2YnZHEiXSFq6jy2zGNUUR2Sllp6sOt0e3w1yAh9/dHsIMa+P2IDO9vDTQ1C5LaRnMh42f3WR3
8epzbVc2BdxqkEVCt+xHqhdDPGpuHzutGOLbU7Z63c7VxtOwzvQ/1EfmJfkfn5YnN+QqxXDXYzQK
fTOAcjOgOkLEvdKwz0t8a8Cqc/Wj7AVzNiP/nQooLdL5Sa9zDSqGS0Br4kRQF0X8r4PVUCoKM6eV
e3t4+5PV7Q+JyX6hLDNoHGO6MSjJcQB1X0p1Tq760m9Egg1XrZm9w5++NrriKpGucaGy83O3McXA
JRmocnYb6p/eHjGPxsjXvM3KwsfKiY9PplwJhPcofcMNeHU7GGqLsG1YsHdkL4TY6+nNqF1E0LGf
uD26HZxiMXckg3ShmEV+MUFpFg196rwYgFvSz4s1cWwSkZLrNtDLsxbgd10PY4aTTsb2mCD/9jAk
YPFjX6QOXj4FJHp597Xa1o25/xM6RxZyWz97jOYnnAH48diE5Jw7Nwq3lwqPbctC20BpOhjY5dVu
ESNJyB38KMNd3R3sQPY8/zwEPlBbA6PN0mTo0nlf62jLtV+25MTBh4epVR3wbPzxyMKXubc8zlFn
BLxPuA3K9wQcuRKQuAhEqxJXQLhmm6fviT40T6NLsoraI9Zqt6jIEvs1pY97+yBSp0R8sq2oOcTg
ASJjfE3nY5wZ4lOSdy10FX9onEtvGZeRERANynrR8Nw5dZwWG/3UoDtl3sjkLe1aeZxW8AQiZ+3q
Eui3QXO4/Zy5rlOuLZjB/CCR2GDQ5ydMLYxzPBIJ6qSl8WuPvFiJON2cQPerjZDmeBGAtHchucJA
M7exnjvUrYG37Qvfaojflk3cqz+9PbWbYTxawXge1SZP8jcQk+n6Dr0qC6Wl9oJBBvCQbSE7ELEx
GcoYPPmSprA1fXfN9bnYINyaaheK+aeLqzIlyfX2XEXOHvMh572QkHi8qgduRFvhJsFZmiUjMki9
xFadnwOe5RPTg/D20rOebKNqON9eaYusb9tb5nj1BB+hLM2CMcrtfK5ChrPBgRDDS6uv1jlDm6a+
JegeTqXbw9tBL/PfP5tRVR/fDqbAlErX9X+fS2kJDPvbE6jrr1lqHV2CGo5Crpxmpjq7OEMAzWeb
dkoWtbior0HIIRqdKUR4+41tb2oqhky8DxDm3jdcimGxEA2r3p6M1EygNr8J/ALV61xav6/N20uE
k0P8y9ozp1Pb8qH2vydr+6lS7RHRQ2pzVStFPUvW/IdcahlB+m/jhPHh3s4SgcFGcqmol3W7Xm5P
b4dN/QHsMkz9AT332ytfVo0ITcu8CwRiXbtCXcKnW+Dp5X1bM1BfhxKmFgiA6SzrGkk9aYwUwszD
cahyB9N2hVtXx64cnrTqUPXdizX5FqSLCT+1wfYhTXYNe5pwodeCpnO4ylx/pIKgGcnKhQmRLGby
oJi2gny2iJY49kbGNagRcMC7anbyo6OvSRJS/ex35nsxul8Awd73nRGE7CjtY9CBkEKQelcV23bs
ioLbuT7GTtdehNd9cSboQqQYPGuODZXJQ5WzZmgMRP01Dci6IQ+JtPAOaEmGYTansygtH0dNbn+a
cIr1ybXFTQ8Tdw5zc7rHFv61FRWLrX2d5rrZeWX7QTtePEt6lbKCMbdAkKgS/TRSj/lpDw99bc5e
r42h5+tJOFTulTb9o18kZIYRGUuEd2eXKzf3/GGpqIzzDvKAj9TaMtkYU6RSqIzzuRvaD67Ijdwz
ijIzT3zuzILwxv9h7zyWJMexLPorY7NnG0HNxWxce3jIDJFiQ4tKQa01v34O4Jnl0dE5VdP73sBA
rUHgvSsSo0G2GvgD2YLihNKSJL8Xx7mo+z+AgNtuYH2NcNYhNSFTPCV91CEPN96ov4R4Z/gELraJ
SNOjM3Y/cDPBiSUaHqa6NddoHIISly0FQef+kCQJybdG34/IGqpWxG8M9I9VFVsB41jPR2AItGtz
J+5Etmg7PyoQ7chd/Uwo/A/W8++wnibc5r/Cet5+H16/oS38nQFtNx+//c9/kzaQm/xEeiKS9A/d
NB0QmhZ8IN2HSDZ+b7v/+W8N1vKfsp5SUElH2BOlI0ggOgK6F4ynzSJAGiy3kCG2EQD+pTn6k6J9
VmMNv5c/p/+Jqmxb70DjuiNcl4CG4ZuIixmuLXXa3/DniFZNQ9FUELmIHiVDY2/dBhBe6COHF0Z9
tgYlR5YVSccqekXTgkB+GtnXdNXd1WI0zwgwQ8qyw2lH8oo0tYGRc7KqED7bEV5Fu7qhQ1saDYwj
Mb0KRmIkY9ptTzYbYz6cYXT6zwPBhqwXBaFG97lBsh7SJ519XxT3QVvae+FdwXejoyY7JCVRl6Wp
5nWxxLiQ6ctVa0beQQpM8sOsrxvbevLMUOxrIHo70ejhWh8HBFGM4ah3mo5Ek82ovZ/aly5snnCD
e2mAWHw0QZaaxXTre0F79Pux2ZgD8nC6lpRXnlXfRa5BM2UDZkGu46uL/TxkM5L78eii6GNYV5ne
5/eaR5Qd+tfGN3rv1Dtk0vUke0BlZtWleUNwRf/YE4FKBDBvOzsgJlh9ZpR7H+vzzVLBQxkHKCJG
gUxDZJD+bGRnS18e0vGzTfcakAoUl3ph/Dwu4oMfoiOstnBCbB+QkAW/5hXxxrV7hA0jMG0u2lar
bnLQ+U6GYR2k9/YSV/uuJFFP4gk9c0FuAz0Si5tdSQfBqwZBYZB/bYXTYLFb8FbY+dY3R6Otbj2Z
nTad05j6wW1crpEzWubWvhv1Dg309M4CdLmqCyQrLH/84bbj58nOcWENwm2YxED7CprzfnI3CQ67
myZBtzQusva40MmyIVGubMjlADHSBfwE9mKkjBiM9P4aCI9L9GBXtOnW6LzhauhzvAqBX61MoAOb
ZAE1P2jivmpG9Ibmhlha49/goqgjj5oi3R7SFR2Gq+A+TLT4JiNxspH3plwS7akLNlUmTOKgQEOI
cvIdeHNPLLvAONvFXvGeRNQpsEtkOB7BzyDq1Zb52ul/2M0Q3JB++KOILZL5hB13RgKXIoOaTLBG
/xhaLfBLEI3cnuC04IBJN2xGijO0VgPdnluT3siYh83JNHGxXUbzY1p5+Km4h7ix09MksMxzffOU
AK5An9BaNsIqZpwJw2ffGQecr01e206vEMnUgVBN7T5q+bfiITbcNDzFkaHBHv2PZj1oaC46tZkd
gAfx17Gx/Gob756zhmMJYyMcMxufMKJTaJp+ZJjQXnv8t9at+YQeZv8Z7tVjFhbPuq6hyYju3wHD
JXy1pxOK1uGpEVp1nKPGJYUYeAwgYSiAxqLTGTbaq2aSbB3bcZPpfrutBG2Ih9ma0LRjCqHltolh
5iBz6IJryD8aLqa1uUHkhY667HgTrMuIS916uXcdWUZ+kM0VcMMcDlwYLtpnPRM3ne713+u+Kq9d
HUQ2CsI7hBntVSSC6NTq3IPZwHxa17ryJtY8fR8F5WfDroJTWMfTdpwIONltWqObIrnfs2NtFm3K
7gLwygfHBXqMUCeSuVlKgLUAFRDi6LCxO22Au9gam4i+9rZ2IhRLm8LdasNExBzEzr4Z/GCT5CMo
oyB4IZ+WPPV5CYXUQ/jWiK11mhPgL3Vod2G73HOd3Yy7GyBt4K6DgZlmkl9HGB2eiyyBgGsHx9ZF
pKjgkWuOQBOMeCzdionUb2E/pmFsQanrEDuah1NfTOTTO9JVuvNl1ipr74WALCq44aQXGpxQgacK
qT+jClPW+qiVhC9ZVdOqVpgOsCdSr7+Wz1KqRk2r5ZfJ85pqptv47EktelNViybbmXftJO7VLtQq
av67PfYMZa/M1Hj2Xg0PheleyHH1sjDSiORo5FzVSqpqWtXUSqq4bJNCXWUEI1f0WjlQuSy6bHOZ
p7ZWC9wsA5tBRgWBggxwsZr5+zPQ1HmpFc6HU3t5Uz1vpo5yrpp+cuJzz/aXk3+z68uJ/fZaz2u+
u061zdQEJRZPTcPAgQu+7Ecdum2GR/JSxe79oc4XeLn0d7t+v/r7q1OHeXOml83PW77ZvToPQhEd
g7s/z7CqEP222wwgKt5HjBXks1YFI75W36r9vzkJtehybZVvHavMbvY0gZ9DezDOG5zXmmBqpwEi
r50JHpOMH1aIGL3dJGUh1mUYWmsvgsRRT9VDrokS0APDvKTKYK9MhQyRqLmXRR1Urb0TaFfv5qtJ
W26s9nBZet5Ly6iZcMtljwHMk6Qi2DXVuNqN+jaRUbcYIj5hMVnV6rn+OT3HRHKjIvY2b2YW8KuP
afnxvIlaoLaD3il2kz7eBWns0w7IOF6Y+6WQ4WyafqQqM88/1Smj5LllQK5qjcUwGjEtAnRAZVFz
u0rL5Tb2A4iq8ntXn2ilmoLKwPCUoFMvyhMkGX5XKc+MPnBx9Fp/3bbDd7f9TksO+qOYv+AWT/xG
uMRDFlnMMiiiCkdGJn83eVlPbcbTIE8EFp44VQ9koMJVq3WPFppDsT79UUSw75qGCPbKX0CsWeb4
Ocidx5IY8gbAfQPWmvfJkaGKTg6x1GQ9dWvL6YoDzDlluellvYPeFj6bvot2UTD1PQqiBGpU0cra
Of+eEw08WGXIjfmVeNdlTU1W3SL25A+OGgIrJ1WMMIcI3/I3LwehgYNrvAJdFqdEpp1Hasm4oyog
xKxwv3IRbCYeOf1Z9ITcKkGUuCor3GD8wIz3zuTck5WJT7OJWeCsARafMJJ1skA7ZKQaNIzSjpYK
RRUaCL7eQe1wWOhsdmbSgAUVBEekE6MWag351ESHfmXUiGAZOT1oAGnOUH8WlXPT0CPhdyaDWIj4
CGAKURVlxtZMoVk4NW4iI1I/R93c2hKNouA0wjq51khYQnh0/WQUL5ExR1UbHdhWplkeIjmf8Cts
c6GXUDN+4VMUskchVXwnopNV2jdDZQ7AFXgGvNl1dyDajSlcJua1Aj64Mkw6dp441ihpy0CNLqMw
Ll5r/LpQlQCtAntXnsMsI56piryMsqqms6Wga0A3r5eJDUM+ERvxrvwg0FqTdBBQ8TJs6OdT/qZA
XtoDmYlN0agVYufaFqlxTb7f9uyBu9EBOh4SAAGWfPcuL6CqvZs3d322iSYyqZ5sDX23BPoV7lp6
gcS+VZxJXtKbacfF95PxGclK4n7EiuV1ny9HkfbUHZeFX40I5C8jsGz5TqnLUy8cpgJ8mufnIJd4
wdGKCCBAEsyv1AWr2qVQ8zrIvlugzZ9gBZEUSgJuibxmjRw/tLs/ZxIcH1ZD19Yb9dWpV0jVLoW6
B2qSfyXdVRi3ts/P3pSFAuWo4jIJVOQzPAdgWjN6mPFoL9js0nKdq6aFVt/g2RYeBaRDDIm9SdRb
LYt3k2WLcK8ZEmSt8Z/txfi2mLWI7o6cFxpevee1uPJGk4xFOhrfO31GLUDGtVURRS1Eh4Dn1dZ1
cLCsYh+2/Y8KDAb8PN4ndf/w8v5ZU/Muk11WkOFoxDGwLWffQ2Ua0oLXaCGeNo9uc3J6x1hNVVJt
ktEgqxPaot0jG3ZUF2TxSdulaDcjXjs4RTEIxKDYyDYGFCq+LBJchkaG22o2g24g0eJaGwNg61U8
g9Eisd1vMI8nK2Qm12GcPCENFm/DFil+0QACUyfbY3Qgg0806J7hHNT1nD8FTd8MxQCkAp7AZqzD
8ITaN8lqgFfq7ejMPN0Re36SRsTn1lfVLi+DW5vJlfVYTOBTmiDUN5McG1nZ6ySA0vkyuu/KQmMw
qNUdws0yJ6WyU6E/xlD410Xo+6QNa+8Q6xGJrv6lr3yNOHUWburMRIdviDBuNIR9HfcoLyzRiOq9
VfToA1QPdao1aws1I77zDKEq28KjpEb9pNF1ULAeLciAx9wW/kx6iMCmi6o94kgGdasYfYy3aCw6
i6bMCnTyB2paBCVgh5RfrY8GxxVgJWzgkEEEBEY3Wqk+KsFH1zAZqfbai5nEEolxm+UWkebWJ2qJ
3YbXNE+jszcZ9q7Pe0fNQ47VAm+jjjMupbmu9eu8AK0qWSL5hF9D19HTccpN3gJBbOR/HnwhIXEB
9iHuxHWFGRcIMDlPLV2SCIZt2z1FPW0NFo/PQZAFgCJCQrvWH4ulzVdGi2opFDw3ZneSF3AV18Oz
rbUGAFTpxpih6qinC7R2eUNgRrX7PjWuS7+8a4gLbJEKohf+I2rZaVQPn0Qbzltv7LYBONHd4CFF
MIGkC2VLqYpC00jKtPp3q+Vb9BD6Xlr90Qvq+NBcJTI3qxKxqqYStIEvSDJZvXN0hzvXm5JtEgFJ
K2hLtkUD2fO8Al/vMXVeXVLPuy4ZbYCJAJfIoB30oOX/Iq8tqsBy6kiKrWpHNrqyGHJyYwNBlk3W
08zMy8dybl5CrVsYbIMeJWHB7XHSly5yUMVMwUubbjxDNCgweK/ctQd65/x65LNsdy1UKZBgw6kl
H3HYZrCZX6ma58WuxDj9mgkDFkIHsku5pkcknZlvyFZW1S6FWs25bKum1V7TuIj2leABym3frKeq
uuGkW9txfpy3VfPyZDzGBYzkwv6KjlmP1wLAkBGT6g2wYW2Dg85jkaeYYC0i/QDjZzkk44ek8TWC
6aB9GleG0DTcHpBLWIX6RJrD/yMc85elmo3tko0e7u2gRKoFMOOy1A487upj2Bf73BMI+2XWtokg
MzdFaKxIaQWbsJlOY541X4OpXcC8+F9KjM1W5UxMKRhqd221oKAIpDZbTU+nqxGDYiBG0VeR7Ccc
xNDp9dB+Ccfgzo3C5iYQGgCANJ5f3Sa+xtHYeTaIfR0IMfU7MdjDl1Q7qeUjikZb0KPZ1RA0wWMt
+mdnWqZXK2rB5OSBewuOsb0tWhgqMuTyGhnlh8II9OswK8NV1cZwWJbR3qqFLciwqU9fW8B8ux7J
7WMSusVzEy23aq/cNV712LZuIHCMdzZxYcghHK7ztM9RYuWPY9VAHbLwl8lnaFS6FDUvMR+KJ3/5
XGMlvysQhzrUsJhexio6qouYu1FbY4lpXldtLe4Z/fBB0F+/95yGZl7qSgC/CB4w9RanntwK0TUu
ZSGmsPgOkrlasyAg1Im9yProkx0QcJRn1SOGvIkSxziNbuZh3+PF59O1QlAxmOeY90M4i+vCnGEd
y13OrnUYJtt4mcmzH8q5hP7UduPnPAJhIHcZldhSd61pXrW2mz72w/RFzdezGOJNGEx3xpybN4vT
jcAJ2EBE5a2X6fUzkUH0+6cm3wnNCV9t+APyAVs1rxPAGuc4jHr/FKfLB7XDsbJhNkD2u42kOU9Z
etH5AdoeCHc9Qt16SrNt2/dIv5PEPz9AtLT8yBi/YBrc7VIDNLuB9+nzYmTXaq9L5EI1k68YfinB
nXrt1IVbtf6VaLTxwdLn+BR5CKmo0y8E3UsDLlFcOmuR69NurivrGLml/5CEBFjRtCy+Fr11ZSWR
8XHylnrHQBlv0qSZHpDYms5r9GFxhL2YfNJiK9lZc1NfVTRID61mC77BvPwaT9Y+sOP5Ux8XPk40
9UL/jegonCBI2rxo6kj53MNTyKLP9LYwfgpN70r4QXs/d8jDqf3YcblNRm34nNlEwjQXidXJLKL7
BpjaWq0R5tgR4gT8ufVdmL9VjiB3JMQdYeIclymuB4Yfaa+5+xLOBo87QELO9fL6DkkIzOjl2WKu
zrDd9r4stetvpkok1/haBehHLsN5DRBtSPcv7avXwhFOMqu7Rtldv7Vh8J6PMtEG+In3muE8vimQ
YLhGLaG6ddvGPu/CH6DSmdm1WkGvsL5yuya+6TrXB4vaA7yRp+LCjMEz9o+hd3L+6W57k3rdwiso
EkL4bfY1+3lCKNRsJms0b6BRljcZx9qkzSj+IK6prnqqcZJCbSu6hU8WXMfIyW1qE9horp3UkcRS
YX3Mr+22Ghr9GttjvFYAG70O1ke1QjtP87rRsbHtxFxdWy0kjC7s9NsSpDEhZsLUWtV8o0tOKHLs
9A9uGFX82+AN5eg7f1g8aD6DcOpvUOdWmdNbrwDstDXaNjrpXrs8FZwjsvex9qJ14Yfz3vzosfJK
+yXQMm1LNis9uUKzbnmZUESMvODV42GpVVMTmh2p6/qDXVrDAVdy6RZd2h8Ay5Nzl+cGKQRij9G8
Wu6YbKq0bm6RJhlPqd2aJHcrEHJZfa9W5et56gF8vxBaSXcdn8RVvXjR3Vj6Fj2fov3DhAtmyb2a
DGpXTudoD2KejQOdJ5Agjpk8Qr5BA41e/rect1L3B+1LokE3CjeZ1oa3EZzvUwfEehvnfF7WYt2q
2+MY3sugN/GL1WLNNoWTuDJQJrmbWk1fY3oje0Yf1ZoLuLNVPwjxMAXwYccZ9nA3NKepr/vHESWJ
8/2ew2xbWv78BfPWdjP0nX0DhTG6xguEHFngRp+WHi1D9fQq/5M+9OazG2nDbik80Pm6rt8JVxvJ
c/PCieFG3aCakdwqXJbmYWjH9AgNa96j6GE/xgOgKbVK4IQ7j3TVl0CnrQaeNd64hlZeB5Yotnbc
dp9ELk5qVSJ1r3GEWkOXg3t2gywHVT2VR6fwvQdnyWeCr6b1tUeOyPAb7XMK82czdmV7XdgiurWT
NN7Qiez+yL2Huc/tr5MG82zwXe3OzHWINbUV7chi9x+bcb5R+0Jz4oeGIMkT+QV33079BLSTX7cb
Yn/HWdtfh9g/THMgPvk4ZW0XJ5pOyVKEd3lbghGU56MKNdmHvnbrIb52QgoWzRW5mdxerWGGZ/3t
/+TG/zY3Lsy/1EG6/T7+1833Kf5a/nN+XG32Kz+um1LCyLFNkA+OY+kX9yGho5JkmwCGyXxLqSQW
/XLBdOVGuuWyFcrnnnTn/SWJJP5hGr5wPBMvdJ0Ww/t30uWe/04aUsdO3RI24QJ4h7BgrfcKjbA3
ljEskusWeAiBCPhpZtUv+xRTt8STWRFf05uryPABuzh+a67kn1/TcrTtY4DNdWR/tfKILrF9XUqk
aRvB9FEFhrbTVYD27FbL5y85emdXZkWQwS/qlnCPrBaeP4itqvZBASlTzlRF6gaSjefDw5dhOYXo
goB2X+f9uFNIM1WItmU8qqqVT3A2zr+RHyOIJccOqnD/rKnJnnAI2kka/Wk54lAoukKOGErCeHhb
ymq34PZV5JASOhnaoOtJIUMbl0lV88W4xu1tOcQyyqeAfKYcGF4KG426fS9NOmWMSgERVaHQiSMy
O7slbq/VrArvGGCBXryuFUIMt1BwYo6K7g1l+SETbbMLBjwKz3Crc9XtjfGYTh8QcCGmbuLrdlVb
1c9CTSZxUmwF0dVG8/rxRPobvw3U/DazrSUT3ZFyk0WMMewg2CCm9K3L53sly4BSXbHC6vymi/q7
JtHD3dwijgRwcuVqcPoRX+zgWgxPEJX3Imj0g/Dypz5Cvq6KmltIcTa093qrV0l4j21v3cGRL1Li
HrIGnRVJHyFeA7SoXFOLt81oDTsT3UlEZ5ccHsaSxSbI9gw4RSgDcOrZJE79nC0dIgk3hWG9nFGQ
ZKboXlte091b5ehsUFEiSjf2CR4rDOVItDvfO/STto6E8/I+g+mVNYS+f9Yu81DesxjE/7lErXOZ
vGyn5uFdAe+rzgag6311uKz3N7t5v1jtNjQim0cuz+y8PD01C1mSyzFtdXKX6cvx/v15TQV4IC3g
LqhtVZE3+s8b8m7eACBuj8X0rnR37w51vgXvbtO7yalIcKzsiZ+pjaMRUl3TBpgD8LnE8vtSRfHn
ZNpGRA8u02pxUyTANtU2asl5pcuWVrzs586NkHnCsfN3u30373J4GJcc791iNXlZ53I2RQftQ4NO
CEmDc1cLfrfeZX+Qovxdk/rXl1mXTS/zLtd2mZe2xl3jkE8+X67huM8lEYPdm9QiKtv6VqUC3+QW
31RVQlKbw7ukxzjOUPlG+JeCXjR6OpfMpqq9m1S7PWd51ZI3KUrkT1GPxGDgkqu8nNRl3psUsTqR
8x7UcjV9WfPdvBIj12OKvMMRDs5wVQVfrC0wSSLhMlYV+9mkn6fjjEEpgBMWvamqRGWWyWb0/aKq
P+QkmFSoP1bQ6VnGObGeRfJJtvkqdN2oX8KblUK16iWsfVlVhYt7x8J1KbVvMX7+SZJVgXtVwLqh
hUZ5oN8tc/ug5qn1VM1W2OHLtGLYXiYvuwH4QphepgMi3UY0F+GotSIR53/Sh9WkXfrDuvYWqI6X
BV1rb+IUoE4v0eiKtnwpfjevS2l3cZhXKSOVWLkkj1QtVdkVtSQU06GyBtTiFJ0ZOkwP8cLzdgLe
wvuVz9upuZr61LvF2yVGFh0UU1gV/UB4Ma9CfOkjF/aH/LmpIjZkoygn1QKRalIdoPyoNxOAOJnV
UIWBMgWU+8TwtrYffprkrTLbBSRya2owPupxO4GWWFkCYphLomxj9zR/o+QTXwo1LyqROismsSWe
+ZPirsjuhc31FhBuFZs4bWGMqFqCKNZglQCHes8GKE0hpm7ek+bgueVwSoPBaHahtXwAzGCt5qRk
cCrfGvV8VWYnCxZeGDWzV+8O5Ln8CspMFuKgG5jgflL8B9YBfM4MvWdukboxgeXhQlG4wI5068rv
fetK1SK7+VmbHQyv076M0XEjX75WqSdDUTxUKkpXrPCoBLVv6cnGA0J+MIBE2ZO1jI8qo4gQI8pe
klNh2425bP0mgZ6UYytFoqVDBpJxTbvE/lWW99o2Zji+njxXAwVI7m/Sxq1Kjliq9/YuWXKeqZar
JaooFijf5LgzY22WEzhwNX1Z/malc6pNpmKyTEM3D5T/eZcSObXxAzDdi2Y+eshZ7VBuX0hhyqQj
Vq4/iylGOq4azYPID44I7aMhl6vitzlKteVlHQCZZBjerX5Zp3Fq5AEXPYBk+ithuihygZrmLQMv
f0nmq5lvls9OqK8I4hFS+DPhf9nR/2OeWuV8FLVdEI/fQj9sEDT7dTqqdrnUYSKBYCFRulYXpe7W
5XLfTaoLTTU09B86iXC5FEIinC6ToUTGBBKxJLpgZzaTwwsrkU+l+ptdVlS1SaGTLttcFp93G2d4
dLyb6Sok1LvDqnX+z3kOHfm1mZk7R8c53GjInasCWC1n9r6qpgsJqPntmi3KS7Q//+fyNzt9v+qb
6XP1zaGRyOCr03p4T3LX/7JcrbrEJUFi8e3NMX5f/f2RLiedzuJp9qtk9+YMVPWyyptdqCXvp9XM
N5ufl785HTPbWy3jLqhJxpsCN7Ofk3kJA7DWMLiTsy7zLxu4lh5sqyUj6PVro8DqDJRps9xEd4eq
WtJnnjjXpO3FVR6TZGZ4qwqVrVwkEChNrJ4koayqmWpx1lWMhi9rqlqURWIzZ4UUVvxzsdPLwbJa
/mZ3hoQcGmOFPreqquXnI6nppFmelsqHn933vsBkmvNSm6vam31eTumymMf9QUPLeCfghm2HxnhR
38rli1CTVuhg4X3+LpwB2XFglHyAai09r1ykTSWDSXaAxqFhOBypHtAooRKXwis6BI0LzH3dqUYa
QqUcVYpSFdpAlmClqvmCvuBaVf3vTQ9DdEKJnZ+afHEtiSObZJ/tMplPuyS5Qr252M+SftZ60Rc6
O0QQZpOQbNt/n3vrG2F0RJXq/ZSWIY6fj8Thm6uyHz4hepGfIMmKXYdGRoSrwFaNrVN2U/onn0z9
FrzEz4G8GsNfhvRL3ETwTPnNaH2BflpvYPEQ0sFFwRWuEj9zp3PXaY0/iqb3+9FynjOuxbYnEsjd
TtfpovLCiCbPtp7TI2xkb0hw313GrioUoUax+QTSqXascOWPg/hPwO5MP/mbgB163sZfBuxevjc5
FkFvo3U/t/kZrXPFP4i5QRsxdXTkJBHzTzaLa/7DwglKd+nDo3xmOxzpZ7TOgsEimO1Ztivly2HH
/AzWQXtxCdahW47iONZocFX+DW6LJK68ES83fEJ0PgrmJlYIrkV48J+JLZ4Yepp1z8bzzP/q9S6s
2odFjBMMYxRJ3rB8fsOjMeXO3hwM63NhcqWWj+y6zv14Z6wX9ENtmGUYHOZGpDvD6xFiGiYTuQgz
hqxBcuZb2+pHzNBqaB5+4X2qtemY5ToqN0P+JXeJqGUARMDvjQTPx006kRu10tCXiMBnfKif4KQj
T+CYmPLZaFwb9bjpm3bdWKm3nibXWyV2fF2G3mEE5A7sfManWGvu//pC3Xd0IXWhtqN7Orr0AuLQ
u7sKjiGbzNTzDzPf+tRhTmMmXrrp0SJdIZ2cigz50Nj4aunZDwJSh2pq7vW4yJH/wocAet0O2jSY
mfxHbuXXaGSjm0Q6CN0Fe5sWAA1nJ663hqSwlq00kREf0z6iy7CHKQq+yUNvzbGkgDbCUmVn3qCj
cZOBmsUEYiuk1JZm6OUOvOaLGlJlS+RJoGw+rqvIxHY6Q/OsEQuMEJ8ztTjtbvCy9YifJPAceuRu
2H2aa9RgI3R9I088oxmlYxoa5WvPT9Coh00JmcpmE9zIk/lQVOP94PAAohY8Mazueflek6xK9fCH
kxr0n9P4seqhqI4TIodl621mK/1c1gABAn94HWrUY3InGzd/86z+xbWMl9K1eE7SEYQv9N1LiSpm
ZebdQqYjQqVZ1MFTYqZffMR9hwIxmiIFpNMUYFpDK7E3Q41KetmgJefYh1ZzS4DuHZn96BCmprd2
GakcYFxvg9EwNkY8ItlROFu79j5NLdwiAyG+lT7AdIyAtZJf2jdVA+4rg1DvzQ/i46Bn9sYIsfpK
/HZdxbTmtYuvUEIiEDiWRkRz9LeL5f+RRdZ0ZTb1pywqri1675DsbQZW5AoBJp5yo3rpx+I+L3nx
XICt6TxcxyL90tqSLobnkX1VDuMRC8CNIbLbJNDueqO7xikvA6tp6i1DZMQq0TzBErjnKVo40GDC
4z/oYoQPM8OjiBLslP1541rZ09SmPzyc4XlQuMDyxvzNc/pN24EuhS8Y3WMwJ3mAbxl4rYUHyuyO
/iEmjAnEjBydF9rzTlglqhyPAMk+/fUBxe8+Ys+DmGjRG7DJmPzzERmFtznkG/9gTuYJ/aP7BboN
ot1cmlP0H6u4uDW1FF6W139KZ95gUAjZGmX/dNsX3rGJwx8tcsx1eEDY6K/P7XfvrA/jkbcFcSxf
ppTe3gxDtEWRa5l/cCUzuoz2IFpBHxucRI7MEtqjqGcUaNT+24e1dIHxluvh3Gq+z+tApTW8bETS
PbexNre9J72iPfDK5AdiU8E2xOgvbb2nvz4oGLp/ffS2wWzXkb+pf/lHJaEg88qHe9A7Mazj8C4c
J0Srx+wa3tiwdpFoJn2RAkt/Dlr3ie4v0XPw0evS1X8I4Z/yAdwDYq+0/hGuVAnCVAmNTKCn8z5m
N5nw6bKj/lgkc7biRLI1StfA/Z383mLAt87m+CO2PA8FlmbFwK2e3RCRHafc1hx3m03IR2eWs0sq
PLga/Z6e3bhxnbYH5ZgfsS4BymWeCh2d5VLCNmDfFyG2PhHoc+jxqxqtspXjNV87/Tmt0nET9OOd
H+CQjAkGg4ba/dIBRU5tzmwk9Im0T5vQLIKPtzzrx9TbJxEY6Qbj7WGNJfwW8GW/krphjDBn2fAg
sHpthfwMdAtdlZnHVtU7zcGNCGt1QljZ/IT8wXMv5Lr8WgG0zB8wCs/WtYbzVx/7T1bIhxf43Fy7
Nj85qMaktfw7IEO8Guu62Bj+Tvei9EBndVX2ENUniwFvhgvA37wRhvWvHoO6LgQvIv4uju/b8tt9
w8cNEFTt8eCeDlDkB8jku6QY7sipkU+ACkve/AHBDnLuokIICx5/1Lk3y7igZFSHx3my/M2wzRCS
WEV60QDnknmmsUdIKOl3ecKPiL7K2h7H9djn9N31PrwuDfHcJ/BxjTyt1yDQaNA3XZ8Um8gafGAS
6CRp9tcYAQmMWBf0tXNjbXtjuCGtT3jFtWEaujAEF48/SBjtonz+0SHW6xqxjsycDxX+2EQj7kRj
vYsHxAnKttsbqdXclIv1LdVaex0E89NUYW1Om7UteZ1ajEGq5dHUo+vMLj54yHiDBUMdpSoRW66E
8QmbJYxSLHdnA3Yl9OcDsUi0jQ3aH9VNulihyEHZoULcY46iFUW/iwbto4PW2dRE897Lzed2KT8H
ZY/2UGt/bGZM7TFDfEwQFEdTZ02CV9skgXvtZajhOK12Wy/9cUK/G3io+8BxYYW4yJ33zbHLvXlV
R+OjmVQHY4i3HjI20IvGm2ZOeuxf3LWbcausl27MMMKuhw8AUH7MdVzusRjZFVWDI0DlJxuHkc8x
SKKHiI712rUxVnBSsUv9pMJHzGBb7NqmwODvtEwb7tUmm8sUorLN3YuXfhtgYKGFdL6q9DhNOW8y
26L1Pr/SNfNWSG8z/kaejN6p2Fki2JCaGFaLiPAGiGrYLc5w17ZVvBuWGHV5SQ5JzPI4uT6WOjWv
BLEvKBqNFe/GBDCnaebVOk0T6MKpcQKarR8r+XM2ES7xMhRxPQtt6FTkn2b4prgYRC9LmD0mdn2K
E8COkCXXdTqH6HJFh7yvD1ltorZV7UbX3kcWL8NcWBusZXo6uRPa7Nmh1tGNDbyyR07Of/BDIru5
NjyGLV5rlWiecz5XIDbmQzS62nFo05NojeUVWVEnZTf8Spx9FVgvdm3fOnqNY46INJohc1/o/F3q
qaYVNEJjr0cjfIJ5Y5fxM466p0QMkHVLHQXsrHrG6x0yup+1W38qTTBOyHDlRnOwwC2tIgida19z
p12EwUaYIvpeoHg1zhGYwsW9K+PqBDvpbh76baVpr5hOP9BpXfG3cVckc6WgRY65cTB8HoziA6JL
XGSj6ydbAgcgZRgDPVSg/6vSrvJd0WuPZkDLvBQ0sVZYHFoE4rIkfkg8ZH9aD69nDdW8viedb2nG
9dK06EUJvupOJIc5hZ6CztVnqPM5vgH5qgqgC2gjtsWITyAruK/r8nNjouveEjpfOfmM6GhQYdCW
ma9+dxVE/bea1uaIWwwSj1BSWxtoXl0/FhgxP+xGP7qpZpLUnlbcEDXfOUmHLlj0kubD99pFYg/c
9YGW7badJHP+c1f3GBsZX1LrKgWXWM9GjIcE0a10drF+IcEJxHr8mNn2pu8COt0dblT17TJBJVwK
t0HPAAzrTHC9ivLnJhtcZE/819RDkgD9wsfMX5BUcc21Y+bOygUet8to6gsNE+uuyZbNPETGNkwR
Xkmn/2XvvJbkRrYs+0W449Dw1wAQOiVTMV9gSZHQWuPrewGsMrLr9kxPv7dZVTBUhgLgcD9n77XV
A2DudC8IcsAGeh2K4GlUcnecMMUNbQjzQMu+JgW/TmS8VGLMr3kTY/K2qGAxtX2VGmcTJRHpQ6VI
ykplCyRWrR+oMkHAZHWQJtFRmbrc62c3YN24S2xwB5G24ikNpPS85jO4rJbVx/BYk8WSGBzMVUlS
bm10z7YsHpSuukNsB8LRGbxk7OWucxwfmkjttov9bLO+OS1FbuyqKWaMXLCG50RgH1qnPzldhMFD
GiB/o+QjiJ+aVnZAlxg0CYkvQrjUC8xeSz90EzINNUqe7JqRNGmscypBgsZV0B0rsgFxIAnEbnXp
mbYBD6nXgec7dF3G8bmSs7lrNWTRoDTPZBHEY8npdlYO8cS2SuX8TYnfOcpbP0hQAppSvvStfJhU
ztWhTJ/bCkT9hK4eUHa4exBNHp6sNj+kdWz7ejSXgA3rxq2Gfi9ycRXEeqEpBe9q9AR8LPob1tCv
Dj2FCmCkU3LejIeehI/iXOnhdww2QxZ+zw3Sl/JayVxmU89dlUPNziqaCOZ41oL2VSjyO3E5R6uC
djgHyktqQXGz1/gwwGO1T3r8sRfG29DMTznDy27OnLvEhtja2dlRDtJLQcug/D/30v5MEvirJhlL
bks28ih1BdOA6o9FdFvq0VsQvpGonpGfi5vCwKuty4NaQTXqIg0sDH87zjF5XZze2kX6MyCbnS6Z
GoyqObsRDc86nVw7HF/RGqHDVxxo2uCR3Mam99X0y7NCkEBMvM+xkBlEJx5fUbpIFj/NwSL+Fav7
UZ3V13KJsM+QtKXVcAaFAf6XMY5aBBFRseNcpkZ+4l2dXHpHHGph9hJV3ZoQG+7mOnzGEm/jKXLV
ZPzaKQj1AvtNC1XzTWkeklg85iPx2Yrd0fdSFgkdhCG+aPL8a1oqSGZior6SBAwTskyzyvDCSfVn
lFD37eePorPux5HUIZsqwkmpJrJwwmsXBWfMSHtZKJFbmsozfGLjNNFym0ecaBMTHl9F3elxGsi8
3jbu0+qiddgkV58YXjvYPvvAMsVha5GyAGzWVWBzNpc1MrTMVyyp+cB0ddmXuj65Tjrnbr8o1HUm
rDECHdiJr9ufp7Ulv137fRGuPV+iI3pP9FA8flHAHUykKCQOAINpsK3cKjpg1r5bytt5ShFn190C
HzpO4NBiMdlezUEqflhtTLWJDRUnbwghAbQlInbcioydxUvj5PEe2BiU5UDjzDESUhvZGI7TRD30
unZTmeKGpFavGLWKSaV2QxwZe2j+zC7OaddIdYwSOHIgegNcHbpdreSpJ7TusjiQMlsVnpqS/iQI
8X5ccuCTTvHTVLMbOyKtmbXHMof3QTDdME2acGhG92PZPoPy+FKn8SXvy5/NOF2wv3iqo304vfVu
nJ11+TlIYp/z8idYz3utE/DJ17wy24ZCrcYwr4kL76GD9v3z1Gc/mUNdhnqdphgAQcTCqY9imCOq
HRFMkUs0HoPpCjFfYuKJK5m/s+6bzyaGifOo94VPehSvaqk5mEpzpWIWBnQarKRVdfjd0be0KfDN
vgRtQRfwVwuVDZ225iXMOUSVuIy9dnaC83ZRjJkCCC69Zd4d7IkbpFUBz83IRvNAkaY+NyKF2xLn
DWk1UK6TtPu+IdC3rbtd2/aVeDFVNDQB82w97CPM7TRlNrflds0xep0yj5X7EQbTtpFPltY4npkv
37QyJ3neik5xI76GCdUf8q1fAgdiz1rQEEn6mQwB9HPzaGSlQb/CvGpd+EwQKT0fS/J5hXmMJ85u
RD90JACHZ2emvhN28EfigXxIDoJTkjOJi8uoc8EDma6hd64iCtM3teWHMY9Y8qlhdonj7AYCKsJW
cZ1SZcEWm/ul6d9YtTE9EorwreVm1VYmPKAzbvqjxfIk4OdpuuRzMCjImabycxoSuWsavsBKLzWr
CU/DkjO5YYp5tllegkPmQET6TffgM11P62vpb1skBvDBKwvIrpF3R4zp6m5bci8Dr63GFnr1oTtV
Wu6g3eeuONCfVRUukROzf1DC28pcSi6fapG918vCvDbNK0hzyfc2SD9xcfh2B2Fl4vslzW0kFN0d
QyBlGq0PH2H9I0oLamwjT7LnO2WA7ixLzq4kaBYu6RFIlMi8q2LVrbAA7/uicodOBf1iEYJrafdB
N8ScnpnCJXH14XTBF9joRyJQbLfR0yMd4I/cmgEIDdopo0R+1eIr8gjHywMNR2yhuRFI66NNPbX7
aEtWUOseMy2R5dVrHdNaND/HO6lSPWi6vPJp3XhGM69uDsekjMCmdAK2fkIgx2kyOcYBjLBjlZHk
a00Pnd38CCwqAsU4Xyo1ZL4+UKiwkvY1cKqDPVPhMEX5QrIjiAG81Suh/dIYWkC2FGftsTEgnTNp
ouZeeHlja4CA+VAgR+9RrpTtpVc5uLfNEzHSxNEWV5G8w1mq/GEpXjTBqSyhMjia5V0i16gtyPWe
EoyPi0ECLpIRDo9Uv1V050GYFE7imtk0gUiPSowwc8JJDsBKPgGLpw1nxV/jPn5QAmq9216XThHp
SAK8+MTsZIRyzK3PNRXcIMVsK4SkDTvPogM3Dag40n8QcEGdpyyBiJesj7Fqq9mhTo4JEJu30hG/
78q1EmPn5kPTGN+zitqQDGDDCfEzJpm4ML4AmSHZKZJIXPlJ4wRxDkl5a6FyDjlGzSIGcM2rlekH
c1tI0ssQXe18reOu4dVWK0h5Gjp/7NIv+TTdgr7gJytZy+Wx4ex6kQG7XZYOJ6d6k1XpsaDYsFuB
fv7CDr+biIhhUUpVrqAYR2V7PHVjTDwQFR7FymGtp72GuQTWXT0mvjZRGC4rA6dsl3UUndI1pMQ8
9d1Yn8s5eQ8NqjCqciWdBoMfwC1cr4+BU6d7yvecjiP7Uo9qtEJxGzcZnL3M49ZrjaI7yuBL1LYx
GJ+FgzamWNMci74kySkpU0hOrBQWOZ3UeD41pJFjmPlkVVD5NWF3XZh+G4nmPKXkDgJsWj5z8dyt
O7C5GooUmb4DkAa1DS1kKXiTlLoZRLGHsbIPuU51TiSUlRYzTqgLUbJgx6N+YeIxu2w9mUxJPimv
sJlHEksy7TZbzIc2YLdlAtVmeefb2PUgnECdX/exxYCONRGmpAb1Sv0hm1D09UPbgiyJyvRTLIy0
fXOjM1TuRJwDGZpNqmEqOUYaJkwK9iKvD5qGB4fEHi8XLXW1FcmUkulNvhYC9bL9HgTBzVrFDdJr
V8+P0RC+ipyDerI0BUJq5coBT2IFVmoXkmhpBWbkIRXFFJi2P2uQk7jpo4upgtuo6PGRTkCBVCbj
UWFMcaNoUak/0GojkaDdNbIK/DF+TK3poyHJg1Msmb84bufwKkcgx4KK4U7YzBInljktne6DRuZp
KI95GZ/K+tgIjfSxcp8aYKKrahU4ytfY6B5EOx5LKlKqBimTIjYBcyw7DmqBAYiTc5czGQsxkI/W
1waPohtm87O12EiV7I/BUb6jWCFODteSqzGDq/WTpTItjJOYUpSpuw3rm0pLXivCQLHYTO+2OSoo
7NPTgD2MgDbWNYU6kGYAsWKw2ttAakez055qCGbOEpMhnt3qc/zQlyL2sxxPqSSGM8iaowRLd6lL
65vaE9sYsliMncyXg8CinLE/2gISrAA3q8bmmxos4X5s61tFGvWBkm1yyZdEenh/AaL1AzPhtLxM
M9MUq3uIDeqZu7g/zphzfJIyfwaLVjuuCGpCF1Q+aqBDwd4ukPWRPfb7dkMwRVaD7Vba0rk0tdoc
dCV8JJp4OUOJm13bYAwBCz8THmlCJEiJA2Bc2k2LEGDLdTCXs9WI83ZbRsEd9o8SyquTU13Ui2tA
Q3YZybJSe9sXFAvwRWihX4wC3mtGgIiiq+cuTcmq4Yypnisz1NAncm27QO9Ox5Rzt591M9qW9SLo
s4g1Lhr7TXvw+4Eliq/U/Ce4c9QJmxLJZKh/CXs9vhKoVY+g+TQlLTXXoCxyLACq4+Val8btqed0
ZF4ESh6U9XjOgyIR598XpiTwSieqxY/AHwIiaP5XlPD/JUpg3k5H6P/83fb/tzB1YpuLn9+7+Hvf
/alL+PVnv2UJtiPRGIBKsHSNXO0/ZQm2huxA6HSYVFta+Hv+liXA3EQxoNuWbmioBgw623/rEsS/
pAM83dFN01Y1R6r/E12CY6Nw+M9iAZo9UhOaQc3XFOKfDT9TY0JtlfFwBDt5jCB5M0jV5AfYsH2X
Qrpm1711ymfa6I+OGCj8lMTnFRAGKMXSlyYw0djFSstx6BSvVWncic55cgYnPYcFGLuhpm1Cgcph
imErFozGDDdBfMpI0uQsM0gXVRD+4FBycyCKnAn/oYBO4xZWgCtyeSanldmFutxSE32AmxFDI7Y/
2imlyKSRzKdzPgtHbIkgNOx74ZvMYj0Sc1l8gPoIAVTSuM+v4wg1W/1IVKauFKg9MT0HDgBRWHcP
cn4k7uapIW5DWYqnZok+o8a6tczkWz/KOxy5NyNm2KkrcDk2t6nK6bjqyJ7oe0tQ3Wnelqh6At33
OAT11zZrDqDI/VbgncV9/2Lo0X1vp59Dw4e3zOotK+PPMuz03VTyM9OFfbAqE9yaemWF1+7SkM8M
LuPNKP0qjvZ6rh2CoMXRXNyCTmakApZHzMggk7dsCA5EJjMbXVpBDiYu08RvGucUC342mjQJ5Rew
vgEnZpB/ftixHKaG4uvWfEPA3LSzUJPtjPSI0Q0BcF67ouYzZBCNmE9AZlyNqGTV0Xtz/Eo4J2Oy
3gO7+06CwTqfX1jDJjj3R9RbRW5iqmIeZm17ikJR0VreVWvxwLtU+zQiAxY68MmqrdgdUuMB5sbC
5tSO6wsnBrPubWsHrfLDgLYw8ztUmd759eS8Erc5wzieHMLtMyKgoP/XTJJzkpWskapdVZgncwQC
MYBCNgjqjNvxti9gduhL4ZOy2EK5oNso4IekrZyId+0dT5bFJ70i6WcJqcFxeBuvp37+PyAnIW7E
ZqnXlfZrA+PzIqnGBSjeqPbKpwTsixeHN6GOXDqjphWBd2hFkrhRnix7g2InVLH5XhnU71rzXU1J
f9TawFMzKgJhXwlPj7xaWgSyBmdjEem+se34KCFDODSW9JbPOpqsiAL7FAEX2w4WmPBAYCNcprVq
uIv4rOxBeCRTP+QDx0wjWAJO4St5BLdpzPZlsp4L82GIG83V1PCh7grsVjNBrQYZMEld8DWrfZgY
kTsH1XTSsu/TELhVVRDQW2iPsqNkFj6KsSfuW9q3LN3pQCDZ7zP5M+jIrMkfKxKN1WI+ZIb4tAJU
DIu2Hnh1esrgRe1IaifMMf2cJFUbOtssV7Ty1RyPETy9wEg5EsSripSRfXSiS6IULOyuxsguYg8l
TYacbRUWhG1jdnxT1+Vut/bdBfwIGmXNGzEI6k455SE9uSHjEMPgCM1EHOoqvwY6u0OsP9mo3Hfk
Mx9DdTkv6be0DolYYx5Q81v3fAo8NZ9Go3pYFI0lfoqXaa+m6r0TRZXrsFjZNQMZNVHe0FXMT7UB
8jzKg0un26mfRTxuOck3XWWFyNjo0KkN3gr6eseeTUjh+UlrdAoMRu/zCBNVGdO4gt5A85vxFK4H
K1kCvHfmyMTLbt9QuNDjAz60Y6wFoDpfHUbP1LLJR6vuC7AkZJk56r4m42NXpfk3ZYV2Jl19yisG
lsJG8k1EKvl+VJbCWrDSp1kpIvIpM/URNjvV5LDGStPSx9FWANfYwPWQ2nrM9hVF4ti+nRIGy7Jp
PrRSfmpTlrpKm3ltVE/euiIo0yo4lIZycQgyPXShfp9Gy7mB0+bDS49dGb20LcNRiljDnUf9Go+s
elkOtV5NZBapdMa+SWIyhgSIXH6InZk7N2FwEWA5SOXRvwBV8qeOGbGzGHg9UtzxFId0wCpupBRr
aIgJ2owtOCAXgbNEhvxQUDyIZudZ9OaxdFR4Qyh6bkTejKyKEizbOQwF8GUMbznieGzcfkh7+kAu
iuFO6eAPagE1KiVyjKLvPVPGvaHfKTmbQgmKq1YF31ONpHBVJc6tSn4A+f+ij2yt1Hyjo5/viHKm
AFs18lDP1bcqFXzn1nwaOPnS24HPgyN+xoIWuogWqRYxloSt9jA3aeKFsnu0s4gQ4f4HTvPnxoKJ
73TkretWeG+nP7a9fJJHuGrUWgiR6azDaIwRe8NMkpdd3sV6vKfPwHBbGGQm6M60205YZsQmWRQ+
aKm0gTu0oLIDujcuUr1v+kD40dx9EFnwGRn5IVl6NGHsBqqa/RAKx2Kud9INtfyQG5rpx4NxgmFB
+IPETJKR1VwnsoZ7SLzbZB5qRvs56Fl3xfMuIKBoGe2bcbXO0HLyRDDQYo0CH6Gez+SI89Qifgqr
e3EWorejbH5YdKz8S1FT41jsXRVyMlLUlKF8rWDZFsfyMjQNJ6eMDHHJ9yoo1tlJ/iHG9LWpwGqT
IrTSRBxm4hWlCtOIEipE0zsgDyrJRha6AFgMA5nGUF3N8WvUlUQQrOW7QK1hcE6Udyn0cYZILQDc
/DVZT8UeSdAxzFESII50Few89DJU4rArBh+au0/tsDBUOKGOYE17GPrGrftp2i/rAAkTkZVZy5lY
6KC7suFSY4epCQJZi1HUz3rqPUk0UnQ3kBCotzp+yDwT3T63WY1sp0MOHpq9zDiydfZFsY1gJ4CO
MQMipESCwLo3CvPpeSp7wy0aBlvTeID7RSIi7DFA4ssu0m/MDqpTCq7NVczqizLyXSJ5o7cqgW3E
HHgR5IrrqqoqAYGsUxeSjcjbaOkFaertvIi3bc+RcDPYA0gdgMAVFSTO2hMAyZ5T3N4ooDalC4i2
RmnvxiF4jZP8SJ0OhtattPWUHYm4LHOyO2+KgnsN65vXJcTRRSKgTlZFKCopdsTFT2dU8UeZVrWv
RfDR9SakooEIsT4AaLUra/slL5kqpQrTLCvdmxjP7ZLFu1UNyaomf+QnL46aZXWXTpv+uqhJ/r00
sFEgPxHj2GCimQYykWDXOV2lHpmBf41qyBRp2Hltm2+T4/HcNOj7xzJ7zQRYIaVdX+3RjOyPkNi9
vVNRpCXbaVHPUJPV86/bol0yrxhYbGvVEpyjMrtLKFJ4vQ4vbAWu0Yf+C3OMRbdziAyLe1bym5Ft
87Bt4Zi/fW39anML9jMYP4Bi3zYfoK0QBIVRGwb6TH5mH2vRJc2dO8OaTeynuNskAHLKWarlKnp7
kVrj7BUi7ZxROy5k8kytcavmkXoQMZqUKA0izzDqRHXpCclDrhUHpPJUhbbMzILfEQNA9mw2uB7o
+PJAnbLLdXGjMPMmFWnp1JDoFR8O27o9w5AjKVhOMfhxp2/SS1TcElsl/AJhA2RrNbzaVnetCCZx
myyombS34TXosqtSauQERrp13hCo0tD9yDKmI6VXFKPFl8D8aU1F8KVdiIBs5fC9LJvhCidyuC4P
WWTdUjpKdxj7zTPv8mxF75UTWmc9MEkaGrITZLjMr6nl75xWTDRQAsBb29XU1pjiWNnndgsPKCHU
PRwZEpq+JGsqarLiC7drmU2d0w4viOuqS1JC7J00+2uhLOBz2FmRAFlvNu36PQU4/TxuvgSho335
fVsjN8O3iuhHvhYSSJm2KYtuV40UYqSdMnck4HqnNJV2JkvSyndZJGGmtTE5PVTUYshLhzLXrjVR
4ZcmMWBUmoW73dIgoDcss0jCnJyh8pAZK5ftol2f/OvmWL3ocRDsrbKzfRYqNBfybrx0slN93C8U
GG1ruOSCWj+WxclLi3i8WkGEnF0zcUI24W2+CERyjiTzKC+sX9cCo7E9o1PIKV/v255CTeNctNRx
rMTwt3v09Y+sAhmw3VST27fiBmXaTTAmw8+KD1tNovmaNkHhOaawbsc1+22Q/XAZ69G6mRXlmizM
whdj/BJ3iKO63LzQP5ygs43ZhRxn9UlpC+lpJXLg7aa5RLc6VC/fHpmbVaPQnrI4Ua/tQm7TOGQl
xPiVvy+d0IMTNr5XSwhizE4fUpNIwCadvua9nb9UvTTJU2eCkBaAIIQVuXrPrx3Z1n8r0vz31ToB
3PCLLHYW598UqZlUtAXGYn/sSM86aIG/rlWxBUPwKwARNcxqdIp1MYJ71Fecvf6ob/wX1gL13zSi
1CJWuwTMPUfYhD/9Z0GghMk5yw4LdmtPz+ZS3zY2k0kWggSb/2Cyr7UIJnsrOgfqcvh/v/e/iXHX
t0ZqYCFTlIJor//81kz+FfRkRX/MZtaJ64Kx7eXTlJHIGRqzuxjiCBEt/CWC/F+Czn9jyAE2KihV
/d+LXzcxfQz+q6r4z+LXX3/3V/XLcf6lwqhRwRfalMC2EtdfETNS/ZeFiPuX5+Zvds6aJ0M5zLZM
3h3FNXrTv9k54l+UyGxMNBpSbMs2/0fsHE1T/7k74ciRcv1kFvUvQ5j/0HZT36pJhW5ZpA4lq+6x
e+8N65ZIXrS+xRScqeQRxz4sh3xKSTxmlRKyiqUctjoPNE3fGRU6NNb3VMa6i5QLQuIOEJVSfWQT
AshQ7X+izZS7MlwAOudI2MZw/BxKjZnVXN1ldlIyd2SpQGivwLgCQGYGutL0PkitWz15EzNNBk0r
ibPgQBaNnR3GCFlwp3/CeF/2kxleDIiTF/O+D+cFWEv7ntchpZq+tvfIPHUPHVDUfw8jPVqDQL9Y
BQWThmAQTw+jdMW27UfAa0eab4epr+iaCIJ8SydWME+X8i5JyZFe0KruEXQjHgyoKihmej+ZCPuM
ZWjRSTEDXTIxU5APvyuNKs8GJPunrtPjI6SXrxHk2FtYb9GtHYSx16kiRncTzNfEXlYnOa1KMnJP
Rg5xyC/aSvObRFH8VjLjRypOhuLUgroFOHqQdRv5ph4dnYAOFTKOjgJHfsN41KIpHW6gjjXg3KoD
itjxHgjfF8dabetJmn5xxLdpINonKoafDSWapQ2+jgY2yFxy0lDUoD/MSa3SH/TqOF72Y9miepyc
HPW59lIEDlBidX6ixzQfZNvwQiWaXGW2XZKqCdIwh4szjtP9tvarUH4dUF2Vp6WeXXNRsivaul3Z
8MK6o+h+XDYfekSk9bpSnDu4ZOUiL1P8mAfZxQkM1D4VJhnBCyZ5TWdbrIG2AU3GWbKCBbKE5QkP
CB2e5uDofEn6XucZmh9MoJDuDDVrlsZAhNcLRKN/XbRRnP5xc3t0e972lP/q5vZAYCTiMJnGdbul
IFl284Fc5SbpUTP+4z2216u2R7arS27IfR1aj//4GEbi4P1Z+tdab/Pz70/x+6OY7NW7oEN9+/u+
38/7/bbbfdtNdEEq+po4ornId/79wHYzTEJkDdvVPz7fr2cqy4tpZQWR1gSw/fHEP65uT9zeBqWi
T5R3RVY5kSnRGpW8XbSq1tGodsigHmdxXXu5GCZyRPBrPqtJSvVeD6enIr9aNED/uFCwYF2J9eE+
pS5pDALD5lSbXicidEHUHux6/Lr9zXZv79Bcxjmy+ENonM2xfW1EhkdC00JiohKID3iQIqW+QSJT
+JFc/VYiV5hMj8p1u6ZHueMvAUq5bUGU2RQd5bicmkQb/Y5qUUGRi6CYo5Uv+hXPjn5V1guJZPvK
ujLUdLJC++yV9oZ+2B7XOsjbdjtcAwCxF5j+/NSWFu4HsEfXEMXQdbsGTRwsGKYHSaeyBd4RKOxY
i5aY17BQVrMIv+Hv+yiq+jp8RTj8PAOO7/dGIgzPCEuMx9G6VOuEMlqnpgQJl3tj/d2Zvemll1RO
c42ohMlkHyRNAOYWGPuSOYLaIs/aLoSVqb+u6Q4krGpM3zRMJQye2ccY1PmBmFxShuW8ZkP0R7ox
5qUFBNrOoj7mCNZY4+j7wCi+pwEMImrvKJ8FbojcTl+KitpMU4OqQAde7GZm5vTPxUg9upxY7NjT
dU5IlZR5+QTLY7qW68WUaBS91UaCPOYZWnMPKFi/5Iz059GMbqP7eDQsZCOdisOtNE9TXJ6iuYiu
yXox0K8/t2kEHdokRVdXPAfBLfVAXpAqMGqLOC1v9OId32h2JeRRjHjf8Bs0+5HVylWh03IVrGCv
bZKnp6Vivbpw13Y/c7B6Jwwn2W83k3XP3659qw2Y+E55nbMTxqWIuCigknrNJigktWOq89pdYYjh
RNvEcoXT7NWYVdEwNLiLJJ+EwKTkOGi7wuy+DBQNwIgZ13midz/nI2kWnVUhvyU3C4MjO78SmodK
N1+2HYvKKoFvK1i+cYLspkYKebO0rOzp3jcsTrlpKG27n8kVQtU9g0WTTemNq4RfwbVqtWiqibd8
yML8voEU7pe2E3hlCqGUoLfOxUSRYZedMTtQbdr1ZajewZQ9oLLMXmOlACAaJHcaYqnjFl4wbUmt
v3MLKPgRKYKEmHimEVzmiHu/7nRaub8SJ1pYFdu1X3dulJbt9vaHiShhUWy3//H07abG5tkjjbvb
3poVK/WyOLYo662xFuvF9np/vPSvqwWr9zbQoj3G1b8/yfZ+29OXLXIW7Xzlhphg3T8+xB/Pb4rV
qBMWITIsxDQ7pYZ9v104q67w981UA/vzj/u2R/sB+bZhAHpyDpqiajD2hbUvCA7WieNV5mzyyyDh
gLO+1UX4jf5k7SEq+YZw4p144+GmT9Dtp0OcUbN8g5HoT3ybUzZZHEBGipFQmhoiFuNgaCpNziC1
Seu2+AsNZWRnZP60xNW+zbKZyrn6qsjmZCFHjdvFMxaVaM0I+rFpV4+DVRyjYn7sVts2UjO+sxLd
KRXigdTwMGvEJIOpPVkYOf4KCyI3ciV8Y6B6UMolpzwzr2aMKh2mVWsHpacSRpLgsEaBUJ/oW3h4
xiwP0vS0K6nAUPxH5hZqb2ORlJ4SJTZlQD9vcgEdFWNJ3bVPKi27IniNhn5C2291R6vUZ2806onS
m4OQqtmTQQ3pMFfe8yofMJiZVHEn51hHqQYlXc29EtaP5wxxf4Wv6AkGwp0QVuipJc2jRJyUxul3
cJLkqeQStewSk3EQnNIuWqcoZuwH9XSK1gwSLaa6reFTcvUw0ZhIksFrIrYyBO1QtaZ8WC70jpy2
Y1Uup9qjRfeaqczAgoyFc6rbDwrboYnb5BjYKPDzNESwSADaboyISVPG7KOC2JTO5qEPIzql+o/Y
LKN9Lr5Y6kT53KioBOjioOXtmxXSbbMCAgviefXlEsIAL7Y5VU2aebGiSBdA41NFs8qdlqRC1Wy9
h8sQXiLRtPuR3ZO5mHU/m31+hX34XrzYfWZ5S1YdRqVsaaz1b60VkKEw2d+wbIOcnaApQ2c+VHTB
dAkG3hmRUGmjwqRionYgKGE7bfWuiSTy5I3tjPeVjSAp6GV2UmcNHFh6HEbsXVlCSojTvS5L8DPq
caDi0PDsQHdFTICAXPQjv5h+A0xu2okLDenspmN37GKJwGiULBoyluPlagw0q7NRiuYZXHgkc9J3
y0+bThcKyF5cZiIex+KjpAHltaI8NiYph3PeXdEGXQXVuBsElQfZ8Avq1uRipEvpzAzeoDfyosfD
yUCbuatV/X1a5vnB0um2R2lzE4/sS44Frl6qKP46dlCnEncNtqi8P9sDkkDJCc4tF5M4voAwOstY
x2T5LCOFyDpjMt0EBqQDo/EQo6/H5N7shIlKFUu34hUMOl4aTtd0tPVdYpEoaPKvBFmmhc+0/l/I
e+eQCrAFN0I/9lQ5o96Kzza0Lip1NyGxuJ4U50broB6r5Z098xnN4dgWJtoBuuH7PEz6Y69jN8Bq
rOMiEplBoUUchySYX6TZPVt6/DFZqIDojWFAtDT9kPW38LKtndIxrJgxPc/CwahgWZnizTOJ3Ng1
nqdWf0mAyntDlUk/bOr0QIKURfyjXAo0hdp4MBE5ukHOGpBYIeOSpHeWmqLIjiLHjUVB27xQ3MkY
ShZHxEEBSUN6JE5jO72NdVmv0RW3UWw7136qvjpdcWfCUfARPEYesXza0Zqk8jFFTbYvUKoFS6J5
+cznBv2su2adx34uR7rrkdibYfpiZrbiE1UY0yyMFFeT/D79PPuznigHmTXxClGpvNihhklS/M06
xcnCEblDlh0Km3SLsmsJdaE2RqhZ5k5iXry+Um4WsHYBw34KR1rtSlSDY/gYWNK5QIXxq8xmf0Rf
6A649TzyY8tdETo01fmXSpw7fTghrFNLceQRTbCrJCiLy4IWu4rteFdoFezBRp4c8akFdnCMbWJP
5xAJrJHWfPc+uVOHDnBPwU+rAYRDB7mf7arwFLZGYhKQqMfVj9C8Jt03RwcFgf4h9Yp4el8ZuWhW
1AQLOGOVE5XqOrULjpCAYvJQSvZgfbhpaNlqSd56imHxqq3Qb1Rkbqq0hlMnkWqP6fhInPjXYmhM
F8GrQ8ucEW9j53Z18qbilPCzIDujvzkt9NWZfxuRT280Z2DP0Lo7ZFs1jr0fFONH2J+xnFIN50ff
hfe5VQSXADbtDkbGZ0QJY6d1yPH0hJT4yDozUuEakl/1pjk1WcQyXTHeNaVJqJX7LJAjhub6a1Nw
UjK6jtCgsHfp6HMGNEiBitblKFkDN5ESDQw58VNjd6ws8vyeuFrkISL/HqicASEs71TwDrvazJPj
WGAaxwtGhuYDPOyTnuo0RUdkM0PvlRIrxX+wd17bbWtZFv0i9EA4SK8kwEwlS7LlFwzJkpEzDtLX
9wR8y/Z1V1d1vfcLB6lAUeTBCXuvNZekJ0NLUySkPao3jIKL4eS3auw8FMSphupDOMgrWTwZTUwF
a0jYdOciYzpRxQvhQs+DycdgYcxyxxjufviM5tjaF9bQ7/vioeLkWZNfy26zIs8zbrdhih6PwGQ4
GkHiTwWOjxzJQwktPdFaEg6ibzpsCE+KoSPhND4Hdl1sVVqPHuaBOkVOL627FpiDVMBINIlDOuyk
Vbs7qPSG79QWtkP1PgW/xFJOIG9atO9ZER6GOBN42Mxv1hypD0L5cPL+INvQfRhrM0ZKAXaVhqpR
a4fK7L80CRsLZ7obdNh2JBHhNWF4KWlNgGAUskWet2VX0WcSO972HqpEk4MGjj+GWrxYHXUTJpFx
mxB5588Y2hgp56ykrpWFOh+iYh9cR0HpT8STB0AauZdZvq4umdIi7b1Mohc7Nl+NIg7oxVLYIpLk
MaJ9loRPVT6/R3NF10/g05OW82W2aKSVEVlL+nxblnyuEeDSkGPDNjZpxZLQssGonBzajjLC+BAT
kq6FxTermMni3Tt4tZ4q5TCpxdeupodJrilzYl+eYkwMvZPExzbqZy9PaZfWYsL6GDQxvrTya0GN
hniYh2kovtLiTAhOrzBQTs2+mxqTSlz45OAP2a5bLh0hyEY0LNBawuk0W86+s+niDnedk12Hewri
u2IwrwaS2H1WKyBdTGxGllXv3DDe0ddi/lCbrVumsJBbkncKZFE9CXrGqLZb6GPu7UTPv81M49zb
KXCN1NqKgUZlTULhHsmN67VNcOdm4+00fDeNrtmNEBm3SOLFjjyNxM/z6LPE74Q4hjQqqT6Ta2vs
nYgjfCKvWlYa59A4mYY6HL+mKbADF+XrNm4wRgjnrI8kwo+6iSBW1F9ov2Z7CBYfxM5+hDrTJtYI
d1NF+DsiJGN+lOvlLgtuSlcMt1NOqUNxgR6WgtNn5MRHgQyscpyDE6aL8ZkGNhve7oJzrp1VL6aJ
4mVOOd9Jsgq6eqA1XzuTV1azda6r6OlgqOXXyvLDOTOOeHrv4K9g4UPog6V4ObLjtMa6KbAwE5/F
OhmwvybGxBbh7WAYXlr12xZ/0qdYiu86/ajNGIcmE9uE+KiIkbEkanthX1em2lvEpkkGY+pXdmPu
ktrGjMahdLeJscVcJZ36mqv/FAuE4Ar/+pSM+0Han9PAZXet46rDEsJ+2rhoGW5vBPWnEiSCD8Un
PjqacVWV8Kko6f6Ys0O32wXqY1v5i2JOnzp4s6y0NapEt3mhGG5hD0WlsxOp/k1SmfEwI8XHztCf
h6mGGD25ntYgajbV20zDBjSRgKBH8uwmkkVRCa9dWGHw7dE+Kw0bayIsQLDXF0J4DjLBpBTOrjeN
VojzZcJZvtjg+/qu16MH1RW55yQ6y9XYParhBZ5cfxLtLLct/qBc13j3dcXc2q5ESZi7HF4Q2wUK
8itKpZ9bFIhaR0hfanLCCUyLkBIqgUOV3Fq5Sv46HAFyHe4IGTybeXfV0ENSH5dX3iexsYNbPRL6
Drr352mEZYt767lyh4e0Es+1Idnxdm7vFUr6kGkS01810VMDfj4Aq/+aYVjcgnzovTSp96WFkDEz
9tM4PMRJ4BwqJbqqTm2fZ5lY3qYSeQJ+bj+l+k412uIobZ00dY1zjNWYx1rrkxspi5usHUd/mS2q
auI0RxTUoaXKH+2GHp5DWCfbYMgjH33izVioaNOWri3Bmo5PG+69shT7zCFoIwKK/1XDLnk2y21e
HRtwWcgBq7OS0jrIg8oiE8997qldf7aijnwyw1k69EAgCwSb2ScJb4CSfOigxksfYr2K/amxHT9n
cfCq8COv5HCpQ/SFBYaLpBo9FT+O71QOh68mi/1BI52uHYt8VxbxATAfp8GEnCNlKWHhKKNO7nPq
sbYpe2KRE4xZWy6qlbE8BCTybSymjgDGyhaLOUlwwW1oC4z2eCkZyeYxGIdHPenvGgedbzApyZZG
JJK6sPUsYCte2h5LXBOYqNkddccBocccTWcH7x3KrCBnacXgn1n0rlshQXY0GNwGZES1oEQaOrO9
51h5FB0mELXPDjFxcczkqNoLUJmEF7H5mAlWkXOzERZzcM9a6LsSc2/tdshwy+4xaVud7IJFcJjo
JIn1zZFeA20KFR9uaNN87kjRnZJHzTLwe9fdw2jHpMD3A6IBaVGLo9e74bX2tlN4bcDyLm1S3dti
R0oam+DCCTck06uaUcEDghpJgPvk27HIF/8uS2CVQCQhjbl3STyVrJZ1ht7V0cwPwiDiczWEL3Fy
cCAss9gRgBRJ82uXlcwfGanjaCM2sW2/TmGVbRE6sA+2h4NsphuXevM2bBM0AGXCipW5yOFsjjYG
tuh5IKvKeqQtTlq2XIg6narvTKb+Ss1fwnBkq1I4z2HQSN5jIoV1V6lpT3N4Vgv9lCL1Iw0SW6w2
H9m/0TxS1RqT9leDkrXWPjcQEza41cvrHCsTHxEMpojTbKO8NRQpNHUksUira58TCapZlGe1/aBk
JryLyDx1xVhRBpwCyhDiA8DB89TCFMijMaWdBEBBN4bXsmrzXaQmz7STw6QLr01UlHdxltbIprCF
Fc1zgbyE9YRCjq1ku07UOzNTWT/GQtukeeLgdFeDfT/kjwRmSiSDbEt1tfjcGtSA5xGfWDq/cxSc
TR3BCU2jasruIz4xatwJ6/ydMbCF7lRqECO9f+la96JOvqejuO3z/rFRBtu3LVoeWlfNHlclhuew
943XNhjzvVJbCnVVDqSzYZHVOMWPGSezoybcBznrp8Ie97GjXxs1SPb0/yp28pxV42eKRvmO5uQz
VVH69aJ76JaLlHqkN3FeJGZJnIYujM+DvUnfULwtQ03E5KpPtOmMwN3FEO4SieZVRmI/KvPBMXS5
6RR72qGuzH2YhAh67AE0ingerNBkhLacyqL5+zwYrY+2kgvfUbf1tyDsUdkMn5yeKPlwfDfnRXg6
KafGqb8EIzLJoqzcbWS41K8C9zvSh3FX1ebX2ci0A8smiRNZOyEr7W8ZFh3hbxDZYTlj/8nDCOYD
q6MzKXewz4Gf128Z+p7GqR6NXo13cdCCP6s0StHpvaqKxyEbGV4Ir6jZ259rPaUJKQpMdZpvqyFn
4PlNE4RGj3VzjhBlsWPjqBji2CQnrvDBRCWXCbO4TZjddhjK24ohwnXtAl4bQuIGjexLYxiVH1Wa
sWWxJa4eAw4LFVqQunDxe6HRRiManEJ7OhqNzdZa9ZJQvJuK/dhk8jZTdBMR7PhaOHjPtMmpfctA
p921V8qTnhK22UHJP/XtWwKK51wbxte8K/xqpPeqxQhgDRUMozW+s8ckBcqi22iiZ4FXcJQ9dmbe
bg7lg99HaGhNEvMMZGFUHQd6wFnfLl3Rj7mf0UMK80a32ZHXbUvlpbjTXRrPEbmYXtQMvDRm7ApP
xg2CPe1gJvz7mWq8p6FE0Nhk711KCzyCLeZBoqHJKHEYCraXG5vJE4Ehpq6MCc1TOsSeVlh4zVzm
u3QOr6o1NceyYX+oDc4eXdWeC2izOsXdLI6PSlTsnBirZZrFDI16epo6xKf067Pd1DjHLq5JV+0T
z83B7A0lWbYROD0YMhi6+kKLL0K5tklPV6XJb0XSXqaC4iF823JvUzo+GfjhN63xuQzILxwLk/6D
1dzEbF/NjPa4RDvcKcMdDlr7wBVD1aBL73GUsGYOaP7kgEejzZUdQrdhIwy325eae9cR4wtood+S
3LfDDO1eDOspi91pk7XL8ShBVFuo0mN+2udq8crJ6joDMpgV53aoXfTuVUBZUPnaYU+89lQK9pMD
zNjI2qtiReF2dJPan0yr35WRSkBucdMX7/GE4socjnrLutkaLvp3qbOciG+xJXMvKj8Z2d0gJxAu
gcJ+Ngg7v1Js21cKEWxrcyq2ClUGRXlwDMCbgnOo1oIRg4pBEYi6uXrnUC3dFyBfGFADm/rMuMbC
erTtZm86ndw3U9Z4VT/b2zrGDyQRGbsjEi/Knb00SxwU2n3hTGczyaZNNdr9Mc7GKxHEhVcRluQR
vLdVVYTyWMjZkMS+ERf3c6q/0puCQnrUy2nc5Q0wQfwQVKEHQlNi9a2J3PCBufm7HQUUUVwa/bBE
AOBwUPKJHo4dO7uL8/JSavom7cLiUuD5bwMlP2pz2hx0o7+j8w8bMCnASSUauwb0cbspo1Dd1ynX
YuFC+ek/R0gT/blLeYPxAfp9N1pU0qNndiKGpzOoccRvozqLj3NLSXVS8Lq0u6AVEIona6+o/XAX
tyLbCqtTdpNaAr/qUQEHjS335DPOp0EJKSP0odyzilP+bMdXVLFfaUgcOpwbjI8WvcMqQNYvpjEg
X5rKpzWo6AfQeEkrMvOBxuOvx+u95if+eE00Wn/FCUkA3vx6/FvW0fI868/EdLEXW7DKpQBAmRxf
4Ep4NrMdEIJPvz3Nj7/6T5/SAdK+UadWh+CwvLT177Aa0oT+9cd//KadFOeuHBJ2aaQSRkFwQExP
PvP6h369vh/PU5D3qyL3Apv282kbuBmcmeL9n8+8Pv7xg+t/0jrmazQEvb8+dUTpiRe2pLr8+MXl
Dfj1xq1fi/Ii2tpFMKEv5Lu/3lHV1Ip9bGhn9KtPQW9SbCDcfQsR7GumN4oXqQQWI65pKN4t/tpM
4eTSs2KOus5JMmXR1TXNw4VzAK+Z399YhqV6zqi7x8SAE6MKzQsx+LJjk08ZM1zS6Z7Qwm8c+UPc
1AmwKzb4fmJNTPOQ/QaX9r1OVE0gE2+cAIGgjXxy4ZFNBnoWM3nI+rc+K1QEJnm3NWV6o6pLywSh
KMZVu4DbeUF1jgMv+ba0MJppIQjJ6loZ82vakkUla/My6GLvoiVBvL6xTbh0CpLIkfkeABuipHDw
2r5LthQoNkMe3KkGE2pioxAwzJhRP4QbZyY7mAuWWIdbK2SKLMB6zSUC0MQ9NXWU+7EhOkxae8xY
wHyy6DrG2FcsCwdSlZPL2uVvc8PbW9LiIojYD1XYRK7RPnWFjvsopV1jM2iR8I5HFraDUjl7Cmna
JgIiZ1DLmwblCzodBX/CeEGaszWo2YKVQGRvxs2+Ssl3hhu1M9vpBVkOJ4duR7YsimSFHFJMC348
NLTMRfWcZ9Z7ORij19fT+2DjiQdzxMRtlD2sZtZATXY5PIcvUag/lhnb24qZzOuxFnnlZ6lSBYVa
AcjM13UVQxaw2MOQQu0sNPAgTkMDPYlnXE2us6/ViudLz0EQa16D2W0riAjbyo7ZtM84bkhb00AZ
CHczK/JLPUBXskX6OJBYCckL45urvhC9uaGQZtOOat4mL5TZ28Si5itIPHZdgRgbe9zFbnQvFibZ
wKRSjk2402268uRt3jCNgYtDvGB2irJNcpMXX7sndQ7uqzYw6ZHNJdpw63kwSqTDhbUtlKzeddOO
79Jmcpt548rytpvd53auTmbaveZjfDeTi+KJSL6oo4TMq2ETDTrb3q2aJ6vC+PKb+vCfSFP1RbD3
O/WadhH2cQMQp8FWCV3f3/WhUSCmLJYUp6aJpkveK+4JybS+jbXsDoNKso9F8GiiBSfSjgRoBRzT
zgmpCsP7IRXPOLYNNkuZaYtLX561XHHvxThhfLTz25SBUNrtJ6aC8N+88P+hqV1euAU0ltaqaVjU
/f/+wqEaNlA+K1acwUmPioVDgnxVzKEgvDYy6SgNJghe4yy6NZMoPk0Gvvh//eYtLuQ/3zzqHxbB
hEghMQn/8RriOk6sMcrjI2KN6bbKyG7SkujIzk+DjWYrB2y7zi7gdKDUbBmkerJu56io/g1w1/jT
jcx7gVRUuEIDh6JZf1Ki03KaRJPa4VHC+wO30Yij7GjPY2b1hjb50s9huS8z61FzwvrqpOQWxRRb
euKIK1yjVwBN9YUNPcYAZ7iGCGZYrzJWdC0afBEyTaMI1a4BSv1AmCenG9prRUj8trLphzcKPeki
C0q/jLVXy+n7w0hWQeqW9mW9gfdnX7ps/vKv3/5/MnZhzcNst23NUR3bXj6e3zirEs901PURzlgN
6vjQVsQXu+nka6G9q0wgFmJuLn1NnPTUzwdTr475WNDfz2a27eOlAG1xyNVBHDQz74+BiKAXhoBD
miro91DH9YPUh08yKI3d+sr/Xx797+TRurPY9f93efTNx1vz2qavf9NG//ilv7TRrvlfhobBjHoo
DHtTLM/3lzYazTT+f65CzG+ajZIP8fI/yABLJikcAbj+rrXMdXzrJxngPyEBaLrNH/x9EiDK1GSb
wyEH0Z5l8tL+PgozQyrqFET9pehFN07Rtg6a65p5seZtrvd+3fznX1vTNGBW/SOr83996kZEUCjD
UjYQ2IwcAd+S91nScPkr5bMXBm5eam9TlR+bILsPMuKAIWjKLaXePbozTglD8xgNz6VT6scC/6Hf
kwpNOU57yRX9yHNVtHczeSqK5nN+EixNSUU0oHgFSQoyCDKXGVuIHmQPdpW+goEWfHCrx8CJvlSS
5nBD/4iG1FMnF/dlLe/MCtIxZI8QWlQ5QejoCQPon52iOWZZY13dhLpn5ybmqRo4ChmNsosChR1E
qfoaRzr21+BhwvwZIf3rMNBREMEYeBLPTjVZNmA4HJSprrzkFjtwlOraEXUCSFHjXeusTT70LBxg
yaShp2xraB+RhHRF/llu01LQ5HdseasiWN51MX1nOo7MJ0kBu456fLuzE0di9hKoGqviGYjNgfq+
PMIj+T6ISHjhUHxKVdi8UrrSC0Bu7+AORg6bNYopzyEflG87p1QEulcag3MYi55Cx0HBl2oqJh20
4qaAs8CJku5JPKILmN6DaHB3vcOKJuCJ72YTG5jpPLv0H7alRUWlbx4LyyIMySUvQVW7K/npI8zb
7K6J6mjPTm7OC5Tkhvu5T7RPs1WaOyGqfWvn93PlvPRlzb6KWFK65jSLG4kf3G1Im1EQEo2pcnUS
42jUFGUJ9CXKuZ78YWQcxKTQMAejkqfDsc2sZ5UNEOV1WJRCbcAA2gPtTBsCJkuTYoeYfLUbklQv
sAAAsgm4vWkFR2+qMVoCE6JCDCb4tUenhIYx0ncBFp2morWlqd+AvRaIyF8VG5FORpyPF1sufqq0
vjh9lnuCC5ITc1PguydlPC6r2yp3LciqicKQjmo/tsTtPIK5zk15tg2IgcjwjzIe2AcPTumHVvlc
lHbFQgCRXPb9sMNUdbRyw2/rnIQmuh36bD6ME5q3kC20TvABm3ygr8bYkIsNXtyy6eQBsAURUpLw
C0s08VU9uslD9Mhaphwwc8ktLxWJSW2/QSR/o6jklYLudC/sh6TLPlRVWTCgR1nQ/7PMqTop4rWw
iRmwW9zAvT6BYTKP7TS/Jz1cQ6O7F72BT5Xd5Jhmzr2WDgvM82sapYAwxrc561/guzcHM51B63bF
q1NNybaFU60YxpNDNu9WDnxWil6bftKdFfdt1KpPy/xKOVK4fGiCSktxdethPHTSwibMYUMZhLrH
CFKduyD+bqX5A9OjP7shJVwZlpwY0I8huUNFAVOIzYU0HintPjYI8siSJZ51ibH7cWOzaczF5zif
JOx4/S5prPu0U1xo3lG9NVu8ypp02FPpe/IhYnze/Z5dP+kdlnomiQ9HJELvseSasBOYAWxuTFpB
VxI0Hrtcfku4uoSCa4Ezkqk9KOhaDZnTzdPEuSbeeY4/m3MHNaxDkgaeLaMFk52znFpPfApnXe6o
Q5jgPgZ8GfOw5395n8NeXDkK3gDnZWjo9UHWYht2412N6xnbfGsfbII4yeJ4mpQK2rZdGV7smtfQ
dt44IQ6XxjyMTpocVOICkGg5DyVYqV2YYZEdats3icTZmAaqjhHaXm/NwI2dyVfMgEtsbqf7uB+K
2wD/gwqZWaUhY+nJi3D7U06UCHXQaaI8iwm6m8COCIoNuUMj3uH4pc0fVW4erF4O+3a06aEK8bUK
xm0rAaD7Sd0Y1KvSyqtAYSCiMe+oqkutsWmYQ2jXByqebWrmN0YTP2iW3NaTY2yxrZqUPpU3KRyk
GRVqVV1wMM+COPb0nsNh5bh3ReAFvRKeMrrEeHUgQNoAbjRlsvxoBA/W06XB47zT56jzDMnhckqC
3XJpjTNtvsy0Jj9N3mlrHwNTnJpZB2FgoZiRpfJRD/0XJiS+Sk3UldqljMr3qhxuWQwuTeigE46Y
dLEJ3aOq7jBwI+QDQ9wM32N9oR/mzUdkRfmmCwaWyu77FExy0Ys/UrWuSNCovVID8NhZ3fdk7NBT
OeA2HFtcYrP6UiApT+0YDKESSyRtGqM8QaGrBM73eQHLFBHairQPj23XHzhLbnIFkLaGbYCJy7xV
FwIQXCOCHcaovEZCextG/aGZpkuHoAfMyVRc+mDXhSFgaWQ8Wie0U5Ea/b4rXKbaeLpzguIJd7qy
CQAObE3qJuZs6dAGwPFYFfqGIbh2iM9bB25HMHhGaiIh7kbbD/IPNy5aL60V9g66tlVncXZTruXC
GV+6IVX3QWO8EgexFaTAbUNbfgfKCjtYICnrrPkyt/H9lD87cIJJSLqzxUyuhJqFIMCt72Y22jsO
F5uq13svQFm37Uz7gafc12jHt9GgInRQC0anHiJbrAEMyuisVngD6jxyDwI0DnbgPT9MsaeuaaB2
D0PFLqNsG5SCdC7yjCQIletpU0sO6nHZ38jJbb1K0z7q3vVdoVdQC6ovuIYg7CTFd5cDXDuo9b5j
S0cRsF6wG2gi23ai7t0P54kyDt4ymnxNTyqp3jhbTcH21GqZ59QImiwmNogH5xgYwC5OGwrKsa/z
grdG2t+xj8RBP0ax5xb0BQ2mY7+Nh0PnjK9BB8/JwUm1643hIzyRHGcjr0xdr5yVFz1J4v3Y2vLM
XsGioyGAPjauyz9jdF49Qq6lBfimZcsWz+kOgWKlF0XNzxBgbqdOH7ZAIlxPhiqtOQVwC0YjT6Cm
mUIgqgZ9ualTu23Lh7Xp05bek6g8dUIQkYG13PD+JdvEqT+kZMKgvuN4dmybHnMZTaZJi25qE/Z1
X9c0nw0l2Xd2XpKnDvmSgFY8rioDaEwoBRr5h01N7jISCZR0B3WI3ws+yXrWJ/ZX+QBRFTv4kMEO
dhbn22A3xs4xweKZis5lpOj+VKNoHmZW1iq0KX2nOuA79inDjNlmamvElQVy7aHIPLp6dEdG9V5p
jWoj6qjbNRZkvD6JHkhtSC+mUum7Eq8+rXJ5ZQywB8mONEiJ+wqproP2ebfb9H1O1Le2sT8F0UjX
WIxsmaX8Wkez46/Jt01C2vzE+u6b5vSkgCA4WEU+XpvAeHSxMJD1MIGDpXkR9O9idH0qKksDa26p
jnLTTAj7XfxEVlyeC0N+A+Fr3rqQBnLX6PZWpTzmuVPdkzcVB+bRqTVEWEVT7ELXudZljIVHYyGf
w6r3DIc6J+BSecF3DKmfFnXd2o2X1bFyzqZ5G2VDfmsWKrpZ2wIXNuBXbGb29PhK+kdlNG/B2Nyk
WRQeNEOUB5S8LjE0W10NSpDy9C67oIsRzFtQlUoyCm0l0k6WksMZqjQu3rImZCZiZ2NYkQFllk6o
Bm/5otLu3PVp/YFFrz63iVED6uMe5+1bw1S1o67AiixxmFPPGSZ2C6Acw3L4rEy5sh/S6SJMad5E
awBY3B2mZJLHgWUTZnVW7BO1V3w26TdjnhpH21m27bZLt9lgK6fTO4L6EVwnTY5egihiN5gwZmFW
0lnpL01rd+csmOJDG8z3E0zlw5gGNlBj+zTaUILSkSCDrrcpJSN4dSljk/RRq8+5Y9wlVApHbep8
giciX09sf8LDCJDYOMtqTK4wCa85E4nUyktbzuodQRpbQ5uiizSsly5GRK0Kav/pWD7W9H7PeVV/
AlXozWphH/T8oVWd+W5W5yWSLq93TpEHtKtLqvCQOjAeBPZuANB2kpbyCVIPxWZOFjtigTZ6pmqf
O91H7SfAMuXDzaAX5W0xXMIAksnssDktl+Ts3+KzERCd/vga4T3f4pAdR6DaILWdnmUxlAFCFqVJ
h9P6VZVgTbifwwEi1niyxmA4qRkCgs2vx31On3ORzy2YvWzT5xNiiCL8DvCb4xqFW8D0y02Zh1CJ
jV4/h7XxGneG3FqFIKt09cG4Llo3EnAgpP943NWvIZV6f83K/hGTLVhrDzElrQb6wmn9xnoTG7Wn
0HA6SDFG/ZmJ3KTJm27tEYj9ouwsT7kIEqDBy90ehJAPaebz6k9aHT+/boYWK9L6EKDCfS2whUkI
sZRE8fhYM6mf63OsNyoTOwcQe//rSz/+QAO+VusjxVsZ5euzgRmnt77e/fVFl74wbI9pj0quOAFE
zE/stejNrHcbN5yPoXbJy4yrYQWLu53+j7srYxxa+7ibIuV2hZ5z8FBgirakEY/UD34wT2SQ83Yp
M0fUXgPYvpBJClJVwJWEVXcqAxOJAMwRL1rg9OuNsrxL1iWtTfI20pkdY0B/anUwYUGGYL94mcbc
mDU/VjYGqzYmAuKS1yju9V6lmv2Mes7+Am8Hgd4KzjdB6JeVnMvDhPorxPV2YF2oT+Cy6lNaZBhj
1seUmGuwtPp8MFC7jiH5qN1C+V/vURyVB9OWntSG5tQuN+u9rOmEj5fzZQ0ECFSv6/LoFGtwZdbB
t96LHbhwm34sJkj9C8xrGW0hex3NX//xlQXvuqChE/g8/ppIvmaTw7cYqwNW831Ea3UfplF9Wm/M
XqCvX6DxQxucBjUs9uuX5tkuYWzBTU2LJxM1MQN/yehGmU5m9M+07kJUDX4t+W46QI7cqYNP99OL
9pvjbHWxTVESe6mba5s1et5dG5/t0tBcH68368NZweYHftwtcDRxDI+Xg5g6Swy3OcD7BVOvcGTw
oyD/EkUWkv4Ve7/+Q+v/Mj7QEUhPtZHQh6NxjWFLt4kRZ5qoToleFGsWfF3P7Wml7jQxBgj4iQlT
CTAgMYBilhP6qaQk4iBbblIuFK8pEw0UGGN9vVmzetd7E6pIHEprc/bnt+Fh8UUydwcfKezrr9+z
VMDheOWX7qbU8+bLH882t0Z+bNWPsRr532rBuPtxV5Ajxiwu2ZssX0z6iICpBmzcbz/ZtwTZj8vN
em/9wX5kHaZ6M+HyY+jrCQlBppUf1kc0bxlEy9ddo/lSS8gx66MmpdTmqyH0s2GuTK9SCpT4JRZP
Mnv++g1zuffHQ1Spe9diVhkcDqmbX09vGK3ipaJaWry8t+vb6jpAj9aH682wfOPXwz9+JMJrdOgL
ZnRzuRYpM5FpUWqB6ithg3eZgifHbJHflhGT56hRblfDEHXk6sSwsaP/dbee9GtsJ9bOHe/KyeyP
hNMXp2CdnNxleDnrXcq4tTcvgPKuvFfWT3NtOv92d17mPKfhJB1H/d5dJ0mWcKbK0i3EIUVnRtJo
fTLIGUHqoX5m6aPF9vPlrw/j5SfWe+tNVNUv8yANX3cJbVeWkOieKYsx/PNxgAF670hlv/5ndR8S
Rb7cYAD2x16PD5SJG083VSjiP79ptkiSkLMU3hBOnPAman/L/MIFFDUEJXF3VOgRUtMGqr4Ap/IF
EpUs99aHY9hwAiUsRJ66jL691h9x+srTemOw6jM3LY8HTbnBgfnnIFzGpBXK+rSOSZP6204bxN1v
43u928WUQtMBx9D6EBZDus807fzbz60jW+20G81UjN1vg3/9mV9/o9YqdVvkVQQqjr8bRyHXE66j
2Mel89cLXH+ltSprhlduVxtHHaCdthEN1WRRIsTLRR0t9/54uH7DSEv7/4E1/ydYs+bqjvGvOjKX
UsZt/Fr8rSXz12/9wtXQdNRdEGJL+Cl92Z8tGZeOjHCgJOuupi4R0nQu/0GtoSWjO7rqWo5FU+V3
ao3u/JfjCvActq679G3+M1gzgRF/79BoGocTAkE1ekOasE39jw5NPDWDpDXZHAsT/V8cte7eaabH
ek6BusJ/pdGs+EWUunviULYm+78drvBqW/cwNOr5iukXcxvKCZezNMrkaV/U1xGi3n0T5E9sCjjF
DxoVWwdRQNa1bCMcZx/QNGfcR8dcYyEXHfWMEvCc3rxkooZu0KAZjyul9mSTU6r87Ny2EY5Gu2mp
opHPUpVfiKuYd0UCbbIgZiuhOb8dTfTsxFeAoR+gpXHSdSpccmkNldeRzE9FSaug4UXU+WudCXmw
RPPY1HiFKHThRVJB9fQsZBuayfuwNzdBTcCMVijyo4OKe5RhdcgiNN62NDZZpUy7JLeZtApMxPkC
y62m01hPqMRqakvTWI/gypoN82XlOsMt+YsHVcOqNLrk11OLPNAif2+hAmpNxeZGCbcisZbQGN3Y
peVYL1ObtR00I/RCJEKusJpdrvX2toj1JY/ImQ/SCnwntKlZOuLrhPz38NuI/iciiD/7+AwQIQBk
mYwSxpzxZx8/mZymL/uqOlaG+8gUx/F1ucmcFtSi1VKlnaSLopY+kORFCQTq84L6Xt/Mf/1a/ugm
ri8FW58hBKQyW/szhRwzvzqi3akAQqAkjavixcBRAqFHkXehnj8hQvyIRfbv3oHlEvhNBrL8WdvQ
NRqnjulq+p8ykP8m7MyW41SibftFRAAJCbxWR7XqW78QkmXT9z1ff0aW7w3vo3tj75cKy5JKVBWQ
K9eac0w4e8bSwuw7tFp81jFWrDixiSxYR0mz7TqAOfgXqERG0vYqtVPRaKv4MMOPvAx5qMvl5d/f
B/NbiOr1iCxmqobkgnV1XWke/jHcT3SzHcnmzA5XSW1SoKAizM6kSQF1qUToofXwTKWVMRBJ0hNN
nmWnZSlZSowzJ0GGRTh6v4aJloOUi+F7ZeZfnwrvOdWzaa7bIHn894P+LsS4HrRtGRIyvQt27Xsq
Mz2YEZx3wkEj8NnF7bzvErbK3aA5uBulgQPFjjdirN8lmTPrOuQ6jEE3rFCBltvG/KrlXPjoaTXK
9fJe5th44vo5C8SWzGDYwdGGJF1vndXJZ1cixIdUTKh1ULcb8hw+vb6l/6beCDP+mggi3CE2GglC
MR8Qm+JcAdf+H69YSVy+nTj4ynilYO3Qn1gM1v/5MU1pCMY5BU1fdONBaOiVmjrO/XB8jtzFPIM3
2VKTqRg1KzmS00brBW4UQjlC6ZjnhruKgBKAVjmeGbqsOmazGAQXIj4GVpP3NCjoeRLc9AGM4asA
yqv6SslNPrwKboSNCwj1lKHvCrv/qMtp2Tca3dYSNXsN0DoOra1FC+ffX/b3+G0+aFtXkhNLB6/m
sOr975edGa0z571IDl3jPZUAYnnLl1tm6p9aDxWr/l0wPihMQ0MENrew1+1m22ydliEBIKxwM8lT
14aSsCHbuvn3YxPfosGvx8bxAQW3XQz35jfkX8N+BSekTA71vNeRBR2XrHwrXUjudSufkD4LhHH2
9rocmAOx6bKysIcDxhUZwcLjQE9SXea9+aN1ok9rmQnlDeU9p2W76QdiSMqO9qOxNL9tS3dxiz8t
HgFsxcl17TsSe5u9Zo76tkxw0bpZfocS3UJLTASBUeW4UOMfiMrk5d9ftvH/3sJs3ZGG4RlSeg7S
0P/9kaQkhMQh+r7DgvB6Y2fJHS49D65kp2Ks43tIkxvChvyxEyfSq8G8zdhejTp6SHIr3xcx5P//
OKRvhcdVomLBy9MpZWzkKd8OyYo1yvXIiw9RgIYz05dbPZKW3+TFAdu1dYjYq+7DQT+ZnmtvCOeB
oz9qmDSN/zoSdRn+4zL9I5Yh98KyXEe3bOPb+ZrkndQajcu0IzTUtr6wfMF+z8J+FycESZvch3Ao
hUc1NguB7JdlVO27vJqO84i3RnTOc+YCzoz6Re5sPGilNP/jGMV3SuZV0CMkMR2sfNxN1Lv5jzt+
L7MWPevEraS1b4CnooPFvWx55Ytmuu0P2nVLyCADBGGwr6JPR4Uo2Kg7b+w4v6Gg/EoTxopu9ZXa
XvI4QezVoZcPiZvfmTCnNwEpNWu8ucXWXfLhlJjac98zSS5ns71kE9We2yhRAs35/zgP/j/6PAOc
gMXK4CjR4rcrcpgRu9Z2Fx90a9ZWddeBih7mE3mbIFKVpljgzihAaqw6o6asyPqEAOg5P9ptCYrP
GY8jabNpov3HNWN/qzbUaWGiG5QSOCq1uPvtBB1COZRL4CBgTDzf6Yiaa5MyYa2fn5DNJOuJOLd1
nC4PAEUM9QaSOMnjzsJobaKOZrDPwuYUCGGmQDvYGPvLSjjgTWZjj7V1t+CdQwCR3eoD3WpngJAz
xK5BfLDcxwhPn7B605paEu2jxANqiwHj99x9TbQstpCEyCS0+vOIPWks7fy+r8HWzHSWaQ6kGI5M
UrRJJMeu5nZfwZAvJ6YxNwUJDrfFwOfYpfvarroPOuKXCaNjAbSEjNw9GanY1ULPR+GSqGAEWOJK
LAXQQ7v/9w//qkL8dunZnMx4xtghebr89uFTrgYjWlBtD6+p2Y9QgDMGlyviBg38Qba8E/lA/Cj4
HzcYil1dM+2ntV/tpAH5xyC/um3gmHvpZBOJIDY2QRl3s6tjzC9xzZbFr1Jg7ZNW+BpkXrvnenbX
ocfQHe2shSJeGa47K2QSgPUN9fQt0SvWexU8OTi72DmdS2gju2bx3rA4yU3S4DAkWiE4zIMoj0tr
UXagoc6QoFA7qfvDdGLsu6768ffIsGRjjyiaQgSq+Fo9yBy1xf6pbT7IX7hdMsY3jct+QQAhCVsv
BMIPWi3Woo52bhPtRd2Rb49yDGvwsGHg98MONfO+KOdbjpiQ0qbcLVqJ4WmZQINDYvr3D+j7Ws5F
gHHQFShnbWpV+f0D0r2iK9uMd0mLSWbrivY2DQp9X01kL8/G7Cc2KuaR7lLtQrtGZf8ksxTLm1ve
R7YhtpljXlKtzJjsMtUt2rbb/scRfiuyrkfIOq4krkro+n1TEOOYA6TTQhBQ9jKGVI95EIbbkonU
4rq841xmqzied2NQLrusof6BJPdjjimTGbISLl4RKrs488pZ2ID9x9HRL/i2tgA1dlyTrYNNyJL7
7QSf3dZurQmshNtgi4hjHVZWP/7IEifdBUQKrauJ9EjAKwAO8xhMTkKqYGLSWVOLHtaizb8fkPiz
o//f15wrhO7oHuQGOmdKCfrPpSRrKs0capPJnSAF0RZt+pCj398Y7qEYCu2Nb+26KC7OYRxHfl79
8jKz+hDlOx48ohuFaH6iLKJUjfL9uLjRySp/Uc70AExGONGBzHagu+5QT5BrGtXu7hoTkQ1cFYOx
iPWAsA/dMIDObjsw6rhrcEOT011XBz7KSzK1X2VVJheZlNW+7Za7wETC0IZDQOZpEu8iXO3rxRuI
Em3izyaJovNk15i4ygYHd8JWGJ/NUSTOXU+FcYw8jnOA0NNa7k99XpkDoJ4GgJWYvD0AuFOf8VQJ
sYE720K0kOjhgycX91BGLP55CB7XJAv7WCXoWwiWw8E6tL/5uNt1nQxiZ87ul2jQ4iHIVKOwZN3B
C0W3sgx7XejEwpG0Vob4MRws2k+m+86bHcFLHB8CxpnIdKIFH0+ariUbaBY51zjLqrO3AbCjl8DJ
GJe11sErUFb5MjQ3rlk1JxbUH5ozLvcCT6ulbOf2MmfrnGEw8zQ6F+GMFsIos3fH0AgezvCGjmQC
r9g2QZ4crPe8sGxqPTUAgV+XavKyTO50yl2GhjWr796DbbUpeyJdybmL/LIJ5Nti+qll+g2ymkOX
m79njHgPfZZ8OMs80gci59xtLRwOdF6xPLu+HIW1eeMmeJMbmncxEoR4YxeQE8kkoiuYaSXTyCcJ
F8D0EhPqIUrFJiIHqHK8Edv1VIMFJoahMnOi+KwC8Itl+OxuTL8zuarBd2uHxUqqjdAYUkWl8xIa
utzMVXHTjhP6EgkIudanlhmgBFu1qJiaojzOiOA2cnR/omyqdoUzpmd6QFCU6qzB8D81T2yb853s
U4ffnJXllYQ90LzxGjN5d5DNiJtn6P1Qk8D97aqhgp7DTYuSkubFxbJxA8VOexJTmu+9eXxG21Ov
KKpAd8HwH2oDxyAbFhSKiESySp4sr6UtNLZyw5zdN63mQlxWdEmVNhfmMAAcZck3OlDQtmRfXOVE
FhA2hlex2znKGJ/22EuWstc2yRSTohLkIXPF+m7p1Z+QztnJSv1er41ThM6H+cL2T9HdFMEu8fpl
g2SCdBjp4A4vDJ8tjnkokcvATiC6QyMwtWpsakSnh6rsiMl3AjBH9FxeAyQs25Zo4HVK8Mgd4dz2
amlZvoT7Ug51fN+QL7Dq08zYBaU+XDwC119EwAUZmc+mFk4vZksv32oRXZkUTIppZK4wQqI8ka2f
BmFwxpXOfsyVu0wQ1ZVOj0Mxyws1UJXkwZ7YmIVAFOvW0yQ24vznoI9ytVgBZJDUCy+OOmiyIm6N
zHGRXzBSa3FDoUYihjUVSJexSwBwQ/fHXdmvRRTemPNPmRubua6NSzosGpLiEhmIhQRNS8iQ1gvA
PlVvhD7+sycrhwhXJgnIVGFtCXSsV54e7TsQF1khddJfp0sgx25rFhFqm6nfGOqFl00++sbgNlsr
6acXt+rSbZAszymIC+pHbY/FsLlFIlaDp4thM3bLi7bo3srRPOOyuOhIIjhevRnbPuN58VI5CVng
JYP7QbDLZTWMozRbc1ntqtYuzlI00ETi1HolKUNuhMBeOZuhWBPjo7/XAUKfJIU95S2Wz9ad98ml
P4GffR+nst0aZJSvjcn9iasNvkpoabwZZNvQ9HloQsN7lBrBb82cmCfDTn5UWRf6VGodpeTNzKiD
QoOtf728WQ23nrofNhnERkCav/KBroFueV8mEusdaqn+wIhuuI0XNGRZ7t2jupKcfQAV2GazwwF3
1XuTsSlgEHFZMseOnvJxatCkl93GiuFywBat/HS8gIvho4SJODafjjfZNCiN6pD13IcGbRBE8Olv
BoVMbnctaRpxdMkLFK2x6S9ZfW9HXIMlWNiNYHLNvR4ZW5O07TEbgQHEvS+a8aMorZdu1As4J5W5
GZDA7SrI23EK9IrO+M31WdGngdyI3WCbTmOz1V0R7SzjB2op7lUj4RpE2vnm3KB5KvQK6qx5ECK3
NhB9EBzL/FiZ3hGtEaf4MBHmbIzFropOS5I092hKy5XbiuNiBIbf9cNjk8tkl4UCbbXXyN1sJNNm
KeVDNTfGbUQ73OmR6DOlyI7jAvckFo1+MLxS34chuFtNH7fAASi/AeQgWc8Q91Xr3qbpGpSWt+6L
er6MZfOcORU1tBjeiOXucpo37FhwLrjpzRTBaMOmsOzjnPyj3CYspsmg9XLLXTVZElNVJmip7DOi
/OSMzKqhXBtRswuLpyHhb01WEalkpXiMflNGGuit562n180h0crtWOTuuR32BdmXe6sugxVnLDlx
5tsCqUKFtuBViJi0d/XWyCkBiUiBXeCVHdvInnxlsowr98mL2D2gFzjmWmsQdMFyC7PUxvkN44ct
KGYPVJhrkffNScc+IXH1boPIZPw+V2JvtAiyx9Qxdt7iPqeT94UEBAE4PIElp8kFYgfOTglWLg3m
0zK2ja8NaN1TeBJDYkv2MT3uhHC6zazC8z1ER/nwu+0QeKaL9gC+O9q2OTOUGaUEsOoZe9mQHpuW
WO0c1igqbmg3mQfDgBkO+Jo+ApxSAmfTx+qATeTFjccfo/Y65RIlITYUrZ/XtRvYj6kaeHAfP3AV
qLREKkO7CZ6rkeTgjVY4CCwFP2uGFmGS+dZ148e4p83IJUf+IbfkEnmkGussvhgrX+LW1OMSbbnz
Ms35LfjxBW63Ttup2ZXK6Dkry+fEXHdu5UuIRpF0WyT1Bv5QB59oejWMKusoVhWMx1O4w7BHchX2
0kYZTRt0ZAnOU0rqjamsqD3a3TDGnIqVjawD5VfdBkX/WYXIrweaMXMr3hGTs2fH5+paKbmcbNp0
HLA9oniku5hiR2WPHZRR1laWWfDApHEpG62Znhplq80Xx0+V0VZfkAg3c+GtJmXDZSpg74Wy5jqo
E5RVd8CzW72OysBbKytvpUy9Me7ecXkzldkXTAbQJGUANpQVeFKm4BF3cKVswgV+YQPfcKIMxLay
EgMRw1dPORHgTZlxG4Mcf49xH9fKhpw1rZ/ENvf3IKug2sKPx7Osw4qA/aq9WbiZY1zN7O3hAtSu
H7Vst/E9u8oAHSkrdK9M0QHu6EjZpC3ll6ZsHwat3IRR9Qne6IQBHaOGMlkzm78MynadSD9RNuxW
GbIbnNmFJ09NyeBuCfEETNptWmw9ZeXW8HQ7Th6vU0T8K71PSeLG+T3iAO+UFTzpMvCFC/bwRKXN
s3rditCfnFWgbOQTG6c+cs6ZagZ5lfkR4zivlfUcyMi50bKfJp50LzzP0sIyo8zqhrKtU7nddFAc
Wa5hF0XBZ+pmD9LJHyvZoOOvnjv6DauFtgaZmWzSreKmScG+FwRzeSE3Po+2DGHWXC4jhvcUd32O
y37BbR8p2z29RGMjgpStieYdZBoamx9tmRf3OeDQiFvBRqbYJhCAmmDVzcFvquixQsO6mgO7uTAC
5JKoJxiuS/OD4oglW0ECZOQ9yxgAr8IH/JUgXQVtrsIMxAo4cP3yr1Tp+uWfh6tE4MotGK7/VDCD
DqrB9ankFYlw/cE/aqfrz1y/nhUegbvQ6frVnx9UqTlIUvTzny+vT/H3r4xXBgOpe8He0PBwKUBD
Ved8FAog8feZzSvT4Z9Pq6APNOIJ11SSo78/+ec3//yxfzxL6JmPhYJLlFfOxPUwdAWfSBSG4u+v
fzu+65P/42muX19/5tsbd/2/f7w1f55HvXvgbJ69lmbUHF5Cm+261en5wYbKectUGGov6oDRmT48
uBzUqj3AJFAdlYJ2aArfMSuQx6KQHraCeyQK8xEaAD+ES4Gf5ONbHvW7KI0/wGNekNzBn6xsMkSQ
YFvgQxo4ImMHUKRTaBFdQUZihRsx4I6EEQASJ882GGMC7BFwcYilkaCR6py0hQr6EAwTXcFMcAIq
U2N0xMJQnBVYEGHJGToQUFXvMEk33RaCLRgbkGjrKmCKhJzSKoQKku5GIVVMBVcpFGYFiOG0cw+L
wq9o0/LRxNl9OkXbcARuo0AtqLPXNd0+NNbcTVGYXjI7GQ+ZURK+N+qnpBH3zazmEAoC407nDiYM
ZnR9X14xMQoYYyl0jHQaP7LkU8C5ctFnorjspNwCTol8V7vrTawlvOpNIQbgFhUGPE/sQxtYTbht
FLomLBXERuFsagW2Ae7CdFPBbizl33+MaXVjvnF+ugqK00HHEQqTI8eD5FQhl/Aro2Yz8V/ILkIa
hNN/mzjEPCZBd0E4AZjJ1DAcFH1zoTFB3UNuS5lrN/lUe7eaeyBJ9UJf40OH6VPC9sGMNK1yhfuJ
RnteOd1zIgL3DEJ7Fze8e8Kb3ytYQTbTJL9JwAd1cISGEaAQpWID0xvIUAltqFLYISf0nD3q/zsr
44YK/eWEbWw3wCoaFbSoUPiiRryaCmckBwqRWiGOJgU7ElCPiHzLb91y3IX1jaMHYJFmAR6Ls54M
aaBJgcInhW26gcKd8LveAahptourCRb7rD/DsZyhxmnxfskRvBc1kxxp9ccUjI9B7yEwwDcVcJwW
BXRywX6LiEnm7BWgNwguzBX+aVYgKFchoa71otQkNrnZaDeZWQawZMN4XxnxVzoRGJTDlwqIt/Cn
eTT22FPdm0ika2NQXjd86xvTASE799UdL6295EwTCubKN1qi09BwfrUKcKUFoK5MBb1KbPBXhHBu
sxH3JFisQOt5Z+r6YMTTCdwzqXBXiNb0ZSmoFr8UrTpE8xvoDtu5lD8G7POnxvlMlsdmWbJ9vbg0
8EV7mV0SvONmu4Qdy6m5fGDVxl0Xj7dElTyl8L6YIlkK/xXBAUtt7RhEHQeZZ4BtHFfDehZnRJS6
WJYCxP1wUKoti93b1Bec+iJ2FTU9oGtU34rERPWNrI5Jc3qGjLyNFLAMLzgLsYKYzdDMTIU1S5ZP
V2HOCmMrckQMjQKg6ZDQTIVEm65wNN16aqGlqfHA3ANoJlcr3om4fUohq9n2py4QeNLluWsUei1S
EDZH4diyGTCbroNoI//wtlHQNjx5AGOwOuxriG5AhblpWCEcdBs5vBOjGTHHnCiWqnsz0ujUOcbk
92L50hOc0fn8aFajH/9GPG+sp0mCTfTarXQMckOncT1OGTUEADoDzR4ANsMPOivf9ldKnVC8umXe
B8LkBESKgtx2XSi2HdvkaFXPUIMLM8u32Sc1xqRoeCVYvEXx8WLYGJMaPodm8+ARk0D01fwCZBeO
U/ziAdmrTFTHreLuwaS9lID4BoB8RIzRRYXQZ4Pq02KtWTNTDDdOjQfb1azcb77sGONK6VKE4mjZ
FIlKi8iFs+3BASa0LYh6+Z1r7r0L0wnviIW3CqV3/NDmdb3LalLwyjm7J/XrMivmIMMC4RhfnSAb
ue26cx7Wr94M9C8JUQP0gAsVns5PFMtQG+mBEyYmiaaodqMiHjqKfZgDQWwsmgnkzUqQi0i+2vIO
xVp40fSbGIBiVUFSFCAVgytbMTPS9dzPjK4BL2Ls/mUqEmOrWk/LIo9JwcLfZqbzILpo5xAtMI31
1q4dccb4vYpAPLYK8zU6b1pTsGEht/sydB2OO/vFMfqjXv+YdR2apAkvrsvnQ9hqd3od175r6IRs
I8OmDK/XRDnAFVYESg0UZaSYlDVwSkmhVytapam4la0iWI6TfFpAWhqKbYlphDqTpAsJvg4/kEVG
7ch+NmdOWibTXk/IKM+6jA198BFZEdnyAtthD1IzBq0JETEBgoixewYvGgVvg9HFp9Qzf0E60THJ
Rzh92CTGgbduFbsTTxPNMsXzjBTZ01WMTwR51T4HW6von67igI6KCDo4x04RQpeAVArK/Jqg11Ua
4+YZg2WEz1iGpGJ0D6ZijdZW9tT2O03CIBXcPdmqwiXNBqgACaTSRjFLSdozjx0Y00rxTF1FNu0V
4xThrw64hoqfpeqoq9h6TJDsBxUdNQGTCpAs29sKnApAFaGK41OKKPcyk+1FcVbDDuKqrtirqkM1
Khqrp7isejSfJkCtZUgoTzEAbs1X3Dhl1mMrTxHi2Wn8HNDIXJP16hLtMd2Z1vxUFANNYRGPu1Kn
m8fte1TRwzXsWCcUR03RZMkG2zeKL2sr0mw6RJtBXaS6F2Rb/iJBOLnPvBUqvI7lyw33KfFyvLGg
CHpDo6aZzXhLHru9zW06IDQrmiv7ljEdFNxfRQwVd1F83MSElEtP6CHpC9fvjWomW+5xKUXxRV88
q7FHIbOojgsD2ldQ1a+9hTg4SVqKI6M+aRNj9KI6BIrbWwPwJYdiuSUhYQXQ0zlxEX3ZivZ7TWud
FQG4BgWsKSYwMTTcGsAEhwZp23ioc2vPbodGHekeeQvgwCyrG9zQyU3tyAN4dADtDDB3raMXB1lj
AEz2HfnExw0bN7lxISgTyZtc5ign202fH6YAn0VKEl7T+DJpBrYzioH8w1REZJhaio+cK1JyCTIZ
FsSwaYSiKFfglL3xYS7blzpinF1H8hXDlrnTltveCkg9N7uLrtjMBPVdLMs76QS3ay1B1Q0MsLGL
biWX/5qB+w2xdjkXex1sXNXvbNvXoCfZpJyJc50sA5A0S2PNfoxzBHp0B0YaMzsMDkWWJtC3BDTN
nIDgbc0DQ28lD4tx1zVwdi0DxVPdeSGU/GBDngako8rZL1pzRh9obYeJ2BjHW1QpXt8EehVd4L49
9MZA7xMeVc3k3dBup857zJXA/BpKTOuWpnQRy3CbVHRT/vxnPzBebxAHmU7JYCmb8IlrWsUSW4nn
0GRG1YeatmrbxGQiQ7hUt5TFprdKxN4em/m9jBxwIESFXB+ckKx7uFbHNOnGPw8yWMpN5Ajy63ud
cBP10OIhchYdojSQZ4Ln+zeUfoSQFY55HDONYrGrDBi/LXBX+dzFEXMCLVveUeeCGu8dgMDedKym
BgWaKM9Xa8714Wrauf6L5UqydbDcP0YeuAj2BE3zak+62nauBh5C3xiiGmOoyJb2wWrn/+PdGa+v
8O/XEAMckjGwkIe5I/qTDU98NVQd/nRlCruav4qY/cNKjB12AnKqX800C7a0hHDVBofr3yxEhGvj
75+P6b61xGDiBicvmZZ1Aie6WLCVLdqj1U/jsX1n0Iz1Sn3/+kPThOJtMjWUBSLgBk2YrwuXZMwh
4NlrWbH/CB292mYG4ctuEQH1sOhGNAM8AA1TG1m0xbqoE4uUDk7GQh+69XcXT9rm2XG5ufqR/njj
FhAkcRXEEOac2acdtP/zzSswcNEZFMKacEXFDExlav0xKnU5r4Rh9/3V1HZ9SFgqNhNtq9XVyHW1
dOVJskHte5PIHA1q1SUbqjhcySHerqutKyVIHAKGjs25SQg0UKnP8Uy1PUJofE+BNxzcON2j5baB
moUftVRYh4LzF58XOSz/1/ZCP1tRoCmVASys54yg3KsH6foT139dPTGNWzFJ6bwINTZDz0gDUiJU
b80Zppc2qxjlgLc2VAfHjCqKy+dSCmx5S/fOGvfOHfBnQYydxAQRDZlN4WkiF0jBew/67xAK5moZ
xvvMPaWB/mJlgEjpa9Dl1V8W9rWERZt35iReDdN4sQfSN7oAZH8uH4J42M3LBJvF7A/UxL/KkLr5
R2gDv8sZh4qMp7aL4tbRxnsUmC8trGLkOs+TpAJxhg99IPhlMepuo9WfjmV9IL68nxrJZrOCGoNm
6ZC7xUmjyb92R1rmpinyk+gQsFOaLQy0GPXllIzclcpj6cznNFrY1Kn/+vvQ0o9i6NBHhwITzPX/
M6eufS1hz66+9+1HIbeh0rk+5fXbeo9Jqpms128/N2D2UgZSVbKqp1la293ptXUp05ypUJEX+3AW
2ZpRw+/aHi9Whtql9uK3gCHepqHblFez9uxQAayc3OuOQwOCUjvlMPJPTa8hO830yxSQwMdcEAO5
exuAC0JkYa7aWnTEYvCBYLVdxUPwYAk1CbO1XZh67GF17m6Cb7Uuow2FyaEWr5xHLjlD/90PZXdb
Teu4mMatXSpIZhKcpXO0yDfZuGlEcOmQPIi8TKjoKW6KMk2w0yanqQUxYkdcVo3q3YVZwRyj6j5r
ZJ5+ieSzNnPMrKW518r6iW2/Q01X+zYuu5XdQdFAo7zJ4wKjbG88AvOe9lYfUnQHrMUuNcbMcu0L
sBONt5+iur2blsyvW707RoF5aOwIO5jrNT5I333EloVSEcV1hMjcpxPJXr8zfjsOCBxSTTZtyiQp
Eckb1jpaNNaydVjz5/FVN9yBaKn0w4izboeB+WebuRdHtvddnd3JLvyycKeTvaptwvBcsZQ/j6np
62lrHxLQIqNO8Tu3fme7w4Ht7HPeuCazYQZ1Rj5/gTx4qU0R7mo1CGhL54ar4zn2IvQGRgjIUbg7
t4s+k3Z8427PSywPljDZS0TRk4VNzbEROTHvX7IJ9GvKddaN1Q420sjMZVFoeO+X9sU+azwnLnQ9
GY5bRKjOBu/EE46T7miTr0JgXqbMUM5vkCOB3y6XoCB6iknbkTlm7mnogptgB4nn0WKzktsEKhn5
q5DWTwdLNJcusw/mavNWaaE7prGTw/GIIFZaqgqKOUOkfggqP27yO1q9VLlszkW0HTUQdm1/Lsic
2dkaEA3NIqhAj+80YfxwRHQ3hsNdghjAzthQwqvyNkEQNojGalrX0Fw1bH6W2mlu61Se5gp+oWB4
laIkMe2efbI5PYUGQ+Ciib40seBTrLVTUWOgdfvLlE/vVkq5GonxDtPWfSPpVXT2gz7CFM6GtyKK
LuQU7BN69nZSebi/8h+ug/5sGUDga1wW1gi/uCg++PTxdVrhvcyin9RaC3lk0cGc0zM3ep250pds
y3Mvx1+TYf3qGclzg/6YiJ5LWntkdtLfLXBc1kbXEk0pzbOTz5956/6GgENBbGOaaXSuTuNOtF9o
YD4HQ/4wn7q+haagbpRLXf6cdcm7H/2CNEDzLAAGHU7JTZSLd5I3aQWYzCza4WX2zIk9UYJYAKxZ
Q4zXXAtnhcD9nfMy3iY6oFkK7hvIZS+dKyOgDezag0zf4eqHcksrjKI+BMkwpSfhNo+Gi+uhZZpI
6yRf20FLwF8wKhmgQ62nrz1IF8xu8Qtk5nIWjmBIz4GnrQ69wxqfkrqrfAK3GPXXp6jv3mF1F4z+
X2M3JaaNZTU3IG07EGtPzWSSeFGtwJbfRpOofaOA1kv+wTShITeK0duMxnQjBqn4VXxkfeoPTX2W
E4MNNte3QF6PEzxMZRuy6ueGJi8M/XM307ty1D3LtNtVGEQHHViWZCZFa836OerIcMyk3syguTZm
CLt70fsnt00exnZc1XReJ2Wy7ksmIBqtX5w83K04AcnJoP2X13tCF/dcpUonfEjG9r4X2gc5Xw+8
w0DnJtb24Y4Us/WcE0U8y00fBUet7277NDiWob0vTTpfo7kt8/GFBpNw9N+In4veY0LgpA+gOx6H
bnmtwMusPCM7DjGA4IwBiMbHM9joHw0aWEb8E2FImol7kWJRcTrvEzdBu44B18CzEbs21lHU2ANh
dHHrF6JE5doiJfkI0dLhXQ5+LKM+bA2OI+OqjLQ7O6hX2JcR1DCv7MUnrYnTYmNRsoLqZ9dNrxZ9
HTLoJLuMX1WPDK2RAbMrEoG0rn2JYvnM1IImWk8HOc7GX12JcX4w3Hs9Dv2+fg90hXly9BsSjy+J
sfx0Y+9lChmFMilEELcNOhu2X1C8QHnAXeFV5KMntAIruO4YgnaDGxi7lsb+evbYnlrtG8MkiN6J
W0HeNLF5DQO6NlOnepjmg2kOX4BuStQ8y10jdTB7Ua5vkM3QLC9+67RFWVyH+xCKALc7Yt4JnGCb
/LS0P7UY21Gf4qs1u+5kDAEnEYL+XZY/5o2BcaxG1Eb4KwEGAyVwPpAO4sSX2Gtew8JoV7LVvduQ
buqKWfKnwVBgj/sJe2pe5oeIe4mlMYhAmJBvIJvOm0Xj/UwCY0ENSgt0McW5JMV9oztzvRki/cZT
MnqdzN/QtW/cSVqP9fwohhSlXom8wkCNZwddwpwCmFVOngLLEXB5R/4MKGpO9UKMXjniFemD0V/6
sN4LNmJbJ40jqDuAeIIK+XqpEsR1XTcYP7e/U2PcZx6ypziFWheZZgWIh59fGqRVRZ93x7hzrd3k
VuCeDA/+YlY9dklKC8VqB59yMwboTHaB3aXxqbDne7JNnbNndc6Z5FrCUFyqRqO2y7ORwx8JDfMC
W+ozHJzlTHRzd5iYiY2eU5979UBga7edDD5evHvyaCrfyTxlp3KiRa5XS3GKBRvENFWdJdSSxybr
vZ2yYc5ZTrpC7dzKBPXc9cHtF4pZEk9q2/NT25mPcSvQBNHWDyXItblnETWsHiJa2tIfYym5uT4Y
M8o9jQwyIFN3LoN7CQ1IuRIRfa6MzjsHWYBWRE44C5M8IjQ0Pph1aZ0nFsN1FfQk5ZQTcPq+1R+p
VYdH51BF+gI5PC0wcNjmSfYlWRkd068hH5unzpiIYekXqkTY+76bcMqFna3di/I57Evn7vqFDI15
Z6gZfqmV+LXt0eIyQFJgmSi607ZdbqIlYl2VVDOVLljpOt4eaRbWORqKX63Vxb4wG3nOFpxVRkM+
FhO6tYQRsyZB0k8J4LjxnP9h70yWI1fS7Pwqbb1HGQDH4JCptYh5ICMig1MyN7BkkgnHDMcMPL0+
sKplppbJ9AJaVFrde5lkMAJw/MM53yEgBt2psfUA8l8yJsFrxx+c7TzY7Z70CGauyeythh5C6BTg
4tZ5y3frWQyTwLhtJpOZS0sQg9wPopqe+C4bGzjTxEP9SoaUBVLRKpHh9SNh7R7fcw/EzXoA0YLO
z4a5QANKmGs6wtpxOloGRT7O1JmHsBdHI8BipCgnssRKzh249BKAADyyezuT/pfG1k4tPktMdCwx
ZuNxrN1uIxW1u9ehvEMe0264zYjFaoEFjsnMRaonBKPbVvNkihv+sjAjQq37gjBZBvFGxVyxaVq5
GXrUF4gHMFGS3RIjqGxEQ63on8iNv5V9QiQCghUULw3upVcg6Jxyi6G3q5wYokGzHmY6v0F0+PN4
gG7J895aTjQdsR88RqP2H1UCnHNuazJTyGZv8mI3+vV72huf5ME5aElzEmIWeUuZ0RDkvBHodWhd
w/QMHCdgMR3msK44Yebuw5mmy9wXTyU0UHaeY7gqm0huFDWcKHlsFphaYsJF3TqKtzKfSFnqnb9p
ONSHlmkeEqfx4ifhefnf7C5BnP6wDnWg3xQiMdaaqh4yknrt52qKp6scDLpPzn9RyRUQ23cjK+8l
0cOjFYUIWVIUXnB4eLiS3MXujLQ6jmqndMA/S2YwE7wsp+2cTS+jjywhlSYQkDrjqZwfk/hPVrjB
kbUbA1SvaTikpmrvFMgw4xBLMfDux7TQdMQ1luwoYAhWpycGryRTiAQIfsiOxw1NdmTeGy6Z5Ab3
7qcOKT9U1x2KiIZtHhKYfQ2Q+dw5T2O3WKaDEcPxAFW+LQ9RKiKqmVYdxEhnneQmdsgcorsewpPw
Mu5KyH93YdmHxPkM00BRg6O4HlmtnsNE3Tq3N4j06t/ayNJrdvr4lJQFu2qUG+C1CLCyPt/mzAiX
a9zcdrDUVvMCtZpaa6cJgSZhTh5VV9VHE/MVScUse/r5RwZpXencOxRBE1FzkN5CwKYBZsq/8jx8
McfqnVvIPCoDraeciWX1iSFG3Glcbbt8tdlCgVZpP4okGU6dG99RFS9uE8K5EueRAEpJF0x90RTD
a53Wq9kbUJ2w8xg9hrMeRDVVthDrEjYk8/xL93XHWNF9INgYlm5FR2WT7r5iixxipUxOXF8xs7zq
5tbzegSpt2n8Cvd5AXV8RkoT/Siq3sE/7p5lRWwwomW2Eu5bhiJCuD2Y17rH0F04H9ZsGbtiyZFs
2EhsY4Kgw6CFr8Zk4fsdy4u236bxVWFMChtsofNL5R5Mk6ldJX3yzVt0kXXZbEqHEjGzqojoecNF
YY77M/bZhy/fSjrJQxO4P/puomJaLBTfZj9zaN2zxwW+Dt0RnpHrAglH0X+pnPv3V9Utida4KTmr
wUKuuoIapFcNCiilofFJolDdFiGCLff+QJYyNgyqgkReoHoA8tEOxJgiefRN9ibaQzgC3GVN7OX0
WAYNwYecZqrVu29rphkZH9GUP9PrszOb1YHdyzm1UopN3DRl+qGGyDyAir3PDQil1I0/CgcRK5IW
9U+vvdU7u2FggVvkSJhC7oAqRl3lzW2xV1tOB3jLC0oAAzgmTWR6hgPtMPsliFgD5mlhjZpSAmBY
cMoC81zkvy8ZHms6zGfAvNjhBQGSkQ6PGfCZDbooUCWptWpwwHYemtk4e3b0yI9OsRozMzk4VX/r
BBVX1vDXVYhaMqyrbROEJN4tX+mnNLTfR2rqatikTvgObu05aidOOnZIyNfodrsp2wyB8Vf0fbDO
dZGv+5kNTYqBusYags5qPSMxMrT9yXm6WNjSm1Uxi7OHQkCu52ekOtkohRRisMtNnPRwOcVv3+I8
Ss36UioqarPCpmtzziv2x8gZuRfcKzhbPiTbvWsukolXJRvjeczwlFfJ9N529GLQM3laxXzYTmUu
OZgURgYqs6YhmzR4ZhmZrPjcWUmMBI6NKDwgVe19xIUizyREKvXx/TyZtX/MouI4Jbfedv+oitah
Cvgr3+O7WpAEw5eO1JIAon8qgmnWVmkYODUL7NCIUGI+voudXB1LgFqqxvycBIl1qDEQNF077nJF
kyttynmZDcaLp1qioyznoE3zMjde81iDIXos2bnn7EyPflqMx6UG9rJB3zLBoRlPznsXDc6tp4w0
R7vG8JdtDWH3t7RdNjzzhl0bpJthTA5kEL43UZ2dv/8w+u6XUvBdAUWSUFnGD0bUmeGayVwPyjmO
zsXsv6nBQD7rAgqaRjM+hDNOcM7RO8v2fj/b5r1yW2/HWeKeRReeEaNQD42APGnxD1rqX0EGXVY3
1g/VcYm2k7EdPB6Sy0VlLkQH1Tk/DZ9lYtIu7x/jtZM74UxzwtPsMATlt3wYgyPLnmC/9PzT2Por
BE7msZUHX2fBniG/t0KLwOJOm5tsMOvjlOJ4+pbdEnIj1pYNHaHj06Mw6FcBZcKwdGp2bUfbhgVM
W7L640aMjqUZ/0x6l9LHx81A/fjDTauLP0ZYypYoX//W5D5q0zrmWhqMS0klg8SBoinz0ienJf8q
H79w2MmNJxBgW3TrKx/tEK+tmtZlrbd68F7bShKOnlMuRah7ika/1lTGaz1yBn0fRIxXSuAKgizb
hsdxmBFnmomPuVi6UVJAV0YcX1vN3e+zl2B3T3GrV3qMaW5Fccx9tv5M1votkR+5CbJkCCd9MKFE
UCmiF7EdFB3xRL0XcBp3Tf8GK/VQhJRlDlyYhTFNcV6t2wxktkXCZ9nzUP1+nzzvpzGgTSPzZ0Ou
D77j5eSsSItZRVRb5hC9zBSCG0pXnvUwUCzgYzFLdPCUHcs62/qaJjVuuCc3BjT3bd8hlpBDSNE6
MsjEVcdEgXs1Nl3siUXCzIADy7Y4alLkPm3bd1Q9Sy5Exc7UP5Ypa7y4UqfaVx+L+b9tso+84GpC
SIvY2zI29rTYzmX/FFnt68RlhUcJksq/LkGzZumd4PkGIfdsbfqUEyudOB+LXV3oSxpMPB/lMbbU
T1z0zaYYMKJBhaAs4YvK1t+TLEzrSzz7mtnal4mBnWmZ3Jg1R354yeeJM9kbHhldT4Q2lcE6Rvnp
RohM0Ac0q2XsvZZYXaz8Th9/MSIMgr6FYG45r/pm1yOKQLPP+dxMNHwpX+7A52dlySnm28lH0EyP
3yN1bCRkxtDFI5MoGcEl08ZwvAd/mVNytM+7sFooF2l+q/zuMeaQWRn5R2t1Ghsxv01l5tu5IFvH
mQl8bUgdYXy+MpbP8Z9nYjeAv02HXTAkHxlLq7UWmGUyaxPbvTgTE7Bq3QEcxsjdLqcrPQkAWrZQ
q5y57VvfK41bpIx2mR9NbyScrsxBLuOM7itmoHPQo2veyNX+GsenKCjtXwwqUDwX8/xAvltycMVc
E7ztiw1ZcX9K08yIUyiPsWt3j2Lsj3lP8xdYjv3YU+Pk2YzOupxCSGwB90kIIaVAvom2n8u5Anmw
0n7GNxyyTVw3mv1u8eEWMPPIxeJJzBVSW92fNphebLt4hClwGUpwIGHdkwnPc9ck14XZN01OB/WV
gfJmWK4e19QcUlSJ5nISjAE5PiGHisgAIbYZd5wTyV9zN538DJ+z56Rvy3nIfYLqwN8SX/2h/PC5
TPWPYnZ+tpP6zDLvoIaCUy0B9MhUY41opucj9Z805bUAP70WxEhsmoxy11luIj3yg5qSwd5MRDxG
luoagQDD6svlXVF24LttVzOpMxM8azBJROpm/uH7gR3S25r2GdNcsooiNwN4lxDhc+7Pdi0/KlMe
UyfAHWgflRVjz2qrP2EjuWa5uMzOfR4le3InX+NnLoKcKC3NET1hZpkLHr6y59KGf87/49r1MFMv
cc+H5d61Cd7e5byc0ZDPY8txV5tEVBhGe+lMasVuKSdGEe4WYDDIomtYcTOYBW7phlG3GzmXEh3e
6vuV1z0u7cSbrloaT13vGKzjsb9RRVRzcLEXb/A08yAQPvbNNuCQU3itRv+iUy7/bxDV9+0SJcEK
g8SjgXaa2SKfb4QJoeuSZO1WHEsh4ngMG6/e8q+5H0hYhsuOsYTTAX/tJgf8QRrjmkygi6Ez3gXH
rznAzPBv7MzFfvn3RNIlK0pXucl6pEJIhmoA3ozt2JhOj84Qdpvvn7V8bcMBBx5pVUYVzJyl3alI
5l3b0IVXXfyII2qZ0vPQUUVDUohoQc0yDikMtiUeh23VcVFIPE2ZRwAE1dLSeGUfdi5OdSqxjy2c
rCQuDpnPRDGMFoGdx689B5Ahp/zsSvhUauntc2N+TEv3j1vRqYQ5z2eizFZERgf7zCDYlsrntSfk
2qhp7rj6V1mGZeDbmitbot0Le5kUjsU2JH9dN7TieUaJ4Mtg4wM/YrmDIcMYxJO2Qa8jb/N4itfL
uEIhcKMVWB6bXBwlnvR5j0WDZAON+yzFtVHoXyWf3DZJg5cGY40VGz/iBoBSnAdsTR3iwtHdEXhI
PoJFbtQmbJonZ+he26XLymr/3PZiwkHBY1qarMvVcEvwdm+yOf4YbG762iELLpjp2FLKWo2LAwNS
fYiQ+KOxJEBezyBJv6/H4ZuPVPYOr/bv99mNl45Bg4WCfSwPfVtM1I18ZKMQT1JXycWfnK8s/wBj
Nv5kDWpO/gMuOoT4GZpenMxHkcbTSVt1ivsZYrjrJ9UaWUN6TZg9rLOkYgjj+aCL8oAdeCmfWOes
C1IeyP01dxiFkQfhvrO4g44QebdDML6k3aQ2QZ0iwpkaVvxmC33d94YNkp6tOVjhozFzYtn+9CwF
mihuftwaPasVHcwLjP1m8RrPiY+QbXLroxMPeldP14aJ14xuSSbha1BY9bHCloMOx9v3Ea7BuYKn
ATPCimOCVgDY7lrR8YyNKIAwN5RrqYp5N+r2BvYIU8uUZndLoLwpOb4x0vSI+uwueWzo4NeCIV5h
mMVtpFu8zwg4O/Qk/0T6/P+8qP9HXpSwHAuawP89L+qp7Fr1b+vfNSOz/x1R+K+/+i9EoS//AZbL
9Be6A5QHG0DL8NW0//HvhhT/EK4vPeLvAiltubDh/pNQ6P7DBtnp0hMJz7H5qv8VGiXshWu4hE25
HqQlAdnnf/z3P+N/i77K2z85BM1/+ed/Y+Z+K+Oibf7j321h/x8gFp8QKRNExhJRZQnzvzAUOlh3
CLljFIAlTlIr7P2HWHfPuWNLgNRvKOebe99ova7Hvt8QAcFAj5DKmYVfB9Vif0W5UO4cGeYXX/8I
fYMg3Rmqf2lY0FqjkUzBEJPVdJnqqj70ZvAnSTIq7zlNNt7SmAoHKH8cN3o1kNi9iS4yz5KnIDW3
Zo1ihsAPuclHYeysmaXB6CFTJDBw35KVtHEjieahZo8HdIAMCeTqW9PPl811kcBbz4JdNQaMjSPc
+Jj5PMKSUhtXuMULXeH/IFsSusCxDOOTHMdxU5sD0poaPkuBVDGlht6FbRSuosG70N7s2DNlT761
mNiJpzroFOOl0ZM0GlvVmbxaltCDPOYx8QC2Gl8CxSqjyJL6wXD33ShJlR9tj0XV0LwbYhwpfMU+
SpIAgFzsXFjV5FjF/ODkDcVnneKLxww/bfqSxXyTdi7ijZEoXsB1Wydufi7d7NQb6rXNqNITljAi
1mIfaOwEXFVntgAWHlrxUTdxupaNLo5WdPRjy30ONGdVGesj7jRnV+Qqpy0JD11oR8DSeoYO25x9
xG/WTQ+5eHEDNzjjqUKFFw53YSYFkB0ac89cZBP9iuUMiRJefofKT81mNM51mBywxgEQ3pSsx3WI
BgyNmnFm05CdVNpC7++DcWsG1UvPSGCHDRLOUqzch6zCy6KYHCEteAibGklzOPB8xyZSF079Yy6t
t6Ka9YNZ44IsfbbqbtptJgjwd+pSKgujZOLcTUev9IZ10OEFnQZw915brmfCC16x+q1aOxRHu47u
zhSzj8h4VupKMesvbmQRh2fhAUQabU7qSXnzeUqBPo0t5E1Y23fe0A1bhcPMghiwGSkfTcCj38gU
u70+8TYc9XKVpiWhzWkkdlH9afHr8kTx/JuTUmiV4r3Krer3tBbJQwZ/54exAO0dk3KX0aH3xtDk
MCSTeygqs9iUfnb1vYyombGKuO6xcrCBeMyVb9ya/tmLzOqsxvyO73Abd+0TSQ7zacLXKlWkzpXl
PQRNKMDbDswrfOH/CKvmgEklOlqLzdvR9UM8IrUUrSNYRcL8zHS3hSYKT7Npa2aUXXOG1/5Dl316
+J4uk/hklPPJj82GCyh/8sb2YhMb/gMV2GfekY5uM4Dkcy3kqlmiy5ldhsy/4e9ZMYWXRp0kHXvc
GFUxHJAlWWc7PFvGL38KnnVca2g41JTa3fNBqYHWbErkgxHgyixxBKO6bvCz1umLmVNuEFL/MGXF
1fzmlovuOtpjdi320QWbxbn81i4J3B9xZJqgAGw47DLYBgbznUBVw84ty1M4Vt0+JZmDkZldX4d5
XCNe2gWiUM+1/Uru5zqXEhOpacWXKPLxuQQ25GnDv4Wl98wR5N8YhP5VS9QHqcVs3nmqb7188oAZ
kCnVV2LZfWKaMKmpEl3TrKVlQTSFvoxR7D+UbRDuM2kM6ynOaEUY9D06srsTxoDaMkavIQe8V0ME
L9pIQMlN9AW8P/YvC/kcfCe2OabqPhuPdQZ0/70RZekhEex5W6f+8plobschRclqItxmR57foDml
8jwQo5wlob0jwbtFl1bGFPZYOUr2KCsVGbdZURSj9eu3Ssi/ThAyyyG0o7IoCWMDtlz5ht8ovkyS
7Veiw5DXPV55a9foh/K7Lr7yrO1e6s5alaND4FrAOB0kw5ZtDEZdPDJyWLdR0h9rMjWJKAJ3Orjm
SFQv6gz8wxtIWwQLT18h4oV9o33ojZYi+qjRb4mLdSLua29j8jVBUfxk3aBX0mc7op3xpcCnzhKE
kVrjhg/KIkAUksAf6A4n0PGoD4vhT25F+dpO2yMTNAZK4Otx42ZbYdE05RnCKNMWuBBwxsZEvYRW
G63aaIJQgzwqVeZrNUFBKcnYWaZASF6hie946YcxUEct2XA7jjHeUJgYUJOOiBzNU+eXPB5mDg5R
g2kcoyHnmB+JNHHyadsYb04cvUxLLLtbBeJIctC6moYPOMFsQYUcaffJJhezfrcj/EcqC3/U9RFK
R39vpm6FhPWHNJ34Bh/H2gQt+klmC0TmYBRfNw7UEIVea5y4NescCi4S3y365EcRgr3pCz/YWWmE
mB8OrCFSuAgWIW2QxprtnOVMp81H2bvztSVAHDQX4CpZJB8zOz9UOi5bPWdrcNJhzpOoh/SE322Z
GzrAJNhIMkYrEtZWnm2f/AL5v1sk7nZSQAK8WW9D35kOQeqkxMjUb6L11MFuY0TkRVxsk6H4PdEX
IycHujinrF28GeqYS4uouMAyTbwH8b/BsaxunpdEL2NuHDAObmcVzYdmdj4n31ePc6LogITL4UOy
Vi6t5wKGcJn/xPhU3fM+eiv1/AdzU0QEPdcMCqqNy6ThqleE8YkjRjwU58bJ6up36aX6QNQaPUQ1
kCfl0jX7je8h1ZvzJ8tuj+kyrYg5v3faDe0brjQqDWn9AJK3hTIb/5zSI3ym8CBtO93aDBl2DoF2
J9eL2re0d55kPP5oCsZzvY2W32VHWCUMISRTf46lVcVb8saC7lM5sOy8NG0uOMHqLdakCGUA1IlU
k9qdtl32RMNSQsisCW4yOfNMTUBboprw5+hNv+ypbS9WXDibIHnwWFv/7rG2bQZ/YPLtWRepcVAr
8rGY9rX+b1fJn2FFJ0SACnyR3HkuOtZhZZT5D6qenefer996x+R+sQjfkRj/7q4XMLJUwKMAK1nb
NgayWyEiYIs43h0UO4+ih1xvz0Z18KJDhHHnSxsaDSmd8VMaZt2+l5Z1DDvhXpOB98N1SgD/tc2a
VatjlQ7OX9pijsaMzPTpS0nzwVd+ddSIShlcWbtZV9Eead+0Zv8f7uvJImfCQiE6de2DV9zTHIaj
VtUpmIL6OWi5iN1A9H/G0ltXnr7HssEPFZrNsZpCFgvlE2+Vifg+rshAFt0Om0H+ILI6Okud/I4j
n5QcLTs+FHdT1pbeuGOsnr3kttRZEARB16Gc8jGBIK7WLzx7d14dpUdfE97Wme69q5qbPRzDspa/
ZOgwNrXm4Gn2G7ElK6HANYskXEUtGTKzs3bi8Mvm4b+GUWBsqkLMG2O5cNKaxUBaRnBlfMLS3EL8
RYbqblTreIe8YCwJ5GBu3pzBrT9FF7xDUot/sl2WmMErHnAI9dPZHXYCaZsXla+jTBgWLzMa0yBq
rMmX6Ed3Vu/hrRAx2c3D+BVV5RnLF36JRjwZvvvBtqa84y0+Tk73yHnECSJFtgdQ/gA2Kr7ide5w
B4Jc9gYIV4Rc5i5VabnGrFnOVv2FEEazcoi9q+yd86xyAybQXxES0aZlQW6juawzPfTNI9PfreWn
zm4yUCFn9tBi+gzjm+ds8ig2XmXnnKjj1GaQlXktQ0PBsUk/KwSKbD+s6VCG45sum62uGGwHDNnR
VtSPkFz7Y+L7JkSPcTXGzmsoZbtmRPV3yBEMUfe06HExl4gYMyhtwqcoRpQ2dncump6RcAURy7bj
12/vPK0HKI+yXzK5/tOVMjjkKygnH7CT8bVU6E/VYDRAZhAz0WMhJTs3pnotTHIJnH78lG7cYbMq
MY1qrFODDF890zDxhYj+RE46a/rlD87nozKrH0aLzqbMSG1SQPR8rjgbT29p9f2eAgxwZYcvrpqT
1bfz4/uPIYjHE3T1d6vUKDJiltjCdAPuDQeVY73tvRKbTeQxG+/JxoZWMYCNiFjQoTnBEKmIQgqH
BEFWxQifCdAbrmjoW62+GI0f7y13hNKDjXcd2/AihqY7R37XMExjjNm5GqKSyUTZltl0Wha42G1x
msA0/2j1yFytS/x1wOhq1YftsyYJZcNmiZ5ujnaRjdgin/ye/Zz6oV0foGzUySPlCTvQe9l3W1Yr
XtqnD+2n6gPivcvkmrudu26X+NDQalCVZdExNFyEW/1pKtBTpq0XHKPKUY8LZgJRQXKYXZmAKSNK
JcECHeWJvwJjHTz2c/ZKAKQGbeLE93TIGMh5a8y3FMgqTe5W7u8rV3/BtTKfjMVkNSS46sFbsakL
2XGACMHNsehw58LcpZH8WdixBtc0OPvAXXUDt2RDmgVeURRXg2if5iQg9zSS7wnjt6nu1YEh8s8u
89+B4e/xND34g/pQLmuDlMhToyblEd9ci5Qy1MvyMOGh1Yd40VrWzmmwmxHamUOGu1IbYhN54QlA
vkdBO2EP7I80Jue0AJmZXTK2vmFenjUgRJKsMenQFdeKkPZiDIZDZ8AdnGR4ChdRST6ThNbRA67q
NPHILsUapzzMDKN5dbzRP4XuA7I35yQ6/btP8Al1sXuHBZ/wY1l/u2GenmP1mg7ytzeKG/furejS
t1BU3iloSaoazQsT425DYf/9jYAN4p6u2MWE9clpKh4clbAIF0OT7s9vdpTb55AgSvRKkrawb0NS
jKt07S6XX5fmA10Q4wMVZOcwCOwjWcLcpfnElkwcSIfyTvUQZHs8gdd+wGznolLBQqzZVRJ3Gdn8
Tg2SRoTMxE/GgUTAMXVPHDw/4k5Q4+QUkXlox5u+ph3ZimEOV4TmEfpWnyOs08icx8Q6Vo0wTp2O
onPtRuHRaD8NpOhr4F/dGgqAQRNYIw2dAMml/riZ8nGxwPBG5oZFjmwpn+msXICN2j0lFG+nQHVi
z9LuXFVY1Ry2ImuTrelqWs40eONPRCW/Z157tbu4XaJ6mega1FHUMs+WLlmvIn3amVG1KGujP1RD
NXV9FK8c5e5RNLwMYyg2QW/ci5Ao6+4OkzHdEv8N1cRnKyezC8YlwmXRL6x5vL6a3oR9wFME1Waf
ucxg+PaFszPMvWFSK+NpQ6qcIdTxnbQ6AenbO33lrYjdfCHzWSF0mL6G4r3RY/5k4yaeg9d8jBFg
pRJBoka40yF7FJO095m65hOWQpvVAlz78thlDdGgo8Wot/2wtHUoFCXTbPvwEeUtiaxfnbVpig6j
Xme+t8wAT6Vk5znN/qplc3IAgj+HwIVUIrqNsH4HTCRWrm73bYMhNErpbepJjzjiv0jkCB6XfNDg
l82kTILA7HKCKJmMRTI6ew1WPxag/Urb7a50J3OlpoiYbwzeXSqGazsqtWaDioI2lPsxzpMHm1J/
jZYo2pokp8d9Q6SZg82XD2PCaza51idmf8UIbekBmIxwXXoYaWErx4nst6Ww9BURwWfili8mRrjt
7FWgFFz23mPprocUPWZmBT5ejUhd/WbhG4oh3cD8WCLHMT2nbATWRjyx0KcD1lzWB5xD22rObijv
ju1Yfml6XbwN0SH20bAa2XitXpQPLx08Za7q18Bw2IWo7NYEWUNa6S9boWU1XTZM+Zzu3dyHGcSB
VjIKme0L9/UuIag6H/OvquVysAl5dEKNN7UeHpVBoHiOw4RUg83cIy10quI3HL+11t6ThgkJ0aDd
pKEwV7aDTM11ut9TMR56wVMuEM3F5lmyymnjSKRZgPWwD2GQjiU1C5a0kv4jdj5loj6ZGwYKHngE
iSEVgg+o/pl66fuAVaRp8efzyVnglh1YNm7o/sBpz5i1z36Xynrsx5bdDkq+jFDcVBnHRXoamcWn
rPVxLNklAYEksx7yZqKKrUOlvMpNVnF9ax6dNqweaKrOZmLcKqhtTHuuUZ08x331JFUVLyf8LqG+
oTi6c4+0UfWjiPsvD38WZaX3xrLjUsIZdRhR1El1Z8B0im3jI2aTTwyJs6swhJnkvlACcNUQUUsu
V2Mt8TI9o1XhiFvdAvkKRk5cFGBUrW9zUP+ZB+crmZuX3PEgeIzsE4fXJvQAxY1/YvRbG6ueHo1Y
fCCAf5oHFFdJ/Nmb1t2fh40Z9Mc5Ld77jC10UjI/QhzNgjL7PRqVieB6/ERxuQrtltuHz4FG5cLC
hMdQJ45B7JVsNK0X4bnHqUqPUVxyP+VLqPt7qd1n1j77oUSkzWGelemhYYslIiILlLHP8doSHs/U
1T2ARzQEH6ji4q6sBDev+JT4l5iOzquWUFrGNtmr6yEgS8Lm7tOFmL3mP0kid4jNwGZSfTAGvqmj
k38uvCCjrh9FPfBgNdNyNQ9ItTIHrV6rP1rbOYfuovUloDMZi9fRjUoaqaBZARBftSzJUPV+Tc6x
MDAUutnS3UhM+85+tORnHQ7vTg9hKLGoH8tCbr2quOq5OhvilhFBaOhX9K/s4Nvbsp9cFGg63sBC
IA8XvTtAPbbNrKEjm19AMMclN3vlNrHYgjGF3+FkrNfqhv11R22tXOMJcpG5DqGHpOIlTeUpcJl/
lPz1mRl0WxgWw9Dxb+WktFGsLGsDom0u53cl854fJeajSHA9pExbgkH9bQpxaV0fnB5TbXCKW7vt
EkQahfmoy6+JOZhXVNtYKLEvOmkcvO6u5xy5At4EZhxrFxrL1hmWT6S7w2PI1pnsMT8H6jFMG0VX
nu2yOSy2i9QIxhCFKcMcgDvVLjY4ei0iDYCSD/u6N8XRUoQuz+GIOEX9KnS1qmN19lWcI7pgqGLl
w1pORIIyPD1nrCYUUkTd73szhCsRRpskb+I97JJy7VTcdQZoJNtMOlbOPPFkQ49ZL+ohvMSMqsJy
egC7u7Uzjew518xkSfBG8uocWTijEM47Cs8c3UqR/PZUNBxHAnRgUbIr5tJfuSP2EemzUQZe6j2M
6V6Q3D7b7JqFS3pr7p9yuFO6QvjU9e5LZPEuDxfPtX4X2R+Ncv5FKjYEddOh+jETVK8QXWffHY5J
GRWQL82M4xraZNeDuIttagyo5IZwtqqg0ir6BMuRHd9nrFOMy9nxR5rhp8bOGNSRsYV8jA/crQ41
yt+Le527P2Yl8O7MpeQpN1E2KmtnGySaDH3/PJHphUTiPlcQNxufkYTpB2qrEoQe8AJZ7AyYn9CX
xlU67nkuOgd7RN/mtGmzCVy4FAIb0cQUDmor5A6c0CqJ39IWYQa+iGvPoRVY2t7HXgAXxXm2FLpU
W6r40asRrsdRhq6ld+9VkyC+Uw5tS9p/1Cp6bj180k5Dvq4kfXcobdijrNll1kpOA0CsPtnHJCta
kJ0nolklE6AVq2sIAwzqQeBzd8qAZPHGMalFhApuTgEz26Jam0DTtlwHD3WAuiFq7UPKGp3XJf8W
SZAv3tyDN6M77jXiGV1O2zh5q5E73pzIW1kL3LUtom2Xxc3WhIWo+nIdB+YrBW699is/PdnMRKhA
sj9E1mPms1+i1NdHsL7O2g1ycTWj+Vfj5h7XtSgvvSInK9Mveeg3O+GGCB2mjCaPiGkjD38TmYpq
1iKwoRdBz1Qq29sZ3zbt6bd1/8q0v9sM3VfSEOcl8s+h7TfQF1CLGN674xXXGaSuV1Z7TQgAerWZ
vEx0cAibnkafF2X+kH7JycNUv3YH6uFftj88yYIRRmAR/lL9T/bOpMlRbM22f+XZnZNGe4BBTSRQ
gyTv25hg7uEe9N2h59fXQpkvI+uavVdW85pgSNE4LsFpvm/vtS0KClHGM1AuzY5dRZPjAasn4Zmk
u+5kRN60nFUkvskuNcv8oE3tQbN7HnwFWUyHiG0Ot618DCnpJJB0QSaygUOZGRRjeE8C2mNrhLcs
Cyj9L65PGRPxcmp4Ns+420LvNRYCq9yMgoJj9A8z9m4UgtTSW5UYRf5yZka/MAlbs0ShHeqeBmGZ
zl39AEZFc1MW3+a+IEO6LuQPOaLkU/J3/LB7MU1nQg3BVlJ3X2PPLVQujMqIYNe9AeHDLGcuXfEq
JjqHcYboDZArMk3I7XHBLoVyl7HP1P5en8ZXuot+gbJd6naguP2vhY8EJ+E3PhDorDX/yxgd4B55
ifFhhK2vZ8UXtOYpcu+rWUxbjeh69P5nXRV0X2GKF4O4J/uhW9ps60a4yABFN0lLlE/mo5R/YZVn
ErHk3PSTfVFE6kWSXetG1fKnoe/eaisM1v9LWtkF1u+JFeu+M94aV27pWLDZmgKNuTUxR6w/5Skq
bhu7fHP1+W5UxQMBVF4X7sUyvOm6feabdBG76YjYrJSwCctmncLoY/gz5G2dIXIzsTKRFZJgBikJ
pooawgK2Z2GrU88Xo2aoTArt0ZmXp6QtMVdGMAdSb7KHcyFqpGjVc24+8al5PKXHRJV+v4aYT+6t
Nfa36/fVKxR0i/SWH3mjZlu1Evdh1/4Ya6paSzoMQDTZa0/wTSoT21l4CMfxYMyIW3VyBDayYGY0
qa3XhsQCOzcYkPvXxkFRIltmAB1ckbPB1Iz2a7mDOeNLo9rRzn5PyR3YVGlz37r3COpvmjk+koSB
PSnfEwmPea2xXpIeTJKlBmFfXhrZo23NUJiXKKXc8T5NqVQpNu6XKpbpPs/Tl0mB1Ua7K0dHta27
6M7oswcV2iy18OEwdfIE9xSvh2J6cYZVCifGbaNHu7SPv8iVwZHbrA6f5IXaM4AJDYmyrXf6ltSa
W3ETmvBzW7LhB90rJ4rWQ3pQ3WhfjvqhYpeMwntkeDTJohOT33GPKNp8SaDVJ2l87NMYSR0Lb5xl
Szfvs7Y+hKGCs11uQ0HXpSbvtZ7oKpEl44RYlqz+MaQI3Cnsad1yP5kVfRtXPesVefdJ+bje+J2S
fsD47zLmtGq4GedqO5AFJA37LQeqJhX3Bjigj8nrmUb725hVXmoB+Z8QoolGfYXRZ23U+Rf0x4jJ
ur2feeQ3ePX5cgbSlkatPLH0ODeDedRVuS9ajYi/8Emn+oBAlWqCfjMlyU2Z1h+0r9/byTloabdC
3Qt8Hz9LEzwjbU9TQbPNwkVhRHU65XPR2q++MJ9n3XluY+ruFCO+yk48zZnwFUU/iq55oY/5Y2Gt
2Ic/VCuEzoGzs4mfyxJcuwUEEewRsnrklzRa0VdAayNJZ79CHUTcezSpdqQof+pqc1qE8VjiBUus
/idlmMPSeRizPwh9WuXz7wVPvVLWZ2iAb2Dn3sdOsTFcGAiQ7QMW0ruFFizOMsqbugS6ywS0KqEK
N4htxGp2e3RE9Kwb2l3Fd2I4zhfXumlGHM3Y5qriWaWTJpg/oevfpdMT/aXvcHZumki/afPsR451
O7LTQx5H5wSPzerKMJTyshjmSRr1dwIKCyXYyQJYbPBQCfBEYtYKL6Fnmqn3eZu8YxgLcqlTz2OD
2zOY8IC9Wop1tpLEUyk21jbC4qS+iW33YAw0U9RuvDWW+nbUZYDJ8EYpNMrPzJdOFLRhdu618Yni
0iN0+hCDf/SwEvOjmTz0ilub0dPS1A0m+yAs9Lu+Zv/0UFpY5YiuKShF4ro6iWrdfUGuzEnLtm8x
LzQM4Ihf3JJo5PVmCfXiLozutFDu4ho6ZkL9inEGICTch3wblhStgMaEhTGjnqh3lZTlJro1B3KK
uvJJMx0faeDWriwD80CDTq4GtzX7vf1opOPRmg3ECVT4I/0NIqixLyZKQPb8aIu1GjPiabXk7TKY
l3TW71wQL8YUHyJZ7+MCKy9d1HZZboqs/VH0yUNVPLkxol5Uqq+z8yN05+NkTT8rhTyiUNNvOqJU
QKUv0/OoNR9EkA6yPY9t+xab87vda36RuS+xwyMHLRGrcfcTLNllBYjRFsHaWtHF1FlOGbI6TuCG
EwWQmW1j/unobKCLSRBKjHC5koJmdFZd0njZhxlrJEYMXwCDWkbc9/YEmg3Nje73GplJLLO2pfmo
KYRTDLb2THfrgtwTNbEdsMc5kN7wYg489uRX8r8vJ7jym9poAZpJbj8KT5Z5x5r3e+bPQ43MQnfe
TdqtaIqnKpfApO6nJXltR/koLAvJN0t1tadcHm+rGnZbWu/IiqFAbbm+0Mxf68/NZnGvGu4pbuJL
rFEXlvggNusPLEzt0S4Igkxi9zxF/QMgzoBtxyGMk2cdbl43VC82aPLlYmlxtAknk31IPOxzy8FS
S/95/UtT0bz2dsR2L/nWV6irXYinSq/vwaLbMWQi1MMl6k55NmExZoX7qbdgBAwD/MayMJO7Hrbb
chNWKZXhCRWzWF4MqCap1e5qpd23MDiFSVFEkRS5WezA2NMpMLeZchnxu6y2BW+cxoO0h1s3FJQJ
zWM4trezYl/myDhGcbdPF+Novg09Rez5aVgSb0rmg+P0t2byHq2lzLH6Tkfnk2rrUZT0QIEMomz/
bNxnWjSHKMy/Q9O5hHEIA0A0R0dtP5YQ6FGBrwaWkFNSwekNzFG0cpQ2hzTNEFkX2Z4S3raf7R8A
gFQPb99tnlcBZgI+ygxW2sKshT3CVjx7JYamXYF0AdkAHahyaxIxzVyhv69DZtROb9AlVrltAti/
vRUOeC83VZsgqw5oVb0Q1cTFmuNDx3qCPPA/8+P+V/7538g/NZMk+v+f/JN6y3/Npf7zH/wl+nTV
PzTLthkfEXf+Vny64g/UnEIT9O5J+xVr2u9fik/T+MNShebYpkEKIf+OPLy24in+j3+Z6h+GsNeo
MEGoJjVF8T9RfGq2u0br/SOiSnV50ExDoB11Vd02jDVV6x9ph9TxO8QdiRM0RvYKdmbTyZhVTKng
OiBYGfjqi4Oq5Yzw/NwmS3uKawsD1qx/KKmR+ErDji6sqwuC8eFcOz/iZh6PBrAbAJTJgmuyzn/N
c58c5tn9muwfnVQ01oY2z8SgECaY6E/QqfypdoxTraI7G2b1ph+faaBkx6LMYM2N+ZOuqsb9DEhb
aadgrkei2YnM2hLSM+5FGaL8Gp1HPMJAXTpsMlmx1yPpnCMJ2F4O09GqswjtGVVRi8gVak7rIo7R
vtZs/NOZDQU5F68xD9NtxaCGDCT36zRaIDVpXioQHIa1adw3pfhGdwdyNB6+sTPl/kKYRuJ209F0
2udmoq9o5xRIyFaiAlAZyslEuULj+n1MDOUGAYY3jGRbWgCYwlJDew4dlQH/opt98Wm4aNPa5BBV
y3wP5IR4kB4nhJGTHFpkC1gSHQ3D7ARaN6i7aKDkJi376DR17uXUBDYaS4zFLxOTGCZ3olmE4NSY
reQka5x8zgg/p6rn5QQKh1yC49zhZmu0dj9Z+Hzt1jeS2Hcx2kI7mD+FkutnQAiqT2ATM/FU3pgM
oHsCp7aTLH+w72BRSYe5D809DpwCvbD1hS8Wj0EuWpbYVM9RW9igZOxiP4+ZwLZ21+GFDnphjL62
PPSF1gQtRhIx6xTXHDYXiX0CGaXrAzQhoB2+3Q2EwJrmL8MoT2QYdqcSziSZB1A0RkQRL9Q/oj0b
QrIzWUsuefxpjoRoSl0NzCHTgy6ybkyrKna446ZDUn0zPAOqilTWtiiB9lTc3glIGemnzvj2u9HT
ytBCM6udxoaFL7UlyKcGpe9p7QUsVmvsEhgow2B/lZWV+rapjxsVmaMmErZsWWtuacaS9pWgEOpw
C7A/t++tEsXCMFJLBYOg7Rwx/CjVeDrkZnfJoqU6hTRcjGrsjgWtJgvk+GnRhQ8W0amq8JUYwjpq
o3vsYMbgelpMAlrGDbZvNBOTjPNmgb06zXhUBkUPjwUTsJSDcRmqcTin2i9TTjntDkI04FXB5VGA
wrfg2mrblCehjeWJJ27C86eyLqj7Y+2iuOm65LWH2YjDTwDwZWY/q9VPZWKpTWLDezR3Kwlq5YEj
/wswh2CjtG5UPSQromZLj1tslSi+G07h7PNOQ/9qKbdjYdo82h0G4A2QcRWqn+rhVHosV78RACja
yUKMtA7FTtQ0+llOZlsw9fZupUC4GbbfbsZqi+sdtkX+WYrB3Oc9uPiEXvTeTbO3Drd8aA83EQTo
7fwDhKwLOxmeSew8yJGBS5tnEqvIyNDRYVvw6jdNyF2Tlj80PM1obTE0xYXhFbqe+2rV3gO0+mUS
e+ZkxSlKwD676MsSS/1mQ4I0AK+qju7JWy2nkHl/ct0OFHq4LVWyWsEwljiIIy2qVYAwlm1FXZ/I
tzbed8n7JAxa+iSStcVqVF0cf1KhyDFoYyBjRWDldA7zjk6NbHHUPsgK6foS9pDRYMjcQOFv1lQy
WBCoJG5hEAw75Pg/B7zmNORSZBuiKXcWNAVkgL1+BAm6rJ48JNvpHaQeSkJ5RtDpyBa7E41XWM52
FIqD2fNWuOR6pJlGEEYVqVsCsNFPK/HObZYQ6d5bvchsx0RFdw731GaVvZvNcm71cl35LQuEqy8U
yjSXMpqMehTtqGSg3hXyBxrhEesZv2XTUY9tF/u1+EYNQJ+8lMtRdoWXUYeKsZSf3YSVZJ+UP6vJ
Pauhnd1kGEvpfXSKpw7UW8P+mMRcMptpuLSyco/s02wKx1a965XvxdXFLqG0ieBUlWSff2c2W6d5
ondCAyN6Yc7ddVNyB9iCXVynSS+d53OKZmOfl8WnKZRnRUWRjBcWuDEGxginYacMr83U+wrWa6ml
IftCzfZLVz/FeRs9usXw0AyltVsmQ/p4hzKMv+CDEc4iApkAMNLS3jkVTnC7pfKRIZN5mQ1kEH3a
2dtWp0c/zjRZ21qb92FrFjcIZ0qY3bjXcRKp0BHK1qdgdBdmskNN3Jw1PIn+ZKm0qlJ7vstYIXOz
09FM0uXcscrYIL53A8dkk4xeuttMtWV4uosj1G4UbWu61LxjmmbmUh+qpD+ymSlotjkk1rVU9su4
l1Q2UwCV3eIJNJ83hqghUIlC9+qqPyXhyJzgoGx0lfzZmR3aAkPzrKqz5jkRqRf2MDWbdp4GdGyr
FU7HtNotfG5yoeRhDVV+Y1Yzg2/Y7UYh4YHXFNkiDJ9SYlvV27NoeUysCT3OmKMJi4ybpXbHQEcM
1cZJdioTkJt6chjIdNwIpdP8yWVry8zeBBN2WBM0LzN6pezI9PKmdBTMyEu3FVV8nwDF81qKKZnS
NCe7I1CwwVE9JYQhO9J29zjD98rqlMXTxZ2b1t3RipmA4XZBwCCpSzoj9S3ducDs0Q/yUUlqguUM
VOBzEj2FGAUJYl8anP01MecxUhxJMJsDVzC3hHYGska9Nk0tAN2DyVe/Q2k2nQsrJ/x2sI493kNf
YOpfr7K4bROWAW5mAZ7YR1GuIAyNo6PaOdhqSOejrLjk575FiYIshDxyMjkaMEEMQFoRxClpww4F
vf6xw2Nso9tDXmlrC9GhUrJvnS0vrMUqe2DXJWlfBb10vnSQBt6gH+l7NcH13euZueKJbUISbMKN
fGAJ1OjDJXD6GRFRhYhCJy+QUDUQnRalb9r5lNFFbfxIM/bEKTinjYEMTDKIHdQOJZ2KuOZ6WHK2
9JbpfqC0af3IGn4qS9gwhkHhDdRi/bZzkkDNpK4C9Aj9IbQgGUxajeEoygngc6lz9llJ2rZTo7ZY
UdON2YG5zGzmgQyQLdaMDsCSMvta1312rMHpdyKYuF7kVKJbaXXRbTEHmcHUW9BOhkzdkOQkC7EL
o1YNIkU+h1mXUeTMm8CxnDqgM3tOCe3aX19FtXPGk0o4DXJwUjH7JriegTf56+z68nqAa8yHkbgH
akMSewKH9u+zWTcUKhQ+AJvkFDsTtFv3wVibckjts+PAeEL7Exks+rNtmUKmqixKiHg1xY68K8pA
XO5oGyRUZRHtInC52AP+OhhXQPTv1yICoR2F4vVKSDbxvwdDDer1EK6P/ZRQupXsZZhbJQpIWcp9
qzQlay/Je9dTvFIY8eEqbq/3m6q9aoPGHlor+K8GqiVwADjNLYy7zUJ78/q1Zo5BOcLq8Qz9eby+
oZnV3YLRCGj59B4hYWadyeF69vtguEkdSJ0PxlRBh+gLjXQ66VvdhsxrDGYdWOvh+lLO2TfUFcIT
/n4rqwnDMt2eddZqILl+Ftb1Y7l+Vq1OrU9Pwp3+RIV8CWJLAvNazBWLhJYRF118uh7a9Qy2ZwOz
hyCaamY+M8kaiNijVGUzBBOKGYfFDnoJewh+H3CjjgGBIdUuc5fnQqmVAHK2gn1rvecSns8GJd6i
9ABO14ODqtpXRfudI7tWt8vYLISP2QeFdUfwGz/uKOpfL53SRGWvLrqJ6RwM5yrEvB5WGo3mOwIe
0Dgw9vVtw6jukjLW8JuKpL8JpSQxzFx6RIGtfEDfNe+ufzisD7uBpHrbYcNHLLYAE+9zqmyo6FmQ
r6OHWIeIq+zzeqahfvhLBjp00UvijCix1u/o+l1cv6ghIxBElGufLQUWAAOrCRqBjS/RxP76zfzb
/duOJMbTlMUV8feNbUPKYdl81PsGQtj1Rp4YNVauc9MeJAuCPz8Q5vF/fl7uVJN3VNC0OLKd+PMj
uP6W19/XTHBV/f7NGbZLSILxsZjJpBskqB+0IBUCg008lebB7rR7jR2xbWKGsnTJ2nttiaqLCaCG
JjA2L7/r0t08V89KSWc8hX+Ehx2rtet03yrfioO0YsrHGUMLgW8QS91NWUJxy6RL627ussvvw+RK
CktacmotxJhm3vto3bKNrA6qXU1EQlgPA4ZEr3cvaOlv9CgEgMneDVae1xAuFCESWVMwgc6bD1VX
PRKnzozZsxeDOWATULTRimy3uOVlGi5pWf7UbO1FjTB35woRqOOYvBbqS4qmfpM79Vs0lG+6TXku
NXgEtCK9kTH91sqc7lW5taom3Y1TcU6ikQYt7hqWFsZr37LzhFrP0N62u96ml6Iu1upm6g/QXVj6
2MNTWuv1KZLdpTNG5xDl8XOjQUdZF6qqmWlbNUvso6Yyv0Yqhh7HLvcIJsDuTHdu4TylBmGZFCJO
zqdCnQCvP4KZ3hkfLExm4wwaujVNAsN+Tvq9szzUeZ7swphcgKbIzrE1fbIhoWinKDdKH6EQMBFN
RSa7daq/VCIIthOhjd6YEMschG4aWbdlDjI3I2IpIW5+jhlA8+ij7VmsKDOkc7A+Zwf7ypb2Ivjs
+sGRRzLs9sSF4w5zRMXH1d1lNoheUDuAz4vcD8fi0lcN4pF0uKgTadZgb7tIXGYWGZ2UPBLaTNdZ
Iu3H42TX9TOiaV8jVY9+NesqUMLHBaqzhzrVzD5aa3hqhfNj4ENY4gZV4Yj8zRXWo8yzwCnUhyZH
sWbMhl/L5Wems6ceUppyKcBbM7RpQ6JTlsinwIInL/1keNOgY+BFxxy5ONAK61tKQwJWasjTjUGH
tP1dUeMoq3aLOZ1w85Cok/+CV1CCoXRjr0blpE/WucG33xL6QfCmuQViYPspGt1NrbY44xQq/Ac9
hXhQdsnnohMv4s7kPmbikuMu2DhZebbD6WCUc0DqzSkz+x0ab/Iozeln2WtQlOXzIu3HTHPfXdGH
W53naKkW6wgPs9rUjXNHSvO+VPObMRuR6BDxIcWaEFE8cJVwR90Z9EBKIlfMxgvM+24yysWbVTzS
IVdQ4C3M7AQDBl9DNN5NOdCaKfPBqg0kWhqDsEmnlajmBiRcpmWThOreJVP7tszkslsIu4A2vJFs
Tpu/zY6djrIOy0+/XSRSzW6ifYUOPIGzrLxLiI4eUVVMBceeTY9dtfYudASb2wbivt4z+Cm9b+lk
03QkzHuihztk591d3+KmBlcUZwhi4oi1Mq7kkyi1p9Ypwbc1dNTjtPBS4ChbA80OP56+Fy3KrSyG
8QTNaPYcpICzhTWgNTuIY6Pa7J1B2xIW8ytvgBUNon7D9UkK9ODi49S+O2xtJIsPN+A6oMiqIdS2
HENtX7v0CYfGG01U7VnyQDjrfCLPKcFtvDfItgfpEbtAMERJooESpGOjnFU9Oscq6vdoJN217rH3
uHisEQDQ66DnRYLQ4NmkztGstpGJil+sLCLf6IdmyzNq65FGpvcLLp579sXLWTOTc+Xik1FE/ws3
TLN1GwoS0viYLKnuF6m+E1tSgX0wTwCrcIQ2oCudGG6K8WVC1/CXdIEbgS8sy+rtRIhmYjgXi04S
YH8e5EXoOzMFRgKOFCwRJXx0JM9JMt+1JdXYgtjfvdqZWsAC9oVZAxNESCFwLs9tNLJVs8czfcAH
lwAyoRrlRbcsXBe2Im663LpVXdRfuYIYbI2nl8Qt0WmIjkVMWaArwPWEzi/8+JPPNgRpmYLTKLUT
QoEtzY+t+q2lYn1mWPOSiW/TiuQvyh7zTsJLNFBbH9QwfGwYg4gnbX7FOQ5OI2T6LOR3TBWFLu0v
J0W9pZRnuKadH5n5fRIPmYcYCM1VoZ47SUOmyb+YYs4tA9muYHkvku6tH5xvpnSoNUBBSbcxA62A
rZ1+ZZaY/XEhW0iMzI0pa7LeNLZ6i4K+63YpKZD8xpRBLBP0i5LRbiPzFB0y6g53AARXkCPouHfa
QESepTDKsKqF+66ORJeYDtLYRfm0e5Qs9QzpXxU940HyIDOruBHliGqjEOG270ccN0yIuY2OEv1f
59Ton8yRvrbpSyRIYK010/whJ7tkndmPtKpxvC7f0uGRLzTA3sC+N4bWWTQ1EZ50A5ou6udbLC9B
U8XvlbomVnXgHK1tPIwl/eR2vg8taE5RkSy+MUUqzSR0KqZxS6cNy0uDEJvowE2FqGY36OKhTWsy
ghw8KQ0xugbxAYpwPsnLQoBTM+GaRU279KnMloRdAw35pGJAi/rhDvXftpf1YUzof+mEPswRjVyD
uzpZYEWn43w2DRSiyqyTsUmuMKqhqc1PCaMEvitcw1rewK6voteE5KOuNU8UvPGJQmC0tIeIW5+0
eiO3dxZShszInqr+0pa0bwc6CV7exy7OGJ09k9sDWlyowAl9g6Vqn4RKcjcP6FsXNaBMRtApEIGt
alkudCtxnyT6XVzMvZebrxn17U27bhmvB3sQQMFKIlXL+slkYBtxNUKLtTudihfFobqPKp9acLJP
ZejPScbkj1hrCutTOALQsUOdRl0v1sFwOihGfmGaIwG7d9fwKLHJp/IxHT6T7hTqjeV3LIk2dh1a
ANCMZ4l91q5nomns7MMNIRvRi5CHOR/eF236ZN3ka1H+Y2WMjlnu3IcY6RAT6FuZ3OMjBJNsj19T
bB6pVJ6VwjFRcJIfH5ofloXevStrwUb5uKhsr5Iu/+5NTE3QTDdd23mWkX7Wuvm5UPHw6k7BPWuy
1ey56xxHuegJkISuChEaEaS95TthGM4gXtoRq3csJXydwH8VlKvjjBuPkumD0RCqJZsCQ4HhI0k+
hni/cDECK12WtZQ0Fi+YuSv0Ai2GtI4+q1EgaLd6OLmlCEi0vLW1uPELJ4VPXbjCa5Eo3HZ5tlMz
pAjsBmguDzkrFJk151gg8lQLUK123O4S66MchtJT1Z9N3UEd4Xss6ljf9ULDX6C6H2s+XJoif0GO
oZvkVqg4xZDnruzLGVbcDQZ/QpRl9VTkNnlaytxvgX+2QTfnUFdrLCzB9bXaRB2lJnZdL3mLPERe
6whFkvbB9fXvA3w+hgtgiqgPbaIINLQO2gjtkMK/hz++DVCLt0Fy3bM53G9xkgZy/UHlVN7TE5l2
LHj4Cetbvw/DOC7E8hFvWK0/NJ2svD0MtJ8DNb2k+HEcShl+nbt94Ng5m0yyiIKyK9E8lM5ibdNk
YF6p6KWzQFxNgHQdcM9x4ALOixaV++v7qnhPdXM+JoUYcVqR9uT0LAQXjCLeeE0/atqehhudketL
W0CWUircNhTLmiBZixyx2hT1AdcPedhJeqTdheu5RL1vr+URaz1QufnnIe/UxFv0RYOazcbeXHfy
eIQetC5npQbc1UJFs7OmcAyuh6Yup2BBtgMQQTmE68Y5XcO94vVwPfv9XqWOd7jjaJvZGkX5dQce
hfMQuEJzyR5bX/9+kygRr7JyjajCka926XyZifqA268PFiIgmN1DmkXSSkEyya4L8rWc1ZQOXPaG
zCgrTyGz9HS3lJR/RyhdG9RA9oPrmbm+vJ6tf6PRCY8iHsf0WsgMmy6+cww7DayuB7Rq9KkTqDpQ
g1RIc8uCTQ+uTvl6PRvSBooLnc8BqmcQYnUm9Q1O7c6W2e31vTRi5LyeadOaV9oLCpxl/60ZxuTj
HGc1ocRaYIaDdsyaz+uL69tmB18/4xvr1FINrgf599m/vWTB2/oQ9iLYdVyVUk0Gt6yntfzCal8Z
fx6ub2MoDzGt3EPPt+AHijjb13l6o2EJYzxYL/Z6xRmLhK0Npmhbr9dIgo2GFIvD9eX1IADjeY18
yGpm4iLnayLQ5Prz/3ER6+UIx7Ixra3Xcf2TmRsB5jdP+IhmL3SezEbeujiat31cR+y5gGypr0XE
ZmWBt7pJYqKWME0ibrYxk8HiO6DiM2Rt3iwFukjoOA35WVSz27A7a7pFvqCTfmRT/skaCIrpPG5m
vRCeViXfllU+Vx13CaLbLfxswiuR4dLpQcG1ZHxcU1mdWOazl1BoHpKxVYB4n5udMZunjh1NN5XW
Phv476QSe79UZLjmsl9CDA4gbE4UfSXvHGWiPePe/cZ/sMYSgxWM0tW6Z5PEykrRkwPU+U7AWRvU
R0XREEfDeN1elRD/Kxr5b0UjtoaW4v/NDDt+fcTVv/7PN9vQbj5+/ce/NPP6L/5SjWiaBtsLZ5Sp
mYYqhKn9zQrTNPsP3TA0y9RdgWPjt27E/UNVVVeFFIjQw9U18F7/Vzei/eFCZUI+a7DysWzV+J/o
RmxNh0f2X3Qj63+hcl2usyLODOffSGGZFkJcp5xzo83pcMgg945xErGTX1jpkzBOaf06Hl4PddIN
O+rID9cBL9eSVvevp9dD2hJKhFHZQXJiUeteD4sSt8G0Hq4vK3o0DNB5vMtH+jrGWjC/HlihyT9n
mn+8p5TkLobyVGYRMZDZWo1P1sP1TMeruDrZnJo5lBWONsk6qAkbZ/m+noYNRvVxsFnQY1LjiYCj
Lwu/WRnSTFoHVkx3oAcnHxjQDc1KqB+kfrJswvGOG2fNilunLOFG465ziktM4nM5kfShuUW6M7qe
XncpVKwe9rGds0+3pL2Sr1MPK6A+mEkXC5RBg9Wvt3fXyUZ2ZR8wX2Dcipr6AUnbsFNsrilKnWfk
ZUfURYBZVeiI67RJKhlbmXVmxZBAxfR62koyE1GSM9Ua2oQ0QZGH63X+nmSJUrCPtNzAlizB9aAt
TQzbOLmdhrY6JHI+RGu/CHZ/w4Y7aKIwOcBb9fNaDDtNHJ3uI6X7FiNfU7vWphk9EmYy1kdWGcCd
bFQykflYFAl1MUzY2M3KoCfCIGBRBLQJtccaElgGvw/Rmtb4++VMdkMAiji9nxz8ytnas7gerpyn
65m91nyvZ7qjQ6imjeKuzYXrlV8P9vry+h5YR+JPMB9iLME2fL2eLmXbGWV7XTnkj1S9CXpcw3Ep
WqGpuTfOGu1f7EjPuvVoZ9vpi8wHZPto/Kpuhwu/G5CD7uApd5t8F+7jLQ2kGhfYR9cdGuWxQTXc
40lTHl1i24xt8cL8Tjp0K3azetsNrPXbXShOrQ10/8KwXb5lvzSP1ttrdYlJ7LJ8w9hS9CGWt6LG
3i63xoTw6auydg5eWpSdcoWfzRsMZeS+UVoct82JGG+SuijYU/U8zNgmP9VnoiF7wjKyTfKAycgG
Eb7BRrcp7JNQjxhmMF+Q1K5Ib8nObPujEhtvYJa++E7vXJclzgaFMbj5Lt5Q4S8fS1TAqHEEDk9i
jjU2zhsLXo+57SePllk+Us3jd8Vx5B4Q++bY/3Bc0xhEYRrd1O5n/YX6ho/vdnhK7sWLgr8WmOe5
exxgN5Ov6VHtQBYKMEh3/Uxfo98xFhAofo8Pv33g/fqdGHX/A5/FBksjUPKtifPgnQx5vEO5uWXz
A69LnzepuVX9bNmuDYCgZb067Ofkrm63lIrmb7Y3o/yZstuBIUpOU3asmKJ/qs426x4ol/LpMnvz
zwr42h9sYV38kZQkb6Z4z/psouKJ6ghp7oNBuv2d/my8roFvFmMIfV1Cw732Hj8xNf/6EeD7EUs/
makGhDgyY3g2H2rnAL8QZjBOaNpX2JjyR3EuUaC/lp/2c/ni+jmcm40Yfbs/ufIdA4t9wJCg8C1S
Bgz3bLh723MYkYafto5k5tnZJxRAt+odXD1wTaXrOU/GWXkTdGv0Dbet+WF+T0+rffdEj/aI7owl
JQI/nUavlxNiuGOXnpJy/pOKNuoC2LHFRTcYKQ64O+nWsx3c9PdZ9Ticm5fpTv+B8VS+yWTDTpqb
bTg7QL7dTf9L5AH7r7Vr3cL78q18p5MqQH0I+GyN9Gcb/ZAnPzmC0q2e4MNRT7FZTtFXo23gwwe6
N2Nv+QWCijXvRt+x8LS3WSB+uT/jJ+PUfptfRmB9JF/uPeMOTQLxGPk10j8d48hzmB+mgUwGT61O
9V1r7Kduq72GOPK2LhR+H5cxO0vzlv7mccCt49dMBxSVl037oX8gpqjyg8P9UOxgQsZfTbtjc1N7
X8Olp9pzwVciXklLwthY7IaL6wmfBCmkdZlHeT98I3su9fPLWG9Rjjen/2TrPJZb1bY1/ERUkUFd
spKVrGB1KKdFFoiMnv5+eDdO59Y5tcrbtmRJMOcc4x9/aJ36/bltX+tkwZ6BwC5Ax/fypgucyAdO
YO2tUT7YO0Iac2Tx+o9a4Fd91GKXL+qNmC7lT6Idy1XCkuLI5enwhEQ5UH9ITAqD9AcfT91mlJMF
5ZFAOz5zmMvvqSd9lb8LtlBC44JJZ/bC3w+eOPTfprO2wbaNbXHwI1ddDiS0kD5ga+fk4/W0CQ+H
bGUN9z71XstqTzATM5869LmWIJ1h+EZITPUerlBQP9og3wvfGIZyfQcCofIVa+/xPmKvw0pMbP7O
uOku4eyB5kDqnnDMgpXB+0DTX5PHYgkjRpH4OkAHW7IgQzws32GK97WDZjT6NDMrXqBrZGyAXaEv
pkEGP//A8j4U2/QL37bFd3RsMc7aGVDJXsqvKWeejNjTCK3xVvbn9LnNCA49occeBY+nCSs7hTQm
bAzh3kwPygKvbDb1t3Rqb+GWat+AVjNhZe1El0H0i/KiUUTjZ1qSnKV6ZeG30oVWQhQPzbgjvA8U
oMsdzJfYPJKCmcBaz/F8/i1QNfX4QFjyYbyBOpqxzds2Tq9T2N/l5nfmybN6yX6TDQ/6CIbyeUM4
5aMCdtzzHGqEYm50s85jsyBSj3/JE4X/hKVks+DKOHl4j/urSgB5iqGhVf7Ll/yvt0YvHF3eGPu/
6FObreLvaLIl611w1UOU3zB+k9/gy9F/vLbD0g5v9QpKa8LRtxbJuAOheQRj9N3rG1ieWbF8tE7S
4Xfjkfj6ItkV0lG8L2vSeuFTbPsBKysLoICZQFIspXKbGdZrx4uVuiUeGiRSWWcMScfSm42aHLU5
GGC12KhmH4uVskqPpH4G6puye+3Cs7nijsYncC3cyNZ5ssVkiO1Fu7rxEmYNf7MTEpJbPNTiFVz8
nIisMOjRTskneYGOeCU97PCI+/M7eaSOAvhq5VhfekkFefaStG/ZuBnULeDctH64mXfBR4ArqP1I
8bcae6EcjLgaAOSUjsrkjN5wznWPaN+YkBwxM0uadQjP5gsLQ/TYNrzjWAhGvFBLnFmhbDIC4Pj0
h/SdRNRO20pA8SoWbFvAZH5frtwoPzwyNyL1QUCQZFVHNiLGwviCW8Uuri2T6tZaLKvfEg3aWdir
5GPqJBAwd7O5SiF2A79JdiC+nS/jEdclv83cSl7LRIjBdUC1pfuo8zLCOZ7QW9eL7GIMgSzj3s74
ykq+1Wu1XXwUpvU48N2p9sN1vB6FN8JqsY+9Pol7cVGp4v5rTZvRN7/Ua+mIm/w4YWowb6ftP8Fw
6rdosUTH6beEM/uys/AV93FvD4LfH7B12WMM3C2b3bBWPp7Bgdb18Vvfx7dZAL+reI6XG6/VgCQZ
QtoZRwxbOIE3MUgIKYCdLtnmms8IwhQGKIZgJSfkzE3oyJSrC3qFJR4HfXZR9tBuocB1MpaGDhhx
7Ytfiw+R+fK1H9z6zBCiPxRejsXXacJEa34VPjW7NvmdjhjEylf59sHs+qCu88N0Ha71mc9/1k53
a5yzyGF+4+DAE9wul8378M4Uas6pxfkVUiGk5LfHyrhI59dvjHlPgrPa9nWuV7QB6KRb1qDsRt/d
vvpUPXgBaD5Bt0lbERFKk1WaBfERcf9JeDd+uHFqXzqL7RVhv3aRFF8aqbZtmghdvJqvExicyCv5
lOhnACiRv8OuRFN/HGJfK33Nxv/EUDyc+bPMw7t+A6UutcSeHd4KH/f0AC79DL2mc/OgE72yc8Xs
mOhu1/s6aHfhDYVH+o3yietTSa7Rp9s8d+UP5zQQ2lR4yqW25Ngvf2B++gQYtEvCAuQQQZH93LVn
8Ys81cUNcwAsqx54SqKhsptmi0dgSAjCQHW774/1sZa3EvPBo1L6i2yZfUDBI1PKXD/3k2yTSfg8
Zd+8eTS8w44/MAF25/YiWT33My1zdOdpD4833vA0E5JVh6nWDqUgv1rqboV1z1Ftl8gQHrkL+5gb
Pr1PDbkl2S688oo6AJt5ChLt+tIHV05bj7Zp8Q9NUiiseC+VesgGv05OBvYdRdBBfIcxc4NFmREW
RMicRzUh7dDFlT5jFXUzvBSM8VqFmjM2H7VVKy/QvroxV9qM7ykDxBh412kpmau/f/D+W6wE5Hmm
Wd9xLuxXfQyk+wKl/++rv+/9/cMkDRATX2+oUjV61rZs1hVzCaUNiWFGhU56RAZdTqVdxtwNktzf
VwP+0f99VQhYw5J+wE8Qy6U+IXLrcSEmmOPODxk1pX3M0dz//6PVqiKoQR+oI7XASE2mKsLtWUe9
Kz+oFLWmZBhWAuZ28x+EcF3RsvNRL5LGL6Rp9ejzmW5Kjkf4qFcLyNKEgsxfKrggrQjmHGx5D0Wa
3MW2vGJ+/pvI64zlv6VFa9ge8fGF4+BrqGZxBUS0h+sK00D+KisZooZqDb/m8rGuA0Vdgnphp//4
0rGE2dDxpK0lvIl0EqolfmicFLDENqXsNSncdYtmctvj5TXaQuotdJ8nVfW3bote2ZZP+knZTpJX
pmvBZHRljfDJDbf4fVynveC21KKLwuJvUH9e0WLgNmtH2+5D/qBBwqzPL95SIiYtbJkCIkIPU+x0
HuFW2+edrpMUbxP59MtJsDYyXeqxiunWlQwx/SNaiXvprp/aL2Fyol/cgfig1Y8SJTBWVg7Xfnoy
W0Gnb8m//U+6p0mt8qP2BW/2MNJoEfURH7U3DFvGr4f3WFJ4SLldbdqNOlEl2c0/gQnoLQtwy/Sk
e0rd92EciBbmo8Mr6i39oSim04M6G340v+WdaDKhsdMWmYA/5xE6z1+KS6IqPyDFILujdpMv9anH
tZ0DqXLweNA2ypfM+XdofK5ISz28LVwMtyAWeFxuPMOm/ZRaj0A7tKtoC9lCecOQoUndhwHzkjPN
En/wfCOlA2aTumvTYFzz1/B0eDIpLZH3ezyIp3odn05zC70KynrptPDCyXkqczvFTdyLNtyV2Is9
GLrNPVVPxKslDnzUgvs92gjF/WQTvhs2JMalzkTNyrahV+PJ6yUrBfIujjAW9gRfmNSoEL5IB7Jf
k/0I2jUaycUXLC7h1MYoyW18hOzFUTg+8X2A3ou8lfP9SP+srMFRpLXExnJKd5FqwZLAV6sc8ETi
uhI2ZRxF5BP4T+Bv+FMF+bUO6fCpqSx+IyONiIP8XKoW4airaK260eHBaBsfff95xFilSrB8A4QB
2OY92oqvoEJFPrgVlwSFjUF3Tnda6RjX50paYyac78p7fMpg+OCV/AMH5RD2LgHI0RnruwhHaj5z
t//C5RjIP75OA62lnrjyj0rzTUcl2HT4vI+6ABy3whMhV8F45Wo8fWz4dyiqzA/g8uxcodXd0r0Q
xtRh+nVX4Y3TCGTswaWHra50pDg/VIWLbxqXvSKNBi80ZqhEbINtWY8sUCXwLuaa3jhZunrsgJ84
OGfZBBb5h45Y61MZu+nnnI0KU+bfiJWTsNXqJWy2xTfFH+2p7lfLGSwj4bPDdsfV6FAggYAYgBEk
Ng3ZP7PwkbhhFRLZwx3Jcv85h2xiTck50fAifP2JNpN7nZ7T6z61ryJAYvYC9ACsTD1DdsMIjcu7
dvXEy7isdgkwE2wvKRhjKxaZqdkoREbWODjY9fFBGG308hF5VOSKPt3xCzqztJ7UP7ylsZv7fBfd
IUacwEEeSHmxmCfdxAYA4oJ3B1AB4UbzrX1xk8S3F1R/wX7esX7FcXU6FPlbjL8VgMSt+2WLiz+g
86LTKHNqtXW/b97waUGX2l8hhac1mySvC3BiqR8GHZWRl+6H+0JikIoWwgbHmrRrhgDZQO3iir85
RoX3Ce0FH9oAPxDnLIsUevT25r8G/CuHwWkVdyZbyIsKH1/E9yhZDVvS3/DHab5C04OyPJMMrOLy
ctAD72C0MWt7XYv74jhpaMWR3pKcYuf5Ic/eQ3amKxPpOLN7pNLDthlnmIUtVE/fRjKZmB670QYj
CPkkajaBUCSpM7q2kJiw0bNfJs/N69rvy1UfhKfJabmczH8OwFo2aUBc3fonO7BIIuVkYJLY4RoQ
KKaHy2MRrxaJxw6tOM1ZduleQNKCJ1FL5+JAbM9zWw0XUC9OolDbxwtKBbiJVv1luMYbCFqyVq6s
3RaV/7ba6ftpXy4s+HNk9kDtoVgoLX2leIrD3TQ/3QF/GK7jc1hO53mnSO34xJVnyQnXbgtbIMEG
iR3WZDF+cWpA/09TthvJhglRZuvynG2HvXFXoX/ahHqLv6MadCy5bC18dZqTKZ4YB1O8KirPBAlN
0FlZaJDGxT6kisE/BTFDvyyF37/PmwujuuKhZxMwP5jB2yiu4Z1oa/rs0K92aBg0yU5Gm81nYTB7
XsVlgFyill2J5lMlQGpa4QkKhGX+ctRi/p5MiCxuerrmhGIX5cZKhi0e+xlD6/fhKP+2XOYTy03H
hn9wgcTB7lJS72QvxPybLCikLKojoT7kfGWh4LCEV8ZbuXzR++vQNljW1uMzxuCFScCt4Wa8Tfdh
y0pjwxbBujqe1UqkbZ6eRW2N21O+rJG2VoQczxFf5ZIOlc9KUM5UCwPcroBVK+B25qvCsZ83eoX+
ltfO562eGgRtT6yMNmTYYhhz10YXoUleYH64fHZ2ZvrP0TOLXcfd+JO4tMcYliB4c7MCLf87NCcD
dggSwQZCkS0iW1lW2KtZKTsLpAmu3fZlcYvNDIpA+8qpU9T5gof9Nq6CyNhnyWqCStnQVXJsZ3Nh
JIRkEtjqYOfkRODANjtOAad4bX5o2WBgaXbDlmODBMeEPjlEcOst3th+rcHVL2QpxdRQ8ppglZkJ
8is1p4XpNT3d5Zt45lAEFOzokn7KQ0PMpJ9C09hzUZSreo4O0Vn90Sj/3/p1D1X1igEEoYxWFCx2
0oz9OtJ3uo/WzYjwbImQnjWKyzU3XumDi8B7Es+Yb48pUByPHn6pvWAnMEbHYRTU56hGdr2Tvqbe
BZh8fY18FJRzh/adhEXzgi/W4LwiJzw0bCQzHJ3RLZbLtHK84dic9VXxmR1FV78/S0ePPZr7+g/Q
74aldNW84d+C0KuXTVi4zVjnsRTG76oMGj8KzE+2X5Xb8swh+VI98cQHS5QZa7f5pRbv4fzQxVVM
BrbCJ0d6tmpsdWVuq5tEoOw/fbZO9l7muUUelyq2KfogNhnX0A5XGUAY31JnYFUEsoR78A8qmp3c
GeuyVuRfvDbrynliq3Ue3OhSsAIo8AYOPq94BBD7ijWWFDoEPY+aDGq1iE+PCw4Mjgl/V16NGxly
owXpJXnZwo5MVOyDT48fFS6URabYyJ1gVZvp0Bpu+IvxITu4DoUTHChdvRh+DL9EUazS/fMYBdyt
37zI8Ok17QawtKp2XGRcn5cqpZuPdY9M2343L883pAjrxM+9R4cViIWlHbowBIf/OJZhgCICP1N6
aWuygBgnbKSd9tpPk81PRRvBubc4skfVSiBLXs6AbLYdn8uMUFpH5iau6Hu8FjJ4uaG1678WXyxO
puH9lZtFRtHk8PlZzXa4hKsHvAm7OY9X/KJZUA4f3889f39t6hOSZ/yUwU/Ab95RS1NhL9WP19fi
+mr86ZxFdnHnXNLUXd69xdM3Bw3lf7hR7uHTifW1+U11IsT24+HX6TI+ElaSvGuHCkDnlMm8ZCvn
dtvI7wb35LUPul/S/GjKdtkWnvxNgxq4zDFA2jzWquGOIbMTq8T2K0e3z7zFkpeVu9hGe0yF42B0
1R15IgNdTXqRPZjaVrlJXCVYeI/9Yk0axXG4Sb65mQPxaJbepnauHNodkDiDitjjaqCTQ62V41NM
22pJBEVa/Yk9spn3DSv/kmp76gPK90igfQJzNtH20Y2x81FNVm799LnD1YedbDSfNFvGAe8QfGim
CboA1FcIMyZqDoS3s8txDZtUcIktKcxlmXvmqeusx9pULAJf+QOZYuPXnS8cefeyzaAzVpNyrthY
M7Ao0IZVR4ksB2QIUCBW7vAtrepVex/eiRPVkJ/d0IRgSzdXzPhdaTSHOMZZFKZHbGmlO7K6ZXmm
41szEFjSWBhncjgX2/wNy50c0TSKYdYIqqYPEaSVTT9Cbupy7wifYTDcxn9o0IbSErbPm9B6ZGhe
MPZbDEF+eGKO/CD7yNIu5lr8ArjSele9Cqta8uPjeBlqV2s9oIvyJ6VC4lWB5iO0r8SgVcjA8FJM
T7ApA2hquOAuJKsudqNZGYq1vFUh6Ni0Ig0+cModcZq4AfeZTtNro7iGb56etwhEiREUxbgxuZja
PIFJjmp273lHyXK4JcNJU73FZMOci8HmNyDp30EjgHm1Ry4buYyIAgHeoBxbpoSrk41mn9AjEM4f
jO7/KReGHoRjFJGvMWKTgmSvvLZS7jTcFnbU2U8MqDq/arwXdz5tMA6ZaYD8x5g4oB3BV4MBX7SH
lT+cidGqb36jE7Ej7LUskRQUkGl5/vyT2pldUY7S5MQhlQbUadpOWrxpl7+1+gxKlXvze6gDfpm+
ICebMXezLbt2TrdDv/czeSqLmtni/vkWrQ24467s4RHM4qFU5iCJtpqLA9Jnd9G+2k0Kuahwok8R
KLmet9/sX4lN6b/2w0QSETmzw5ffrPDG2DJjjf4p76m/eG9Wg93T8E939d84u26SNjXPRmM4RgFi
Y1Zav8TFaE7TcbrnPON8hdCT9tgg8Yxxtxpv4WM94jEF35LLBvLf+QIW69kK+Tam8zCOGdIpcLp7
WyIxgtzG+cw6S18kNz6wB1v4DC2VyA+JaC0cwfRfzU3Nls8XQzebMVFtjZ2Pe4I81xHMRFGcdDYc
8eeRlPY56ZAZ3Y2sAKamReSVo4NEnWOhGR3zk+I4fCP3EvmftoQ/iLzIZoLF6JsF8P34KMDWBNKy
IIMfNM1PsFwN6hNM58mkgLHSbzx/5iPLyYLik1jMCFdn0cmYBhPUVDE0BJRm+hnQuBAAw1p8S7Gz
s8RtdJfZx6juXblhwsXVowLGJz1zXtL8Cl6kQxxkd6Zjy0j4PY4zt9vGOwS1Tb9EZcyBaNg9SIzP
lv3G26UyTm9UywU2yRgQvcqAGm3xaZwLxX5csp8IGwZmhxucDF3zAyQAsQqb0R2YqTiMm+iN8Wn7
DjvdNJzFwu/f6eEZKC4+agi/ACbp9Zm9saSH2ZDPFX6Hb/ODQ07GHpEDqQ8WFBt3TBs5vjnhoHWx
ufan4U39LQ5EAoxL47sktJdgIW/CWj7ctDQHvnbDZRIBGCcsKynzmPWPk0cgTls7DyR5XBf2ai4+
Ze87LDmPaTLzMgNRmNV+c4AqdvoznUvTRfVNmVZui8wRL0RkkDdfuygjlBe1DTErC8WFkjtrFunD
WGnc14IVnxOvOWUmlo1u1qzNRxDjrmY/99W5LANDCBguMHGQUjA7b9EvpXQ/DZdF6mI8AVsI2z1S
BgzJ674ycB5fB95xGAtyr6tus522jyV08gDoiHuByq5y+jO4LI4aFQXTydgjD9F2GLFREl7wbPSa
K36HlRCUjd2fkV5gVNg/NgmgcQYs1btE6L5O0eV1kubgpnuC2p8XyBiCUVYAN47BHNlxqYaSC34o
L03HOMp71S5mM0p81990t1mhJutgOd8SyAbpmXxf1U0+cREO7ZD/K7PRcj/tGZgzMMKUTDccIEvK
DZWhr7phePq6gFy4jLFuOHHoZ2kvLLGufM+PHOqLmpmB4KS+8sPACBVIgghoycABKWCQnUR1l66G
nY6AH0bhb3gVrxO9L4X38vnx8NOV7CAD4CGfgN3tHfwff3dsfCRbXtd30mZdYdmekxNvR0US5DLl
UJYx7F5EbhbvG0v93bh94Ic5z1PSeUKXYCHPMUT6wnv9ztIc37nJ2PAIs9JOys1k496NnSUtFy2e
BJu+/BCBMC46YMxs2O6O2AKPzGRto3UYd1e/DwXvGdcEE2JWxhHNZ0+5UwTNhEAeZ1pmLh75ORrb
CxThzCuzVWoujWpL7npsLDsI1Ibbqf5rZJaBm7BbhJ6ecfdjODzPH0bZNzs7h8edXWerv9ZY98Kb
tOVgqYkJIQgJEOBvHpdqDl6ImcE82lI+6t/kVHyRNfL4ZSB84Om5Y+aLsGpivOvY6mxs19b1b40Z
tcaRbhmb9FyplnkkE493p5A0zGQJaOtpMQIk5bkH9Xvn6vAeG/oPyrCrvO4cY6vvoAnZ4to8MjvE
3NL4wUPGCcEhZgNeACVLS9f6uv+cvolmQ96X/mPOsWzf6tFCcTem/jBcou4Nc2WFIi1zH4fo1uNr
AbJrbA1fZDYiUtuqDDr9V+cQNUC5UTCza+lmrekrudJUhAXpG0jymBPbePitNNYplJ4vc11Fdnyo
znlhJZ6wZHcgtS/163JDsudrCBBzkZgJVc95KtTA6j76lY4T8+ZvjB4Ii/N46C+hxxVk2dSRr/y9
3uO9wxHaNlcxUIinsgSnPAkf+hEJdxpIS1nzW1v+bihRflBqXADutLMQLVt74TNbPBuTz5bRnOpV
PFrqNTqxKeDzCBFNU90KzeouejO3Q8CcodKxRLNY/08v2Us+YpJ9y/BN2HcEVMG6OysfKkOe5JSr
DhLIrwk/HsCfdffO8AQLTD7P2kf3M73zHO2hPohf6jrbLXivOAAw4Pzjo4yX1732FUw1mCsBNICL
nhgya9hLubDf5JvsFKf4zm0XnUTAZtvcMfKpJqfYfH7SVmcgDMEIh9duf43Bas9PQCE75g/xGpOT
yoZ3Ss+vE9yAB1UtO3hpPdB34V7H6vxCc20tNv9yPtDFJvcJ9GLjhLvAbPSEoImxMoNbeFMuXvAn
3YsPzXqukEcOXogAFhSSM4Dlun0rMFsVHC5peq9YWOvEq4/VYbHU9pnz3JOd8aUwMBwsaCFrOdD2
hCS2t+TK0o1XZAIe0EA6TBencS0mLrwXYHnKzoMjLR9+Ql6Mh0XLZATw8IBZAOaPBMuh9uNNdNf2
3r/pvFvGtz8zZBtxqZlSvpx4LSBI43OmXcep8KwGOYkD7kb79yS8Evg6gMFPWCnX+QcsBpUlLoGd
ZkHvgOjG7QvxBtSBIaKxeh0UHE53lJjZ832xwtxo9j+xFs8N9yXK/jPRhsan/sX3OslScDC0uVEk
AnIoqlz5Wm9xZKZiS6iInKe8H1q8qiwUng8YVgXSPyRPlhr5Cp3tE2GJhc8zt4j4Xh/gfQqM3Oio
C9DyT6r3SsF60CaVVpJ9TMtxmECtsuGZIMuaiMsQU1yGE8EEPE9CBAd55WsM/2NH++zei/d0zf3J
8LrsLAFkGyLmqd0Kq+y9W8Ki0v+m/HSNR3kTT86wpFKv2Pp4iZyYNIhxYF4ZYeMJ/9hKH+C6vyNV
1Sa6IIiFIhY5eMCG03Kxe35ihF9bL/DUG5wQ5jYV4isr3wgc99Dn3GqxC2HEwoe71LeGFnxwVBwP
Q3e8PZnugk6toguMDmGjH0AFWgD4Oyfde4Zw+ACx7ADN9dB+PK8ionV4+171yY4tWJAVeoXbR9lx
gnDS6CtYQ+oTGhpAOFkYlvTcRk97OlBlG3v86bEaKCmP68P03py0/bCu/TxbJqptUNleap8NZtdh
OLtevBPUpL+JEEg4mYE/Xt9C4uPAvwrXGAWw8wloS3DfQY5moTDEGWPyFw47wa02nPHCrLu+pJfF
maYUg9CEw+aMXbtJ+eUSlbi65eH2ETsGdS2IMd9dWNQnjFSnf8nCXtzSdxqGlgsZ+TlNk/vc12/o
Knil1ATYaZcylbJb/LSfdKpJ76dvi3uI0tpiSxTrJUZIsRig26SeDIf1o3pLxUD/1pFd45pG8gvF
qWE4WhYwRk9u9FTdTZ0Yh7g6gytxhw9nVNjZfvgR26A8pcHjjZB3OjjjU9hz0uHqXkQfTzgsCjeX
Sj81BOK0aQeSOI5JfhgUPEG9J6NWCtPfJ/O/KzUEYjrKDFSpoE1gK+foGxWzHAJz2CwfdurcJDY4
GCr3KdnkDXT1NSPDmFZPJWjQqjFc7gPusroEXWbuCnjFrCmyAMHkbblufTu/81z4yiIandhaelfX
V8ZHIbmVP3wlWLM1oAD6WiNxCj1q7ypYZhbzhvwS5oomIlGSwxrNX2RFpylof4l/WWNSVfbzbEF7
b64ZFNUoiMuNGdoa6IfqlEpQ5tsEZkZksfMJjPUh8eFXGNvS97SKNxVYxmsuYeluwC0jG+sQHHe4
h9BsAZoPl7Hd4crH2LRHZQkNdcM5zVjai2YrkWCY0Ds6yrh6QoLQVwgmqUh4wUV+k0IooxW+PRSi
/ZKYBIlDhWEEtbU8f/xP2c121YBD3LofD215JPheLrYorJQSIrsNyfAlXIRhOfR79O0m0y5mkARy
6ziNbJX8a9JXqglZ7DKZwDXENj9mGiK1EEUCKfI1YAglO2W37JqJx17J5XilcPU2C8EnfAIBtTwF
Ye/ougPtLr+px8UeelLXwo21WwbWZSAIWERYj8qTyk9UKM240cgmzS5szIm+7M/6V7//G+x384j/
f3P+v/+UFHZ1vZCE/7gAf78Xm9GMjtTw4XjAqEcEWRRkmfiaHC//vjeFuuoZrbHvw2KxJKaY5DeA
sZR8bqsicnl2AmmxjEQg9PeVQerACuWitsSW1hRUesW/b/39UH49IGy2QNt/35NeD368mB/x998L
ErJN4kd85MFABqlMjsKY/EjDzLX/+149/+CJc9l//0wN0oO///zfD/5+77+HmGqHNZWQ9C1aYcZb
f79U5KbCjjc/0d+vthH5SkkqZyviW+pd1C/Him5cnSCqdGGg8GIlPTH9emhKzIhaf4IDJKctus5B
nxz94SbnrJu2dTRhLIkANDK5amVBXqb+SLCkjT8XSnFUVOFTFvvWU3NVxX7R6pIM/Z+QujXrtQt3
42NUfCRLuEnkt5D0ZeIQ8tHL4dNlhAT5r7bB3w0FfFiCICywPdByaLETIS6OIUi0NKZBm9zBE82V
9E1IslvRl8OyT6hPUZxw9BFia+tdwuCq6cYAnZuXJ8NnKZYysU3QoojVmBC7clWWKV4utSb2XiOZ
5N21QKPDvmgxblxoTB9QTPyYIrN4U/EqhGETwR9mPd1RhSBnfVFwdJiWWSQhKEJEYZQnjCwT+J0a
bIuGLDCXMNyW0EcOwqwBbMYBgywgElcJjC5hp85CkpDxQLeoEL9rLcBc2nl8IA8MOiKsOjQcBYsF
phxaAsnrpaaQ6fp+G+nybyNCZ8aCn/6d9NEX8/KKDFVbfhk/aYGYdQGeQWZeaJcaLn8GzITRhPtC
fMQyhU2hIv+0eoUkXwnXQMysxcrE6Wx40LHuihiyHYTAiXyo8YFBMdHTY3Ks6B8a2GJ1TxuQTpGD
ic/gaM/54XNwHYF5mDk9jmFJjlIaywdJ5ODQFA15bFw+CAt4gcQ1ebFqtK9xCrSHgE6HPXAq54gL
TXGbEYq7lOQvNym6WyjG1bIq/okpzIewhrBuYF6DxI1YOWYBPaKHBAsZp26T9A3jY7dr570mf3wm
T9QW0ltaPSEplCakhReud0Zm3GNsTXw51L8W8Ws7yTmglCnBPBY1byIxihikwYlUsE051se3QiOy
Jy/DgFRail6W2tJQOrfsxzFopxds7jmpqWCmqOjl5cmd6EqDBA75XKKIghyZsZmlZv6vHuJ6XZnT
DilzDDw7sUE/WB/hgJem9lIZ8uTUrtjbDm71Ty2iH6SaQGs5Z1smAVHJ3LItGJr8FPrNy5xWxkth
laRUA2rafAiEbSYVCNqzZUBUYzboyp3OZiDnn9qzAOqq05uB35DVhnCdjeokZrQEvfAAV+6Zqorg
htHsv5gqi1On4iStVHjC1WxlaVVoO4nuXx72ITeSEyLuVmUCc8i8hZ2bw/5+/BuErNtIGTu3ivcO
RoJU5EmR+DqOnquOkiYNo9EPyRq1n5BuSxmjO1EkK6HNMb6ww9lfrOzz0ps0fa3zAfRP0MOi4zbr
X6Dg0RCrZBlD8X/V6aZLKFSKhqrvUWWHIfpMGgI9VHhfIiQDttgoUPGgnFTGEEk2/BR5z4g0iW5x
yUi5NIj9K+XMnxQEyEmdvXxcHx5eY6KZHGGqRv0D8L9+qQkNcHatX6+Lmu3HitFUywxxzCbIzx13
cFybFm5FplUy+EwWgkM+lHgw1KLFB5gWJhu/RUP8GEeudaktJswsMxda9ldT0tuvwljm0k7KzlSB
HAX1Qko6Z/UfBWhi4JKKkG2LBxxcrT7iNat+ZMCNssKs0gALjuLey1VhNVBEyKPOgdOY7Srrk3ve
EcuLiG6tNLEBK/LF1Bp3vGaMkCWEc8j69DwsJCxUuzRflwpj4vRJ5dBKiuj0z7L2HsK0w6bPlXUj
cjIzpO2plRMmqQ/I72CGxkhIrDQmL6971chvjHj3kAhJwBLmVsvduaxZJ92rdNtRpI3H2otGq4nf
iooGVGNo/9LIGxAzwHa6OWOoKp6X/Q0zx6MQRswpnkK2gov4bLV1rFFfpAuG5Jj2skWW5k3MgClx
T2eAj0JBSqc2aIjnFfT8vBhnuYLe3VszDpeiQTk86F+5XvxOpKv62jj0ti6CwRdurBsy6XxQS2S5
iEmIlqRdV0I1X0hl5pgq/VKH36MsR7r/ijpoE/hPktJ5UUvExTWx3YDrMI/yZoQogsVlxF0O089u
IvQ9TJwH3POWuen1eAEyyWseNqfRReyO09BcmvI4v0QyS2NuqlgXfGUKLSlVSAKc8kuyUGKPAGdp
JSfMaOrHNDDGgeOBCz/cwpalmJdT6y06iukHg49eFzoo0KLdSJNgk04een2v7bKQatQg0hp3gtey
k+LK1Zv8UBAvGjwY8wxm4+NBTKhu/ILY8Bpmz5UphGifgzEak+aRqoBAhCcZ6XAITJOKeveIuOWN
tOmdaYapGwpx8uzIzROxvCSijiCxSrL0GnC5evUkMU5gXwR/MYRotWsuAhoU5ubVCi9XfcKeKIeG
LFHzFVRVn67KESWlFuVuSdyvtSiQ9qURKH+lhR0JsmSIhHRhGTFrTNBoYSCeDFAWIhPUUPk/9s6k
SVIkzbZ/paXWTYsyw6I2bvPg5vO4QXyIAGUGZf71fSCyKrKy+0nJ2/ciSWzwcNwMFNXvu/fccSbK
1nemXpIKZguahAML+9ii6qEc1n4dd9grl8YTARsjDsSUHqaGFhvlSDV2RGI6qtyFORI+uLSXERA2
ulZ/7OjFtvT3pUtwHUP/NqoxyiRaodaha8d7SaNdH9ItANNqU0fGi+5RXdY4v8m64OYej5JFovZE
7qQH3QvKS0PMVNVYJInm8bNWhaRHMSCHreqpw7MYEbmxbkNML7mK8S1xM8lq90UltvGcWZfRrG1u
5CAFWgqYo0hwbDXFN584S3bPf8G03r9CIvsK0uxhMBrSMdpOnfrwYA70AwxH9ifbCFGa+yzqu4wq
VO17Zz/PPuwggNcr6OIX8e0Qee6RRIWnkTOQk5VpDbO7slc7nK2UXuk0xqAHVxlzL3RcxMcU9J8y
x3rNMhpZGiK22CUYr5HUsEyRpqjR9G8zsZ+LutLXA4G7Qz+eZYDos2P9sra7Jl2XurXLE6QLkbqf
XPcg4QrrElGDoVc7D4bGKgvx/Jih826qvmL11WxSOVDE0vJLaQ+cehOGMZoHJSkTvqZrNy3Hv27g
Dl2Ksb6QzP02AlfaO8SNwdeKM+vOasQ+BHdxlRn+tKvcbtORk8akhc62JdLdMKj4EMjpCCP5tkoL
IFlmtIsk1Ss9QsVPTBI2JAmfh8jBjafV6YbMO1113KalfwnnyDa3pfpSQ2NJtM7fipImPXmz69y6
drQsJgSd9qrtYGQU+k+7b748QbqmCG+RQY8n5nd8YOUTtCfvUJ39obEeJiB7AeT9MsOSNjE52U3P
RNFZWxzg094HeCBp5lhz3CKglXMf2TRTAEsRU1biD6oP0qZKPyijYp1zW4YZhtsRK6myV65H/pEH
GWs1TS66q/568LlL9PR+VOXoxJejhuzbZ3IB4kOaZrcIEQajxnCJoL7S+aplM5gbodWbHLfvVedW
7mF0SVAdrPC+jJN1CM1eQf+mgGUR/VU17y4hv+fM90+jz3LFt8tdN7zn9jXB8WeFVXijuR4toFGy
jnZfIt1+aFIyzFqOlY8pRk1IICsTyORxDL1PaXewikZzxnc3QEC68JxZDGX5mLzZifYjafhAbeqk
vt0dgFS91RUSYy1Tr5kh6WuI4iKDykYEPBxJYFbrzKmhXTV8ChJGrKulWJrMB5GJdSm7m7Cktqfv
qtATcJm7ld8wc4IZee7t6NvtswCX42eQUNmB3gA5QudO25TjxXT1CymwMHEaVApbSy+RHJcU1VpW
vQz+fnUnfDoqjSzUrpyVvXHVHnyIyysSSqoWw6Y9AQO1Q+aeCodIZY/P1pBhVvRkg/lY6Rvfrk6V
yDaF8t4IWCG4K9V2iU7tqMgTlEKK4ts4arc11oJHQdOslwQuDbFaRWaPbrJPXEJUXqvk5HQGS2ij
OzkEzVGXMjCZ5Bl7I9o5EULlcyX6NBtotZRINWpyplfdF3ktBJw2OX/pXVPhge6xlEX6GG4cG3No
30lkimMYb4OApd5kJg9B5EjoTfRq+TaKVTsDsFOhNnpGx4hVNPV8L1lLlh0HU3Nudbei3qW2iRhJ
oev3A6w8ypId0/Oc8qnMpg03LTgDhFsOyr9X5blOt9HYzhU3tIJcPGicymztR4RQFHCsgZUiAIia
O2oKT1oKS8TKtL0Z8AVqek0NZGjfkxa8PDEcMBQjbaUacQbMiBnAzlBBUm4cEUvbzp3Dauio23cE
zGEQHJ+BlOz9JKZ0EMHXykKND4yL3fA2cf9i6xrA/EBHVuvPfln1jLl7OEE2llc3Vp77J7uY9lVq
tShi7WhnOsNd1+msvGsmM4EZUwqtvAvBHSXCl/Ca2GgmyzonJ/NSBDnqmvM8g6ft09/1P72aZImx
iU+61hFEbVzzh09XnmLBpvUKD3tXXVwRv0PWSsDf8Qm1GYNfkaMSdJN7Y0A93pkN0pKRz1fM33uA
ntTUg5MR+OmLcAgniLTmFM8QerJZ6UCOKRDHSoPrb9PrE/RdBp/aNF+l1dDYsOEGXg9znU+VGqzP
z3awjzWM0hPp5pwdnkVbpw5x+SBp9VhWhKNJ03pGnvWme4ji+wKYLZ2N5ovUsp9mTXGgalj0+PTV
B6tZCxdvf97z6ZYUZ7Zhi2CnkTS8QRCBva5wbY3jUO+5C2CArk10uugRncoh9rlwt6Vv93MpA4+3
gShOGgGE1MFEsDoZ+aGt0de11pSz2iaC1ERNLoLS27VoXGqEj3ZhOXNQ6c85rdr2o/GctenEaVET
LaFQH/W+HaytIOgvKon2XTddT8KATO6h+xum8uS3jVqXdYB2MJAbYgnvkhrxtTYZJzhApIIDWgbs
qZ6dFIybEGunfyELU4B0sp/JJkXM1SmCKKEfX/F9Ei2rATkeBlruuZ2dzLzFKNWgnR7HmQ2qkc2J
r2F8NlMHK6qYhlVcoqxS3A5CznpCVsV2yKNgzSr4BWlGKWrja6oeIkPqm3nUd/lCMZiulLwYUuIN
NuVdgbCjNFAYlqQeqCRdV7oWPIgah8hEX5g/LNXTl9Qxtx1BvgpvhWbKE9PCOyomE2KLfpcL4ycD
5Xc0VaSc5Kzu8rbXuQKyNbx7DUqhSXvNIFY094qNI30WtJ7/mI82F6HDierSLOxZw98YDDaYs9yv
SUo0IQjfWyVY7Tj9Gw6qhi+xrs+jzR9LVByCgnzYalVMn0NrorvR+fTCeywOJTUpAKWtv3F74100
NFOAwpEx9er2rFwINnknjEatyq0KrNegwFuKBesoGnQeYOo+GkFRKIYZEBfxWhpwAbOYJqWqqlcu
OQpMgY5fRFhvtdn2V7qJ8FQ4uYHMXXyaTv8w1fQ0GueS1AVSAOUh59MRkPXJd+TK/HZCqm8UtMqK
eR0LG1TXmcOVfXjWME54PSWQIdXPwSS9BwLOTxQuKBFS/ApNqV/cQgdphY1KdUg1kxI+3WSKT6/U
o0/WNt92wCWtO4+5b1PVNNU397e3zKH2Yjchs6wb4I71nnKmPYTDFqLXmyUsdFmHtueGSpIVVs6W
shpDwzlD4QLfaPDmdDUzq3Z2yCTGhdVQm/2WWxetCas4uj3JyLnefQZGXMJtRHUVMDsZgzrAdd3t
oxkMOHgMb/mof6SB/5SDG1yZ6TJY0XwKhosc0jdPV4AInUydq8Hy6Hdp+tqRokCQU310vbWblxmr
oranzehY08n3O6QczFsgQebbTg+uGejik2f41lVY5hQ3PP2x9CvWhtmgIfXEFGe3r9y85F0yNJBZ
Pf/BI6VlE0wBqv9KPXl5vnbGyloPRYUttTAfrIbxj5SAep2G5c7VhLZDo2qU2J8CL824z1HjGRj7
8kHUUEc6Z5vV1rEucmfvojwAiNjuiJLeRB5OTjOAwMdEBT8CsyQhC3zyLPW6iBHFa6yDZgGN1sJy
lZAEvDeZWxzDwvqSmebfyLi8nQSmzt4wh62fsdqbPBwvWc5EnvR1J7a3QSW23djQs/Tz5mJ+9ghP
oFvaxBdmFdreZJ25iq5D8GLm+cabTET6Hf2MKP6oy8K99ShHs2oYr5zOffYR32VY/fC8WOPGLrWf
EMd3veM5rNy0G5Ca3yGFt01Ro5XoS3MitsWi50ixvgqYds9V+0JkxRZWenLVR6E7A58v3jDAKXXn
8PZgZCJXMTlwIeldBRoahNFgxNCpX4VTbSBlHbSV27ZvYag9x4Vrr1NI8OuoBEQ9TtkeMh+hO4Ro
jD32Q7OdRZZNs85GfPxaz0Ba6BSbTXVbax4ohhBaoRtG9la9t1p7qkmw2BlTj6nDqeEVqFZxsyKB
otPx8oh8Umtb5vT2J8oRpK8XqxjI3D42hLsB5GzDuxFfTgs4UWX2m0+IfOzF5XvsDB+i0S5G7Zy5
1972fLPPMCOPgzDTVZQrFCuKa3AO0owJomVVDPQOjoyGmiE/kzP8FcZI37Oewb/BlsWNZLhiPcL9
2am+0pC8aal7yItJmiJG63/djcb6rm9mQxX82OPg2yRtLG8PK9cbaVTPi4iuH9cs/HPcofOb5s3v
h1nlwERYHv/aXX78f339949PXc1x/X7senQY+52u9T/5lREeCRIB5LxZ9pYNWaz5sZ6Znr8fLnvL
c8urv9/8l+f+8nB5XwBtpuy+9Bn4mWAV9knIhapX8teM85/4a3d5dnk8mQMvaRm0D8MvHpbkgmXD
2fWPgIrl8Z8CK5aYCnw08tXNJnufTNrK14QCmU8p85gmgPalpzUHK4CHB3d2HwxEjXugq7naKxuo
YmQfpyjw1r7HlGZ52FTTHy8k81tcx6LzoJn73z+wvG15qFEU2jl9dFqekrZFogXB5qB6REJ2lQm3
Z3nf8sqyKbKaX86i8z6WJsZtJ8fQFc+HsbzcGLZ9KIyv0TJsBMN+h7vVQSsgoYidmDhA2ZppRW5F
Mz9IuRdXJd1fK24empgGTVeP9copYGkuG2OYgzmiop7QN04oRKDOuEXzPWhoLWDCUv2ETX9KuIFb
NR2zSCnaheTYJ8DG9nKmSsUzKCpfTvD54fJcRlQqnUq3rvd12Kwh42FvWF7pwlyfNkGZ/0h7qvK/
fy5VETfUsXUImcAWR/gI/8Lyb5ehNpNHtO7EnwMf9p+/79dvWf7ZX+9ZXhoaOimEbOEK/edBkS/z
x5Et715e+NO//f98+fe/UHqx2pHQAFbzH//Un35nIb29TOpTqjMBhpnF8OdlgBRsn2SC0H/oLYSL
ho7Pzh2bc0LpGZwU9IzOI5I90ySly4/E0qu9WwV0BYro4AIsPJDmWp+1tqerlNDHB/DdRd0mbtKD
FqJbqQpQXiBW1oGvfXS1+OlYUXbsKhrxdcpUv2bmworTZpU900Idh5oYPUuD9LO1n5sDBBgYRJ2v
dgG9D82hFKCamsKb/8gErLgkPUOaXwmks0JswiYJ1iVccMxKNOu7vEb46bEWsQagBgqGR5796EKp
beoSDRRzgTUQ8NuWEt0auzzqIqd4BIFIrSiCDKKjpACmTcM0del3N/gViSkPD9WgPxhufsP0Vq2G
VCBEkGQIcwved44OrzOHwaOzLhOBRE7l4ecq2ttUh51byaC9DDqNpZYOpm7SpmtnNXga+seuGEZi
CjBtxRpaYnsqJy4toDguWmW4HyNCSa/U6tuC3mIQ30TBBIx78pHQ6A2hWokHT7xy14avn4qob5Gf
BojRVXAMPQwgwvVfEmSVDX2QdRhKHEQtip5cUbzXPto2Sbd1rj6Fu03SlGQbwIH4oJJbVbHYju0S
DXWEX3eOIyIBMjhZ9rtrmx8GwVvXtqKYZo363nbQjkcFwoDipkuQG7pp9YLLILvyPTgnNSTZq8qj
TqonEvQsPFCAHIwPmlUMh8pl7RDSg00aWZ/cXrvQJ6i75rESzIt1VqZNDsME/vqKZjC8ff3cm56N
fowwpsYrrrXGrLa9HdxohvWZV3PdlsPROIUpjhjalRaTQpvmGGOSIP/pArBPA1jGeVhp11FODY3b
GUwhSRazkxqXEMqIKUDZ14pyQIUEZixDY5Un+qtozB9Oou3zEHMFP3pNOYALJppuM8156Jx6uKX2
aIRM1hIbBZhjE/7swqMhkUc/apYYcU0lyYH4hp6AMO3kBg+J1dl3xLD9tA1c/DJ9Cpmg4KjP0e1a
b50S4FKa6SXaayHwV8Ja4j15FkganOaLZuC88Ou1jVex1msKTHxmO6dWMqqZmU7+RMac1cxpaSOB
VbkLJnTwjU2RuF9hV0fPBeWtIPDLddTLbdUDbguo626DLDiSmHGgmPlkVFZwqPiENN/UKHUW9pNe
NOcUODNfL4OolfXY6ix735mRt2/K4Jr8rfpoEUwFHCU7UhK4FpiwBtW9VWn9LkqOICsRwWbBXVno
tyoaWPrxeXfaprOZCprt+K0njnZdS3wChqKEB5wWNQ06rEQiA4/t4DWSiKqnXMDUge29yvAAN1Fw
XUwOtV6uD+gR2hfLNRQV4pD7GHzD9mShsOsx9qgapBLD+dbsofGVGnGDBPZVn5lD2UBBSFybDvA9
C32bTmkP8Uuitu5k9Q9ZU6MyjBHK8NkiYG4iMj+EBsBPR3Q75qfGleGt23JPJpyBT0GGZD/o717s
C9QwOfpLI3kaLdnuVMIyXI9c+9JFwVdDCa3VbZAYBvKuoeW4qja+lU0JPnAycc8GLVf30HXIYkbA
9VSm7BDRVNcHW3sajE3pNv1jW/S0LfvHSimBtjT6YUBoX1UUC7aNjeZ30A2dOTz/KF1iNC7t7ETs
fRLL8EynKmvgncTGRutIRW6NNTnNMI9bSh/EMle7mYxMGx8l7DAWpzzsG9B5qEkRcuwmTbM3fYyp
AhpQlqA0dpSdHQwTsJCtRTck0vZotGYSAt27bRB7zaEJxU01oQujWfVESBmmpu6uV2paGR61j7Ek
ES4QoXXsvfYrhpRKoS3/HmKQhD3RMczSxLMmKsWnXuNBsoFnVs14EraHsa11t13cUsIvTAo8pjtj
QHPMFtXwMDQGenBLUi3WAE2X06lBXJPaYXY9i8w4c92ik+eknLJNnWVn6qQ3mlgE6NLaFLFTsexw
613boP/vhyk5jjVftD+pixVK4DRlF1BGGN7cBA1IOgw3CXX7Y1/SWMk8bFxDbGIaJqBQDMkbLO+1
OwxvqUMzXTjxdTtp6KNHrBaOgYVJ1OYqtJHCj914bus4PVbbsc/u0lJnTM39jzJXFPMbLL5O/Qwz
WaKZKR8cmlr5JKGIOtyZM839duZL1TFo4STZue65gKjZMdubhs9AQD8XYwk0h78+xvGuCyzZXoYF
uYoeCTGzdaS6PkEtkisFIQIUUP657Ng7wO1oM2ODmp9bXpg82HiVaz0WqglPfmS/yhSyYVyL9gjH
H+HVvNH7BDNFmD9FWhQdo6z2j6M1vEYaoAqVm+NRZ7aHvIRNrdnhxs6QE8TooE5JleuHyp9DR6ke
BsrYDfMaQLisCyrWkZ4q9J2YIZ/Lxvjn3vLw1yHOP6CkpDG3WZ7oGoPp3DAfudfrj+QXAflxe9I+
8Zaji3zJhuZU5mO+Y/oIZb8fk+boGR67NNKLq8LJzbXuawBIan+Xw0TM6jczRPuv++g8lyn9srE8
TgVj3iwPCaykgs6CbW2RfXFMgvfQaofp10GZSpHmS9LpXTSf4YnF/aCJE6InuVpYXNLUrAzQJcW8
Wfb+8lwHU161DgajmkScVTyvnDStZEobmi3qy8S+hG3Lgi6fv8vfGzXPUVtphytBx3llVTQ79/pM
Zl0QqSGZcQmj724gRxSwOJvYJQKRUZ5dOUNZp4pqjJ+aUM+7BF39HOm1kFmz+r5rPP3guBCLFjr9
lCLk1ZqKxCjRz6SqBUlf4jqrC/s6glO/W2DnC7x72atnonfZOwXFDEqx4cyIrUxznovZLDl4tBzD
suewviXYAgkXaPuFGd7MmHR07F3kBAe7gmZiJIh+wzLCBJ/C2T5E5j1tkeKY6161i2IPKJt6m3rm
eaz1shVtg4qvsBDrINSw7LjKPJaGbh6VGRNnxD30qnFQH7gGQ+WMToZ16bs5tACIN2kATaFEUFrS
rRuVZazMjrUMfczbMgjkTs8IiEW9oPWbRmo/+3ldsWzaeU/vA8T0k0lh6B+YXDeX3rpOKYjUtZef
cuL08N9xQ4PqVfoIcWOJwpkN9dVDQczmbpjjAKZ5s3z+y0OTkmKaUcz5FQuwfAdLBsCy8QcYKh5a
gdU0Bzi6KQsiIzIRlZJj0qJ4qZjw+jOt//cJuDwcYzzlxTgF61Z5D6bZv5UlnrpumrWS8RSrbSSG
TxN7POO+e+iH8vSfmdWpyGq04WIAI5z8A8Ud4Jshd15q1sAnk12RbJINITx78T59RywgYsqEG+TV
8Bw3/mP1qT0SpwwWDZEqSu15LghzOWZCvMLR5J6jp+kNvNj3cEPHIniKHjO0Hjt3hHC6yn4CUZwv
ymFH2ZMOYokviVbAeGVaG5og0K1jwJF0w1/zGTgGgmTLoD49wJOue0Cv21bsoDpG3V7cTzfNV8HD
EdkgCSeklV1V9ADfDC5fnfCndfPKr3LoxSH/qq/EPWY0moQZbnCEN85ZfgJlR7xc+vzQhJwBv7F2
wjvVxKR9QHnf4QgxrG1kfyGGAVZTAhp91N/uAFht5G1LO+4KmzFCi0dSQCCfYDuPZ9CUdx6/wlvj
jDoNcMEGfyxEAvJFne+S21m6ch6cb/tiPGjv5jF4oB7PXE9hxyJZh08sOjNnYFgx3uKX8Sb4HvCG
v/QwsJtdeNblwcLA35IJgSmBheTWqtYaXSzk5Gfgs1PJovuqeOU8wAE/0Z2ga3ROT/EnjstylQcb
3SIsDUcBjlj0Fhh7ATy05DNLWlgr5HGAovpbZmKMG0ji/bszaovd8BlWV/b9D7/ZNiNS+fOIz9ur
uBnurWrvuw9auvsTrv2WGUlY5P+Rt9ltIfNG/f1vhgfPnXnh/PzMa0d4ImzBdMJ2PaSpum07vP71
cS+RzoBz/8+yGvo4NXWMmuJYzoELm+Sndir2ySfxefdQTlN0C1sR3Ep3PWY7yoru2buevjhDmNei
0UtntstIKsC2Dpg2HTSCrji/wl3kHYL8FmZnX8JQXZP9pvmkNXvMG3YGkr9XiCYoA5+nn9D9ttk2
e4PCcY0HdF8+d3fxffZYPjdUHFbGuv4RHyHWvqYfFgaXXXdJj9z70WEKTliM9XtzN9KR2Ll3DGZo
DfbIZrBTI5/Gt29ibBp3Rr+y1lwdBOKsUZZOFu6o5tm9BsM8UM0+z/nR7fZH3X07j9kZHG/0E2MC
hgb3Jw4owq6dE6u0NcC0t/gTMaT4pm6N/LV/oLHwWPGlY7WBVcwrXNXwGjRk/UjJDhhmg7NNEgpg
uavoHrFZ9YLEwrsU2wtGCby61IZTPr8jkqg3VzLJ3qefaPW32p35DAVz62/CH2RhYew2d/IxnTmN
xqtnbuS5PYh9tLMu+EKtd0VEyxZElFw1d2AAETxnLwVkEVwvKJs2yJ0xR3KdurgBPuPNSh5yG1zr
FVfYeDMjAB5NsfoBmIwwOmYH62Yl13tglsA+6WBHGAhP7Wy8OOFTAKe+0e9pVuoRM50zJXLo4jO9
gdMWGd9lXDPLIM13D5HhwJ8Ybs1b/TvLDtV++GAJzqFyA9/Zx+ptPPlvrCt3zNy2zM33ZIJSdAO0
cHmz31ESohDdHOOdt/k3Z/4M9/8fJ75jCN1yXMf3DetfT3xA9gpFl9FfDK+74FmK1vMYw+n15Pqv
xqwwvZLQut6xzaBswmj0hCNJzcTvWav8bw6GIIT/cTC6ZaF4FhbZB3+9Cu24GZza7/qLNKgV8l8j
DlG+IXQXmrPCYcP9Y43PLoaOQR/spmxuQhq42Cyf8I/Im+Vw/i/v4t/lXTgsHv/0za0/mo8/wi0u
H9mPv//t9JGrD/UvgRe/fuSPwAvf+i9aZq7LsErB+Vd4Rf9DNX//m6YL47+EbRnCQYPJV20zEOdE
6kR//5sl5sgLIVyH2ZTPKxzDH5EXpkPkBV06JBem4+mOpf//RF5QPZzP6j+f9fwCU7ieqTu2SXaA
85fIC+LIvZSwLeekB8HBjFMBI7gVZ1beBBAxywuFdHb5WO70Efn0aYmcsJa0CXIjyiMCp0gnoq1A
xChT+uk8tyRSLHvdHJn0+2GBabCj3LBfXsyDdxlY5WGZCS4T8WVvmQXWbWseuurX/Pz3fHF5bXlr
SmwkNvp5xri8DByUwB0zOdWugWQh8irunxY3axj2lH3fuqyAoOOj0qw0ZMf0PBLEuivTqbOVtxTE
23l9kBtz/TwGrDc5VbmvfQEhJROPeYi4Xre0NWKa6JQaEiC64/zsmrbauXoXWec6U3sautZ6ymxx
XDYqmP0ZXvpCrB93l6WnIvi8D2UIVpqGMzGIW63xNASaZHQYc44Fv4+A7X99OBAmPimS8NQEeTul
BmxH4NXSCSiaor+gUxstHV3t5vb/cdmkNhbN3MOUbFmUtgLXhrRhM3M24vq4bLSJ7KmrZZcwctCL
/M1FFoI67yQq+X8exnIs03xAy96y4TiarRI9ggemx8si7fdmea4B4DwQY7/P4yrYE7KMWYTFR0yF
3ClSUrJXjp2Ce9dMjOrevOJ0NFf9io4SZk+iEPkrA6r6qyYrw81E53s7ddHD4MsBGa4tj+C4pV4P
BCm6dO5RxcwRIyw24PRWSOLbyUw3A6IJvI8dmC0iy5fEK0mRqXdZVg03IUrHo1+huDV17IJ5C7fS
LAA5CGwypLDRr6qYbWQUsfPJF0erhClZVH4OMYrsh16H4F5W+qdfeOdlFRrMC/BlY7SZ2AuPu9f8
lCwK8NJtdB2Tm8xdbo4bWTbBXF5Y9ooRoZ+e3pO3/eIidwPOpW/kRIf8qtId72Ci12Y2gi5b7nOX
M9MH5OYHWH5iJx1/xa71JdDHBAkFgFhTHSMvrjeN4f/0K2alsYQknGHJOZa/3l1m4YhcbH6npX4M
6o2lhVTC3HexRX6DaO8sgl23uusK3HrGl6YoXxhpPdBjmh2hMUFkiC0JWstg3CJWUpBG0CFnQd0D
VWJR7owe11I1dzGXj8FO9JJya3n/l799WaKHyM13TVCzzuuJIlmW5CxJ/1icL9em/avVNV+mgY3I
rc1tYEmrbI7AtqT2XXdVtNWys6OgjhgNZYJe+WhiIt9HyTAgbhxJpJgCnaIy+rFV1FVU9NrIXgdt
+egM8cgp5rISrLsnhBzjNqE9S7+o2iWJ3NfFsB2MAKpD088x86SCO+lOico5GHOc+lIN+FUYMMLC
IB1FseKwU2PVo+taeTm9iwAByCZoTUDkcVQjSrL7vUsWRq33c3nZAC+aM1I088MyG3RSm8OPjM7h
sZ7D8owavqQ2hJ8IYSt8Kf60SRtHwoD39vgrIKzQm6dPoAAPQKhYlvRLgNASWrfsLc9RDOo2iRN/
LVe/N6epV1XCaECSJRBdR8d+XpLFgv0FBrwCglmZ+HOYOHUbrwYx+euQknTYVxj8ljFoecr1wY9Z
SBDXXfqht2TrmfOGVO3uSLPCijMIPqUCpFLZa3vK6Tsu58KvXYvQlGIp7MzFLT0p3v1cmpvExOWY
+FDRQuPwK4mJgCIoJ3SWrozEHwhW6y5RyQhhiHY8JqGONMe79XV6PctHSRxARxP31MsppN8dPjnG
3ZRpG0mDh/EFt5RIsWwv4+8yvuWROA2WE/8alz0kgtTGUWS5tcz3AgH/Lgn7O00iVo3oIFtleS2R
VaxK2VqrLJAgdVx3JD+YgomYmDTWg1ut7bnFiHBr5wSyJSSR0tiyZ8as+Vyt2WezAsEq+Dp0X0CF
EIzVy8PAaL8rAbQ8iko4A/OvamTEsOeaP8bE1DcFrogTrq3khNJoBlrbITfeIZ4z0pbdZePOT/7a
M5jVBw7DZj17MAcH9k40SoylFjzEkOxmUpfM7DSJNDuNepud2t4pN4UGRj9rbLBIOUvrHKfScaCm
fwiyGRk1DyhNEMXHSqwm4p2PQjDChpxFWyvJ7nPV0lmlFV153l0OyYqao0HQBCGDZqyKg0s921+q
j8tzI9WktY8l4yrrGeeJ6R13urAPbi6Go111QFobrvgdzR6ix/tZi59ed4MY9j3162OrdRQ044o7
Pv3DWFFtCUxKrl5C34V1GcFy4a7iXae4RDPsVz6cSSBtkBGGEv4K2dBitXw/2VzjXfaWDdLgdme6
AyGOGJEJilVhez+M80jMugup5r6t6A4Di0FBR+5zyoL6uGxyr0QYWebPrTWX8+baVzpPYJZNPu8h
ao8PNgxLNxDzYnh+Dg0ww8KqIVqjHvobOh392SBsbBVhsEoMZv+q1u/jAlA5yeofRgTZchbzl2n3
IsPiY1RM3swennivtcCnRkqcFlkNo/uQlb6+I6ZKrNXoHmVQboKhf05tjLeBAxIo6V/GJFWQL4Nz
rZVUYqJ64/nzJa0xvkSmtq9tFq+d85gEFAIRClGpjsZPO2XxNmu5uRivplFeN4Gd7oyouWo9y9il
pawhcvnPmS4poEzj3qGbU47mT2U42CCIJW8DYzN0SOobXU7PtU+oRmh1W3OKSQuvq2eno/EKfstt
huxCUnxmAq/KqcnDmcG3lE0uElVxppndbWUYvSO1QJ4b+xuT+ROg8MQHRpHtY3fC9j0IIgspq6SV
SVyCi1yqGNJ1oYr5PvBRFqD/tLKyDw32vFVTbWAbJ41xW0XOU4Yjnd/sRhn4Z0kX1m7mu4/PrWXq
nKs8GARcS58krCBpN27SqbXb92inrOxRGj4YZNlP22Ea9GfFPcnrZm1BBjYp1b4aYTrbLiUKo6ZY
EExwyaaA2d/gfOsd/5d+86gTQXzVtAiEw9kJS6V0HU9MMvxhcjbZJDdFQf2qU1x0engaykMQ13Me
JVEOUmTvgzJfx7HX77oIO0UJdmLwoNDQyKd6+17ZRQTttj74o+wZ0xQCNde9MRRkUKsf+Xj94MMr
oAZj+4J7xmK0yGS6Nm8detn3icxIMjJTcMmZezA9SnCDPQMSQZk7tgffL76m9hyTTRODWLZtKCtN
SH8WmxYnQbpSOaWwxosPlNu3udXNMR7IbtNhBsi7ciej/K0jw13KmFteHEFQr3ViUO10TSszXVta
9+61DQDASDz3Np6Z2LnvERbDWvHeEhruswPtkkfUtNW1Y2DHtMwknm2E/XWLtSdvSVIvRx0OPT4O
ffLfUq+/1rB/XHWPbXiHruEUOQ3QftEhBYlq48ocoyfLo7xaKgGJAM8REXS3jUmvu0hQuls9bx9Q
uNHrUO8u//UxaPERGEAZDZyi7hOGfZA/U3xu7JQpqSL1rMS9Z/bmtC+M7m4Mcea4I1qlGmXxYPvf
KqwZCK0+Jt7PTYi0CMROE4OzLrAbBM5NFxc+VzHa3DSzcL2Rv9G4ldyVLaWY1k9Wgf7f7J3XdtxI
tm1/5fwAegQ88Mr0hlYURekFg6JK8N7j6++MoKqSxaOuHn2fz4NScAmASAARsfdec9m7bAZMIwIX
AmEY3IUgHxNoEWMugcT2D1IsO7JzsOpaD0/rZBP6KLen4nsY9Zw26cwVruI4YfHDYBcQfS/dCW3e
0MNJtCBqds7LUA+bkeHyFpu758bHwthBobbqimQ7kw0k1ZRFcyWNdOhoq2K0qpYFd6okbZhgAls0
GwyxbLIKlHtSw3b5UBtdZgv1zVKmgNTCD6v/P5flcXPtk8yboKl0Jr2jUI5qTNni6lNAZZyaVx+x
XHOZpdj+z9UOfUbK6tzrRpIf0HY3RzXVOQKNkwDKkjrXWs6YQS1WH7nc6rLpZZmacpyW3tu/XX3Z
TVLiQqlm50/Uq+Rv02rngnzkYaYAQK2+bPjuAJf9DGkgu4uWI6EVf/0BJT3nXZB1hyUZ/M1S1V9U
5ZcqBOuDNl6nDQyot/IztVB9XLa5LCtnObq/zH/Yxh1QbRVaR34ZMs1lsw/7e1fZdtkmks3uZX9F
X5FEfNvyt2fW+yYOB14x/dpIfTVD/rZNcWysLGRJm3IE3ONhjVnoRk3ukKH95cORvS41W8/g2Meg
w/tC9bWGSrIWLuvf5n+/zvprL2r7tIlQamIsNeKuHNAn5+wkdmoQ+GGroXBWJOl4qyYXy2VQMaHK
UrlMW5pJqqnLh8otXmYFiIeMl+n+skhNFVqIqAhJM2AMEqKXter7v1vGE4OW5LL7yzbCxwChKpet
0EydXPnAR1P8oTk55LYKrOf/hTBpPbr5P4QwfcTx/xTBXMey0vC1+5/y5/9gDtLn3+OX9/HMt+//
Cme6RB+Fjz2u5TkmCX0Dm95f4UzX/ZeuS49eYZqOr1uCvNGvcKbpEbO0fN/zTV06xjqs+jOc6f3L
E75psJLaMYP4438TzpSHfx/MJFJO8soia2UQNKXP+CGYOesUtUXzJPYklhBQXeXhT3s59WG4FdSA
6jn5IStBaoPSWf/DRovQDp96JFVi+WFodKRFsIknsErkXsfxbiRtFN929bOO5L6L795d5rvfZdp+
d7am4+imyeWhnNHjr3mXaSttx6k8L+RsJ3HUI6/FiKq6Ey5ADFQ4s1+dUbRsQhKFtrvXcvHg0rGr
lpvZG/a1hjML3avBMvZLTs3omAKHDRiHetuRaNFsQWYdoR3SpvdUD/q3jBXbSlqQkNcMbtlNTcgm
hboZFtWd3N1MGUAgl7FF2oxkOMtXuc0ASaKrwCVwOHAR+9EPKNuDb86hurAnl3z26DnJRXITuUsi
cDt5Bl41buWu6HMxgMN0q3pF/vnXSdUWnu2ckzxBdcIEbUsBsBpxtjxx2X8M6xkgibOmkBmCrAbY
hggfBUlyuma6HWGUdhaHTrdtiMTWE7dymyh3No1NBSxfZbWs3ZOVKwjbr+AmrIME97e6QJt+a6XT
gYAdkSr+AYiQ30YXvRd58M1piR/LfcRlAVEQ+T/Y/Zrv1rK6YpYRVyDE/rXcnZGcULLvLVwb5BZp
PN7XbF12cJ/lYcdO/DS85ipM+5Vp3drtyYL2yTfSgh1wDHVeHLzW3e2ff6o8XqvhAMtIDchCXQx7
ucoyI/X/tLfF9xZjR6PuN+oPYD9WhUoNEpy8PPJvlweXf4NFBrDGzFBOy0sYyGnWtbKutVwn6aPg
1GazeLIEKdAmoveeQT80QvwgTViCFo+GQWqf6aG8S4zHwMkRlnM7wKHyAzr13UbOyo0lkwdN734G
KSQYjtYZFXe4EPcUcfR9cZLLA+K7A8LmZPkWcwy53zZlvEZxXsru5C4Mpn1y4wUqIHlWjkH79uur
HknjGn0NDTGKXotiYqLsrKvlbjeVxV/G3iiKk4jQ7hMwm23O1+UZyK+N2dbxv+omaHYn2A/1vB38
AqbtUL7kOFn5Dho9EGk5kYGuOhs42wozWr8MyLqpH3yYtODRD1FGZ2b1LcXNPtMlQ9G8C/Lsaawc
hHIU9VPZvwsxPmaAfV03MNxAhlPutHIj45qS6X5deD34UlwTO3pUhuc9pgh5WgxsNMSq6JM8kHZi
fC2skDEN5R5OyAOj6RGF2CY8J0IAMZYeY3dPxH5VOe0G1TVX0LzlJRa+ZSX/Lw34H9pQ3XRkAvbf
297vX8aXOH7fbP76yq92E6YB7ZxDu0RFp3tpNHVH/MuwSOJZumchG5GJvl+NpmH8yzB1yqlsJL+W
Y3gX23ud9lT4tkwBCldnzX+XAzT/ngK0MLsnOenbjuEImmfLk+3Uu3ZIOH62JHZofBJVQiHXnPV7
DYYLlqz6dRqn2peswOWjGouT3vXWZ2+hxTT8hlArAaTdoC9PaFV0XFmLcWPFQifmaU3HjsB2l9ba
SQhZshPqzQ4BRIDpEH7HVdcdxt7ERq62w4fR04qzmbaPcYU/UhfvXUqljnNKubEIsnGtAXXoGHdt
XIPi3V4PNWh9CO7Dsd3P+uR883y480hC3FXmEwbxPNiOcUeF9FyM7t4sAmTmA7Az8lgFBVRoRcsI
KHPq9fd1SL3wgiR2249Ej7qW0riuJ+XUOni3Qt/x2091Oe0th/AYqlobLzZ7M+HqtSSMx/3QpfIe
rfBklifdSijAduxmxVsw3AQIv9aBOyCXt0brth3G1xbYuzZX1q5Jqh4LxRH1oOZ87+z5i1dY2G2G
7r1hNdUtaVIgTjPVgHWa38829a5eSxavTJByQjKxH0aaZELm3ZfWC37WFXgQJ/UBw5uITxhxV5u4
h4ua6+t0TNu94fczEfwWf9skRpE+9je2FV7nUzAcEoLTeuZYx7KcfpblmN6OvfasxeKuLY3lIbcn
iHxpG34q4mbbuc60imqruh4agnto/yWyTvyEhDUCWxOvSec7N42bkT+YyAeFQprEL8tjPbnU2nRR
sUNWWd/lIWjSd8/cb3pUjvG37p+6kR3Hc3k4hPDJkfM0vb+R88WyEi1onU+FHBCJoN+DaLI30ZRR
kGUPVEbqVbfhuFGeJd+EXRBJwDrCy6yEFKLR4rkJbFkjwYUwvdyNDJHv3WKy1+0y4LZKQawfPupl
5RLT9ELIiQOAfjHsliiZN9nUbw29iHdjr99kQMcOlWUjgeuQEc4T7nI1lhUNcna9BpNlakjFB58i
tKSARNK2N2UOumambs3JaOsocH5FVvziDkv7pUWM5S/u05ChrIwqnfjl+M3ICyhkKJM3fijl+WZ5
SyLhAY0Hae2+nKnEG43HJoOjVphE0Z0u9z/98wWnVuHjFbeoQOYlBH1SUMJgfejCVp7jhYGo8Gmr
pUHb3LnHLpo34xCZ12hLV35gf0FcEt5m5ymtiLVD8piq4VsnNA3lA7jHeqbVr/rm1e6p4qaAttib
kJzOM8X6+Ftdx3qcbBOPiFAmP8I6jFd6COKorUb9mEyjvWoCYNnInu/0pDz0EeajMYVzhZUes2oA
TIQXeJLFhGtTKTB2sVn38qcGH54xnOLPBoqNE1epIDljAloP3WPWoMUO6+nO9oKn0IK/3qAeOjoV
qcO0ANTlxgtxbbf6Oor2nGVVscupcN9Z3rmtlm6N1hYHZx8Xp8GrvsZEzO6c0Tr6DhXHYjF/FE5/
HhtD37u83EiixDtGv3hlFEn5NIfj2UJ7bedIajtLo04ORkTvTdU2SiosCxEorqywhEQz05MaBaSR
qDQJ7EUWmX2SG8K5gTERU0lo+2sTjkVkAFeNUdUPJZ7FFPJjNuk/u3b/Wi5IAiIzOFfWZwRr8Sfb
wr2jQz2ctfQeQjMFJhHBA9O81UIWGKNmQuiiZ8yS+5jXyf57VzRnGGLNOskw04uAZqXJYp8oSPjs
FAuk4rFm9JVO63mCg5K18Ug41kv3cQwww49caduJwAFt8wqimLeuqhqESGrd9OHabebxpEnMIake
XtNDNZ9quGFmRfTBdSq8TMP+YGk4LyAaxclFTBTpa96xMKmxDHU6wott2Z88r99XA8lBkojX0Mfy
HQ/6DyRyBjBCylN7A9/hwEtfC2SX+zxrjGMs1lnXiWvuq5UHrdIwlvRc2806SkRFRz84ILIo8HfA
jnPWURjVjDJr2CS3E6znKLfugh4YUBHYuylGn9/DdtjBHayu1YeLG0hVExma+cuuwiKt9kWOtYVv
d9eM4+Y1EdVvpoEEQ/SAw/TK2fMQpPse9qE/2y2WKfRVi9GY9ohN/dWQhOnRBI40GqG5sxbc5+bF
pXlKQ1gPtI6GV911TvvaN9G4/+fXgG7+/cVLvSgEAUdn5A/J1jQoWvr7i9cIhyAIBxchbUYJ6xjR
EzYK+s2+m/jrwQb051vNfVp7x3kaqex2MeiDqB1pbnzgYWk3gtD4CW6fjQCKxysvhqcQxMpKp3k/
DOH0YwmF/SlGqYzpZ99P59bGWcSuj16h4fjdVDYCLFLkGljuPDK7m9qrniffAvi+TP1htLmTtXCO
V2M3G2c/RJfjuLvoVnSuuzHCZsVPrp/LGNPVsm07wD4QSC2z+MMJzP4UhZhPRIYOLq0KhtNCHAOX
P3SvYXGuo6nelg1ydIviDJL9cbKx0TQUwco3gu8TY6E95T850np8Cckr7U0fe8jMNa7rgXf/qA1Y
XkscacXhSR9pxmbmwTqbFW7WHdpLyabLaHsya9eBLVv3U4dZNXkKZD2afapn8TTk0behir87Gugc
g0GBL5zwlFPcXw2hvunt2T61OD5EHaZLhV97G9eywaMj5T82aJMSEjCkHjLt5PgGWMuBMWwcUFHL
uMm6HgsT+76ZKEPuz/TL7DQ8xaEcFk3JSPYsS3gBQODBwQ+wyrhv/Sq9pn6RMt2SzGVJbOLshemP
0tWdXT0/xBp1FZaLqFqYWvtgJKI/Z7XzCFsOeEZ+1gtvV9ZVfiaXEN6pj/009D//+a515E35vvJN
UPRmUOTsOQ5Kbs91/37TjrXeaiAVgoc2mPy1P4T+KXAq/7R0RrsXlvFUNTnc52V6GOzXZPHna8ve
6ppRrsx4qV9EYO60Ikvh2GT0go0J6buBZ2KUGtM5H1PMKpYHbW6T49QBUUwb716zs/mrV7SUg/gi
eqhyGNkxhtQ7C6+duGYMaXsGSn27Aa/uNcOaqMV0XZe8y0y3WbYLTBAGooChcmcMdpzGd3B5+qmz
02UzIULtWpMUOB65rncm74MzSNFTfNxZ4sFGok4nmh/NacSTDxNncRd9T06pg6YQOmey+h1Pzl1C
XmVdBpm7c230UjEWDP984a0PcS/eFia4VZ1f2xCma8jCx/fdtGJJyVjDvnjInIVsYKJPN0Bbw+2z
1S/BXTEBuRNWFK5LD0dCPNd8Su4gLfRIXcAWzYQxHvKSrJ2tbeoum2Hkpg4K6OpJBFhagjjWgEwP
Ppg9slUL5eClp9s3RYOoMY6yk07P4BCU1EN5vDJWRtm6pNUyxgT2UJ2y2UwfqTO4zVLvK7pbZD9D
hLWdERRn1P9XHs35py4EdEBxRLillwyihAK8f75GFHT877uTsLyrg+R1qUX+eJHGvIkb5Jn2A31E
WkzIfbexft9SmHVsokHsOOazYxBJcIapP4p+mRiu4NZUD7p1yAdedaQpi13a9h19XyL2c5DTrbXq
cF25FXagqa8jvNJPTugv18IHbGMGaDQoZnIOHtS4I/Lla7dOvpS9sDAgOhOiPwu3ImZVoV0dDeTI
XthvOyf3d37rfp+j3N7zVlweXRDazWT6h8oUp8Vr4/MA1kuviGU0Ilm2FT3GteHl01r3kvkms3jJ
peQuTlrcbjUxM8LxSwvhY+GdwQfC8QxG3OcBJV556U0SxtGzhnIBTuiXQesb/JCs7dyn0bVLCGnd
z5H1KPS5ghy/OKe8rRBZNjMvkiN68YFSOHL1g4GjSTSM484AuKAJIkktuGq/Sgh21vazM/JYjox1
NtNIVXwDSEKW5gCGyR1S7CBxT+UBhSzuU76DLRSdpjvdGuON5jfNWuuy/Hps4MpHUUzY0jmXfdY/
xBQtal2AXgaV5c1S4mCWxALhiR0/92bLawNfULNMvxsgr1681FjFHTKc2g68fU6fkEoN9y4YzB9D
u5qnvACFEmTrIicWqVN6ulMtkBUVdxTe1edS1Ddxpd1mFNTdAq5tKB/MSoQzeHZmyDrt8VALlE8l
lTQlECUw/sjlNbK3iasdq8g5iKIJn8wUyoEzx/M95ZDHBlICnF7xJUfw9nmc/EOaNagyJygWUJMI
zhlxuxkG9PidhnQr8dy7rvqcG3lyS17/pjS6aGvY/gQzgjdPmO9iYzBPLezTvB7600jkFeTF+Ier
9+5alE64pVhEAMEBnWjG+F1q0bn2QgCaLSoGNeuFoGLz5NUs8/IwT/TieKQY9mJ7gliw5p7hsluZ
caa3hJ5v7BBtzTmEPawh3C6EsDOF4pqL613981PMy+zjU+ybJCUI7du2Cth8GJF6hZ73BCHrB5va
odWUQ6mobBweWyIqNzRKD4vDq99uCuvWTbVPRiTFWHVbbbJxAnUeyALUxKFHwegOjFtzMhOrB2N3
p+XFvWUkxSPoZQeK6r0wsGmITWTtkRUZn8HRYcJJFueKkpJiB1nxsUuIRYqWdlu9Z82mIxKfteMh
CiB/h2E/3npp8GPwhgeRmf5jGKIL4We+IdsrzYcSrGIJoKxoMz2KFUrAVgOe6vRw4Vb4Gv4tJchA
qlhQCYK42Ad6FWFmgnrd1yA1U6K1bbTZO2mL591AmKdQCsAMuv+64MBhcWv35kmDycDQiVINuwj7
ry4+wgnq0EdHp3ggC0W0qScD5G11PxSdTUCmjD6bS13jm85xMzSCj3nwCXYsW5ORuJ5AUh18GNyo
fMkJ1QFvN+GG9yS/xXXgi2WdC/OcBNLCE/eAW3qKX1pHB0o0G+nZAbt5oLobn8RZJOiB3NccBv5D
2EPjAAoQnlxTllqV+8I3R0AYdGfQvc5Ebnx3XQ0T6i26TA+dvgCsGMxdCxsVx0parhjnIzNlQDfp
C715EtTbLBt2BZ29q9zNgxujLkEUCAdXIpF0lFVRt9N1YGTbKSWuMWpP8YBIpwgqsWtm/N9cFLSb
nk5HCU78VBiPQkQ1REYqU4Kgh2ZeJvamdyKqIyNqofIRGV3vS2Zx7FGq5TTcOnXdbbyqT/eZD4IX
De+XKAlhY8NpksRLiJQh1bll5jOGbYPzkDjzPddhbbfp62hn+id4NykuZmZ4jCkJvnXQRFF6JRX5
df6qW7e0uMELcGIQITAizqE+Zoe0jDGi8oNTYOVYCnrxkTxl9jnT7e8EbPTrWs51tX/yQ/ijdWYe
M4KZj1kBzSpEWbF14qe81QxsplrC75HprqqGiiGvBT8dCFxXh8hPH6j6m6iPZvhtpT+pUv7u1J5z
j4csRgnHCFXydtp3iVneU0scd5G36hCfniI09FehWyAoG2xvrYvS+2wtWb4jilhvtCQrd+nIuItm
4ElrsTmMOtrKNDTJMRVibUa0v1ObU1665Gi1ZtCX3VQkh9AuPldh2e96USC0E4+D2dDlKc34qzfg
st5cd0tYnpcQU80OTpBuJt5pzo1m63a4EyxpvA31KL4RJIlhzXcHWwO0FlpYuxh2NT+lAbcdnaMo
6pbnegJnDr+yWOc2rhbwHKNznhXp3iq+VhOmliQ63L2R2OfBqso76p+wFx+m7I76hk89xBikE7W2
JfuXXS89FH0/IDw5xBN9Mq2dj2GffCliw95QDAaBzvPzXV7Aai1CSZU09Og5h4IKA3Nw72CwEHNo
MLFwjJsoRDY8xTHG3Wm0bH03c3bWAIuiQ+Ufh533uC/oGz3QWzloxaKfPSv6nASdtqnCfZZ0zb6e
RwDNcBlOToXosGf8hK7SCva55rVbvUF0aeIt8UDteS7sciO6FkJ5EcUgHZrgbrIJnFpDAU4gpJa5
p/71SLFqw4WCt+jqQMRBExm8dcZh3dXjp7DMsmvDA5NmDvMxz2X5new2z/ZLl1XNgcH7pyUg5TfP
frIDWG/cxNBi/Zliq+Q1S8g6CcpHzgYQvQWmy5pScuCIGDyGzhyctbFebsYhBS9eYUU3WBadWaF7
+0U3v7qFu9fb9qurLwbpyXk6+DqdhLRLHNJA7ngDQfnbQrAYzCF62sEbH8gh+Fw0/46HBeWH6Meb
rJow3SnMn1kdQgqf9PmLNRe3lJDBg65q3mlW2jwA7tz6/hOYhOLZI3a+7jJbwIPv271D3/2tpfy/
zNJ/yCwZsmTiXafifwnMrsuieyn+VpHx6zt/ppaE9S+pBXMtwVgBxibD2D8VZrqDwoyqDEEnRKcz
ypF+ZZcsXyrMCJMb8NZty/EI3P4qybCsf5mOZfuuaQjUvySn/quSDMZ1H/pAtkPmy5RlDoxeqRz5
oKuscNcAhDVHtw7QB9ib1CCnZbEviMxc5Zo4LAXgWiTHp1z6Q2QYRXjSMcKU3hFlilcLBnm8JAfq
L8MEyftPyqghyHX2V8PrHqyqwYlTvjJ4PxuMz7OV2/kFRdjuU2uX9/lo3/oRjhaUXHviMZ2778si
ResJjnUxaCwgul+jdKLTCEZMemRk0i0jwjajaMktSx+NLCD+YzsLcjRr2gwd1JYRjZGZ3pHYeNLs
/AvVx4CHf1I0uRmx6mikZ4fe494RSR+PmtzAKgzwNORrV3rk2FfocZ5p73to4fOPSTqCcPVWnvQI
wZeArjSuIbPPm3V4mRaR3udduel99MutdBpxsRzR6JfsGTATU5V+JMso/QP9+EfdewAT8Cwhswiv
aK0bcHOEV+7KCYF77Peb3EK1yhbTzqgCRhepcxQRKYbIpy9KrnJt03kETND35wRAdWg7W0cjYhZW
ubfuKTQxqAteJ8Z8F1GWm+FIXxOVNCqsWTpp0hLj1oIHQoGvtbjrBhIQvbR0WaS5CxQXYLEN7rw2
0BgLd7AGjnYNFU2X1jBmHIXb2LeREEnjmAAHGbQBX31pKQMiAoxdL44gCcdzhdiHpOomkUY0RGxL
bMcwpwm5ApJsgOGvi1vs8OCQFNoaSY6HqxXO9IYpGpil302J8U0tHXBirHAS6Ykz5R7IElAZnW/t
54F9LGnz5FaUjtAj89ewNF6QS0x7qMOELaLhkKVRgXgELx5ikfKHnW40E6BQgmHPJJ17zAIPn0K6
+cRuvuVJuYZ09l0Pk37nYPxTSAegMgIDAaKUOombSHoEjWb1kncUKkElJ7rUJje13qTQNRaH9N7Z
NJwjQNQRRxnch7ysxuLP+ElAqTpEGBQJ6VTUSM8ioIKbqcTFyGwMPN2ICHYOVSOvqcxJJYWBdaV0
QLJk8BExKra4kXHvS5+kqBmKhyh6CqSDkiW9lMg4koeFRqEluX7Vy9IMSXib4gcaE8GgcFNbrzY8
JenSJJpbV7o2EYBnNK2TbuP5dvU1zAGILxg9RdLxacb6yTdzArqE13PpCtX4ykfPfaFl/tHxAqOo
iEF5g+tMjEQQNilyvtn+g5zctSngMXfJiMF13cObjWmf9SEtVkNLDwdzgX6rA5gbYDLvNeysZkot
Q6qZGt08RnryXNvedHBBtN41Y4VjOECCRrpjWdhkNdIvK4DViCFX3q97wDeLz0iFDOZO1NLB0hPf
4piIkRJ4mlvewCs0lj+44ji9S6+udLzrsO5qGBleDZ07bOEIrmbsvSbu2QYAq3T9KqT/F3VCLxDS
tiUwuL0tPcIWp8UtTPqG9RgG4N+Il1hiRM+VH93Q/SQFIf3GhpJbLk4rAVQCNzIPtwiCJtEqw6hs
7nAsE1Yx7Sofw84+IIIkfc3K7DmUPmejdDyrsT6jExJRFdQ37XyYkLpLhzRdeqXBnH3xzPwB+uSL
jZlaIV3VNBd/tVE6rdVYriX9fB19jsFhA7tZ60mHLxsGbUg1drV0bBPSu81AS9JJN7cGju5Ivk/r
D710e4sSfN86KTyiyB4+RAF2N0PTSp1zLKuUMz9qj6PdZDs/FKfLIrUFZFxBpe3bd97WyS++myfw
Ajt+oRggwUWF0ulyxHSZKeQud4vm/DDTYIdSRN9dZF+Mx3+pcNUyekAEZEPrZ0e6FSGj2067ufVv
qX1E55SWWO9ONs8COahbGJMHR4aUhgBEd40eeOFFjYoTE1LGHdoN3XBikWLAZRMPYV8q3GBIS6GG
nFQfLYOW1cJlWCl9svpQ2khFLros07tJXxfRCDJhWtx7nWZ0dBHuRvJNmCwNnJ8S+WCANaOxPJaE
6cy09G4We9mTncvgKfa3Qtbcqo+Kwo+jFUYQaXKE3o2eHmv7xH2VHiPbuXPC8EsX5PeYNOGvp09A
TsJrD3HlwXTFiGUIzhz7BlsRpbSLbb3eQkf8NDllIVZqGdx4fk0SeYex+5xnU0jOZu2lmGOHebyH
3QVObvJeOsqEGX3Vp2y0f1L/jduQhwIvcdvbS8Gyqh4W7g2Cy+VgmVpREnBEfOkar/5AyMGdQSs7
GFHC1Kc+T/ebo/oARNsgVG05YTWpd7wekb6RpTVx8pWOKDXl92CvfBrwFApNZaHdcxQPVYlPlSAV
n4H0aN279oSZcT4c8/IYOQwqYyzvdtginMPUGQ48nN8E48Rt3jmHmHEvHX59T0rLWOXYFqxzK8y4
T1I0WOoOMEWPWatFGuhCo1KHUx8flhH9b9btaMDAHzsyMqqyOm+xe10q2B6qIruJq2qTx/Uf6tpc
PpRE9TL7NpUA9wFf8DBY6BHVxwKcaz3HzcDNVELYIWTcITXBysUanana5T5MUgXFUlQq+QHt395Q
qvRcpCS45O2waDy+oWVikwoL35hJa8xhH4gi2I3eHEffoyx61TDxAXcjFb2Kj+xJPfRlNmfAmu/V
msmdmmWjVr2Rl9+oyi40419bqHWNZm0tSEsA/Wdrf9nTUBB/doCEv3GYKTD4dcS33bwdQkIB1NS7
w6j5Pu8/gyTmPv1rEzWldvOOCf1htdpNGdgba9a8cJcn7rfLFpdzU8s+zP5u2dupvh1OrX9boK7Z
uz/j3aTaKvBAgBfTlE7nDHX12+W8HO7d5r/9S36//reb/u6k3dxCY+X1eG/SMa/NNkJYm5DOIa9L
ulzoOyw9GMTLFcFMlvttmxyuK/w5uVStsvPPPCQ88pH9yUVeAdMKUTRARcBVv5+kDiNa4YQA51Qn
+Ii0aFybCsHsSiSzZmRgl9RX1bz60COqa5sA8yd90PEfyLxuXbVYPlj1qUDgtLUsJMdVa0BCpxnd
WMNAdBkLNwJQiH3mYooQ0NIQrdH93Lo5RjBS6q9ESJ685dTsFAt44Jd5tZBiz/xt9YevlBKiMHR4
aEiSwIULrqaMNJnWVkI/QOmZ1E6Igfug5+T+hoDI7kodPldL1eS7paNnPhc2HRKnnalE8H2TAE79
1dEXXsZRS8VvomWHbpASmcTztc2UGp/jIXoJDRIjg3xu1UcnpxI6w/Dr/WRjzNn3YjaOfoKcUizT
KQWdcNX6/T6SLwt9Mo7d4K8qr8KbuKROTl4bs/uR43hxUDtkYMrpK6V/u+6QFBycePyxjP5dnQfE
H6WsK0idT0E9ptuPUi/eve6B/Nzl/AzZYg4zDLrLVST5Sv9c0dFzL4cBYOc5xSATnmqa/zxQ7LCp
AMP92kTBzRsze64m3d6IJiNpPst3oNBknN5zD3NgPkxNsqNLMIErdnDIQB8/SbWR0eO1BJ8eIhJp
f32tfiw/7W4aE1cldQrqvAhCT4fOuF3MAtMoy7x/21Dq3NTvqWaLXnJDMZKH0Ig0riQ4vlJH6SUt
YZDH0954JnI+fcOk5PsKrXuGynGE5pA7hADtrkDjSO3pnugqdRSy7zPGFKRwL/ysopyyHHn91S/R
ql3/NatWQKz/IxvQM85+s7Yj9LQUI8KZECUPgQdmBSvlclNxydSvpW7rUAwmlifrCCPdt1tWrVMf
SqB3mX13Q/+l4Xu7v/+aVRtfLszlux92hSh2ou9xrR45da+pk1GzuSJyXObV1NvCBZfgKxG62dvv
FWq9Q/EWxC75TKvDMtbkSVaTk3rU3ibV863Ohp7fnw9gqg50OeWwKjySI9ZZ8/tHS+q8E/lsRFqA
9aB6TAiblAgKZ+tb2RTVzo+GlCxsFAl0Hmz+NhnIB4XSJbunT6GI/OpOVVOXj8syHCJIleqgdfV4
9eEdpP6wDtTivFKTvuqdqMm3s6/Az9hIdssuw/pmusX6bdk6E74bQO0Q8DvWd0+diNWAkjTEQV1s
X1FR5CN+ufaXZS7ZZQC98DwuG6tDXmbV1OXj8jNell329+G7cfG5T7WWdxgSTeWM0LuozPZqXj15
XPG0O6n5t5NfKpissQYmVe1L/aaXe8tfXkJNKw7qHoPLBeZBTUa9RI6qu/b3k2oXb6+qqZxhBVUZ
/imUsWFsRdsh3yVqVk2pZZdZtQxV8H+5nfraGLwC+SwO6vjq/AZ1g6pJtTDw5G38djOrpb5RkEm6
fOHdVmry4/y7vb7t699/9d16MCGA6ZxHfRHJSr1mVDOiptQef7fssolaayhvDTV5+VC/x2VWTanv
/du9Vsov5PIVteGHQ/1u2Ye9fjhSKF/4kwA2HWFcLZ/ZjkiCOdTLTj3rlw+8vKtlNcp74LJQTV2W
LXnOI67m685k8m1L9bpVO79s+m6NmoR0MVxR1McrWb67HAVeuTwo7+bfJtVz9W6pmlfbq+fs1zd9
UpcxaMd00Qnp0TmuXynJp+THussWCnKcsNvaBQKBrib45o+f06kAVt724jOvE3ghU+XeExcusc7p
689V2h6s2iQpojvz18Iq9k5tap+xcvDvMIeq10YwfEoTQMplM1GDmqTRISalToL0oZgSgz9Q5lHa
rDoDnCiofu6SQ27lZ/TohBuJk5DSBeRAcg2xjUu0bpgcqjHkGPzjH/z2OlkKlGlyULVQqAIyGVqN
al5VQ3v58C+trVr41uReWuPLlr9bppputdu3I/xum7cjjKkP2mhHUpehH/0f9eGpZ/cyr4DVE6Fz
wmKqoZT9wFENW9TC367/8HVUXBSPOy5KhU6+1NTXc88tklu15ZDW7daY6nu1YlaP4O8nYU6FKzsr
X/UYBzm9jDF7BpmeSRcfDTob5Nvo1S3OPTY/hl4+jQm+P3HxnEofoLht9gTs3OMo8AhiHHUcvM56
arEP0rER8ib/xiyGl9hLqm8eRkNGm9tfbQrkQW68VtKLSL6eNzFd/z0VMCU+IFhjWJQ8UmOKj1Gv
42ikhXgb1S0uR7WdQ40Au3hVSw+kTpohfXOkM5IhPZJq6ZZktHdhJsJ9MJJ5RpzRXMULsJAxkpKr
rN370ndJx4BJl05MNPHPqfRmiktcmjQteHJ6bJsi/JvCLDfWtmmsJ+JsRPkGomAEwq9qT0bgpQeU
7wI/dqUv1IBB1EDGba85cEELgXsUVp2rKiBoMUtnKcomrqxwXNCZtWA/2yDbFFb5Q9P9W0uzHDgk
3c7BqirXJkxcNQMkfcSZZ/YTmo/5yiUwh3OAezdgeRXNEpe8QMTFDKvFFAsKxr2XY+ycxPUqk75Z
AwZaxndTumn10lcL25KtjdGW2wTOJsN6a/YqmYyurtDYTFsGyf3/Y+88e9vYsjX9Vxr9vYTKYTB9
gWGmcrJk+0tBluTKOdevn2cX6SOJ7T59u9nAFQbDcyAzFou7dlh7rTcshyi9LjLZuWLf92w5vnQq
Z5aNLnM2H1Xy16AA9G0sPL8sAANVmq8KlAKq0QzxUMEfzBNOYQ4uFGzbyJxD3C2Em1hc6qdSKPzF
hNNYh+VYKFNEcGxcyACf5NRWZ2mLvl7kkbZQcCzTajKeUqrddcLNzBjwNbMwOCsxOnOE45klvM90
27kLhRtaJFfBTYhBmi+M0oRjWia800ZbuUcJyZnD3tJnTFAQP7FaS4XnGsbIJLQ14HZ+IJ+lJchv
NFkMgPo6InTF05AYGdoekbrIexzd4NxW55aCrrgppd8a+zJFrmcOGBE5oQgZZHJ6XxIs4th9sqsU
rnEp9nG98JHrMvyT3JQ0UwP+PcFszuxwnXN01MuFD12BIZ0mnOnE7O8Lrzpct+hxqPeD9auFm12J
rZ2v429XC6c7bUt1UVoib/ENo5l+FZFgLXDGS670Gp+8WDjmOUr5bcRCLxFeehAe73XM9UZM9izh
tjdo8o9Q+O+VwokvFZ58JuZ8dDnlsh7IlVNvwQ6qO3OEk1+HpZ8lvP0QgVxlmP1Bzqo2HfZ/PSJ2
YPKFI2Dz6gmHQDhMLzaWgUGFd2AoXART7AQHbAUR1LpTG/nHKPwGmSng2mronLAMfYtQAYegxPRf
YlQYC8fCwCmtuVQGbA4RWhIm0RH2hqPwOXSEXFOGsEnp6l/x7smQ44kwRjSx3FiFw1evs9DfqdVz
EwtFycZLMROuik67lKvbIX+GyebfhDIQyjzHxMlDBLkXvozgOspzS3g1Kmb3TbVMOgk54kH4OWJD
/axA/V21wusRtThSicL9MVMAL8rW/eABPVIqNVtmLr5GgAnmjvCPVGX6bChjgSpqiXGOk12O3WRC
qi1Bvjx3h/E89tMbWDlnpGPRwra2Eco5+Kw8ou4tkai2UxAcg1RKd7bHdzglGFjynqlhrNHAucGt
Alnh4JLlzxQemSZmmZ5wzRyKu0y4aAIPyjHV7IS7pm77MuaH7ryKaUhJQYssxPa35OsATj2oRvvo
CLfOGNvOXmXyJ8C8ToBsdMLZUxMen7pw+7T12oQexagFh6Fx0sZDa2TyaeE+oly4QA1nqWEeqhPv
gBeyOuFqemaXUkQSxL1RcebMhPcokj/VosOOtIxFkhwlrbMyUy7sJthAresvdai7i0AHtBMIZ9PE
Q5lF6cvhnHhmVmB/qgsf1ALoSo0xKmI89roFBckOXidPi3sqwCCsxLsm3RY6O0JTBZMnKYxyL1Nw
G1KHbl1zUYei6y7cHOEpmyLzKqdoEzh5uQma3gfUj0ULMz8jsEE2OSaxuyrxT4ZWhAMsdo/1wna+
wZfLYGJTCkIY5qfk1c/e2IIl027aDj9ZLYOzrpfqqtejaO5DrU8N37vQRvWLIecQv4YoOmsk7VQb
nkAVSpcx2gIxpgAXnSQhdpSE7ZaiHLR+nPTQJFrHWN+SKECATLjhgtpFf6mszmwP6mFDvv+R+RGO
QAI3SPjppkB1G+GwC10CMWoruiUbv6iFC69Miy0iDQyMFvnfQyW7DO1MmUUVFbu6BF9ELv9Cxdh3
xODXEU6/jYtdqWqtK3jsCye4oCiOJzAIMxQIWI0k17tQTeBTDRbCyKMF6OvhKty0+AuTjroxAhyH
YSPyszAhxszROTtVhDNxz3A8kyXwZLSuJ9yLHdfU51rwKFedvYyfXJeqvjQ28aoPCawDr9kEw0Mr
HJFb6QYuUnCqYpXcY5lMYS7yPW1F8ghkpTqcOwjCzgucF6pBVG8wXqa6zQAVXsyZcGV2sWfG5uNL
NPj1jSecmyEJgObrtk1MC4H3W5Uwxc4UGWCm5GLpdd71lXPrBfhBlyChA/yhVeEUbeEK2QnvaNfp
IP0I+u3KiFMVaXXjejCDlmlcixasUKeqcKLusPXEfgjrXOFSnddJv3Rh0y3aMbhrVKRohsQkmi4Q
vhhSlKmwAfOWqmQSpBXFF1e5tsYYZzLosdZ3zRlBNGktqS21WGr+2C9lsxeJH8OgFgV7xAgG0W3R
72yC5sxo8eLOozNd+joIh25P6xj1sVTOW+y7R6BhhfDz7qEDQgOjGSavb4SfUI6U1unkA24b3xAB
W/ZJftZhcg3BUkIavcc9PGi7B0R7N4qVFts6LPu5aeEg4mtb1yokKvs+LuTmsDAckMFy4FuzXrr2
MSxHMY950ltoCk7mobYSsFThbw676NKSMF11Ias5wgNdDQn3y+GJTJs7a7FJz7FL7zXLhT7K4q4B
T/O3mYVBeIbBOgoci1y7AyVhz6oAB55eeLHHphB7AB1d5CNeHg2V4KZgCAYoWmDl3oK+WHiYu9to
vwItVYS0Fs6u/s8EG3iQJrAVyUucl2l9qw54xfsGrvG9Z//wwUIbwk8eQAzK4MJjvhJu8x628771
mLD/oRyNeF4pnOmVPDhPjAtL+o7RZ7EOGvYOg3QmdWN33ola1SCZ6E0Qt3g1oRizKc7r/m3QVmdW
NuKRLDTnIr9eBgOTcqEW8WLAxSiOIUJi+xvFybWqaeG265oHe7B/lsjCzvME+QQHalvrDxctMICo
BMts2vWwLiGp+fg+OFGTbwPp2lFNXEMEUtRWy61qNdiahI00Q5R6q1aOgUs9TkZdAk7aPe25VJvY
zvSV9DUFz72uoQqcoWYxS8F5shrqdwGzg2VvmdG/JKO9MElTncnlddTLzipOuuex0X+6qVBzBwIU
hMCHEv2ijtFUG/N2E6IKjH5HtjCFiCKIx2Hbue4lmsDwooqtJWqFgShwBQ0+z2FRLmRfEkJgcoAI
oZiBmPy0qrtu+v7UIQ4iqorXYzXUCxqSfu90BOGRvJZ6kIdaLUPITvSbZFwAeqEQ6m+gu3xLh/Ky
MrzyEhM+oCR+CYzfw1AhT1cmGqCX6LvO0AhPL6MA+kIttiZdgVG3/T0BIrqoNLStc9Mu6P32Fx8l
u4EIoHfz2xAVzUyBKtDW2IdoPUZpbhUuYrM7h+W/9ChLLkJTfRgK5cUavRi4eshmwXLjVW5oyTxO
wjXbhq8FHHR0W8ZFLEMzkiIsoe2O5VMZ8aVIy3XfgCRwrGXP+Z+qY/OlA7RwmobXjayJCN30kcRN
ntLEOrcCEkC4H6KaOoCywDKsPSMPDzrZ28YNvbAD337pxMld39jPOFd0XzPbeSzKGPUXLX4JQgms
bYMmP+HuptfoX7F+WUaG+hCX1iMemjMKpApmIGZ8OqZY6KYwzaS66lZyDy4J5uZGScOHvNaTO9R9
jUWCVkk/AnYKA+lLGg4BYtd4FWZDspRtsugYaz6aflksZcwwfJtraRohPQd7Kq+Emuz2GPShBgFy
BT65DTANgOfpoPiLVtIuO63rUNSN0dMb2naGspgltRnEzVhZe5aDGCaS1E0MI6I0GyD6OoEOhJAO
xyzZhhIbSsvWu1FZb1aS1VGHiVlyMWFnmzGTSW8CVlFm46h6qwyHNZazGmuXorJnHnIhs8a3omVH
NjRm9T8tu2HTRTnimtjyor5I8jm2zyO5QHynqY3HhO1S6FHKz0ClzY2yjOcuELaxRaIRDbRkowWg
QkvKYn0JVNYMq3aBiLg+Iw6+qkNBDmTzwUwWRxVytYOx8pPYZZs4uIty7NCQ80dzZursklu7WicB
sybOaRtoczeJaWVL3+m3DGrcKlx4v2FtXaV4+a3sXpPmiNnPrbxsb0JI/HBkUIVEOGIll6DT0M9A
gGWshWTO0K2UgNnfSw00xhzNX7lD/CCHGtM8i1bnQ89zLFRDK/S1MWi67bvqwQ5ufb1+COssnTde
lKEBt2rT0NxyNUqvQo8zhGHlcfF0e1xEVQ/AqikY0BZGRpkMucx3Hvy88vFsaG4UtH3WIMowwUBL
ylCwnYawA0ZwVJQrRU2A07kEM0qpqgssZgbL/xnTlvMCA+h1HkSvQWf+oH6/Fqe4Dc3mu0GWC5XW
+EvZd2TDhnqDm/kaEwsMYtAVXHTNV9XFQMNyzgNn5SGEsIgK1Ct+FoUUIZTu8Qss+1ZlCzLTPPQ3
dXD+nutpM2PkkuZGu2JfMfO8yr9sMgs+Rt+GCGKOYPAQSSrU5suoNuC6PfUyo/WuEGu/lKHwUhHI
4JobabVE+T9dOaV2F9qiBmviDaTUIgcxXDVFVq4qBenZoOhzFAoUb2k1YXxmw7KdALP/H1v8z7DF
GhuPP8MWXwq3ib8snqKs/ggw3n1wDzB2zBPD1BzU2RSQgGCFQRH/AhgL7DHgYUdW4c/yD/IQHwDG
psPLMjhiFtw3gLFxghAczE8+ZgMyRvTmv/73c/+/vNdsL/JRHTx+b1ikWNpHgDHZGAtRHfToOEOK
1Tt2+jv9GnRB8srsLfUcFonwLZj+xHWgiY3SuKbcoa4h+OenkrAraCM1RGnpj8fTk7VM72+lFA11
USkaSo2KLbilNtGVbTbVgeMSYbOoGxggk5tdPFX0LFHYKsUq3PvS1QQVmv50nS0n8LFaCHIogYvs
v1fiQbuZDNymx4bqnmk9CtaNl3h4/3UzuOu3wIS8+egnD3Fmf/cH7VYm5bhJ28s+x18PqszSHBRj
67ZXkZT27B8QuzKL/EvljfeJ3CEs0SVbqVOXTsSEaQ5Rvgp9W/hy2enc0+2bLgjPdNcHlgGedhbl
2VnhEJy4wMOXvatvakURdKcim6Ply+SdFhDrKBCppnWda+bXwo5uq8K7GeT6EdQrRr1GQbaCxElr
jx7cfYwoQP+C1zXcc/Tj4LsEzk+zXyRlAvvOCDOesJVZmtcXTkNmMeku9BpGlDQaj0UyXBlReqNo
wXcjx02UuO8mza0F/Nt4M8q3pixlbPC/tw60HGjGBEdeN0v6cFyLA9Z+9UjW5VQnMzP0yMpR1UeS
rusHHMecYcUC48Br7iFVZi0SYOktmuaYvWZQ5eH+66F27tfp9xyOG2raCJjgaOrONGU8wwH2G2p9
9y4JEKUor1Hj+eL4qDbb1BK8Ltw4iXnhKC7tTjHCKm5UnKckkkCRDqAPD7iuK4VFdfFC+QZpNC19
sXWK+AgSxSMroklaoeueu656tjU3niVNvfKQ30AiYKziU7cyThsvWPVSvtLkoF84rourmrktZZ0N
m+JTnEgNd5npxU/kCeA0yuNIagEcunfjWOpVXKN4GHO14vw+aVl5iSyVme8bP6kriW32GT6UILUR
1J6ZHTP/yI+W8Nd20LKZDVZDxyv97+DZSBlb2bACUwzwlVJpEVswe5wfuRHHi7Irr9L0Kzl7NOWE
zLdCf0CEI7tTHiOVpgLqiAuLbq7k1j3XemJt+lMuZ5tMtm88BR11tq2k9cb4Gj+ZtJOuolFftAmY
Z8u8UluMrLTRIEseSOsuY/muouFlhEIemzgsUPS5atCqWdeR5s8bg08qyU0pEoGFHD2Uivuopc5l
3ZjSvJGHJSba6FUkKBhLufqi1/K11JxaNQjiIoKzhxc5VDtEv8lwUcuzlBWU8S9GZ740yPQvokSF
JuUCVi/jO4yccBYl3ncojWs2lLqMJPNChbQqtd28KEzSWpV+nVpujhqee2nEGLl50SOOIh1ltE2p
QdmUSTIoanBR2vV9R9YTQatkqaf0ZMHyxNk7Jk712GXOExPP2DgLuznijJvyrmttLrJlUQuQISEY
F8aIvmGD6/CsM7ybutfOxlg+85u5QaPKKRt0GMbEW/nwky/4lgT6teQXNTu14Iee9Fu5TZb4Ct+5
ZviD+7CwO3NjS2g8I2zTRFs44tFKc8PzoPBuyQK2aFm1JHYy8XvYvHChVLtjkEb9XNVJURqGtkgG
P59FlJIqxW4XXvEzrKWN51ymTnlfl/Kt45GxrhXGdIugD54phPCkZOLqxtSChw4JeKnCW6+oEfWQ
OnMmZ901nPNbygIxqwTdK/zeasDMk8r8CY0kImUb4ZQs9WdmLN85IZ0ZRYJiYdXdq2xcusTbbKmv
IBO/ukoPyDHubmut9DlJ1NUzNis6TNCFM6b+0q/MpT2ypPiNe4dB/HOlZbcyckaUMuOZBqVXV4Hv
1hIiHHa3sC392nfSbRd2OLI2yZPElhT88aJV9S+44JxW+mjPo2JWKCmmZrF8S2ZnZrXDT0VN77uu
WOtB+LP3YFH340pS0a4iEh3mda2bwL9nVuAssK0ksqIwFBb5Us0upSJAewUSXtWkX2QOjwJGuJRd
DLYjjZ2zUMV0mzUZT+fZDJkrGv8aXvDziE/tEjgmBwmCCyoowxICbjIfRwGzH/XLoNXPvDjdRKH+
SCj+arkqemHUC/yR7KevW+eu2q6cvjuzBoXUYTJeYxJ/RmFmqevkASAlzuWkn7dQPXx2XrJ3K7sR
njT1uaZt+yi51hO8d2yIA1RdDarmDkBwfa7WyjqO05u4jV+9ULsAHF+unLYHnd7jZNtn122hzAMx
uvqxWGmSJjzo/FfgzhhJ4zfkYkkxCwEpdQPK9NJ3s4LiH1XOBkd7EkLQBqIoRb5Usy7t1H1uYWbP
K0FcSMcfteo99H1w61EGzVpCa/yeUJYTuYrKkr+mmDmtDA1ot2SDny+0bG5Z7VYtyvNeiq4HdDaF
PKlhMcmn5Jx9zD9kY7ylJDagItpuMiQeS5O0bR3pFzI8kUUIfbYLzQ3iVqvCsB77nhqH6O2OmitE
/9SoPIxqvF795nUBadhK+5FoJelgWKpByAbgK+4lAKH7V6jGSymxLuJO+4Jy+13aY+xi9c230HLr
9Wh3pxWFvqbBCiCDtwykH65VJ21rB5KhDXW7z260TL3VR//MdjCcUpIZIIKIiN68VtQSj1neZKf3
TuGsKrTKdGE9bgbspEc6IvsruN3JWSXJzcIycua73gCAZxXrLAW6lox4MqYG/abNAjS8aoij8HIE
oeWr0SXFDLZmMM9lem6Kcc45IcW8y5BQVekhml6uvTTemLl+asr6aWtywnkwfnF6lHY6PeeKfwuU
NtiGo/niR+ratMhbhZ30w8FzD4kVkEy+s+0iTaR+TFKe8Xe2/vI6y7EWrLCUjDobWX+kAzqviNe6
k6pngaEuGupSszxI79HuRfwmKZ40PbxPB6acsixetQFHUbv4okWyswxznB7SOD7Pa+IhF5dTeNRf
MooJ0JvsBytDf84GUEkyhMziYxSZ/tLwS3ht8dVgkjrwsvAWU/nXFPGSpeQQPkFbW5TDo1nbp5hQ
uXPSTsw3XT3TEuE5m8dzlVxmrv0YSbbrXXyvOEL+4lty2aIZCySejEMZMyNCArtHDDIkoyM/SmjY
zLSWnuDK3qoVihkQTR77nCwMhL8ZjJAcqYTuVNfhr+Mj0KJHlAjrpTvFzp8N51pz5O+dYb9UMIrm
VdWdR5Wtzhw9vBh8uGFZ9sV1sDdofPm6snJ28iMYWI06tFqbqDLj5yNFPQ4mtnel+ptGh68vB8RH
kfct1qIfYeE9FdF46Wvhba2Gl4orX1iD6czTRD7TKjgmFTZKY0ZHRKgAXlP/QE4bJv1Y3IGu+Y5K
1FmGRgOOcfFdE6PHofAbq97N5oG0SkLEnjPv0ciokJP7PDMKjXk3pLQ5pgsp1e8l1adubELdwfl6
kQb9VyMcEbqt82uXwJqf0iBhbJaAAUIWIQTvMkMln4fQmLox4uglVdjXeiiQJBaLlj08h4AwQRdK
2FWkUNWxpxkq44yIXIKBhEQARAbGOS7d90FlIRhUo2bp+gFKLUguj76hQXq8gWevz8OKCW7wMQ+T
DL6bNBdDJ6XA0rpPnu7fm/ZImJK6QC8HKr96lT1GSuatzOIZhuNtKAlZNmg+vd19tfz2ZWjqV3U0
F0TaPwInRZ1Ppq18N7yFV43MJvljnCnXLaYfG8VtbklfrAejO1dK9wylJRegf/m98Ug4Qd9ZBfDj
qT5UIQmywPoKE+/MLYqffs0SOyjxd3RksA22N3VPQD+q0Y3S4PBsl/azX6NFIoNSVeToylFaC5cV
pDJjk6q31cDNEwsezInuFQyhjcBiWVE+Tba2KanrQS5Y/ps7PbN/aKGLjmdMFW+T9XirQLAloY2e
4axrKguHvv6ZCedWgzLiuDddDqPa6+YpdsRu5keYK5GtsSLwLiE1f83Jyo2Pm4cRfun1lBKtx/I/
+UMB/8NgKurQU/Flif4S6mcEBKuyMQxolv02sEd9njUgfH3rqnPlKzXPoVoU4BOLnk1QZSLZkaxa
tTkvMsraJeVyUoObZlQXyKg/Q2C8JeNpbMqmuB465UHO7W+Yp5xLpGwZugwwG0Y55kzo7AH8GLtk
3knqtg0YU3VkvgyVcoMc4rrsYVxFiP/5KTNU4TwAsyJdWMG/1QJBu7P0q1L4HtTKQ2T5S0jE68Jt
+1nbCc+c5Kx378MO2RkzFlGt3iAfEbIABt0MAZmLpir9VaBBetVQTtUG5ijHqXGu/eZ2Sr0VlU/F
w83Uv0ffAi6ThchTNdjuqZmcax1VaKSKvmi6/2C7Lfh16zKnXb0c5eQsfm1UeY0YyHmqPupq+xr4
7os3dl8dy/jR+CZyjcTbKKyx/77Wc+tnEeU30Ej7hRXk697PKVITIYFNNshRPYdqulWU/rwMrnqF
9dJzs7WdOS2U37WiNZtCJVig5JTCKEWMNTBRYPay/L4q8lNY9wZykGxqHbko56MVP0FFhL4nED5j
73/zS7TFhTREzjJPVv+8DqJbFfjE0hn819DWQYvcG6x7qrl8bgRcq9cDa5O6+g5kPAHtdtDb6W5Y
u97MNJVgOT1MgHT4OX2dVPWQbNKcDDGF/03zB1rb8a78oOi2IKCLJUTIl+lzULAQxy8RgnqH8J0g
m6lA7xsmLOPpjdNzfa4i9AhTZ5i3Tb7jKEwQ3HZCCvdDTClQLZ8mDN30BxTKugHK0S5SYc+RFJ05
t8fCisHEYKP8Djrty973tsvl5Q7hZmIQt6qj6m7Cw5mRjQ5t269Q8BLJmC6ItoYoHosETWyhgUF1
HgPvP35tKn6XYVTe4g2IOd17B++cUJxIvbobjU474fwctJFBcQuU8vQ4k7x0EUnrQpEooMcd+Prp
Z8WVpJPaF/me3d3p3dZkcggYPj3d3R3jdmmmuPJNX91XKDrBRSCsexzhPbyBl7tAAiGFINwOlDm1
SlSz5le1QtblI3FkuhLTc+9w5NOTWuzgk9T4m0J3FnXX3O7A+VYNrHFqmrfeML1CtpjdJ4LPO1T7
dJI7FG0tXAvVmnTHYBQ/6r5a2hUivtNB9BQd2qWkU/hG0ZVeRwokrbceqfR0zNCGUIdbJtj0dEKi
JqFprUdvXHleAbxHZg+08caqMWekdrK/++J35zDdtWJItIrq4/4mqA+7q4eyMDF0KyBzguIwIeSb
Ej6TWWmL/jYWRfqpcXf0mnejZgfCnxrvsAW1wr+kWmdLY7XSfKo6y9D2v0sNvLqpcac/AERPVctO
WePA2k+nlMntdVJ27WqH3nSLK5Ts5FUuG2AzqoSB3qnSzqBoOsT0yene7uNiqB885zQ5BWyWm8XU
E1qEpOEDuOR/AHCqvWltdJj+b91HvMEsRt6gExbn3rCZenDfGN1mSI05kFrcsEhL7RDX//B7cWPd
ur6ez50UHd7pu6evnM52DC9sQjdCw8wst7ueJFp/6knTw7fnMktfihnJUEdrSRm+W/lWfG1NDMrp
/dOft9EavHXR3d3p9ZE06AaI0w4QvvsIVM619FBX6Wp3VdOCqj6ands3hPb086bO8wbJ9kQvlNt2
VdVQfX181KfX9AmvOn3g7fOHXXB6PF2h6d7uM9Pj3d2D16eHB8/tum0+2VBNL2UJUZQBztHLKxzY
1Y2CWOVcbk0KnYJagxJ8g70CWBro7iHkK1sYlExXvDNVC73SK+QCbjBZI11pn6sxYaCMx3oX3aS2
tulKgbrQMSLt85s0QTAR4priqPhzZpFcbjQJiEIhIe0+QJ2b/lA5r09LpaSMNj22Jj5dLnu42mcW
GkOqq1ClbX2yoCg0CFE+nDh/eze13XyFefpdFMPMjc37QbD8OvEHVzxWgemxq5qZiYAjzzZqCRCq
lNed1nceWhWoE0wveDBuwAk0K1NQBw+gyW8Pp3vv0Mzv7k4v/TNg9LvXp49OHwp6KwMipob9uQHf
dPX2de/evrtrCWD1u2d3mOt3T7yd4NtRfvfc27dPr/am8T1FXMkDQ2AsD158+/zu61SxGB0cHhCq
kMyDaj0FFG+o74P3vTvVt8PUpMBmHUjqxdtXhXQuJZa/+alwE53MvN/dxcJCwI0GZ9MgXTfZRk/l
F9AXe8foNyvp6YXpIRJmK8jA0lpuAkADk2X0m4P0MD3pRRopx97zliTNWUYmT2FOhsn/7TEOBCaM
Mo8gdGK1THz56Y+zY7WI6dMp83KVacrNVJkxJiT/xK2WWeCWRsWmppyiCMwlicUo4E5vhPKLduuu
plNMDBEUtLyNHtlL9sswA9OJjTUVdDxB3pIBrWQBuGRLUHVQtaTONDHWp8eyIKpPD2HMfU+oHSwV
q6VaJQbtdA/VxjXImJJMJdjQAA3vFQJh7MzLFFfgECnfBaI5FTI2RXWa/3Hv4LmylC12oV1CToMK
1sTBn/5Q9C9Pd8+Fcg+eGdvCce823OqOvvYLYklxPQPSPKfTvckv+O25oAP9Q/kaqMAQptuqrIh+
J9mEHoEMqmqi/DY9Nkv1wc0yFzgxNbep2hZQGQFfCbRj93h6ZRCiB+yuyRiLuG5yi57uTVf64DlN
xI/sfZ53Rtq7Ctw7U23q8+2mxvh5upzTJX6ryL0j8zdiETOxrfbTuthMxbhgItJMd4eJaTMx3CNI
9K1g009XUJfwoXx3RacnwxTwPyJBV40k0wKjX1ZrpJq3UohBry6urdtqKU7b4rE3YGJYJPEXQxBu
47bOujMYJvV2ML+5MmoFkzrB25/fPUcGZoNOqrL2Fex3B6nZ/6lT0gCVpUXLt+cGqPsQzMguO7Kr
LyYX6TH4oXlOviUHaSy7qv1qTHTf6Wp40yWa7jZMIa7qIbJTVfT1tysxXZi3q+OXCptUPMvnk5Xz
25+pMvr2cDcoazNbRkP0Ol2W6QL97lJN16dDs3Ljke6aLkpuOiswwuZ6Gmm7SzSNPDsEXQPEg5KI
b2G0JzLqgzVsIjeN5fnkcC2icxgJSCwRhVJMiPJnl0rCshNtN+lDxLaJ+Mj0eHcXW492Lvvsn6cm
lEU77tpb3JseKqjGbZWAApgYLUGo2ssqsh+nCXIaMc6AkjEcKQbUbixlZrA1M/JnuU1p2kxsxF4F
v2gSYvAlRZ0jC+7OfBmd9x4vFeqXJJqnVyfpBheV1aU55g9TX8KCozjNxJ+3h9O96TlDkBQ7Aoip
p/kqVtKSmG3+34JW7DEiQlVtOZnl3TSv5XD7WjUwKH6BDMSr18zL9T3QlRpHvX/1TX9+oL+8Tgf9
J2ANBUAE4rEfLIamk5pO5s+OESONUjcvr3/7q2qfGI5hoAIHRCPOUm//vGSrJ7ptUQ23NXm6objN
N71rnX/0+//8p+0a8s/f82envmuZ7cvf/qoA0gDWcdTP19UT8lLYCOr6H7/yfSs42glOBSSU5P3r
oFU+Vysg8Yba3pGtYJ3oiqJZGjJE041e9b4VFFU+MQD0YN746XoBpJyje4EwmzRUSzMOxgDWlZas
YE0hnCjF7X/q1z9nTVqLScjDM/C9ZZiqH6K1/sEEcHCEtwlAc+jhGpqNFo6S4saQen/tHedEVpgD
8Jrcvf7pRgAlGK7bUdOAZp2ooNTwIHV2A4AR9b4RFMU5MRUUEsGm7Vrhs00DimMcOwto+M3hqQq2
jgYVN+B37xvBYUXQHMUgFt81Eh4Nn2suVHRb5qSP6gq6fKKouqIbBmbCv2kF2znha0ym3X0r7fre
J1oX4RXtp+kdQPKPWOVfCAtoBdthPOyvtCwfDAice3EABEVpvbXSJ+sLJp3hyL7AtCCWBdwWD4aC
bZyAgbEo95m7TrKbhT9RJ9BYy3fj89/vBJpyorPo6zaB5nQ76AQsDZqGD7MFZ/nXUPlcnUDFM+bY
TsBQ0Jn0kEO2dq1AEPB+WiRQZhAwH6j7BfLzTQiaYh67OBAoEwapmHEfxAeWcYI+B0GYsf/5u5D8
Ew0FldV7F7T8+0MBgWuQd5Zj2ftf+fcTgqXJjuV82ihJw9z8vxkrPr0kiJ0E1eTxTmf/Y7Mo5kPC
Ydl2fr9bsuwTE5EJRt3bhPG5JgR2MvLRraCesLaotv1r2jsYEbZ2ouvgRnV5v3r+T+0aDq7j284Z
6Xfl2AlBM04MjPssg24/3Q5awSJOwiIYx659K+wyFZ9pXhAD9sgIQddOwLGYCvP/bxcHSzkxLEbE
ZC8r3vHpWoFg1j42icQeUsx7wkR3fztYIk3CJfqBiXz8dPt04RJUoGOXCJFEcGy2DTpzjLgdREv4
v50Y4EQ18xPOB4pwYDh63wRg0zGgaU23gxySpZ+Ylm2o8q8o6dP1AcU5PmLWT8gWqXT2fZrgYFJU
FOXEFEYZeMNPjbSbhT/RpKiZpn3sAkmwBPmPnmD+mg8OpgPnhE0VWWfns6aWNfJdR++ejBNbZ2Mk
uI7T7TBkNE80XSPtJCxVxO3TLQ1E+0fXF0gqEQ1qlgKnc7od7J4U2TxRMPckqPx0YwHyqnLs0qiL
q+zAgv2VSjlYFRz9RHFIrzJpTBPwZ5oK+PnHbp417cSRSZ+zB/vt5bdFnolAmYlxN0g+XXYZIrK+
W7CP2D2qJySPIUKbTCrvcweEhyZEZxmboz/miM+1YbIxPD4yMiA6xL6XIPjXjzysshikmWxTJ7ew
a4RPl1fGSvf4BAojQbP5ndo+ZXjQCrsaGwNh396faCJAX+7o1IFOT0e/GUPT3TU+LC6IjZKCBY4I
jqbb5wuSFXIfxw4FG580i/oJM+t044Dv5wNRYrEsdgi/munzTYeENMdOhyJ1YGvkzve7wcOdkkOa
iZAA+yjyadPtsy2NXL2jG4G0McNKJUb+/cpoEj6yMKhUXj9nI5Ba144OkikhGKZOhLTfChyERwp2
hCbJdwFRmZrp0wWJ9NGjS44iSWQoBlHAriscNIJFV9FIOCr7PcknWhoAg9tHjwT5xLG5uhidHcyG
CsGhYrOd3u8jP13KQNNN9ei8EUNA1SyypPuV73c5A4tWUM3Ptxooxn7b+u8Hxxq9WyU+/KOefhAY
UXAnWwLMR93n1T5dK4jJ6/jAAGiJhTrtfrY/6ATU22WFAMq29p3k08XIzF37Ley/3xVIHMm0AP8d
zATMgCYjzTFJFEy3T/fzmaSEyNVxKVTWAdUiWWLtcyWH0aFzwjwpqk77ksqnawVF5/SPbQW8hJEF
swDh7K71Qd5MUUgvkjoEffHpUibU2dWjt8s2wFudqwy+5FfI82GPwB7CBpJH8LVrn13m/hMFBexw
1d1JHTEVgDdwHMb8PwCjMQ6ApCq6Tsi0a4ZPt0dwiN+PHQsG2UNRMHh3rd/3BdM5UelzOhjmXSP8
CxHSf6PD/AF3n/tB/LIUmPTgtfod1P0fveEXzvvvX99jvAWQW4BYP7xR4N53372rWYvH//Whmj3h
0N+9+AuXPn3P/uP7H/j3X/3hu379ql9PboLX8ql89hHtELj+/WlePiWA5f9P/PTjKXl6D8Dd7QTf
zuRvf/1wnu+u/z85cBUdHFd0nqOPWwZj9tEJflflOv7A0VNaPVW/TnHC408Q1GOPPH+Kg58o2AUf
mmOH8T362FmclU8v2fuz3lV+jz9ymr4+18FzU384+LQ5PPbgi9f4qXsqX98feZeXPfrIe5DPX7Kf
f5lnqLD8+Njsu8j22G9Z0erBy4fruaeuHHvk9WtWeh9PeY/wOfbIG1o8CN63uKKxDfn1xG+ZOX8E
f3821LcvT/6HDriPmY494W0cB2kWfByROzz00YdOX4Kng1lkhxo5+shZ97Fb7Cg9xx727O/npl1g
dvSBOUDzHA2/usE07e2Axsce+jxrgurvmnmXXjn22BdPQfph9qDk+J9YXi6eyiF+Sl/eN8eej3P8
KVfV07PfVK91/aFP7+txRx8/ePYD7+kjmWYHFD3+0KwF1aE+8q6WfPyxMW7n/zz/MDchYizyMP+J
o2dNeXhoUfY4+tBZWh/MIUhm2c7xR758/VE+HURP+934sSd9+do+fVy39jnv4w/c/WXzlKDkHnxc
1jm+wCT+J45/+lpWrx9mKvAcAub1nzj4xWsfPH9YxvZgkf/Ewb9lZfTrNKf9wQ6/fvShJ+ny+VOZ
sVJ+WHb2eNj/y9q17CAIA8Ff4Uu8e9L4gHODm0JEmrRo5O+d0mKyUIzJ9g7Tpdmw3cdM8yywrY2+
zen96+QA3S2+44HcILX6cId4quFZDSa4fZdPDG1JL/mKUyddCnyEeqUbu5dapAmR+iSFPzXmRsXe
rWJbaIRL4c/mCQ39lCOCtONHbvIssHZED49qmhT+gt0n54gdKeLInBz7zbPKSGSS4l4H1cxf7v8p
sXMjhS3JPhDZGHIohIuRW2Q2C/eOHA4pdKUQd3qNW0i43RORXAxObijKlPHo4WRwvqp1tekhbsVs
D1OrYttHXE/Qa4481TJ/I6cqTV+phHX9aZZASL3Gi2v+ibojZXcfAAAA//8=</cx:binary>
              </cx:geoCache>
            </cx:geography>
          </cx:layoutPr>
        </cx:series>
      </cx:plotAreaRegion>
    </cx:plotArea>
    <cx:legend pos="r" align="min" overlay="0">
      <cx:spPr>
        <a:solidFill>
          <a:schemeClr val="accent1">
            <a:lumMod val="60000"/>
            <a:lumOff val="40000"/>
          </a:schemeClr>
        </a:solidFill>
      </cx:spPr>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solidFill>
      <a:schemeClr val="tx2">
        <a:lumMod val="60000"/>
        <a:lumOff val="4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withinLinear" id="14">
  <a:schemeClr val="accent1"/>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86">
  <cs:axisTitle>
    <cs:lnRef idx="0"/>
    <cs:fillRef idx="0"/>
    <cs:effectRef idx="0"/>
    <cs:fontRef idx="major">
      <a:schemeClr val="dk1">
        <a:lumMod val="50000"/>
        <a:lumOff val="50000"/>
      </a:schemeClr>
    </cs:fontRef>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83">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3" Type="http://schemas.openxmlformats.org/officeDocument/2006/relationships/chart" Target="../charts/chart3.xml"/><Relationship Id="rId7" Type="http://schemas.openxmlformats.org/officeDocument/2006/relationships/chart" Target="../charts/chart5.xml"/><Relationship Id="rId12" Type="http://schemas.openxmlformats.org/officeDocument/2006/relationships/chart" Target="../charts/chart10.xml"/><Relationship Id="rId2" Type="http://schemas.openxmlformats.org/officeDocument/2006/relationships/chart" Target="../charts/chart2.xml"/><Relationship Id="rId16" Type="http://schemas.openxmlformats.org/officeDocument/2006/relationships/chart" Target="../charts/chart14.xml"/><Relationship Id="rId1" Type="http://schemas.openxmlformats.org/officeDocument/2006/relationships/chart" Target="../charts/chart1.xml"/><Relationship Id="rId6" Type="http://schemas.openxmlformats.org/officeDocument/2006/relationships/chart" Target="../charts/chart4.xml"/><Relationship Id="rId11" Type="http://schemas.openxmlformats.org/officeDocument/2006/relationships/chart" Target="../charts/chart9.xml"/><Relationship Id="rId5" Type="http://schemas.microsoft.com/office/2014/relationships/chartEx" Target="../charts/chartEx2.xml"/><Relationship Id="rId15" Type="http://schemas.openxmlformats.org/officeDocument/2006/relationships/chart" Target="../charts/chart13.xml"/><Relationship Id="rId10" Type="http://schemas.openxmlformats.org/officeDocument/2006/relationships/chart" Target="../charts/chart8.xml"/><Relationship Id="rId4" Type="http://schemas.microsoft.com/office/2014/relationships/chartEx" Target="../charts/chartEx1.xml"/><Relationship Id="rId9" Type="http://schemas.openxmlformats.org/officeDocument/2006/relationships/chart" Target="../charts/chart7.xml"/><Relationship Id="rId14" Type="http://schemas.openxmlformats.org/officeDocument/2006/relationships/chart" Target="../charts/chart12.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image" Target="../media/image4.emf"/><Relationship Id="rId3" Type="http://schemas.openxmlformats.org/officeDocument/2006/relationships/chart" Target="../charts/chart16.xml"/><Relationship Id="rId7" Type="http://schemas.openxmlformats.org/officeDocument/2006/relationships/image" Target="../media/image1.emf"/><Relationship Id="rId12" Type="http://schemas.openxmlformats.org/officeDocument/2006/relationships/chart" Target="../charts/chart21.xml"/><Relationship Id="rId17" Type="http://schemas.openxmlformats.org/officeDocument/2006/relationships/chart" Target="../charts/chart24.xml"/><Relationship Id="rId2" Type="http://schemas.openxmlformats.org/officeDocument/2006/relationships/chart" Target="../charts/chart15.xml"/><Relationship Id="rId16" Type="http://schemas.openxmlformats.org/officeDocument/2006/relationships/chart" Target="../charts/chart23.xml"/><Relationship Id="rId1" Type="http://schemas.microsoft.com/office/2014/relationships/chartEx" Target="../charts/chartEx3.xml"/><Relationship Id="rId6" Type="http://schemas.openxmlformats.org/officeDocument/2006/relationships/chart" Target="../charts/chart18.xml"/><Relationship Id="rId11" Type="http://schemas.openxmlformats.org/officeDocument/2006/relationships/image" Target="../media/image3.emf"/><Relationship Id="rId5" Type="http://schemas.microsoft.com/office/2014/relationships/chartEx" Target="../charts/chartEx4.xml"/><Relationship Id="rId15" Type="http://schemas.openxmlformats.org/officeDocument/2006/relationships/image" Target="../media/image5.emf"/><Relationship Id="rId10" Type="http://schemas.openxmlformats.org/officeDocument/2006/relationships/chart" Target="../charts/chart20.xml"/><Relationship Id="rId4" Type="http://schemas.openxmlformats.org/officeDocument/2006/relationships/chart" Target="../charts/chart17.xml"/><Relationship Id="rId9" Type="http://schemas.openxmlformats.org/officeDocument/2006/relationships/image" Target="../media/image2.emf"/><Relationship Id="rId14" Type="http://schemas.openxmlformats.org/officeDocument/2006/relationships/chart" Target="../charts/chart2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34290</xdr:rowOff>
    </xdr:from>
    <xdr:to>
      <xdr:col>4</xdr:col>
      <xdr:colOff>297180</xdr:colOff>
      <xdr:row>28</xdr:row>
      <xdr:rowOff>60960</xdr:rowOff>
    </xdr:to>
    <xdr:graphicFrame macro="">
      <xdr:nvGraphicFramePr>
        <xdr:cNvPr id="2" name="Chart 1">
          <a:extLst>
            <a:ext uri="{FF2B5EF4-FFF2-40B4-BE49-F238E27FC236}">
              <a16:creationId xmlns:a16="http://schemas.microsoft.com/office/drawing/2014/main" id="{F1088AA5-E9E7-CAA6-38CE-77194E722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331470</xdr:colOff>
      <xdr:row>7</xdr:row>
      <xdr:rowOff>99060</xdr:rowOff>
    </xdr:from>
    <xdr:to>
      <xdr:col>7</xdr:col>
      <xdr:colOff>220980</xdr:colOff>
      <xdr:row>15</xdr:row>
      <xdr:rowOff>45720</xdr:rowOff>
    </xdr:to>
    <xdr:graphicFrame macro="">
      <xdr:nvGraphicFramePr>
        <xdr:cNvPr id="3" name="Chart 2">
          <a:extLst>
            <a:ext uri="{FF2B5EF4-FFF2-40B4-BE49-F238E27FC236}">
              <a16:creationId xmlns:a16="http://schemas.microsoft.com/office/drawing/2014/main" id="{ABCD3B64-4462-5AE1-9A6D-7600186DD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148590</xdr:colOff>
      <xdr:row>9</xdr:row>
      <xdr:rowOff>91440</xdr:rowOff>
    </xdr:from>
    <xdr:to>
      <xdr:col>11</xdr:col>
      <xdr:colOff>464820</xdr:colOff>
      <xdr:row>18</xdr:row>
      <xdr:rowOff>83820</xdr:rowOff>
    </xdr:to>
    <xdr:graphicFrame macro="">
      <xdr:nvGraphicFramePr>
        <xdr:cNvPr id="4" name="Chart 3">
          <a:extLst>
            <a:ext uri="{FF2B5EF4-FFF2-40B4-BE49-F238E27FC236}">
              <a16:creationId xmlns:a16="http://schemas.microsoft.com/office/drawing/2014/main" id="{6529F644-C77C-8ADB-8E7F-01602B4481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205740</xdr:colOff>
      <xdr:row>33</xdr:row>
      <xdr:rowOff>121920</xdr:rowOff>
    </xdr:from>
    <xdr:to>
      <xdr:col>9</xdr:col>
      <xdr:colOff>914400</xdr:colOff>
      <xdr:row>47</xdr:row>
      <xdr:rowOff>99060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CA7F33E-1548-DDE7-5120-4D827931A7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794760" y="6172200"/>
              <a:ext cx="3741420" cy="25374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655320</xdr:colOff>
      <xdr:row>55</xdr:row>
      <xdr:rowOff>38100</xdr:rowOff>
    </xdr:from>
    <xdr:to>
      <xdr:col>14</xdr:col>
      <xdr:colOff>236220</xdr:colOff>
      <xdr:row>67</xdr:row>
      <xdr:rowOff>91440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96134B6F-81B3-E15D-87E9-CF304A4A28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267700" y="10241280"/>
              <a:ext cx="3467100" cy="2247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179070</xdr:colOff>
      <xdr:row>20</xdr:row>
      <xdr:rowOff>137160</xdr:rowOff>
    </xdr:from>
    <xdr:to>
      <xdr:col>20</xdr:col>
      <xdr:colOff>144780</xdr:colOff>
      <xdr:row>22</xdr:row>
      <xdr:rowOff>137160</xdr:rowOff>
    </xdr:to>
    <xdr:graphicFrame macro="">
      <xdr:nvGraphicFramePr>
        <xdr:cNvPr id="7" name="Chart 6">
          <a:extLst>
            <a:ext uri="{FF2B5EF4-FFF2-40B4-BE49-F238E27FC236}">
              <a16:creationId xmlns:a16="http://schemas.microsoft.com/office/drawing/2014/main" id="{A52FC85E-D052-7A43-7490-76DDFD634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491490</xdr:colOff>
      <xdr:row>20</xdr:row>
      <xdr:rowOff>26670</xdr:rowOff>
    </xdr:from>
    <xdr:to>
      <xdr:col>23</xdr:col>
      <xdr:colOff>68580</xdr:colOff>
      <xdr:row>21</xdr:row>
      <xdr:rowOff>121920</xdr:rowOff>
    </xdr:to>
    <xdr:graphicFrame macro="">
      <xdr:nvGraphicFramePr>
        <xdr:cNvPr id="8" name="Chart 7">
          <a:extLst>
            <a:ext uri="{FF2B5EF4-FFF2-40B4-BE49-F238E27FC236}">
              <a16:creationId xmlns:a16="http://schemas.microsoft.com/office/drawing/2014/main" id="{455E3EA5-FD55-FAB7-DAD8-58981157A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23</xdr:col>
      <xdr:colOff>422910</xdr:colOff>
      <xdr:row>20</xdr:row>
      <xdr:rowOff>76200</xdr:rowOff>
    </xdr:from>
    <xdr:to>
      <xdr:col>26</xdr:col>
      <xdr:colOff>22860</xdr:colOff>
      <xdr:row>21</xdr:row>
      <xdr:rowOff>160020</xdr:rowOff>
    </xdr:to>
    <xdr:graphicFrame macro="">
      <xdr:nvGraphicFramePr>
        <xdr:cNvPr id="9" name="Chart 8">
          <a:extLst>
            <a:ext uri="{FF2B5EF4-FFF2-40B4-BE49-F238E27FC236}">
              <a16:creationId xmlns:a16="http://schemas.microsoft.com/office/drawing/2014/main" id="{95B0FF86-C907-A0DE-D9CC-2D91B8F6A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26</xdr:col>
      <xdr:colOff>975360</xdr:colOff>
      <xdr:row>19</xdr:row>
      <xdr:rowOff>137160</xdr:rowOff>
    </xdr:from>
    <xdr:to>
      <xdr:col>28</xdr:col>
      <xdr:colOff>426720</xdr:colOff>
      <xdr:row>21</xdr:row>
      <xdr:rowOff>99060</xdr:rowOff>
    </xdr:to>
    <xdr:graphicFrame macro="">
      <xdr:nvGraphicFramePr>
        <xdr:cNvPr id="10" name="Chart 9">
          <a:extLst>
            <a:ext uri="{FF2B5EF4-FFF2-40B4-BE49-F238E27FC236}">
              <a16:creationId xmlns:a16="http://schemas.microsoft.com/office/drawing/2014/main" id="{FE0D991A-6379-0D67-4DBA-72BB5FE2E3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35</xdr:col>
      <xdr:colOff>750570</xdr:colOff>
      <xdr:row>17</xdr:row>
      <xdr:rowOff>163830</xdr:rowOff>
    </xdr:from>
    <xdr:to>
      <xdr:col>38</xdr:col>
      <xdr:colOff>266700</xdr:colOff>
      <xdr:row>20</xdr:row>
      <xdr:rowOff>7620</xdr:rowOff>
    </xdr:to>
    <xdr:graphicFrame macro="">
      <xdr:nvGraphicFramePr>
        <xdr:cNvPr id="11" name="Chart 10">
          <a:extLst>
            <a:ext uri="{FF2B5EF4-FFF2-40B4-BE49-F238E27FC236}">
              <a16:creationId xmlns:a16="http://schemas.microsoft.com/office/drawing/2014/main" id="{09BC2D15-D950-0E9A-4E3D-5CB4FD541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63</xdr:col>
      <xdr:colOff>891540</xdr:colOff>
      <xdr:row>3</xdr:row>
      <xdr:rowOff>175261</xdr:rowOff>
    </xdr:from>
    <xdr:to>
      <xdr:col>67</xdr:col>
      <xdr:colOff>190500</xdr:colOff>
      <xdr:row>12</xdr:row>
      <xdr:rowOff>1</xdr:rowOff>
    </xdr:to>
    <mc:AlternateContent xmlns:mc="http://schemas.openxmlformats.org/markup-compatibility/2006">
      <mc:Choice xmlns:a14="http://schemas.microsoft.com/office/drawing/2010/main" Requires="a14">
        <xdr:graphicFrame macro="">
          <xdr:nvGraphicFramePr>
            <xdr:cNvPr id="14" name="Segment">
              <a:extLst>
                <a:ext uri="{FF2B5EF4-FFF2-40B4-BE49-F238E27FC236}">
                  <a16:creationId xmlns:a16="http://schemas.microsoft.com/office/drawing/2014/main" id="{DD35CE4E-0E09-78FA-72CC-26484F18DF8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8661320" y="853441"/>
              <a:ext cx="1828800" cy="1531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72</xdr:col>
      <xdr:colOff>22860</xdr:colOff>
      <xdr:row>3</xdr:row>
      <xdr:rowOff>160021</xdr:rowOff>
    </xdr:from>
    <xdr:to>
      <xdr:col>77</xdr:col>
      <xdr:colOff>68580</xdr:colOff>
      <xdr:row>12</xdr:row>
      <xdr:rowOff>144781</xdr:rowOff>
    </xdr:to>
    <mc:AlternateContent xmlns:mc="http://schemas.openxmlformats.org/markup-compatibility/2006">
      <mc:Choice xmlns:a14="http://schemas.microsoft.com/office/drawing/2010/main" Requires="a14">
        <xdr:graphicFrame macro="">
          <xdr:nvGraphicFramePr>
            <xdr:cNvPr id="15" name="Region">
              <a:extLst>
                <a:ext uri="{FF2B5EF4-FFF2-40B4-BE49-F238E27FC236}">
                  <a16:creationId xmlns:a16="http://schemas.microsoft.com/office/drawing/2014/main" id="{0704158D-CAA9-9AB5-D445-CAB2D34CBF7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2311300" y="838201"/>
              <a:ext cx="1828800" cy="1691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67</xdr:col>
      <xdr:colOff>182880</xdr:colOff>
      <xdr:row>3</xdr:row>
      <xdr:rowOff>167641</xdr:rowOff>
    </xdr:from>
    <xdr:to>
      <xdr:col>72</xdr:col>
      <xdr:colOff>22860</xdr:colOff>
      <xdr:row>11</xdr:row>
      <xdr:rowOff>152401</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FF2DAABC-FDD2-CA31-810F-A8B28A63974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482500" y="845821"/>
              <a:ext cx="1828800" cy="1508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49</xdr:col>
      <xdr:colOff>487680</xdr:colOff>
      <xdr:row>16</xdr:row>
      <xdr:rowOff>0</xdr:rowOff>
    </xdr:from>
    <xdr:to>
      <xdr:col>54</xdr:col>
      <xdr:colOff>124460</xdr:colOff>
      <xdr:row>29</xdr:row>
      <xdr:rowOff>2540</xdr:rowOff>
    </xdr:to>
    <xdr:graphicFrame macro="">
      <xdr:nvGraphicFramePr>
        <xdr:cNvPr id="12" name="Chart 11">
          <a:extLst>
            <a:ext uri="{FF2B5EF4-FFF2-40B4-BE49-F238E27FC236}">
              <a16:creationId xmlns:a16="http://schemas.microsoft.com/office/drawing/2014/main" id="{C66BA78F-F212-6F4E-4B41-655FC4E64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32</xdr:col>
      <xdr:colOff>327660</xdr:colOff>
      <xdr:row>17</xdr:row>
      <xdr:rowOff>38100</xdr:rowOff>
    </xdr:from>
    <xdr:to>
      <xdr:col>35</xdr:col>
      <xdr:colOff>762000</xdr:colOff>
      <xdr:row>35</xdr:row>
      <xdr:rowOff>137160</xdr:rowOff>
    </xdr:to>
    <xdr:graphicFrame macro="">
      <xdr:nvGraphicFramePr>
        <xdr:cNvPr id="13" name="Chart 12">
          <a:extLst>
            <a:ext uri="{FF2B5EF4-FFF2-40B4-BE49-F238E27FC236}">
              <a16:creationId xmlns:a16="http://schemas.microsoft.com/office/drawing/2014/main" id="{69FBC582-BBFB-EF14-065D-01EC2CA371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29</xdr:col>
      <xdr:colOff>76200</xdr:colOff>
      <xdr:row>16</xdr:row>
      <xdr:rowOff>160020</xdr:rowOff>
    </xdr:from>
    <xdr:to>
      <xdr:col>32</xdr:col>
      <xdr:colOff>266700</xdr:colOff>
      <xdr:row>28</xdr:row>
      <xdr:rowOff>68580</xdr:rowOff>
    </xdr:to>
    <xdr:graphicFrame macro="">
      <xdr:nvGraphicFramePr>
        <xdr:cNvPr id="17" name="Chart 16">
          <a:extLst>
            <a:ext uri="{FF2B5EF4-FFF2-40B4-BE49-F238E27FC236}">
              <a16:creationId xmlns:a16="http://schemas.microsoft.com/office/drawing/2014/main" id="{B29767A6-56C2-0E0B-A936-59B94F6C7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54</xdr:col>
      <xdr:colOff>76200</xdr:colOff>
      <xdr:row>10</xdr:row>
      <xdr:rowOff>83820</xdr:rowOff>
    </xdr:from>
    <xdr:to>
      <xdr:col>58</xdr:col>
      <xdr:colOff>243840</xdr:colOff>
      <xdr:row>23</xdr:row>
      <xdr:rowOff>60960</xdr:rowOff>
    </xdr:to>
    <xdr:graphicFrame macro="">
      <xdr:nvGraphicFramePr>
        <xdr:cNvPr id="18" name="Chart 17">
          <a:extLst>
            <a:ext uri="{FF2B5EF4-FFF2-40B4-BE49-F238E27FC236}">
              <a16:creationId xmlns:a16="http://schemas.microsoft.com/office/drawing/2014/main" id="{C2C5BB56-3A1B-0727-58B4-535893A8F2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44</xdr:col>
      <xdr:colOff>289560</xdr:colOff>
      <xdr:row>2</xdr:row>
      <xdr:rowOff>213360</xdr:rowOff>
    </xdr:from>
    <xdr:to>
      <xdr:col>47</xdr:col>
      <xdr:colOff>746760</xdr:colOff>
      <xdr:row>13</xdr:row>
      <xdr:rowOff>53340</xdr:rowOff>
    </xdr:to>
    <xdr:graphicFrame macro="">
      <xdr:nvGraphicFramePr>
        <xdr:cNvPr id="20" name="Chart 19">
          <a:extLst>
            <a:ext uri="{FF2B5EF4-FFF2-40B4-BE49-F238E27FC236}">
              <a16:creationId xmlns:a16="http://schemas.microsoft.com/office/drawing/2014/main" id="{AB2BBE09-05EE-AA22-AFF6-57FFBA2A9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60</xdr:col>
      <xdr:colOff>228600</xdr:colOff>
      <xdr:row>12</xdr:row>
      <xdr:rowOff>140970</xdr:rowOff>
    </xdr:from>
    <xdr:to>
      <xdr:col>64</xdr:col>
      <xdr:colOff>274320</xdr:colOff>
      <xdr:row>25</xdr:row>
      <xdr:rowOff>45720</xdr:rowOff>
    </xdr:to>
    <xdr:graphicFrame macro="">
      <xdr:nvGraphicFramePr>
        <xdr:cNvPr id="21" name="Chart 20">
          <a:extLst>
            <a:ext uri="{FF2B5EF4-FFF2-40B4-BE49-F238E27FC236}">
              <a16:creationId xmlns:a16="http://schemas.microsoft.com/office/drawing/2014/main" id="{81BC92B4-0B2C-37AD-ED94-51491E8C6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20</xdr:col>
      <xdr:colOff>144780</xdr:colOff>
      <xdr:row>7</xdr:row>
      <xdr:rowOff>137160</xdr:rowOff>
    </xdr:from>
    <xdr:to>
      <xdr:col>23</xdr:col>
      <xdr:colOff>53340</xdr:colOff>
      <xdr:row>14</xdr:row>
      <xdr:rowOff>53340</xdr:rowOff>
    </xdr:to>
    <mc:AlternateContent xmlns:mc="http://schemas.openxmlformats.org/markup-compatibility/2006" xmlns:a14="http://schemas.microsoft.com/office/drawing/2010/main">
      <mc:Choice Requires="a14">
        <xdr:graphicFrame macro="">
          <xdr:nvGraphicFramePr>
            <xdr:cNvPr id="21" name="Segment 1">
              <a:extLst>
                <a:ext uri="{FF2B5EF4-FFF2-40B4-BE49-F238E27FC236}">
                  <a16:creationId xmlns:a16="http://schemas.microsoft.com/office/drawing/2014/main" id="{8F093684-5F76-4CD9-8987-B05B478ABFA3}"/>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336780" y="1417320"/>
              <a:ext cx="173736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20</xdr:col>
      <xdr:colOff>137160</xdr:colOff>
      <xdr:row>0</xdr:row>
      <xdr:rowOff>0</xdr:rowOff>
    </xdr:from>
    <xdr:to>
      <xdr:col>23</xdr:col>
      <xdr:colOff>22860</xdr:colOff>
      <xdr:row>7</xdr:row>
      <xdr:rowOff>160020</xdr:rowOff>
    </xdr:to>
    <mc:AlternateContent xmlns:mc="http://schemas.openxmlformats.org/markup-compatibility/2006" xmlns:a14="http://schemas.microsoft.com/office/drawing/2010/main">
      <mc:Choice Requires="a14">
        <xdr:graphicFrame macro="">
          <xdr:nvGraphicFramePr>
            <xdr:cNvPr id="123" name="Year 1">
              <a:extLst>
                <a:ext uri="{FF2B5EF4-FFF2-40B4-BE49-F238E27FC236}">
                  <a16:creationId xmlns:a16="http://schemas.microsoft.com/office/drawing/2014/main" id="{86BCD955-FAF3-44C1-AAEE-74131502AEC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329160" y="0"/>
              <a:ext cx="171450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22860</xdr:rowOff>
    </xdr:from>
    <xdr:to>
      <xdr:col>23</xdr:col>
      <xdr:colOff>45720</xdr:colOff>
      <xdr:row>30</xdr:row>
      <xdr:rowOff>114300</xdr:rowOff>
    </xdr:to>
    <xdr:grpSp>
      <xdr:nvGrpSpPr>
        <xdr:cNvPr id="33" name="Group 32">
          <a:extLst>
            <a:ext uri="{FF2B5EF4-FFF2-40B4-BE49-F238E27FC236}">
              <a16:creationId xmlns:a16="http://schemas.microsoft.com/office/drawing/2014/main" id="{BE3B7D1A-B582-E81D-8296-56D4F3CFCB15}"/>
            </a:ext>
          </a:extLst>
        </xdr:cNvPr>
        <xdr:cNvGrpSpPr/>
      </xdr:nvGrpSpPr>
      <xdr:grpSpPr>
        <a:xfrm>
          <a:off x="0" y="22860"/>
          <a:ext cx="14066520" cy="5577840"/>
          <a:chOff x="0" y="22860"/>
          <a:chExt cx="14066520" cy="5577840"/>
        </a:xfrm>
      </xdr:grpSpPr>
      <xdr:sp macro="" textlink="">
        <xdr:nvSpPr>
          <xdr:cNvPr id="2" name="Rectangle: Rounded Corners 1">
            <a:extLst>
              <a:ext uri="{FF2B5EF4-FFF2-40B4-BE49-F238E27FC236}">
                <a16:creationId xmlns:a16="http://schemas.microsoft.com/office/drawing/2014/main" id="{B6CC0826-45C0-ACD6-5626-0062A5CF98BA}"/>
              </a:ext>
            </a:extLst>
          </xdr:cNvPr>
          <xdr:cNvSpPr/>
        </xdr:nvSpPr>
        <xdr:spPr>
          <a:xfrm>
            <a:off x="7620" y="45720"/>
            <a:ext cx="9075420" cy="426720"/>
          </a:xfrm>
          <a:prstGeom prst="round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solidFill>
                  <a:srgbClr val="FF0000"/>
                </a:solidFill>
              </a:rPr>
              <a:t>E-COMMERCE</a:t>
            </a:r>
            <a:r>
              <a:rPr lang="en-IN" sz="1800" baseline="0">
                <a:solidFill>
                  <a:srgbClr val="FF0000"/>
                </a:solidFill>
              </a:rPr>
              <a:t> DASHBOARD. </a:t>
            </a:r>
            <a:endParaRPr lang="en-IN" sz="1800">
              <a:solidFill>
                <a:srgbClr val="FF0000"/>
              </a:solidFill>
            </a:endParaRPr>
          </a:p>
        </xdr:txBody>
      </xdr:sp>
      <mc:AlternateContent xmlns:mc="http://schemas.openxmlformats.org/markup-compatibility/2006">
        <mc:Choice xmlns:cx1="http://schemas.microsoft.com/office/drawing/2015/9/8/chartex" Requires="cx1">
          <xdr:graphicFrame macro="">
            <xdr:nvGraphicFramePr>
              <xdr:cNvPr id="72" name="Chart 71">
                <a:extLst>
                  <a:ext uri="{FF2B5EF4-FFF2-40B4-BE49-F238E27FC236}">
                    <a16:creationId xmlns:a16="http://schemas.microsoft.com/office/drawing/2014/main" id="{004BF9EB-F2A0-4BC3-8547-E353239FA501}"/>
                  </a:ext>
                </a:extLst>
              </xdr:cNvPr>
              <xdr:cNvGraphicFramePr/>
            </xdr:nvGraphicFramePr>
            <xdr:xfrm>
              <a:off x="45720" y="2049780"/>
              <a:ext cx="2705100" cy="166116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720" y="2049780"/>
                <a:ext cx="270510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75" name="Chart 74">
            <a:extLst>
              <a:ext uri="{FF2B5EF4-FFF2-40B4-BE49-F238E27FC236}">
                <a16:creationId xmlns:a16="http://schemas.microsoft.com/office/drawing/2014/main" id="{407AA412-681F-4005-A985-F351461B9F45}"/>
              </a:ext>
            </a:extLst>
          </xdr:cNvPr>
          <xdr:cNvGraphicFramePr>
            <a:graphicFrameLocks/>
          </xdr:cNvGraphicFramePr>
        </xdr:nvGraphicFramePr>
        <xdr:xfrm>
          <a:off x="5478780" y="2042160"/>
          <a:ext cx="3604260" cy="164592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76" name="Chart 75">
            <a:extLst>
              <a:ext uri="{FF2B5EF4-FFF2-40B4-BE49-F238E27FC236}">
                <a16:creationId xmlns:a16="http://schemas.microsoft.com/office/drawing/2014/main" id="{4BE455B3-6AFF-4130-906D-2AE1EA5F69B1}"/>
              </a:ext>
            </a:extLst>
          </xdr:cNvPr>
          <xdr:cNvGraphicFramePr>
            <a:graphicFrameLocks/>
          </xdr:cNvGraphicFramePr>
        </xdr:nvGraphicFramePr>
        <xdr:xfrm>
          <a:off x="9060180" y="2613660"/>
          <a:ext cx="5006340" cy="298704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77" name="Chart 76">
            <a:extLst>
              <a:ext uri="{FF2B5EF4-FFF2-40B4-BE49-F238E27FC236}">
                <a16:creationId xmlns:a16="http://schemas.microsoft.com/office/drawing/2014/main" id="{9A568088-A9EB-407B-848F-18F4BF643804}"/>
              </a:ext>
            </a:extLst>
          </xdr:cNvPr>
          <xdr:cNvGraphicFramePr>
            <a:graphicFrameLocks/>
          </xdr:cNvGraphicFramePr>
        </xdr:nvGraphicFramePr>
        <xdr:xfrm>
          <a:off x="0" y="3733800"/>
          <a:ext cx="2804160" cy="1828800"/>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cx4="http://schemas.microsoft.com/office/drawing/2016/5/10/chartex" Requires="cx4">
          <xdr:graphicFrame macro="">
            <xdr:nvGraphicFramePr>
              <xdr:cNvPr id="78" name="Chart 77">
                <a:extLst>
                  <a:ext uri="{FF2B5EF4-FFF2-40B4-BE49-F238E27FC236}">
                    <a16:creationId xmlns:a16="http://schemas.microsoft.com/office/drawing/2014/main" id="{F973D068-004F-4543-B6CB-46603D1CFA91}"/>
                  </a:ext>
                </a:extLst>
              </xdr:cNvPr>
              <xdr:cNvGraphicFramePr/>
            </xdr:nvGraphicFramePr>
            <xdr:xfrm>
              <a:off x="5471160" y="3718560"/>
              <a:ext cx="3619500" cy="186690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471160" y="3718560"/>
                <a:ext cx="3619500" cy="1866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nvGrpSpPr>
          <xdr:cNvPr id="28" name="Group 27">
            <a:extLst>
              <a:ext uri="{FF2B5EF4-FFF2-40B4-BE49-F238E27FC236}">
                <a16:creationId xmlns:a16="http://schemas.microsoft.com/office/drawing/2014/main" id="{A3401713-C625-B992-CF5C-DFDC00227C33}"/>
              </a:ext>
            </a:extLst>
          </xdr:cNvPr>
          <xdr:cNvGrpSpPr/>
        </xdr:nvGrpSpPr>
        <xdr:grpSpPr>
          <a:xfrm>
            <a:off x="1" y="487680"/>
            <a:ext cx="9083039" cy="1554481"/>
            <a:chOff x="3329941" y="579120"/>
            <a:chExt cx="9052788" cy="1539605"/>
          </a:xfrm>
        </xdr:grpSpPr>
        <xdr:grpSp>
          <xdr:nvGrpSpPr>
            <xdr:cNvPr id="3" name="Group 2">
              <a:extLst>
                <a:ext uri="{FF2B5EF4-FFF2-40B4-BE49-F238E27FC236}">
                  <a16:creationId xmlns:a16="http://schemas.microsoft.com/office/drawing/2014/main" id="{5076247A-DECC-A438-7C4D-098D424F70BE}"/>
                </a:ext>
              </a:extLst>
            </xdr:cNvPr>
            <xdr:cNvGrpSpPr/>
          </xdr:nvGrpSpPr>
          <xdr:grpSpPr>
            <a:xfrm>
              <a:off x="3329941" y="579120"/>
              <a:ext cx="1769547" cy="1539605"/>
              <a:chOff x="3291841" y="571500"/>
              <a:chExt cx="1769547" cy="1539605"/>
            </a:xfrm>
          </xdr:grpSpPr>
          <xdr:sp macro="" textlink="">
            <xdr:nvSpPr>
              <xdr:cNvPr id="17" name="Rectangle: Rounded Corners 16">
                <a:extLst>
                  <a:ext uri="{FF2B5EF4-FFF2-40B4-BE49-F238E27FC236}">
                    <a16:creationId xmlns:a16="http://schemas.microsoft.com/office/drawing/2014/main" id="{B5033D4A-FD2A-4C7E-9BDA-3B5B16DF5F28}"/>
                  </a:ext>
                </a:extLst>
              </xdr:cNvPr>
              <xdr:cNvSpPr/>
            </xdr:nvSpPr>
            <xdr:spPr>
              <a:xfrm>
                <a:off x="3307080" y="571500"/>
                <a:ext cx="1752600" cy="34290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SALES</a:t>
                </a:r>
              </a:p>
            </xdr:txBody>
          </xdr:sp>
          <xdr:sp macro="" textlink="">
            <xdr:nvSpPr>
              <xdr:cNvPr id="71" name="Rectangle 70">
                <a:extLst>
                  <a:ext uri="{FF2B5EF4-FFF2-40B4-BE49-F238E27FC236}">
                    <a16:creationId xmlns:a16="http://schemas.microsoft.com/office/drawing/2014/main" id="{BCD5CDFD-C765-08B9-86CA-1672205FE5CC}"/>
                  </a:ext>
                </a:extLst>
              </xdr:cNvPr>
              <xdr:cNvSpPr/>
            </xdr:nvSpPr>
            <xdr:spPr>
              <a:xfrm>
                <a:off x="3291841" y="944881"/>
                <a:ext cx="1769547" cy="1166224"/>
              </a:xfrm>
              <a:prstGeom prst="rect">
                <a:avLst/>
              </a:prstGeom>
              <a:solidFill>
                <a:schemeClr val="tx2">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100"/>
                  <a:t>  </a:t>
                </a:r>
              </a:p>
            </xdr:txBody>
          </xdr:sp>
          <xdr:graphicFrame macro="">
            <xdr:nvGraphicFramePr>
              <xdr:cNvPr id="81" name="Chart 80">
                <a:extLst>
                  <a:ext uri="{FF2B5EF4-FFF2-40B4-BE49-F238E27FC236}">
                    <a16:creationId xmlns:a16="http://schemas.microsoft.com/office/drawing/2014/main" id="{97FD7E4B-40D7-4634-864B-83B6ACB9DBFC}"/>
                  </a:ext>
                </a:extLst>
              </xdr:cNvPr>
              <xdr:cNvGraphicFramePr>
                <a:graphicFrameLocks/>
              </xdr:cNvGraphicFramePr>
            </xdr:nvGraphicFramePr>
            <xdr:xfrm>
              <a:off x="3314700" y="1394460"/>
              <a:ext cx="1691640" cy="274320"/>
            </xdr:xfrm>
            <a:graphic>
              <a:graphicData uri="http://schemas.openxmlformats.org/drawingml/2006/chart">
                <c:chart xmlns:c="http://schemas.openxmlformats.org/drawingml/2006/chart" xmlns:r="http://schemas.openxmlformats.org/officeDocument/2006/relationships" r:id="rId6"/>
              </a:graphicData>
            </a:graphic>
          </xdr:graphicFrame>
          <xdr:sp macro="" textlink="pivot!T20">
            <xdr:nvSpPr>
              <xdr:cNvPr id="84" name="Rectangle 83">
                <a:extLst>
                  <a:ext uri="{FF2B5EF4-FFF2-40B4-BE49-F238E27FC236}">
                    <a16:creationId xmlns:a16="http://schemas.microsoft.com/office/drawing/2014/main" id="{B92B51E0-7276-D4B2-66E0-D66187AF8C32}"/>
                  </a:ext>
                </a:extLst>
              </xdr:cNvPr>
              <xdr:cNvSpPr/>
            </xdr:nvSpPr>
            <xdr:spPr>
              <a:xfrm>
                <a:off x="3322320" y="982980"/>
                <a:ext cx="1699260" cy="33528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lvl="0" algn="ctr"/>
                <a:fld id="{E7A67AA2-8772-4306-8365-5CB96C9F1058}" type="TxLink">
                  <a:rPr lang="en-US" sz="1100" b="0" i="0" u="none" strike="noStrike">
                    <a:solidFill>
                      <a:srgbClr val="000000"/>
                    </a:solidFill>
                    <a:effectLst/>
                    <a:latin typeface="Calibri"/>
                    <a:ea typeface="Calibri"/>
                    <a:cs typeface="Calibri"/>
                  </a:rPr>
                  <a:pPr lvl="0" algn="ctr"/>
                  <a:t> $22,97,201 </a:t>
                </a:fld>
                <a:endParaRPr lang="en-IN" sz="2400"/>
              </a:p>
            </xdr:txBody>
          </xdr:sp>
          <xdr:sp macro="" textlink="">
            <xdr:nvSpPr>
              <xdr:cNvPr id="87" name="Rectangle 86">
                <a:extLst>
                  <a:ext uri="{FF2B5EF4-FFF2-40B4-BE49-F238E27FC236}">
                    <a16:creationId xmlns:a16="http://schemas.microsoft.com/office/drawing/2014/main" id="{9F5F7C68-B640-E138-6332-31C355E0DE17}"/>
                  </a:ext>
                </a:extLst>
              </xdr:cNvPr>
              <xdr:cNvSpPr/>
            </xdr:nvSpPr>
            <xdr:spPr>
              <a:xfrm>
                <a:off x="3322320" y="1760220"/>
                <a:ext cx="982980" cy="32004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100"/>
                  <a:t>YOY</a:t>
                </a:r>
                <a:r>
                  <a:rPr lang="en-IN" sz="1100" baseline="0"/>
                  <a:t> GROWTH</a:t>
                </a:r>
                <a:endParaRPr lang="en-IN" sz="1100"/>
              </a:p>
            </xdr:txBody>
          </xdr:sp>
          <mc:AlternateContent xmlns:mc="http://schemas.openxmlformats.org/markup-compatibility/2006" xmlns:a14="http://schemas.microsoft.com/office/drawing/2010/main">
            <mc:Choice Requires="a14">
              <xdr:pic>
                <xdr:nvPicPr>
                  <xdr:cNvPr id="3220" name="Picture 3219">
                    <a:extLst>
                      <a:ext uri="{FF2B5EF4-FFF2-40B4-BE49-F238E27FC236}">
                        <a16:creationId xmlns:a16="http://schemas.microsoft.com/office/drawing/2014/main" id="{4DC9F96B-F9C1-F7D7-9EB5-D9EF40E805A1}"/>
                      </a:ext>
                    </a:extLst>
                  </xdr:cNvPr>
                  <xdr:cNvPicPr>
                    <a:picLocks noChangeAspect="1" noChangeArrowheads="1"/>
                    <a:extLst>
                      <a:ext uri="{84589F7E-364E-4C9E-8A38-B11213B215E9}">
                        <a14:cameraTool cellRange="pivot!$AR$26" spid="_x0000_s3700"/>
                      </a:ext>
                    </a:extLst>
                  </xdr:cNvPicPr>
                </xdr:nvPicPr>
                <xdr:blipFill>
                  <a:blip xmlns:r="http://schemas.openxmlformats.org/officeDocument/2006/relationships" r:embed="rId7"/>
                  <a:srcRect/>
                  <a:stretch>
                    <a:fillRect/>
                  </a:stretch>
                </xdr:blipFill>
                <xdr:spPr bwMode="auto">
                  <a:xfrm>
                    <a:off x="4335780" y="1761992"/>
                    <a:ext cx="632460" cy="303028"/>
                  </a:xfrm>
                  <a:prstGeom prst="rect">
                    <a:avLst/>
                  </a:prstGeom>
                  <a:solidFill>
                    <a:schemeClr val="tx1"/>
                  </a:solidFill>
                </xdr:spPr>
              </xdr:pic>
            </mc:Choice>
            <mc:Fallback xmlns=""/>
          </mc:AlternateContent>
        </xdr:grpSp>
        <xdr:grpSp>
          <xdr:nvGrpSpPr>
            <xdr:cNvPr id="16" name="Group 15">
              <a:extLst>
                <a:ext uri="{FF2B5EF4-FFF2-40B4-BE49-F238E27FC236}">
                  <a16:creationId xmlns:a16="http://schemas.microsoft.com/office/drawing/2014/main" id="{192AC368-6DD5-7F19-8B2A-515076BFAA50}"/>
                </a:ext>
              </a:extLst>
            </xdr:cNvPr>
            <xdr:cNvGrpSpPr/>
          </xdr:nvGrpSpPr>
          <xdr:grpSpPr>
            <a:xfrm>
              <a:off x="7025665" y="587105"/>
              <a:ext cx="1790675" cy="1508905"/>
              <a:chOff x="7033285" y="594725"/>
              <a:chExt cx="1790675" cy="1508905"/>
            </a:xfrm>
          </xdr:grpSpPr>
          <xdr:sp macro="" textlink="">
            <xdr:nvSpPr>
              <xdr:cNvPr id="97" name="Rectangle: Rounded Corners 96">
                <a:extLst>
                  <a:ext uri="{FF2B5EF4-FFF2-40B4-BE49-F238E27FC236}">
                    <a16:creationId xmlns:a16="http://schemas.microsoft.com/office/drawing/2014/main" id="{B29FB41D-E97A-4FF3-B3EA-03D87FA7C360}"/>
                  </a:ext>
                </a:extLst>
              </xdr:cNvPr>
              <xdr:cNvSpPr/>
            </xdr:nvSpPr>
            <xdr:spPr>
              <a:xfrm>
                <a:off x="7033285" y="594725"/>
                <a:ext cx="1767840" cy="32004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QUANTITY</a:t>
                </a:r>
              </a:p>
            </xdr:txBody>
          </xdr:sp>
          <xdr:sp macro="" textlink="">
            <xdr:nvSpPr>
              <xdr:cNvPr id="98" name="Rectangle 97">
                <a:extLst>
                  <a:ext uri="{FF2B5EF4-FFF2-40B4-BE49-F238E27FC236}">
                    <a16:creationId xmlns:a16="http://schemas.microsoft.com/office/drawing/2014/main" id="{D64A3687-D62B-4615-9DE2-C06FC0AD0020}"/>
                  </a:ext>
                </a:extLst>
              </xdr:cNvPr>
              <xdr:cNvSpPr/>
            </xdr:nvSpPr>
            <xdr:spPr>
              <a:xfrm>
                <a:off x="7040880" y="937770"/>
                <a:ext cx="1783080" cy="1165860"/>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pivot!AL21">
            <xdr:nvSpPr>
              <xdr:cNvPr id="100" name="Rectangle 99">
                <a:extLst>
                  <a:ext uri="{FF2B5EF4-FFF2-40B4-BE49-F238E27FC236}">
                    <a16:creationId xmlns:a16="http://schemas.microsoft.com/office/drawing/2014/main" id="{81655A94-B0BC-48C2-B041-30A99F1D37F1}"/>
                  </a:ext>
                </a:extLst>
              </xdr:cNvPr>
              <xdr:cNvSpPr/>
            </xdr:nvSpPr>
            <xdr:spPr>
              <a:xfrm>
                <a:off x="7079005" y="1006059"/>
                <a:ext cx="1699260" cy="3429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A73F8761-ED4B-470F-84D1-538F43671BD5}" type="TxLink">
                  <a:rPr lang="en-US" sz="1100" b="0" i="0" u="none" strike="noStrike">
                    <a:solidFill>
                      <a:srgbClr val="000000"/>
                    </a:solidFill>
                    <a:effectLst/>
                    <a:latin typeface="Calibri"/>
                    <a:ea typeface="Calibri"/>
                    <a:cs typeface="Calibri"/>
                  </a:rPr>
                  <a:pPr algn="ctr"/>
                  <a:t>37873</a:t>
                </a:fld>
                <a:endParaRPr lang="en-IN" sz="2400"/>
              </a:p>
            </xdr:txBody>
          </xdr:sp>
          <xdr:sp macro="" textlink="">
            <xdr:nvSpPr>
              <xdr:cNvPr id="101" name="Rectangle 100">
                <a:extLst>
                  <a:ext uri="{FF2B5EF4-FFF2-40B4-BE49-F238E27FC236}">
                    <a16:creationId xmlns:a16="http://schemas.microsoft.com/office/drawing/2014/main" id="{E870D2C7-F745-4A35-BE15-3F8359928DCF}"/>
                  </a:ext>
                </a:extLst>
              </xdr:cNvPr>
              <xdr:cNvSpPr/>
            </xdr:nvSpPr>
            <xdr:spPr>
              <a:xfrm>
                <a:off x="7155180" y="1783080"/>
                <a:ext cx="9829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aphicFrame macro="">
            <xdr:nvGraphicFramePr>
              <xdr:cNvPr id="121" name="Chart 120">
                <a:extLst>
                  <a:ext uri="{FF2B5EF4-FFF2-40B4-BE49-F238E27FC236}">
                    <a16:creationId xmlns:a16="http://schemas.microsoft.com/office/drawing/2014/main" id="{E24975E1-06AC-4DF1-95EC-4F220FFE5DEE}"/>
                  </a:ext>
                </a:extLst>
              </xdr:cNvPr>
              <xdr:cNvGraphicFramePr>
                <a:graphicFrameLocks/>
              </xdr:cNvGraphicFramePr>
            </xdr:nvGraphicFramePr>
            <xdr:xfrm>
              <a:off x="7081708" y="1424940"/>
              <a:ext cx="1460311" cy="36195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xmlns:a14="http://schemas.microsoft.com/office/drawing/2010/main">
            <mc:Choice Requires="a14">
              <xdr:pic>
                <xdr:nvPicPr>
                  <xdr:cNvPr id="8" name="Picture 7">
                    <a:extLst>
                      <a:ext uri="{FF2B5EF4-FFF2-40B4-BE49-F238E27FC236}">
                        <a16:creationId xmlns:a16="http://schemas.microsoft.com/office/drawing/2014/main" id="{314D810D-D389-4B2D-7799-E11BC67640E2}"/>
                      </a:ext>
                    </a:extLst>
                  </xdr:cNvPr>
                  <xdr:cNvPicPr>
                    <a:picLocks noChangeAspect="1" noChangeArrowheads="1"/>
                    <a:extLst>
                      <a:ext uri="{84589F7E-364E-4C9E-8A38-B11213B215E9}">
                        <a14:cameraTool cellRange="pivot!$AU$26" spid="_x0000_s3701"/>
                      </a:ext>
                    </a:extLst>
                  </xdr:cNvPicPr>
                </xdr:nvPicPr>
                <xdr:blipFill>
                  <a:blip xmlns:r="http://schemas.openxmlformats.org/officeDocument/2006/relationships" r:embed="rId9"/>
                  <a:srcRect/>
                  <a:stretch>
                    <a:fillRect/>
                  </a:stretch>
                </xdr:blipFill>
                <xdr:spPr bwMode="auto">
                  <a:xfrm>
                    <a:off x="8206740" y="1760220"/>
                    <a:ext cx="518160" cy="297180"/>
                  </a:xfrm>
                  <a:prstGeom prst="rect">
                    <a:avLst/>
                  </a:prstGeom>
                  <a:solidFill>
                    <a:schemeClr val="tx1"/>
                  </a:solidFill>
                  <a:ln>
                    <a:noFill/>
                  </a:ln>
                </xdr:spPr>
              </xdr:pic>
            </mc:Choice>
            <mc:Fallback xmlns=""/>
          </mc:AlternateContent>
        </xdr:grpSp>
        <xdr:grpSp>
          <xdr:nvGrpSpPr>
            <xdr:cNvPr id="27" name="Group 26">
              <a:extLst>
                <a:ext uri="{FF2B5EF4-FFF2-40B4-BE49-F238E27FC236}">
                  <a16:creationId xmlns:a16="http://schemas.microsoft.com/office/drawing/2014/main" id="{71004FA4-24DA-F6FE-778C-C12298119360}"/>
                </a:ext>
              </a:extLst>
            </xdr:cNvPr>
            <xdr:cNvGrpSpPr/>
          </xdr:nvGrpSpPr>
          <xdr:grpSpPr>
            <a:xfrm>
              <a:off x="10630026" y="587178"/>
              <a:ext cx="1752703" cy="1508322"/>
              <a:chOff x="10652886" y="571938"/>
              <a:chExt cx="1752703" cy="1508322"/>
            </a:xfrm>
          </xdr:grpSpPr>
          <xdr:sp macro="" textlink="">
            <xdr:nvSpPr>
              <xdr:cNvPr id="109" name="Rectangle: Rounded Corners 108">
                <a:extLst>
                  <a:ext uri="{FF2B5EF4-FFF2-40B4-BE49-F238E27FC236}">
                    <a16:creationId xmlns:a16="http://schemas.microsoft.com/office/drawing/2014/main" id="{B2E2A6A8-BC64-4C44-B75C-8E6B564BD7E7}"/>
                  </a:ext>
                </a:extLst>
              </xdr:cNvPr>
              <xdr:cNvSpPr/>
            </xdr:nvSpPr>
            <xdr:spPr>
              <a:xfrm>
                <a:off x="10652886" y="571938"/>
                <a:ext cx="1752600" cy="32766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PROFIT MARGIN</a:t>
                </a:r>
              </a:p>
            </xdr:txBody>
          </xdr:sp>
          <xdr:sp macro="" textlink="">
            <xdr:nvSpPr>
              <xdr:cNvPr id="110" name="Rectangle 109">
                <a:extLst>
                  <a:ext uri="{FF2B5EF4-FFF2-40B4-BE49-F238E27FC236}">
                    <a16:creationId xmlns:a16="http://schemas.microsoft.com/office/drawing/2014/main" id="{3EF5FFF1-BF82-4136-99BB-B0E4A9C9C540}"/>
                  </a:ext>
                </a:extLst>
              </xdr:cNvPr>
              <xdr:cNvSpPr/>
            </xdr:nvSpPr>
            <xdr:spPr>
              <a:xfrm>
                <a:off x="10668050" y="922385"/>
                <a:ext cx="1737539" cy="1143364"/>
              </a:xfrm>
              <a:prstGeom prst="rect">
                <a:avLst/>
              </a:prstGeom>
              <a:solidFill>
                <a:schemeClr val="accent1">
                  <a:lumMod val="20000"/>
                  <a:lumOff val="80000"/>
                </a:schemeClr>
              </a:solidFill>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IN" sz="1100" b="0" cap="none" spc="0">
                    <a:ln w="0"/>
                    <a:solidFill>
                      <a:schemeClr val="accent1"/>
                    </a:solidFill>
                    <a:effectLst>
                      <a:outerShdw blurRad="38100" dist="25400" dir="5400000" algn="ctr" rotWithShape="0">
                        <a:srgbClr val="6E747A">
                          <a:alpha val="43000"/>
                        </a:srgbClr>
                      </a:outerShdw>
                    </a:effectLst>
                  </a:rPr>
                  <a:t>  </a:t>
                </a:r>
              </a:p>
            </xdr:txBody>
          </xdr:sp>
          <xdr:sp macro="" textlink="pivot!AC20">
            <xdr:nvSpPr>
              <xdr:cNvPr id="112" name="Rectangle 111">
                <a:extLst>
                  <a:ext uri="{FF2B5EF4-FFF2-40B4-BE49-F238E27FC236}">
                    <a16:creationId xmlns:a16="http://schemas.microsoft.com/office/drawing/2014/main" id="{7BA374E3-9350-4233-8BCE-7B2F069AE764}"/>
                  </a:ext>
                </a:extLst>
              </xdr:cNvPr>
              <xdr:cNvSpPr/>
            </xdr:nvSpPr>
            <xdr:spPr>
              <a:xfrm>
                <a:off x="10689205" y="990746"/>
                <a:ext cx="1670689" cy="3429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2E4629B9-53EF-4E54-BC81-090A45B11666}" type="TxLink">
                  <a:rPr lang="en-US" sz="1100" b="0" i="0" u="none" strike="noStrike">
                    <a:solidFill>
                      <a:srgbClr val="000000"/>
                    </a:solidFill>
                    <a:effectLst/>
                    <a:latin typeface="Calibri"/>
                    <a:ea typeface="Calibri"/>
                    <a:cs typeface="Calibri"/>
                  </a:rPr>
                  <a:pPr algn="ctr"/>
                  <a:t>12%</a:t>
                </a:fld>
                <a:endParaRPr lang="en-IN" sz="2400"/>
              </a:p>
            </xdr:txBody>
          </xdr:sp>
          <xdr:sp macro="" textlink="">
            <xdr:nvSpPr>
              <xdr:cNvPr id="113" name="Rectangle 112">
                <a:extLst>
                  <a:ext uri="{FF2B5EF4-FFF2-40B4-BE49-F238E27FC236}">
                    <a16:creationId xmlns:a16="http://schemas.microsoft.com/office/drawing/2014/main" id="{AE1BDBE3-88B0-4BF7-A3B6-48EA0490047F}"/>
                  </a:ext>
                </a:extLst>
              </xdr:cNvPr>
              <xdr:cNvSpPr/>
            </xdr:nvSpPr>
            <xdr:spPr>
              <a:xfrm>
                <a:off x="10797540" y="1790701"/>
                <a:ext cx="982980" cy="2524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aphicFrame macro="">
            <xdr:nvGraphicFramePr>
              <xdr:cNvPr id="122" name="Chart 121">
                <a:extLst>
                  <a:ext uri="{FF2B5EF4-FFF2-40B4-BE49-F238E27FC236}">
                    <a16:creationId xmlns:a16="http://schemas.microsoft.com/office/drawing/2014/main" id="{6CDEAA6C-7CA8-4533-8ADC-B1933075D98C}"/>
                  </a:ext>
                </a:extLst>
              </xdr:cNvPr>
              <xdr:cNvGraphicFramePr>
                <a:graphicFrameLocks/>
              </xdr:cNvGraphicFramePr>
            </xdr:nvGraphicFramePr>
            <xdr:xfrm>
              <a:off x="10873791" y="1341995"/>
              <a:ext cx="1311555" cy="225647"/>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xmlns:a14="http://schemas.microsoft.com/office/drawing/2010/main">
            <mc:Choice Requires="a14">
              <xdr:pic>
                <xdr:nvPicPr>
                  <xdr:cNvPr id="11" name="Picture 10">
                    <a:extLst>
                      <a:ext uri="{FF2B5EF4-FFF2-40B4-BE49-F238E27FC236}">
                        <a16:creationId xmlns:a16="http://schemas.microsoft.com/office/drawing/2014/main" id="{42ABC57E-E3CB-17A4-EB35-84E78BCD5D5A}"/>
                      </a:ext>
                    </a:extLst>
                  </xdr:cNvPr>
                  <xdr:cNvPicPr>
                    <a:picLocks noChangeAspect="1" noChangeArrowheads="1"/>
                    <a:extLst>
                      <a:ext uri="{84589F7E-364E-4C9E-8A38-B11213B215E9}">
                        <a14:cameraTool cellRange="pivot!$AV$26" spid="_x0000_s3702"/>
                      </a:ext>
                    </a:extLst>
                  </xdr:cNvPicPr>
                </xdr:nvPicPr>
                <xdr:blipFill>
                  <a:blip xmlns:r="http://schemas.openxmlformats.org/officeDocument/2006/relationships" r:embed="rId11"/>
                  <a:srcRect/>
                  <a:stretch>
                    <a:fillRect/>
                  </a:stretch>
                </xdr:blipFill>
                <xdr:spPr bwMode="auto">
                  <a:xfrm>
                    <a:off x="11849100" y="1775460"/>
                    <a:ext cx="541020" cy="304800"/>
                  </a:xfrm>
                  <a:prstGeom prst="rect">
                    <a:avLst/>
                  </a:prstGeom>
                  <a:solidFill>
                    <a:schemeClr val="tx1"/>
                  </a:solidFill>
                </xdr:spPr>
              </xdr:pic>
            </mc:Choice>
            <mc:Fallback xmlns=""/>
          </mc:AlternateContent>
        </xdr:grpSp>
        <xdr:grpSp>
          <xdr:nvGrpSpPr>
            <xdr:cNvPr id="9" name="Group 8">
              <a:extLst>
                <a:ext uri="{FF2B5EF4-FFF2-40B4-BE49-F238E27FC236}">
                  <a16:creationId xmlns:a16="http://schemas.microsoft.com/office/drawing/2014/main" id="{CCA01AFC-FB78-AB66-E943-EA23B8A8B1D1}"/>
                </a:ext>
              </a:extLst>
            </xdr:cNvPr>
            <xdr:cNvGrpSpPr/>
          </xdr:nvGrpSpPr>
          <xdr:grpSpPr>
            <a:xfrm>
              <a:off x="5137460" y="586886"/>
              <a:ext cx="1868276" cy="1509197"/>
              <a:chOff x="5099360" y="594506"/>
              <a:chExt cx="1868276" cy="1509197"/>
            </a:xfrm>
          </xdr:grpSpPr>
          <xdr:sp macro="" textlink="">
            <xdr:nvSpPr>
              <xdr:cNvPr id="92" name="Rectangle 91">
                <a:extLst>
                  <a:ext uri="{FF2B5EF4-FFF2-40B4-BE49-F238E27FC236}">
                    <a16:creationId xmlns:a16="http://schemas.microsoft.com/office/drawing/2014/main" id="{1093BC0E-4D4B-483D-A645-6E96DE0F4D08}"/>
                  </a:ext>
                </a:extLst>
              </xdr:cNvPr>
              <xdr:cNvSpPr/>
            </xdr:nvSpPr>
            <xdr:spPr>
              <a:xfrm>
                <a:off x="5099360" y="952791"/>
                <a:ext cx="1868276" cy="1150912"/>
              </a:xfrm>
              <a:prstGeom prst="rect">
                <a:avLst/>
              </a:prstGeom>
              <a:solidFill>
                <a:schemeClr val="tx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grpSp>
            <xdr:nvGrpSpPr>
              <xdr:cNvPr id="7" name="Group 6">
                <a:extLst>
                  <a:ext uri="{FF2B5EF4-FFF2-40B4-BE49-F238E27FC236}">
                    <a16:creationId xmlns:a16="http://schemas.microsoft.com/office/drawing/2014/main" id="{733F35FF-9564-BA27-F964-4A210C43B3A6}"/>
                  </a:ext>
                </a:extLst>
              </xdr:cNvPr>
              <xdr:cNvGrpSpPr/>
            </xdr:nvGrpSpPr>
            <xdr:grpSpPr>
              <a:xfrm>
                <a:off x="5105400" y="594506"/>
                <a:ext cx="1851660" cy="1485754"/>
                <a:chOff x="5105400" y="602126"/>
                <a:chExt cx="1851660" cy="1485754"/>
              </a:xfrm>
            </xdr:grpSpPr>
            <xdr:sp macro="" textlink="">
              <xdr:nvSpPr>
                <xdr:cNvPr id="91" name="Rectangle: Rounded Corners 90">
                  <a:extLst>
                    <a:ext uri="{FF2B5EF4-FFF2-40B4-BE49-F238E27FC236}">
                      <a16:creationId xmlns:a16="http://schemas.microsoft.com/office/drawing/2014/main" id="{35DFC713-CEA7-4E32-B175-FD8FCB177618}"/>
                    </a:ext>
                  </a:extLst>
                </xdr:cNvPr>
                <xdr:cNvSpPr/>
              </xdr:nvSpPr>
              <xdr:spPr>
                <a:xfrm>
                  <a:off x="5105400" y="602126"/>
                  <a:ext cx="1851660" cy="32766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PROFIT</a:t>
                  </a:r>
                </a:p>
              </xdr:txBody>
            </xdr:sp>
            <xdr:sp macro="" textlink="pivot!W20">
              <xdr:nvSpPr>
                <xdr:cNvPr id="94" name="Rectangle 93">
                  <a:extLst>
                    <a:ext uri="{FF2B5EF4-FFF2-40B4-BE49-F238E27FC236}">
                      <a16:creationId xmlns:a16="http://schemas.microsoft.com/office/drawing/2014/main" id="{097D2C8B-7A53-42DC-B3C2-44D602FB132A}"/>
                    </a:ext>
                  </a:extLst>
                </xdr:cNvPr>
                <xdr:cNvSpPr/>
              </xdr:nvSpPr>
              <xdr:spPr>
                <a:xfrm>
                  <a:off x="5173980" y="1013460"/>
                  <a:ext cx="1691640" cy="32766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DA4A65A6-6020-40E3-9AAC-79FA7CE49437}" type="TxLink">
                    <a:rPr lang="en-US" sz="1100" b="0" i="0" u="none" strike="noStrike">
                      <a:solidFill>
                        <a:srgbClr val="000000"/>
                      </a:solidFill>
                      <a:effectLst/>
                      <a:latin typeface="Calibri"/>
                      <a:ea typeface="Calibri"/>
                      <a:cs typeface="Calibri"/>
                    </a:rPr>
                    <a:pPr algn="ctr"/>
                    <a:t> $2,86,397 </a:t>
                  </a:fld>
                  <a:endParaRPr lang="en-IN" sz="2400"/>
                </a:p>
              </xdr:txBody>
            </xdr:sp>
            <xdr:sp macro="" textlink="">
              <xdr:nvSpPr>
                <xdr:cNvPr id="95" name="Rectangle 94">
                  <a:extLst>
                    <a:ext uri="{FF2B5EF4-FFF2-40B4-BE49-F238E27FC236}">
                      <a16:creationId xmlns:a16="http://schemas.microsoft.com/office/drawing/2014/main" id="{347AD451-EE45-4A8C-8913-B5EFBD88533E}"/>
                    </a:ext>
                  </a:extLst>
                </xdr:cNvPr>
                <xdr:cNvSpPr/>
              </xdr:nvSpPr>
              <xdr:spPr>
                <a:xfrm>
                  <a:off x="5219700" y="1783080"/>
                  <a:ext cx="982980" cy="289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aphicFrame macro="">
              <xdr:nvGraphicFramePr>
                <xdr:cNvPr id="119" name="Chart 118">
                  <a:extLst>
                    <a:ext uri="{FF2B5EF4-FFF2-40B4-BE49-F238E27FC236}">
                      <a16:creationId xmlns:a16="http://schemas.microsoft.com/office/drawing/2014/main" id="{C528EFFC-B0BA-48A1-90E7-F144ADE07ABA}"/>
                    </a:ext>
                  </a:extLst>
                </xdr:cNvPr>
                <xdr:cNvGraphicFramePr>
                  <a:graphicFrameLocks/>
                </xdr:cNvGraphicFramePr>
              </xdr:nvGraphicFramePr>
              <xdr:xfrm>
                <a:off x="5189221" y="1394460"/>
                <a:ext cx="1687281" cy="320040"/>
              </xdr:xfrm>
              <a:graphic>
                <a:graphicData uri="http://schemas.openxmlformats.org/drawingml/2006/chart">
                  <c:chart xmlns:c="http://schemas.openxmlformats.org/drawingml/2006/chart" xmlns:r="http://schemas.openxmlformats.org/officeDocument/2006/relationships" r:id="rId12"/>
                </a:graphicData>
              </a:graphic>
            </xdr:graphicFrame>
            <mc:AlternateContent xmlns:mc="http://schemas.openxmlformats.org/markup-compatibility/2006" xmlns:a14="http://schemas.microsoft.com/office/drawing/2010/main">
              <mc:Choice Requires="a14">
                <xdr:pic>
                  <xdr:nvPicPr>
                    <xdr:cNvPr id="6" name="Picture 5">
                      <a:extLst>
                        <a:ext uri="{FF2B5EF4-FFF2-40B4-BE49-F238E27FC236}">
                          <a16:creationId xmlns:a16="http://schemas.microsoft.com/office/drawing/2014/main" id="{14A1FBD8-46F6-CA8E-9A39-3343881C31C9}"/>
                        </a:ext>
                      </a:extLst>
                    </xdr:cNvPr>
                    <xdr:cNvPicPr>
                      <a:picLocks noChangeAspect="1" noChangeArrowheads="1"/>
                      <a:extLst>
                        <a:ext uri="{84589F7E-364E-4C9E-8A38-B11213B215E9}">
                          <a14:cameraTool cellRange="pivot!$AT$26" spid="_x0000_s3703"/>
                        </a:ext>
                      </a:extLst>
                    </xdr:cNvPicPr>
                  </xdr:nvPicPr>
                  <xdr:blipFill>
                    <a:blip xmlns:r="http://schemas.openxmlformats.org/officeDocument/2006/relationships" r:embed="rId13"/>
                    <a:srcRect/>
                    <a:stretch>
                      <a:fillRect/>
                    </a:stretch>
                  </xdr:blipFill>
                  <xdr:spPr bwMode="auto">
                    <a:xfrm>
                      <a:off x="6271260" y="1783080"/>
                      <a:ext cx="525780" cy="304800"/>
                    </a:xfrm>
                    <a:prstGeom prst="rect">
                      <a:avLst/>
                    </a:prstGeom>
                    <a:solidFill>
                      <a:schemeClr val="tx1"/>
                    </a:solidFill>
                  </xdr:spPr>
                </xdr:pic>
              </mc:Choice>
              <mc:Fallback xmlns=""/>
            </mc:AlternateContent>
          </xdr:grpSp>
        </xdr:grpSp>
        <xdr:grpSp>
          <xdr:nvGrpSpPr>
            <xdr:cNvPr id="26" name="Group 25">
              <a:extLst>
                <a:ext uri="{FF2B5EF4-FFF2-40B4-BE49-F238E27FC236}">
                  <a16:creationId xmlns:a16="http://schemas.microsoft.com/office/drawing/2014/main" id="{954EEDDC-E1F7-31E9-973C-6BF018786FE4}"/>
                </a:ext>
              </a:extLst>
            </xdr:cNvPr>
            <xdr:cNvGrpSpPr/>
          </xdr:nvGrpSpPr>
          <xdr:grpSpPr>
            <a:xfrm>
              <a:off x="8831656" y="594579"/>
              <a:ext cx="1775409" cy="1509053"/>
              <a:chOff x="8732596" y="640299"/>
              <a:chExt cx="1775409" cy="1509053"/>
            </a:xfrm>
          </xdr:grpSpPr>
          <xdr:sp macro="" textlink="">
            <xdr:nvSpPr>
              <xdr:cNvPr id="104" name="Rectangle 103">
                <a:extLst>
                  <a:ext uri="{FF2B5EF4-FFF2-40B4-BE49-F238E27FC236}">
                    <a16:creationId xmlns:a16="http://schemas.microsoft.com/office/drawing/2014/main" id="{D82B6804-0E30-4D1F-BF85-34EE8E96E185}"/>
                  </a:ext>
                </a:extLst>
              </xdr:cNvPr>
              <xdr:cNvSpPr/>
            </xdr:nvSpPr>
            <xdr:spPr>
              <a:xfrm>
                <a:off x="8747785" y="998440"/>
                <a:ext cx="1760220" cy="1150912"/>
              </a:xfrm>
              <a:prstGeom prst="rect">
                <a:avLst/>
              </a:prstGeom>
              <a:solidFill>
                <a:schemeClr val="tx2">
                  <a:lumMod val="20000"/>
                  <a:lumOff val="80000"/>
                </a:schemeClr>
              </a:solidFill>
              <a:ln>
                <a:solidFill>
                  <a:schemeClr val="accent1">
                    <a:lumMod val="20000"/>
                    <a:lumOff val="8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pivot!Z20">
            <xdr:nvSpPr>
              <xdr:cNvPr id="106" name="Rectangle 105">
                <a:extLst>
                  <a:ext uri="{FF2B5EF4-FFF2-40B4-BE49-F238E27FC236}">
                    <a16:creationId xmlns:a16="http://schemas.microsoft.com/office/drawing/2014/main" id="{9EC85BD2-DA43-40E5-BBC5-C67C30F9835F}"/>
                  </a:ext>
                </a:extLst>
              </xdr:cNvPr>
              <xdr:cNvSpPr/>
            </xdr:nvSpPr>
            <xdr:spPr>
              <a:xfrm>
                <a:off x="8763000" y="1059180"/>
                <a:ext cx="1684020" cy="3048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fld id="{1B1B7806-CCDE-40AF-8792-8F875A1C783A}" type="TxLink">
                  <a:rPr lang="en-US" sz="1100" b="0" i="0" u="none" strike="noStrike">
                    <a:solidFill>
                      <a:srgbClr val="000000"/>
                    </a:solidFill>
                    <a:effectLst/>
                    <a:latin typeface="Calibri"/>
                    <a:ea typeface="Calibri"/>
                    <a:cs typeface="Calibri"/>
                  </a:rPr>
                  <a:pPr algn="ctr"/>
                  <a:t>9994</a:t>
                </a:fld>
                <a:endParaRPr lang="en-IN" sz="2400"/>
              </a:p>
            </xdr:txBody>
          </xdr:sp>
          <xdr:sp macro="" textlink="">
            <xdr:nvSpPr>
              <xdr:cNvPr id="107" name="Rectangle 106">
                <a:extLst>
                  <a:ext uri="{FF2B5EF4-FFF2-40B4-BE49-F238E27FC236}">
                    <a16:creationId xmlns:a16="http://schemas.microsoft.com/office/drawing/2014/main" id="{635107C2-41B0-4768-B0B7-D3FE763F9A68}"/>
                  </a:ext>
                </a:extLst>
              </xdr:cNvPr>
              <xdr:cNvSpPr/>
            </xdr:nvSpPr>
            <xdr:spPr>
              <a:xfrm>
                <a:off x="8831580" y="1798320"/>
                <a:ext cx="1005840" cy="2590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aphicFrame macro="">
            <xdr:nvGraphicFramePr>
              <xdr:cNvPr id="120" name="Chart 119">
                <a:extLst>
                  <a:ext uri="{FF2B5EF4-FFF2-40B4-BE49-F238E27FC236}">
                    <a16:creationId xmlns:a16="http://schemas.microsoft.com/office/drawing/2014/main" id="{B4D93BA0-1F64-4607-A832-ABADEBD07FBD}"/>
                  </a:ext>
                </a:extLst>
              </xdr:cNvPr>
              <xdr:cNvGraphicFramePr>
                <a:graphicFrameLocks/>
              </xdr:cNvGraphicFramePr>
            </xdr:nvGraphicFramePr>
            <xdr:xfrm>
              <a:off x="8823960" y="1470660"/>
              <a:ext cx="1493520" cy="243840"/>
            </xdr:xfrm>
            <a:graphic>
              <a:graphicData uri="http://schemas.openxmlformats.org/drawingml/2006/chart">
                <c:chart xmlns:c="http://schemas.openxmlformats.org/drawingml/2006/chart" xmlns:r="http://schemas.openxmlformats.org/officeDocument/2006/relationships" r:id="rId14"/>
              </a:graphicData>
            </a:graphic>
          </xdr:graphicFrame>
          <mc:AlternateContent xmlns:mc="http://schemas.openxmlformats.org/markup-compatibility/2006" xmlns:a14="http://schemas.microsoft.com/office/drawing/2010/main">
            <mc:Choice Requires="a14">
              <xdr:pic>
                <xdr:nvPicPr>
                  <xdr:cNvPr id="4" name="Picture 3">
                    <a:extLst>
                      <a:ext uri="{FF2B5EF4-FFF2-40B4-BE49-F238E27FC236}">
                        <a16:creationId xmlns:a16="http://schemas.microsoft.com/office/drawing/2014/main" id="{6C64D511-D0A2-6C2F-2D80-EBA2344F4A5A}"/>
                      </a:ext>
                    </a:extLst>
                  </xdr:cNvPr>
                  <xdr:cNvPicPr>
                    <a:picLocks noChangeAspect="1" noChangeArrowheads="1"/>
                    <a:extLst>
                      <a:ext uri="{84589F7E-364E-4C9E-8A38-B11213B215E9}">
                        <a14:cameraTool cellRange="pivot!$AS$26" spid="_x0000_s3704"/>
                      </a:ext>
                    </a:extLst>
                  </xdr:cNvPicPr>
                </xdr:nvPicPr>
                <xdr:blipFill>
                  <a:blip xmlns:r="http://schemas.openxmlformats.org/officeDocument/2006/relationships" r:embed="rId15"/>
                  <a:srcRect/>
                  <a:stretch>
                    <a:fillRect/>
                  </a:stretch>
                </xdr:blipFill>
                <xdr:spPr bwMode="auto">
                  <a:xfrm>
                    <a:off x="9901237" y="1790700"/>
                    <a:ext cx="583883" cy="289560"/>
                  </a:xfrm>
                  <a:prstGeom prst="rect">
                    <a:avLst/>
                  </a:prstGeom>
                  <a:solidFill>
                    <a:schemeClr val="tx1"/>
                  </a:solidFill>
                </xdr:spPr>
              </xdr:pic>
            </mc:Choice>
            <mc:Fallback xmlns=""/>
          </mc:AlternateContent>
          <xdr:sp macro="" textlink="">
            <xdr:nvSpPr>
              <xdr:cNvPr id="18" name="Rectangle: Rounded Corners 17">
                <a:extLst>
                  <a:ext uri="{FF2B5EF4-FFF2-40B4-BE49-F238E27FC236}">
                    <a16:creationId xmlns:a16="http://schemas.microsoft.com/office/drawing/2014/main" id="{6EF38AD4-644A-A8C8-3130-CA27D6C3920C}"/>
                  </a:ext>
                </a:extLst>
              </xdr:cNvPr>
              <xdr:cNvSpPr/>
            </xdr:nvSpPr>
            <xdr:spPr>
              <a:xfrm>
                <a:off x="8732596" y="640299"/>
                <a:ext cx="1760220" cy="320040"/>
              </a:xfrm>
              <a:prstGeom prst="roundRect">
                <a:avLst>
                  <a:gd name="adj" fmla="val 16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pPr algn="ctr"/>
                <a:r>
                  <a:rPr lang="en-IN" sz="1400"/>
                  <a:t>ORDERES</a:t>
                </a:r>
              </a:p>
            </xdr:txBody>
          </xdr:sp>
        </xdr:grpSp>
      </xdr:grpSp>
      <xdr:graphicFrame macro="">
        <xdr:nvGraphicFramePr>
          <xdr:cNvPr id="29" name="Chart 28">
            <a:extLst>
              <a:ext uri="{FF2B5EF4-FFF2-40B4-BE49-F238E27FC236}">
                <a16:creationId xmlns:a16="http://schemas.microsoft.com/office/drawing/2014/main" id="{1C015162-73DD-4AD1-ADA8-B3D48F8CAA7F}"/>
              </a:ext>
            </a:extLst>
          </xdr:cNvPr>
          <xdr:cNvGraphicFramePr>
            <a:graphicFrameLocks/>
          </xdr:cNvGraphicFramePr>
        </xdr:nvGraphicFramePr>
        <xdr:xfrm>
          <a:off x="9105900" y="22860"/>
          <a:ext cx="3284220" cy="2606040"/>
        </xdr:xfrm>
        <a:graphic>
          <a:graphicData uri="http://schemas.openxmlformats.org/drawingml/2006/chart">
            <c:chart xmlns:c="http://schemas.openxmlformats.org/drawingml/2006/chart" xmlns:r="http://schemas.openxmlformats.org/officeDocument/2006/relationships" r:id="rId16"/>
          </a:graphicData>
        </a:graphic>
      </xdr:graphicFrame>
      <xdr:graphicFrame macro="">
        <xdr:nvGraphicFramePr>
          <xdr:cNvPr id="32" name="Chart 31">
            <a:extLst>
              <a:ext uri="{FF2B5EF4-FFF2-40B4-BE49-F238E27FC236}">
                <a16:creationId xmlns:a16="http://schemas.microsoft.com/office/drawing/2014/main" id="{74BA831B-06F6-40F6-9978-5F8166A284E2}"/>
              </a:ext>
            </a:extLst>
          </xdr:cNvPr>
          <xdr:cNvGraphicFramePr>
            <a:graphicFrameLocks/>
          </xdr:cNvGraphicFramePr>
        </xdr:nvGraphicFramePr>
        <xdr:xfrm>
          <a:off x="2788920" y="2065020"/>
          <a:ext cx="2674620" cy="3489960"/>
        </xdr:xfrm>
        <a:graphic>
          <a:graphicData uri="http://schemas.openxmlformats.org/drawingml/2006/chart">
            <c:chart xmlns:c="http://schemas.openxmlformats.org/drawingml/2006/chart" xmlns:r="http://schemas.openxmlformats.org/officeDocument/2006/relationships" r:id="rId17"/>
          </a:graphicData>
        </a:graphic>
      </xdr:graphicFrame>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tish" refreshedDate="45043.823492361109" createdVersion="8" refreshedVersion="8" minRefreshableVersion="3" recordCount="9995" xr:uid="{00000000-000A-0000-FFFF-FFFF18000000}">
  <cacheSource type="worksheet">
    <worksheetSource ref="A1:V1048576" sheet="Ecommerce Sales Analysis.xlsx -"/>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2T00:00:00" maxDate="2015-01-01T00:00:00" count="1239">
        <d v="2013-09-11T00:00:00"/>
        <d v="2013-06-13T00:00:00"/>
        <d v="2012-11-10T00:00:00"/>
        <d v="2011-09-06T00:00:00"/>
        <d v="2014-04-16T00:00:00"/>
        <d v="2013-06-12T00:00:00"/>
        <d v="2012-11-22T00:00:00"/>
        <d v="2011-11-11T00:00:00"/>
        <d v="2011-05-13T00:00:00"/>
        <d v="2011-08-27T00:00:00"/>
        <d v="2013-10-12T00:00:00"/>
        <d v="2014-07-17T00:00:00"/>
        <d v="2012-09-25T00:00:00"/>
        <d v="2013-01-16T00:00:00"/>
        <d v="2012-09-17T00:00:00"/>
        <d v="2014-10-20T00:00:00"/>
        <d v="2013-09-12T00:00:00"/>
        <d v="2012-12-27T00:00:00"/>
        <d v="2014-11-09T00:00:00"/>
        <d v="2013-07-18T00:00:00"/>
        <d v="2014-09-20T00:00:00"/>
        <d v="2013-12-03T00:00:00"/>
        <d v="2011-10-20T00:00:00"/>
        <d v="2013-06-21T00:00:00"/>
        <d v="2012-04-18T00:00:00"/>
        <d v="2013-12-12T00:00:00"/>
        <d v="2013-06-18T00:00:00"/>
        <d v="2012-11-24T00:00:00"/>
        <d v="2012-04-30T00:00:00"/>
        <d v="2011-05-12T00:00:00"/>
        <d v="2013-05-06T00:00:00"/>
        <d v="2013-09-19T00:00:00"/>
        <d v="2014-09-15T00:00:00"/>
        <d v="2012-04-26T00:00:00"/>
        <d v="2014-10-12T00:00:00"/>
        <d v="2011-11-26T00:00:00"/>
        <d v="2011-12-10T00:00:00"/>
        <d v="2012-03-09T00:00:00"/>
        <d v="2014-11-14T00:00:00"/>
        <d v="2014-05-29T00:00:00"/>
        <d v="2014-10-27T00:00:00"/>
        <d v="2013-06-04T00:00:00"/>
        <d v="2013-09-18T00:00:00"/>
        <d v="2012-01-31T00:00:00"/>
        <d v="2014-07-11T00:00:00"/>
        <d v="2014-10-11T00:00:00"/>
        <d v="2014-06-18T00:00:00"/>
        <d v="2013-07-09T00:00:00"/>
        <d v="2013-08-30T00:00:00"/>
        <d v="2013-02-12T00:00:00"/>
        <d v="2012-11-13T00:00:00"/>
        <d v="2014-11-24T00:00:00"/>
        <d v="2012-10-15T00:00:00"/>
        <d v="2014-12-26T00:00:00"/>
        <d v="2013-04-11T00:00:00"/>
        <d v="2011-08-25T00:00:00"/>
        <d v="2012-02-03T00:00:00"/>
        <d v="2012-05-04T00:00:00"/>
        <d v="2011-12-26T00:00:00"/>
        <d v="2011-09-20T00:00:00"/>
        <d v="2014-06-11T00:00:00"/>
        <d v="2013-07-11T00:00:00"/>
        <d v="2014-03-02T00:00:00"/>
        <d v="2013-10-14T00:00:00"/>
        <d v="2013-06-09T00:00:00"/>
        <d v="2014-09-19T00:00:00"/>
        <d v="2014-12-23T00:00:00"/>
        <d v="2012-07-09T00:00:00"/>
        <d v="2011-10-22T00:00:00"/>
        <d v="2013-03-14T00:00:00"/>
        <d v="2012-05-31T00:00:00"/>
        <d v="2012-05-28T00:00:00"/>
        <d v="2011-01-03T00:00:00"/>
        <d v="2013-11-21T00:00:00"/>
        <d v="2013-12-05T00:00:00"/>
        <d v="2012-12-28T00:00:00"/>
        <d v="2013-11-17T00:00:00"/>
        <d v="2013-08-11T00:00:00"/>
        <d v="2011-08-09T00:00:00"/>
        <d v="2011-05-08T00:00:00"/>
        <d v="2011-09-14T00:00:00"/>
        <d v="2014-04-22T00:00:00"/>
        <d v="2012-11-21T00:00:00"/>
        <d v="2012-12-15T00:00:00"/>
        <d v="2011-11-19T00:00:00"/>
        <d v="2013-11-29T00:00:00"/>
        <d v="2011-08-26T00:00:00"/>
        <d v="2013-07-17T00:00:00"/>
        <d v="2012-12-10T00:00:00"/>
        <d v="2012-10-31T00:00:00"/>
        <d v="2011-03-21T00:00:00"/>
        <d v="2014-07-07T00:00:00"/>
        <d v="2014-06-25T00:00:00"/>
        <d v="2011-03-08T00:00:00"/>
        <d v="2014-12-18T00:00:00"/>
        <d v="2014-04-06T00:00:00"/>
        <d v="2014-02-12T00:00:00"/>
        <d v="2012-09-02T00:00:00"/>
        <d v="2012-02-01T00:00:00"/>
        <d v="2013-10-29T00:00:00"/>
        <d v="2012-12-24T00:00:00"/>
        <d v="2012-09-08T00:00:00"/>
        <d v="2012-02-28T00:00:00"/>
        <d v="2011-09-13T00:00:00"/>
        <d v="2014-08-04T00:00:00"/>
        <d v="2014-11-13T00:00:00"/>
        <d v="2011-01-06T00:00:00"/>
        <d v="2013-11-12T00:00:00"/>
        <d v="2013-12-09T00:00:00"/>
        <d v="2012-11-28T00:00:00"/>
        <d v="2014-09-06T00:00:00"/>
        <d v="2011-09-19T00:00:00"/>
        <d v="2013-07-06T00:00:00"/>
        <d v="2012-10-11T00:00:00"/>
        <d v="2014-06-17T00:00:00"/>
        <d v="2013-01-22T00:00:00"/>
        <d v="2014-12-29T00:00:00"/>
        <d v="2012-07-30T00:00:00"/>
        <d v="2014-09-17T00:00:00"/>
        <d v="2014-10-14T00:00:00"/>
        <d v="2012-09-26T00:00:00"/>
        <d v="2012-02-11T00:00:00"/>
        <d v="2013-12-19T00:00:00"/>
        <d v="2014-11-20T00:00:00"/>
        <d v="2012-04-05T00:00:00"/>
        <d v="2011-12-30T00:00:00"/>
        <d v="2013-09-13T00:00:00"/>
        <d v="2011-09-27T00:00:00"/>
        <d v="2011-09-08T00:00:00"/>
        <d v="2011-12-28T00:00:00"/>
        <d v="2011-04-11T00:00:00"/>
        <d v="2013-04-24T00:00:00"/>
        <d v="2014-04-11T00:00:00"/>
        <d v="2013-08-31T00:00:00"/>
        <d v="2013-04-26T00:00:00"/>
        <d v="2012-01-09T00:00:00"/>
        <d v="2011-12-07T00:00:00"/>
        <d v="2012-06-22T00:00:00"/>
        <d v="2011-04-13T00:00:00"/>
        <d v="2012-12-20T00:00:00"/>
        <d v="2014-06-16T00:00:00"/>
        <d v="2014-09-07T00:00:00"/>
        <d v="2013-02-09T00:00:00"/>
        <d v="2013-09-04T00:00:00"/>
        <d v="2014-09-03T00:00:00"/>
        <d v="2014-09-26T00:00:00"/>
        <d v="2011-09-24T00:00:00"/>
        <d v="2013-10-22T00:00:00"/>
        <d v="2014-05-30T00:00:00"/>
        <d v="2011-07-23T00:00:00"/>
        <d v="2013-09-29T00:00:00"/>
        <d v="2014-08-28T00:00:00"/>
        <d v="2012-04-28T00:00:00"/>
        <d v="2012-06-26T00:00:00"/>
        <d v="2012-11-27T00:00:00"/>
        <d v="2012-03-12T00:00:00"/>
        <d v="2011-11-24T00:00:00"/>
        <d v="2014-12-12T00:00:00"/>
        <d v="2011-09-21T00:00:00"/>
        <d v="2011-07-06T00:00:00"/>
        <d v="2014-01-07T00:00:00"/>
        <d v="2014-10-18T00:00:00"/>
        <d v="2013-09-09T00:00:00"/>
        <d v="2011-12-24T00:00:00"/>
        <d v="2011-04-16T00:00:00"/>
        <d v="2014-12-25T00:00:00"/>
        <d v="2014-09-12T00:00:00"/>
        <d v="2013-04-15T00:00:00"/>
        <d v="2014-05-03T00:00:00"/>
        <d v="2011-06-22T00:00:00"/>
        <d v="2014-08-22T00:00:00"/>
        <d v="2011-12-09T00:00:00"/>
        <d v="2014-02-10T00:00:00"/>
        <d v="2013-04-16T00:00:00"/>
        <d v="2011-12-19T00:00:00"/>
        <d v="2014-09-16T00:00:00"/>
        <d v="2014-01-21T00:00:00"/>
        <d v="2014-03-21T00:00:00"/>
        <d v="2013-02-04T00:00:00"/>
        <d v="2014-10-21T00:00:00"/>
        <d v="2013-12-14T00:00:00"/>
        <d v="2011-02-13T00:00:00"/>
        <d v="2013-09-27T00:00:00"/>
        <d v="2013-04-23T00:00:00"/>
        <d v="2012-01-17T00:00:00"/>
        <d v="2014-01-04T00:00:00"/>
        <d v="2013-12-17T00:00:00"/>
        <d v="2011-09-11T00:00:00"/>
        <d v="2013-07-13T00:00:00"/>
        <d v="2013-10-28T00:00:00"/>
        <d v="2013-06-27T00:00:00"/>
        <d v="2011-06-10T00:00:00"/>
        <d v="2011-07-22T00:00:00"/>
        <d v="2014-11-06T00:00:00"/>
        <d v="2011-10-29T00:00:00"/>
        <d v="2013-10-05T00:00:00"/>
        <d v="2013-03-19T00:00:00"/>
        <d v="2013-07-26T00:00:00"/>
        <d v="2013-05-31T00:00:00"/>
        <d v="2012-03-16T00:00:00"/>
        <d v="2014-11-27T00:00:00"/>
        <d v="2013-10-21T00:00:00"/>
        <d v="2014-12-22T00:00:00"/>
        <d v="2014-01-23T00:00:00"/>
        <d v="2012-03-22T00:00:00"/>
        <d v="2014-01-24T00:00:00"/>
        <d v="2013-05-22T00:00:00"/>
        <d v="2012-12-26T00:00:00"/>
        <d v="2014-10-22T00:00:00"/>
        <d v="2012-07-11T00:00:00"/>
        <d v="2014-08-09T00:00:00"/>
        <d v="2013-05-30T00:00:00"/>
        <d v="2013-11-07T00:00:00"/>
        <d v="2014-04-09T00:00:00"/>
        <d v="2012-07-12T00:00:00"/>
        <d v="2011-02-02T00:00:00"/>
        <d v="2013-07-15T00:00:00"/>
        <d v="2012-12-18T00:00:00"/>
        <d v="2011-11-05T00:00:00"/>
        <d v="2012-11-15T00:00:00"/>
        <d v="2014-12-09T00:00:00"/>
        <d v="2014-11-25T00:00:00"/>
        <d v="2014-06-30T00:00:00"/>
        <d v="2011-03-03T00:00:00"/>
        <d v="2013-11-06T00:00:00"/>
        <d v="2014-11-21T00:00:00"/>
        <d v="2014-08-12T00:00:00"/>
        <d v="2012-09-18T00:00:00"/>
        <d v="2014-07-21T00:00:00"/>
        <d v="2012-10-09T00:00:00"/>
        <d v="2012-03-07T00:00:00"/>
        <d v="2013-03-21T00:00:00"/>
        <d v="2011-10-01T00:00:00"/>
        <d v="2011-08-08T00:00:00"/>
        <d v="2011-03-15T00:00:00"/>
        <d v="2011-05-23T00:00:00"/>
        <d v="2013-04-29T00:00:00"/>
        <d v="2014-11-15T00:00:00"/>
        <d v="2014-08-19T00:00:00"/>
        <d v="2012-11-29T00:00:00"/>
        <d v="2014-05-20T00:00:00"/>
        <d v="2014-09-25T00:00:00"/>
        <d v="2012-04-10T00:00:00"/>
        <d v="2013-08-16T00:00:00"/>
        <d v="2013-05-21T00:00:00"/>
        <d v="2014-07-31T00:00:00"/>
        <d v="2014-07-22T00:00:00"/>
        <d v="2014-12-31T00:00:00"/>
        <d v="2013-10-24T00:00:00"/>
        <d v="2014-06-20T00:00:00"/>
        <d v="2013-08-23T00:00:00"/>
        <d v="2013-09-20T00:00:00"/>
        <d v="2012-08-24T00:00:00"/>
        <d v="2013-03-27T00:00:00"/>
        <d v="2013-05-11T00:00:00"/>
        <d v="2014-10-06T00:00:00"/>
        <d v="2014-06-12T00:00:00"/>
        <d v="2014-03-19T00:00:00"/>
        <d v="2013-11-20T00:00:00"/>
        <d v="2014-05-11T00:00:00"/>
        <d v="2011-05-07T00:00:00"/>
        <d v="2011-06-21T00:00:00"/>
        <d v="2012-03-28T00:00:00"/>
        <d v="2012-05-14T00:00:00"/>
        <d v="2014-03-09T00:00:00"/>
        <d v="2012-09-04T00:00:00"/>
        <d v="2011-02-12T00:00:00"/>
        <d v="2011-05-04T00:00:00"/>
        <d v="2011-01-07T00:00:00"/>
        <d v="2011-12-01T00:00:00"/>
        <d v="2011-02-06T00:00:00"/>
        <d v="2013-02-13T00:00:00"/>
        <d v="2013-12-16T00:00:00"/>
        <d v="2011-07-10T00:00:00"/>
        <d v="2013-08-07T00:00:00"/>
        <d v="2013-04-12T00:00:00"/>
        <d v="2014-01-22T00:00:00"/>
        <d v="2011-05-01T00:00:00"/>
        <d v="2013-08-28T00:00:00"/>
        <d v="2011-05-27T00:00:00"/>
        <d v="2014-03-10T00:00:00"/>
        <d v="2013-08-04T00:00:00"/>
        <d v="2011-12-29T00:00:00"/>
        <d v="2014-07-24T00:00:00"/>
        <d v="2012-08-31T00:00:00"/>
        <d v="2012-08-02T00:00:00"/>
        <d v="2011-01-14T00:00:00"/>
        <d v="2011-05-14T00:00:00"/>
        <d v="2013-05-20T00:00:00"/>
        <d v="2014-01-31T00:00:00"/>
        <d v="2011-06-29T00:00:00"/>
        <d v="2012-08-21T00:00:00"/>
        <d v="2012-03-10T00:00:00"/>
        <d v="2012-05-23T00:00:00"/>
        <d v="2014-03-18T00:00:00"/>
        <d v="2012-12-12T00:00:00"/>
        <d v="2014-09-22T00:00:00"/>
        <d v="2014-02-21T00:00:00"/>
        <d v="2013-08-19T00:00:00"/>
        <d v="2013-03-13T00:00:00"/>
        <d v="2014-04-23T00:00:00"/>
        <d v="2011-01-11T00:00:00"/>
        <d v="2012-03-02T00:00:00"/>
        <d v="2011-10-13T00:00:00"/>
        <d v="2014-05-15T00:00:00"/>
        <d v="2012-03-20T00:00:00"/>
        <d v="2013-09-16T00:00:00"/>
        <d v="2011-06-28T00:00:00"/>
        <d v="2014-06-21T00:00:00"/>
        <d v="2011-09-05T00:00:00"/>
        <d v="2013-07-24T00:00:00"/>
        <d v="2013-08-03T00:00:00"/>
        <d v="2012-11-20T00:00:00"/>
        <d v="2012-10-13T00:00:00"/>
        <d v="2014-02-01T00:00:00"/>
        <d v="2011-08-02T00:00:00"/>
        <d v="2013-05-29T00:00:00"/>
        <d v="2013-02-19T00:00:00"/>
        <d v="2014-11-04T00:00:00"/>
        <d v="2013-05-01T00:00:00"/>
        <d v="2011-11-01T00:00:00"/>
        <d v="2013-09-30T00:00:00"/>
        <d v="2011-06-04T00:00:00"/>
        <d v="2013-04-09T00:00:00"/>
        <d v="2012-10-19T00:00:00"/>
        <d v="2011-10-12T00:00:00"/>
        <d v="2014-08-26T00:00:00"/>
        <d v="2013-01-17T00:00:00"/>
        <d v="2011-09-17T00:00:00"/>
        <d v="2014-01-12T00:00:00"/>
        <d v="2012-09-10T00:00:00"/>
        <d v="2014-12-24T00:00:00"/>
        <d v="2013-10-23T00:00:00"/>
        <d v="2011-04-29T00:00:00"/>
        <d v="2012-04-25T00:00:00"/>
        <d v="2014-06-27T00:00:00"/>
        <d v="2014-10-15T00:00:00"/>
        <d v="2011-09-12T00:00:00"/>
        <d v="2013-11-11T00:00:00"/>
        <d v="2013-04-10T00:00:00"/>
        <d v="2011-09-09T00:00:00"/>
        <d v="2014-10-30T00:00:00"/>
        <d v="2013-11-04T00:00:00"/>
        <d v="2014-12-11T00:00:00"/>
        <d v="2014-11-28T00:00:00"/>
        <d v="2011-06-15T00:00:00"/>
        <d v="2013-06-03T00:00:00"/>
        <d v="2012-11-04T00:00:00"/>
        <d v="2012-05-10T00:00:00"/>
        <d v="2014-04-15T00:00:00"/>
        <d v="2012-12-13T00:00:00"/>
        <d v="2013-06-20T00:00:00"/>
        <d v="2012-05-29T00:00:00"/>
        <d v="2012-07-26T00:00:00"/>
        <d v="2014-11-29T00:00:00"/>
        <d v="2014-04-04T00:00:00"/>
        <d v="2014-05-16T00:00:00"/>
        <d v="2012-09-22T00:00:00"/>
        <d v="2011-09-22T00:00:00"/>
        <d v="2014-10-04T00:00:00"/>
        <d v="2011-01-17T00:00:00"/>
        <d v="2014-06-10T00:00:00"/>
        <d v="2014-10-07T00:00:00"/>
        <d v="2014-08-01T00:00:00"/>
        <d v="2012-09-12T00:00:00"/>
        <d v="2014-09-30T00:00:00"/>
        <d v="2012-10-03T00:00:00"/>
        <d v="2014-05-22T00:00:00"/>
        <d v="2012-03-29T00:00:00"/>
        <d v="2013-10-09T00:00:00"/>
        <d v="2013-08-27T00:00:00"/>
        <d v="2011-05-21T00:00:00"/>
        <d v="2012-10-28T00:00:00"/>
        <d v="2013-11-14T00:00:00"/>
        <d v="2012-07-31T00:00:00"/>
        <d v="2012-08-27T00:00:00"/>
        <d v="2012-06-11T00:00:00"/>
        <d v="2014-12-27T00:00:00"/>
        <d v="2014-02-08T00:00:00"/>
        <d v="2012-12-21T00:00:00"/>
        <d v="2012-06-07T00:00:00"/>
        <d v="2012-04-27T00:00:00"/>
        <d v="2012-06-16T00:00:00"/>
        <d v="2013-11-01T00:00:00"/>
        <d v="2011-11-07T00:00:00"/>
        <d v="2012-06-13T00:00:00"/>
        <d v="2014-10-13T00:00:00"/>
        <d v="2013-09-03T00:00:00"/>
        <d v="2012-04-04T00:00:00"/>
        <d v="2014-11-12T00:00:00"/>
        <d v="2013-11-25T00:00:00"/>
        <d v="2012-03-23T00:00:00"/>
        <d v="2012-04-16T00:00:00"/>
        <d v="2013-02-10T00:00:00"/>
        <d v="2014-09-29T00:00:00"/>
        <d v="2012-07-25T00:00:00"/>
        <d v="2013-11-13T00:00:00"/>
        <d v="2014-09-24T00:00:00"/>
        <d v="2013-02-03T00:00:00"/>
        <d v="2013-08-13T00:00:00"/>
        <d v="2014-05-06T00:00:00"/>
        <d v="2012-06-12T00:00:00"/>
        <d v="2011-06-25T00:00:00"/>
        <d v="2013-06-15T00:00:00"/>
        <d v="2014-12-19T00:00:00"/>
        <d v="2013-07-23T00:00:00"/>
        <d v="2012-04-09T00:00:00"/>
        <d v="2011-01-21T00:00:00"/>
        <d v="2013-04-13T00:00:00"/>
        <d v="2013-07-12T00:00:00"/>
        <d v="2013-06-06T00:00:00"/>
        <d v="2011-09-29T00:00:00"/>
        <d v="2012-08-05T00:00:00"/>
        <d v="2014-01-01T00:00:00"/>
        <d v="2011-12-20T00:00:00"/>
        <d v="2013-03-07T00:00:00"/>
        <d v="2011-01-09T00:00:00"/>
        <d v="2011-04-05T00:00:00"/>
        <d v="2011-10-03T00:00:00"/>
        <d v="2011-04-21T00:00:00"/>
        <d v="2012-10-22T00:00:00"/>
        <d v="2012-08-22T00:00:00"/>
        <d v="2011-12-27T00:00:00"/>
        <d v="2013-04-25T00:00:00"/>
        <d v="2014-01-15T00:00:00"/>
        <d v="2014-02-27T00:00:00"/>
        <d v="2012-09-15T00:00:00"/>
        <d v="2013-07-19T00:00:00"/>
        <d v="2014-10-09T00:00:00"/>
        <d v="2013-05-12T00:00:00"/>
        <d v="2011-11-08T00:00:00"/>
        <d v="2013-02-15T00:00:00"/>
        <d v="2011-12-12T00:00:00"/>
        <d v="2012-04-07T00:00:00"/>
        <d v="2014-11-03T00:00:00"/>
        <d v="2013-12-25T00:00:00"/>
        <d v="2014-10-24T00:00:00"/>
        <d v="2014-08-07T00:00:00"/>
        <d v="2013-04-22T00:00:00"/>
        <d v="2013-05-27T00:00:00"/>
        <d v="2013-03-05T00:00:00"/>
        <d v="2013-11-23T00:00:00"/>
        <d v="2012-05-25T00:00:00"/>
        <d v="2013-12-24T00:00:00"/>
        <d v="2012-09-19T00:00:00"/>
        <d v="2014-04-07T00:00:00"/>
        <d v="2013-09-25T00:00:00"/>
        <d v="2014-04-02T00:00:00"/>
        <d v="2014-04-03T00:00:00"/>
        <d v="2014-10-10T00:00:00"/>
        <d v="2011-09-28T00:00:00"/>
        <d v="2012-06-14T00:00:00"/>
        <d v="2013-03-31T00:00:00"/>
        <d v="2014-10-16T00:00:00"/>
        <d v="2013-05-24T00:00:00"/>
        <d v="2014-03-06T00:00:00"/>
        <d v="2011-02-17T00:00:00"/>
        <d v="2011-06-05T00:00:00"/>
        <d v="2013-05-17T00:00:00"/>
        <d v="2014-03-04T00:00:00"/>
        <d v="2014-03-01T00:00:00"/>
        <d v="2011-03-17T00:00:00"/>
        <d v="2011-03-10T00:00:00"/>
        <d v="2013-03-29T00:00:00"/>
        <d v="2014-05-05T00:00:00"/>
        <d v="2013-06-05T00:00:00"/>
        <d v="2014-04-27T00:00:00"/>
        <d v="2011-09-26T00:00:00"/>
        <d v="2014-11-11T00:00:00"/>
        <d v="2014-08-03T00:00:00"/>
        <d v="2011-01-04T00:00:00"/>
        <d v="2012-09-14T00:00:00"/>
        <d v="2011-04-08T00:00:00"/>
        <d v="2013-05-02T00:00:00"/>
        <d v="2013-02-11T00:00:00"/>
        <d v="2013-04-20T00:00:00"/>
        <d v="2013-03-09T00:00:00"/>
        <d v="2013-09-26T00:00:00"/>
        <d v="2013-10-07T00:00:00"/>
        <d v="2011-06-30T00:00:00"/>
        <d v="2014-01-29T00:00:00"/>
        <d v="2012-09-21T00:00:00"/>
        <d v="2013-12-27T00:00:00"/>
        <d v="2014-04-13T00:00:00"/>
        <d v="2014-12-20T00:00:00"/>
        <d v="2014-06-08T00:00:00"/>
        <d v="2012-01-10T00:00:00"/>
        <d v="2014-06-14T00:00:00"/>
        <d v="2011-04-23T00:00:00"/>
        <d v="2012-01-05T00:00:00"/>
        <d v="2012-07-19T00:00:00"/>
        <d v="2013-11-27T00:00:00"/>
        <d v="2014-06-13T00:00:00"/>
        <d v="2012-08-17T00:00:00"/>
        <d v="2012-01-12T00:00:00"/>
        <d v="2012-05-16T00:00:00"/>
        <d v="2012-09-24T00:00:00"/>
        <d v="2014-12-07T00:00:00"/>
        <d v="2014-03-20T00:00:00"/>
        <d v="2013-03-12T00:00:00"/>
        <d v="2013-10-15T00:00:00"/>
        <d v="2011-11-27T00:00:00"/>
        <d v="2012-03-11T00:00:00"/>
        <d v="2011-11-29T00:00:00"/>
        <d v="2014-01-05T00:00:00"/>
        <d v="2014-10-31T00:00:00"/>
        <d v="2011-12-17T00:00:00"/>
        <d v="2014-05-09T00:00:00"/>
        <d v="2013-10-18T00:00:00"/>
        <d v="2012-01-08T00:00:00"/>
        <d v="2014-09-13T00:00:00"/>
        <d v="2011-04-02T00:00:00"/>
        <d v="2014-12-02T00:00:00"/>
        <d v="2014-04-17T00:00:00"/>
        <d v="2012-03-26T00:00:00"/>
        <d v="2014-01-09T00:00:00"/>
        <d v="2014-11-02T00:00:00"/>
        <d v="2013-10-30T00:00:00"/>
        <d v="2011-11-03T00:00:00"/>
        <d v="2011-05-02T00:00:00"/>
        <d v="2011-12-31T00:00:00"/>
        <d v="2012-11-23T00:00:00"/>
        <d v="2011-06-07T00:00:00"/>
        <d v="2011-03-05T00:00:00"/>
        <d v="2014-10-17T00:00:00"/>
        <d v="2012-06-02T00:00:00"/>
        <d v="2013-10-04T00:00:00"/>
        <d v="2011-04-04T00:00:00"/>
        <d v="2014-06-09T00:00:00"/>
        <d v="2012-09-11T00:00:00"/>
        <d v="2011-04-03T00:00:00"/>
        <d v="2012-03-19T00:00:00"/>
        <d v="2014-12-06T00:00:00"/>
        <d v="2011-11-23T00:00:00"/>
        <d v="2011-12-15T00:00:00"/>
        <d v="2013-02-27T00:00:00"/>
        <d v="2013-05-13T00:00:00"/>
        <d v="2012-06-23T00:00:00"/>
        <d v="2011-10-19T00:00:00"/>
        <d v="2012-03-24T00:00:00"/>
        <d v="2014-09-05T00:00:00"/>
        <d v="2013-09-05T00:00:00"/>
        <d v="2011-05-26T00:00:00"/>
        <d v="2013-03-16T00:00:00"/>
        <d v="2012-10-08T00:00:00"/>
        <d v="2013-11-09T00:00:00"/>
        <d v="2012-12-19T00:00:00"/>
        <d v="2012-11-16T00:00:00"/>
        <d v="2014-06-22T00:00:00"/>
        <d v="2012-01-11T00:00:00"/>
        <d v="2011-08-29T00:00:00"/>
        <d v="2014-11-19T00:00:00"/>
        <d v="2011-12-05T00:00:00"/>
        <d v="2012-10-01T00:00:00"/>
        <d v="2013-03-23T00:00:00"/>
        <d v="2012-11-12T00:00:00"/>
        <d v="2013-05-19T00:00:00"/>
        <d v="2011-07-09T00:00:00"/>
        <d v="2014-04-25T00:00:00"/>
        <d v="2011-08-16T00:00:00"/>
        <d v="2013-03-15T00:00:00"/>
        <d v="2011-03-06T00:00:00"/>
        <d v="2012-07-13T00:00:00"/>
        <d v="2011-03-02T00:00:00"/>
        <d v="2012-01-30T00:00:00"/>
        <d v="2014-09-09T00:00:00"/>
        <d v="2014-08-10T00:00:00"/>
        <d v="2013-01-05T00:00:00"/>
        <d v="2014-04-30T00:00:00"/>
        <d v="2013-07-02T00:00:00"/>
        <d v="2014-07-30T00:00:00"/>
        <d v="2011-06-06T00:00:00"/>
        <d v="2013-08-14T00:00:00"/>
        <d v="2011-04-25T00:00:00"/>
        <d v="2014-03-12T00:00:00"/>
        <d v="2012-08-12T00:00:00"/>
        <d v="2011-06-01T00:00:00"/>
        <d v="2012-05-09T00:00:00"/>
        <d v="2013-05-08T00:00:00"/>
        <d v="2011-03-22T00:00:00"/>
        <d v="2014-03-03T00:00:00"/>
        <d v="2013-11-28T00:00:00"/>
        <d v="2011-04-28T00:00:00"/>
        <d v="2013-12-11T00:00:00"/>
        <d v="2012-09-07T00:00:00"/>
        <d v="2014-09-23T00:00:00"/>
        <d v="2012-02-15T00:00:00"/>
        <d v="2011-09-30T00:00:00"/>
        <d v="2011-01-12T00:00:00"/>
        <d v="2011-08-12T00:00:00"/>
        <d v="2013-09-08T00:00:00"/>
        <d v="2013-12-26T00:00:00"/>
        <d v="2013-11-02T00:00:00"/>
        <d v="2012-04-06T00:00:00"/>
        <d v="2011-05-25T00:00:00"/>
        <d v="2013-02-16T00:00:00"/>
        <d v="2013-12-23T00:00:00"/>
        <d v="2013-08-02T00:00:00"/>
        <d v="2011-05-18T00:00:00"/>
        <d v="2012-05-11T00:00:00"/>
        <d v="2014-02-20T00:00:00"/>
        <d v="2011-01-08T00:00:00"/>
        <d v="2014-01-13T00:00:00"/>
        <d v="2012-07-20T00:00:00"/>
        <d v="2011-06-13T00:00:00"/>
        <d v="2014-05-13T00:00:00"/>
        <d v="2014-03-27T00:00:00"/>
        <d v="2011-12-11T00:00:00"/>
        <d v="2012-06-25T00:00:00"/>
        <d v="2011-07-21T00:00:00"/>
        <d v="2014-11-22T00:00:00"/>
        <d v="2011-04-06T00:00:00"/>
        <d v="2013-11-03T00:00:00"/>
        <d v="2014-03-26T00:00:00"/>
        <d v="2014-12-30T00:00:00"/>
        <d v="2014-03-29T00:00:00"/>
        <d v="2012-05-03T00:00:00"/>
        <d v="2014-01-20T00:00:00"/>
        <d v="2011-10-21T00:00:00"/>
        <d v="2011-03-14T00:00:00"/>
        <d v="2012-12-31T00:00:00"/>
        <d v="2014-04-10T00:00:00"/>
        <d v="2013-06-30T00:00:00"/>
        <d v="2013-08-21T00:00:00"/>
        <d v="2013-05-18T00:00:00"/>
        <d v="2013-11-16T00:00:00"/>
        <d v="2011-01-16T00:00:00"/>
        <d v="2012-08-11T00:00:00"/>
        <d v="2012-10-30T00:00:00"/>
        <d v="2014-08-18T00:00:00"/>
        <d v="2013-09-07T00:00:00"/>
        <d v="2014-10-03T00:00:00"/>
        <d v="2013-10-06T00:00:00"/>
        <d v="2014-03-17T00:00:00"/>
        <d v="2014-07-08T00:00:00"/>
        <d v="2014-08-30T00:00:00"/>
        <d v="2014-07-05T00:00:00"/>
        <d v="2011-12-14T00:00:00"/>
        <d v="2011-10-18T00:00:00"/>
        <d v="2012-12-14T00:00:00"/>
        <d v="2011-03-12T00:00:00"/>
        <d v="2011-11-25T00:00:00"/>
        <d v="2014-02-25T00:00:00"/>
        <d v="2014-06-26T00:00:00"/>
        <d v="2011-07-02T00:00:00"/>
        <d v="2014-12-04T00:00:00"/>
        <d v="2014-04-08T00:00:00"/>
        <d v="2011-11-15T00:00:00"/>
        <d v="2014-08-21T00:00:00"/>
        <d v="2012-03-13T00:00:00"/>
        <d v="2012-11-26T00:00:00"/>
        <d v="2012-01-23T00:00:00"/>
        <d v="2012-06-18T00:00:00"/>
        <d v="2012-02-10T00:00:00"/>
        <d v="2011-08-17T00:00:00"/>
        <d v="2012-11-07T00:00:00"/>
        <d v="2011-10-31T00:00:00"/>
        <d v="2012-04-13T00:00:00"/>
        <d v="2013-07-22T00:00:00"/>
        <d v="2014-08-11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7-01T00:00:00"/>
        <d v="2014-03-14T00:00:00"/>
        <d v="2014-01-28T00:00:00"/>
        <d v="2013-07-31T00:00:00"/>
        <d v="2013-10-16T00:00:00"/>
        <d v="2013-08-05T00:00:00"/>
        <d v="2014-11-08T00:00:00"/>
        <d v="2011-11-28T00:00:00"/>
        <d v="2012-06-09T00:00:00"/>
        <d v="2012-06-29T00:00:00"/>
        <d v="2011-07-14T00:00:00"/>
        <d v="2011-11-14T00:00:00"/>
        <d v="2014-07-29T00:00:00"/>
        <d v="2014-01-08T00:00:00"/>
        <d v="2013-03-20T00:00:00"/>
        <d v="2011-03-31T00:00:00"/>
        <d v="2013-07-16T00:00:00"/>
        <d v="2014-04-21T00:00:00"/>
        <d v="2012-09-28T00:00:00"/>
        <d v="2014-07-02T00:00:00"/>
        <d v="2013-11-15T00:00:00"/>
        <d v="2014-09-18T00:00:00"/>
        <d v="2014-12-21T00:00:00"/>
        <d v="2012-06-03T00:00:00"/>
        <d v="2011-06-27T00:00:00"/>
        <d v="2014-11-18T00:00:00"/>
        <d v="2014-02-06T00:00:00"/>
        <d v="2014-09-01T00:00:00"/>
        <d v="2012-04-20T00:00:00"/>
        <d v="2012-06-08T00:00:00"/>
        <d v="2012-12-23T00:00:00"/>
        <d v="2012-12-25T00:00:00"/>
        <d v="2014-03-22T00:00:00"/>
        <d v="2011-08-23T00:00:00"/>
        <d v="2011-08-19T00:00:00"/>
        <d v="2011-07-26T00:00:00"/>
        <d v="2013-02-22T00:00:00"/>
        <d v="2013-09-24T00:00:00"/>
        <d v="2014-01-25T00:00:00"/>
        <d v="2013-07-05T00:00:00"/>
        <d v="2013-03-18T00:00:00"/>
        <d v="2012-11-14T00:00:00"/>
        <d v="2014-08-15T00:00:00"/>
        <d v="2014-02-04T00:00:00"/>
        <d v="2013-09-28T00:00:00"/>
        <d v="2014-03-24T00:00:00"/>
        <d v="2012-07-06T00:00:00"/>
        <d v="2013-12-30T00:00:00"/>
        <d v="2013-04-19T00:00:00"/>
        <d v="2013-12-06T00:00:00"/>
        <d v="2014-05-14T00:00:00"/>
        <d v="2011-03-25T00:00:00"/>
        <d v="2011-11-18T00:00:00"/>
        <d v="2014-07-18T00:00:00"/>
        <d v="2013-05-23T00:00:00"/>
        <d v="2013-01-11T00:00:00"/>
        <d v="2013-06-11T00:00:00"/>
        <d v="2014-08-16T00:00:00"/>
        <d v="2014-04-12T00:00:00"/>
        <d v="2014-08-29T00:00:00"/>
        <d v="2011-12-13T00:00:00"/>
        <d v="2011-06-16T00:00:00"/>
        <d v="2014-06-23T00:00:00"/>
        <d v="2011-07-25T00:00:00"/>
        <d v="2012-02-07T00:00:00"/>
        <d v="2013-11-19T00:00:00"/>
        <d v="2011-05-09T00:00:00"/>
        <d v="2014-03-05T00:00:00"/>
        <d v="2012-06-04T00:00:00"/>
        <d v="2011-10-24T00:00:00"/>
        <d v="2012-01-27T00:00:00"/>
        <d v="2012-07-16T00:00:00"/>
        <d v="2012-08-16T00:00:00"/>
        <d v="2013-09-15T00:00:00"/>
        <d v="2013-09-10T00:00:00"/>
        <d v="2012-03-17T00:00:00"/>
        <d v="2014-02-11T00:00:00"/>
        <d v="2014-12-28T00:00:00"/>
        <d v="2011-11-22T00:00:00"/>
        <d v="2011-01-27T00:00:00"/>
        <d v="2014-04-24T00:00:00"/>
        <d v="2011-12-16T00:00:00"/>
        <d v="2013-05-03T00:00:00"/>
        <d v="2011-04-26T00:00:00"/>
        <d v="2014-10-23T00:00:00"/>
        <d v="2012-05-07T00:00:00"/>
        <d v="2012-08-15T00:00:00"/>
        <d v="2012-02-20T00:00:00"/>
        <d v="2013-04-18T00:00:00"/>
        <d v="2013-08-17T00:00:00"/>
        <d v="2013-02-05T00:00:00"/>
        <d v="2012-08-25T00:00:00"/>
        <d v="2012-12-11T00:00:00"/>
        <d v="2014-05-12T00:00:00"/>
        <d v="2013-08-29T00:00:00"/>
        <d v="2011-10-15T00:00:00"/>
        <d v="2011-03-18T00:00:00"/>
        <d v="2011-05-24T00:00:00"/>
        <d v="2011-04-12T00:00:00"/>
        <d v="2014-08-27T00:00:00"/>
        <d v="2011-06-12T00:00:00"/>
        <d v="2011-04-10T00:00:00"/>
        <d v="2014-02-14T00:00:00"/>
        <d v="2011-02-07T00:00:00"/>
        <d v="2012-02-21T00:00:00"/>
        <d v="2013-02-25T00:00:00"/>
        <d v="2012-06-20T00:00:00"/>
        <d v="2014-08-08T00:00:00"/>
        <d v="2012-04-12T00:00:00"/>
        <d v="2011-08-06T00:00:00"/>
        <d v="2012-04-17T00:00:00"/>
        <d v="2014-01-16T00:00:00"/>
        <d v="2012-02-04T00:00:00"/>
        <d v="2012-07-17T00:00:00"/>
        <d v="2013-10-10T00:00:00"/>
        <d v="2011-12-04T00:00:00"/>
        <d v="2013-10-26T00:00:00"/>
        <d v="2012-12-05T00:00:00"/>
        <d v="2011-09-25T00:00:00"/>
        <d v="2014-01-27T00:00:00"/>
        <d v="2014-05-19T00:00:00"/>
        <d v="2013-12-28T00:00:00"/>
        <d v="2014-09-04T00:00:00"/>
        <d v="2013-03-06T00:00:00"/>
        <d v="2014-07-26T00:00:00"/>
        <d v="2014-08-13T00:00:00"/>
        <d v="2014-08-14T00:00:00"/>
        <d v="2013-01-21T00:00:00"/>
        <d v="2013-01-15T00:00:00"/>
        <d v="2011-02-22T00:00:00"/>
        <d v="2013-01-30T00:00:00"/>
        <d v="2013-10-19T00:00:00"/>
        <d v="2014-03-11T00:00:00"/>
        <d v="2011-03-30T00:00:00"/>
        <d v="2013-04-01T00:00:00"/>
        <d v="2012-12-09T00:00:00"/>
        <d v="2013-06-28T00:00:00"/>
        <d v="2013-11-24T00:00:00"/>
        <d v="2011-02-09T00:00:00"/>
        <d v="2014-11-07T00:00:00"/>
        <d v="2012-08-08T00:00:00"/>
        <d v="2014-12-15T00:00:00"/>
        <d v="2014-06-28T00:00:00"/>
        <d v="2014-12-17T00:00:00"/>
        <d v="2012-07-05T00:00:00"/>
        <d v="2012-12-06T00:00:00"/>
        <d v="2013-05-26T00:00:00"/>
        <d v="2013-02-21T00:00:00"/>
        <d v="2013-03-10T00:00:00"/>
        <d v="2014-12-03T00:00:00"/>
        <d v="2011-05-17T00:00:00"/>
        <d v="2014-04-18T00:00:00"/>
        <d v="2013-08-24T00:00:00"/>
        <d v="2011-08-24T00:00:00"/>
        <d v="2013-03-25T00:00:00"/>
        <d v="2013-11-22T00:00:00"/>
        <d v="2012-11-06T00:00:00"/>
        <d v="2014-07-10T00:00:00"/>
        <d v="2012-08-28T00:00:00"/>
        <d v="2013-03-01T00:00:00"/>
        <d v="2011-07-20T00:00:00"/>
        <d v="2014-05-28T00:00:00"/>
        <d v="2011-01-29T00:00:00"/>
        <d v="2014-10-02T00:00:00"/>
        <d v="2013-04-03T00:00:00"/>
        <d v="2012-08-23T00:00:00"/>
        <d v="2014-04-28T00:00:00"/>
        <d v="2013-08-06T00:00:00"/>
        <d v="2013-03-22T00:00:00"/>
        <d v="2011-07-11T00:00:00"/>
        <d v="2014-03-13T00:00:00"/>
        <d v="2014-07-23T00:00:00"/>
        <d v="2012-10-07T00:00:00"/>
        <d v="2011-10-11T00:00:00"/>
        <d v="2013-09-01T00:00:00"/>
        <d v="2011-12-23T00:00:00"/>
        <d v="2011-02-10T00:00:00"/>
        <d v="2014-02-09T00:00:00"/>
        <d v="2013-01-02T00:00:00"/>
        <d v="2014-10-28T00:00:00"/>
        <d v="2011-11-10T00:00:00"/>
        <d v="2011-05-22T00:00:00"/>
        <d v="2011-07-15T00:00:00"/>
        <d v="2013-10-31T00:00:00"/>
        <d v="2011-08-15T00:00:00"/>
        <d v="2012-11-09T00:00:00"/>
        <d v="2012-07-23T00:00:00"/>
        <d v="2012-08-13T00:00:00"/>
        <d v="2013-08-18T00:00:00"/>
        <d v="2011-09-23T00:00:00"/>
        <d v="2011-07-19T00:00:00"/>
        <d v="2011-01-02T00:00:00"/>
        <d v="2011-09-07T00:00:00"/>
        <d v="2013-03-26T00:00:00"/>
        <d v="2014-02-07T00:00:00"/>
        <d v="2011-11-21T00:00:00"/>
        <d v="2012-10-17T00:00:00"/>
        <d v="2013-09-21T00:00:00"/>
        <d v="2012-09-27T00:00:00"/>
        <d v="2013-07-30T00:00:00"/>
        <d v="2013-07-08T00:00:00"/>
        <d v="2013-08-10T00:00:00"/>
        <d v="2011-03-16T00:00:00"/>
        <d v="2012-02-29T00:00:00"/>
        <d v="2013-02-20T00:00:00"/>
        <d v="2013-11-26T00:00:00"/>
        <d v="2013-12-15T00:00:00"/>
        <d v="2011-08-31T00:00:00"/>
        <d v="2011-07-04T00:00:00"/>
        <d v="2013-01-12T00:00:00"/>
        <d v="2011-06-20T00:00:00"/>
        <d v="2013-12-21T00:00:00"/>
        <d v="2013-10-08T00:00:00"/>
        <d v="2012-10-04T00:00:00"/>
        <d v="2013-06-25T00:00:00"/>
        <d v="2011-04-18T00:00:00"/>
        <d v="2013-03-30T00:00:00"/>
        <d v="2011-03-23T00:00:00"/>
        <d v="2013-04-07T00:00:00"/>
        <d v="2012-10-12T00:00:00"/>
        <d v="2013-11-30T00:00:00"/>
        <d v="2013-09-23T00:00:00"/>
        <d v="2014-04-05T00:00:00"/>
        <d v="2012-12-03T00:00:00"/>
        <d v="2013-06-14T00:00:00"/>
        <d v="2012-05-12T00:00:00"/>
        <d v="2012-11-19T00:00:00"/>
        <d v="2014-11-23T00:00:00"/>
        <d v="2014-07-03T00:00:00"/>
        <d v="2013-01-03T00:00:00"/>
        <d v="2014-02-26T00:00:00"/>
        <d v="2013-12-18T00:00:00"/>
        <d v="2011-06-08T00:00:00"/>
        <d v="2011-11-04T00:00:00"/>
        <d v="2012-03-05T00:00:00"/>
        <d v="2014-02-17T00:00:00"/>
        <d v="2011-11-16T00:00:00"/>
        <d v="2013-05-09T00:00:00"/>
        <d v="2012-02-27T00:00:00"/>
        <d v="2011-01-28T00:00:00"/>
        <d v="2014-06-03T00:00:00"/>
        <d v="2014-08-05T00:00:00"/>
        <d v="2011-08-04T00:00:00"/>
        <d v="2011-10-28T00:00:00"/>
        <d v="2014-11-26T00:00:00"/>
        <d v="2014-07-06T00:00:00"/>
        <d v="2014-02-18T00:00:00"/>
        <d v="2011-07-27T00:00:00"/>
        <d v="2012-10-23T00:00:00"/>
        <d v="2012-06-15T00:00:00"/>
        <d v="2014-01-30T00:00:00"/>
        <d v="2014-02-05T00:00:00"/>
        <d v="2012-03-01T00:00:00"/>
        <d v="2014-06-06T00:00:00"/>
        <d v="2014-07-19T00:00:00"/>
        <d v="2013-06-29T00:00:00"/>
        <d v="2012-01-06T00:00:00"/>
        <d v="2012-02-22T00:00:00"/>
        <d v="2014-12-16T00:00:00"/>
        <d v="2011-03-11T00:00:00"/>
        <d v="2012-08-03T00:00:00"/>
        <d v="2012-12-22T00:00:00"/>
        <d v="2014-12-08T00:00:00"/>
        <d v="2013-12-13T00:00:00"/>
        <d v="2014-11-16T00:00:00"/>
        <d v="2014-05-17T00:00:00"/>
        <d v="2012-02-05T00:00:00"/>
        <d v="2014-12-05T00:00:00"/>
        <d v="2014-07-28T00:00:00"/>
        <d v="2013-12-31T00:00:00"/>
        <d v="2011-05-19T00:00:00"/>
        <d v="2013-04-17T00:00:00"/>
        <d v="2012-03-14T00:00:00"/>
        <d v="2013-02-07T00:00:00"/>
        <d v="2013-06-17T00:00:00"/>
        <d v="2012-08-07T00:00:00"/>
        <d v="2011-05-05T00:00:00"/>
        <d v="2011-11-30T00:00:00"/>
        <d v="2012-02-18T00:00:00"/>
        <d v="2013-01-10T00:00:00"/>
        <d v="2012-05-01T00:00:00"/>
        <d v="2014-06-07T00:00:00"/>
        <d v="2013-05-04T00:00:00"/>
        <d v="2011-03-26T00:00:00"/>
        <d v="2014-10-29T00:00:00"/>
        <d v="2012-05-17T00:00:00"/>
        <d v="2014-08-24T00:00:00"/>
        <d v="2011-08-22T00:00:00"/>
        <d v="2013-05-10T00:00:00"/>
        <d v="2011-10-26T00:00:00"/>
        <d v="2012-02-14T00:00:00"/>
        <d v="2013-01-25T00:00:00"/>
        <d v="2014-05-21T00:00:00"/>
        <d v="2012-10-25T00:00:00"/>
        <d v="2011-07-07T00:00:00"/>
        <d v="2014-08-20T00:00:00"/>
        <d v="2012-11-17T00:00:00"/>
        <d v="2013-04-05T00:00:00"/>
        <d v="2012-06-19T00:00:00"/>
        <d v="2013-05-07T00:00:00"/>
        <d v="2012-07-08T00:00:00"/>
        <d v="2011-03-24T00:00:00"/>
        <d v="2014-06-19T00:00:00"/>
        <d v="2014-05-24T00:00:00"/>
        <d v="2011-02-21T00:00:00"/>
        <d v="2011-02-11T00:00:00"/>
        <d v="2011-10-10T00:00:00"/>
        <d v="2014-03-31T00:00:00"/>
        <d v="2012-12-07T00:00:00"/>
        <d v="2011-07-13T00:00:00"/>
        <d v="2014-09-27T00:00:00"/>
        <d v="2011-04-19T00:00:00"/>
        <d v="2012-09-06T00:00:00"/>
        <d v="2012-05-26T00:00:00"/>
        <d v="2013-01-24T00:00:00"/>
        <d v="2012-02-08T00:00:00"/>
        <d v="2011-05-30T00:00:00"/>
        <d v="2013-04-27T00:00:00"/>
        <d v="2013-10-01T00:00:00"/>
        <d v="2013-01-08T00:00:00"/>
        <d v="2014-03-28T00:00:00"/>
        <d v="2012-12-17T00:00:00"/>
        <d v="2012-10-10T00:00:00"/>
        <d v="2012-04-24T00:00:00"/>
        <d v="2012-09-03T00:00:00"/>
        <d v="2011-08-07T00:00:00"/>
        <d v="2014-07-14T00:00:00"/>
        <d v="2012-07-04T00:00:00"/>
        <d v="2012-01-13T00:00:00"/>
        <d v="2011-10-14T00:00:00"/>
        <d v="2013-02-01T00:00:00"/>
        <d v="2012-03-15T00:00:00"/>
        <d v="2014-07-01T00:00:00"/>
        <d v="2011-07-03T00:00:00"/>
        <d v="2011-03-09T00:00:00"/>
        <d v="2013-01-31T00:00:00"/>
        <d v="2013-05-25T00:00:00"/>
        <d v="2011-04-30T00:00:00"/>
        <d v="2012-08-09T00:00:00"/>
        <d v="2013-04-04T00:00:00"/>
        <d v="2014-04-26T00:00:00"/>
        <d v="2011-04-20T00:00:00"/>
        <d v="2014-05-08T00:00:00"/>
        <d v="2013-11-18T00:00:00"/>
        <d v="2012-06-21T00:00:00"/>
        <d v="2011-07-30T00:00:00"/>
        <d v="2013-05-28T00:00:00"/>
        <d v="2012-09-13T00:00:00"/>
        <d v="2014-06-05T00:00:00"/>
        <d v="2011-10-05T00:00:00"/>
        <d v="2012-12-01T00:00:00"/>
        <d v="2011-06-14T00:00:00"/>
        <d v="2013-06-22T00:00:00"/>
        <d v="2014-08-23T00:00:00"/>
        <d v="2013-03-08T00:00:00"/>
        <d v="2012-05-21T00:00:00"/>
        <d v="2014-04-01T00:00:00"/>
        <d v="2014-01-10T00:00:00"/>
        <d v="2014-01-17T00:00:00"/>
        <d v="2011-07-12T00:00:00"/>
        <d v="2013-08-22T00:00:00"/>
        <d v="2011-07-01T00:00:00"/>
        <d v="2012-04-01T00:00:00"/>
        <d v="2011-01-19T00:00:00"/>
        <d v="2012-10-24T00:00:00"/>
        <d v="2013-08-15T00:00:00"/>
        <d v="2014-02-19T00:00:00"/>
        <d v="2014-08-25T00:00:00"/>
        <d v="2013-01-04T00:00:00"/>
        <d v="2014-04-29T00:00:00"/>
        <d v="2011-01-20T00:00:00"/>
        <d v="2011-02-15T00:00:00"/>
        <d v="2014-09-10T00:00:00"/>
        <d v="2012-08-10T00:00:00"/>
        <d v="2011-02-25T00:00:00"/>
        <d v="2012-05-30T00:00:00"/>
        <d v="2012-03-31T00:00:00"/>
        <d v="2014-05-23T00:00:00"/>
        <d v="2013-12-20T00:00:00"/>
        <d v="2014-05-10T00:00:00"/>
        <d v="2013-02-02T00:00:00"/>
        <d v="2013-10-25T00:00:00"/>
        <d v="2011-12-02T00:00:00"/>
        <d v="2011-12-21T00:00:00"/>
        <d v="2012-05-15T00:00:00"/>
        <d v="2011-05-28T00:00:00"/>
        <d v="2013-07-29T00:00:00"/>
        <d v="2011-02-04T00:00:00"/>
        <d v="2011-07-28T00:00:00"/>
        <d v="2014-03-30T00:00:00"/>
        <d v="2013-03-02T00:00:00"/>
        <d v="2012-11-08T00:00:00"/>
        <d v="2011-08-11T00:00:00"/>
        <d v="2012-02-25T00:00:00"/>
        <d v="2013-01-09T00:00:00"/>
        <d v="2011-08-20T00:00:00"/>
        <d v="2013-06-02T00:00:00"/>
        <d v="2011-02-05T00:00:00"/>
        <d v="2012-07-18T00:00:00"/>
        <d v="2012-03-27T00:00:00"/>
        <d v="2011-10-09T00:00:00"/>
        <d v="2012-05-08T00:00:00"/>
        <d v="2012-04-29T00:00:00"/>
        <d v="2011-10-16T00:00:00"/>
        <d v="2013-07-20T00:00:00"/>
        <d v="2012-12-30T00:00:00"/>
        <d v="2011-05-10T00:00:00"/>
        <d v="2012-04-19T00:00:00"/>
        <d v="2013-04-02T00:00:00"/>
        <d v="2013-06-16T00:00:00"/>
        <d v="2011-02-03T00:00:00"/>
        <d v="2011-02-19T00:00:00"/>
        <d v="2014-09-21T00:00:00"/>
        <d v="2011-10-25T00:00:00"/>
        <d v="2012-10-18T00:00:00"/>
        <d v="2011-12-22T00:00:00"/>
        <d v="2013-04-08T00:00:00"/>
        <d v="2011-03-19T00:00:00"/>
        <d v="2011-02-08T00:00:00"/>
        <d v="2014-05-04T00:00:00"/>
        <d v="2014-12-14T00:00:00"/>
        <d v="2012-07-27T00:00:00"/>
        <d v="2013-02-23T00:00:00"/>
        <d v="2013-07-10T00:00:00"/>
        <d v="2012-04-22T00:00:00"/>
        <d v="2011-09-16T00:00:00"/>
        <d v="2011-11-09T00:00:00"/>
        <d v="2011-06-17T00:00:00"/>
        <d v="2012-10-29T00:00:00"/>
        <d v="2012-07-03T00:00:00"/>
        <d v="2011-01-31T00:00:00"/>
        <d v="2012-07-02T00:00:00"/>
        <d v="2014-01-11T00:00:00"/>
        <d v="2014-05-31T00:00:00"/>
        <d v="2012-03-30T00:00:00"/>
        <d v="2012-08-29T00:00:00"/>
        <d v="2011-01-15T00:00:00"/>
        <d v="2012-03-21T00:00:00"/>
        <d v="2011-09-15T00:00:00"/>
        <d v="2012-07-24T00:00:00"/>
        <d v="2011-02-24T00:00:00"/>
        <d v="2012-05-06T00:00:00"/>
        <d v="2011-07-05T00:00:00"/>
        <d v="2014-06-02T00:00:00"/>
        <d v="2013-11-05T00:00:00"/>
        <d v="2013-08-08T00:00:00"/>
        <d v="2012-04-21T00:00:00"/>
        <d v="2014-01-14T00:00:00"/>
        <d v="2011-06-09T00:00:00"/>
        <d v="2012-01-19T00:00:00"/>
        <d v="2014-05-26T00:00:00"/>
        <d v="2011-05-11T00:00:00"/>
        <d v="2012-05-20T00:00:00"/>
        <d v="2011-04-07T00:00:00"/>
        <d v="2012-02-16T00:00:00"/>
        <d v="2013-07-25T00:00:00"/>
        <d v="2011-12-08T00:00:00"/>
        <d v="2013-06-19T00:00:00"/>
        <d v="2013-08-01T00:00:00"/>
        <d v="2012-12-16T00:00:00"/>
        <d v="2011-10-17T00:00:00"/>
        <d v="2012-05-24T00:00:00"/>
        <d v="2014-07-25T00:00:00"/>
        <d v="2014-07-12T00:00:00"/>
        <d v="2012-10-16T00:00:00"/>
        <d v="2012-06-28T00:00:00"/>
        <d v="2013-09-17T00:00:00"/>
        <d v="2014-05-27T00:00:00"/>
        <d v="2014-05-02T00:00:00"/>
        <d v="2012-09-01T00:00:00"/>
        <d v="2013-08-20T00:00:00"/>
        <d v="2013-02-08T00:00:00"/>
        <d v="2011-09-10T00:00:00"/>
        <d v="2012-05-13T00:00:00"/>
        <d v="2011-04-22T00:00:00"/>
        <d v="2013-12-02T00:00:00"/>
        <d v="2014-10-01T00:00:00"/>
        <d v="2014-08-17T00:00:00"/>
        <d v="2013-01-14T00:00:00"/>
        <d v="2013-11-10T00:00:00"/>
        <d v="2013-01-23T00:00:00"/>
        <d v="2012-10-02T00:00:00"/>
        <d v="2011-03-29T00:00:00"/>
        <d v="2013-10-17T00:00:00"/>
        <d v="2013-09-14T00:00:00"/>
        <d v="2014-11-30T00:00:00"/>
        <d v="2011-02-16T00:00:00"/>
        <d v="2014-07-15T00:00:00"/>
        <d v="2011-11-20T00:00:00"/>
        <d v="2011-02-23T00:00:00"/>
        <d v="2011-04-15T00:00:00"/>
        <d v="2011-08-01T00:00:00"/>
        <d v="2014-09-14T00:00:00"/>
        <d v="2011-08-10T00:00:00"/>
        <d v="2014-03-07T00:00:00"/>
        <d v="2012-06-01T00:00:00"/>
        <d v="2013-04-14T00:00:00"/>
        <d v="2013-02-14T00:00:00"/>
        <d v="2011-05-16T00:00:00"/>
        <d v="2012-01-24T00:00:00"/>
        <d v="2011-03-28T00:00:00"/>
        <d v="2012-07-14T00:00:00"/>
        <d v="2011-05-31T00:00:00"/>
        <d v="2011-04-01T00:00:00"/>
        <d v="2013-07-21T00:00:00"/>
        <d v="2012-09-20T00:00:00"/>
        <d v="2012-10-20T00:00:00"/>
        <d v="2014-09-11T00:00:00"/>
        <d v="2012-05-22T00:00:00"/>
        <d v="2013-10-03T00:00:00"/>
        <d v="2013-01-07T00:00:00"/>
        <d v="2012-10-05T00:00:00"/>
        <d v="2014-10-05T00:00:00"/>
        <d v="2014-07-27T00:00:00"/>
        <d v="2013-12-08T00:00:00"/>
        <d v="2014-07-04T00:00:00"/>
        <d v="2014-03-15T00:00:00"/>
        <d v="2013-07-03T00:00:00"/>
        <d v="2011-08-30T00:00:00"/>
        <d v="2011-05-03T00:00:00"/>
        <d v="2013-03-28T00:00:00"/>
        <d v="2013-03-04T00:00:00"/>
        <d v="2013-01-28T00:00:00"/>
        <d v="2013-10-11T00:00:00"/>
        <d v="2014-10-25T00:00:00"/>
        <d v="2012-01-03T00:00:00"/>
        <d v="2011-01-10T00:00:00"/>
        <d v="2012-02-23T00:00:00"/>
        <d v="2013-07-04T00:00:00"/>
        <d v="2011-08-05T00:00:00"/>
        <d v="2013-09-02T00:00:00"/>
        <d v="2013-01-06T00:00:00"/>
        <d v="2012-01-26T00:00:00"/>
        <d v="2014-11-10T00:00:00"/>
        <d v="2014-07-13T00:00:00"/>
        <d v="2012-05-18T00:00:00"/>
        <d v="2013-02-28T00:00:00"/>
        <d v="2011-01-24T00:00:00"/>
        <d v="2012-08-06T00:00:00"/>
        <d v="2011-09-02T00:00:00"/>
        <d v="2012-11-11T00:00:00"/>
        <d v="2014-02-22T00:00:00"/>
        <d v="2012-09-16T00:00:00"/>
        <d v="2011-06-24T00:00:00"/>
        <d v="2011-10-27T00:00:00"/>
        <d v="2011-02-28T00:00:00"/>
        <d v="2013-06-08T00:00:00"/>
        <d v="2011-02-18T00:00:00"/>
        <d v="2012-11-05T00:00:00"/>
        <d v="2012-04-14T00:00:00"/>
        <d v="2012-01-28T00:00:00"/>
        <d v="2011-10-06T00:00:00"/>
        <d v="2013-12-10T00:00:00"/>
        <d v="2011-06-18T00:00:00"/>
        <d v="2014-01-03T00:00:00"/>
        <d v="2012-09-05T00:00:00"/>
        <d v="2011-06-11T00:00:00"/>
        <d v="2012-12-29T00:00:00"/>
        <d v="2011-03-04T00:00:00"/>
        <d v="2013-04-06T00:00:00"/>
        <d v="2012-12-04T00:00:00"/>
        <d v="2011-01-22T00:00:00"/>
        <m/>
      </sharedItems>
      <fieldGroup par="23" base="3">
        <rangePr groupBy="months" startDate="2011-01-02T00:00:00" endDate="2015-01-01T00:00:00"/>
        <groupItems count="14">
          <s v="(blank)"/>
          <s v="Jan"/>
          <s v="Feb"/>
          <s v="Mar"/>
          <s v="Apr"/>
          <s v="May"/>
          <s v="Jun"/>
          <s v="Jul"/>
          <s v="Aug"/>
          <s v="Sep"/>
          <s v="Oct"/>
          <s v="Nov"/>
          <s v="Dec"/>
          <s v="&gt;01-01-2015"/>
        </groupItems>
      </fieldGroup>
    </cacheField>
    <cacheField name="Ship Date" numFmtId="0">
      <sharedItems containsNonDate="0" containsDate="1" containsString="0" containsBlank="1" minDate="2011-01-02T00:00:00" maxDate="2015-06-02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ount="532">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m/>
      </sharedItems>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42">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Quarters" numFmtId="0" databaseField="0">
      <fieldGroup base="3">
        <rangePr groupBy="quarters" startDate="2011-01-02T00:00:00" endDate="2015-01-01T00:00:00"/>
        <groupItems count="6">
          <s v="&lt;02-01-2011"/>
          <s v="Qtr1"/>
          <s v="Qtr2"/>
          <s v="Qtr3"/>
          <s v="Qtr4"/>
          <s v="&gt;01-01-2015"/>
        </groupItems>
      </fieldGroup>
    </cacheField>
    <cacheField name="Years" numFmtId="0" databaseField="0">
      <fieldGroup base="3">
        <rangePr groupBy="years" startDate="2011-01-02T00:00:00" endDate="2015-01-01T00:00:00"/>
        <groupItems count="7">
          <s v="&lt;02-01-2011"/>
          <s v="2011"/>
          <s v="2012"/>
          <s v="2013"/>
          <s v="2014"/>
          <s v="2015"/>
          <s v="&gt;01-01-2015"/>
        </groupItems>
      </fieldGroup>
    </cacheField>
    <cacheField name="Proit Margin" numFmtId="0" formula="Profit/Sales" databaseField="0"/>
  </cacheFields>
  <extLst>
    <ext xmlns:x14="http://schemas.microsoft.com/office/spreadsheetml/2009/9/main" uri="{725AE2AE-9491-48be-B2B4-4EB974FC3084}">
      <x14:pivotCacheDefinition pivotCacheId="1743608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2-11T00:00:00"/>
    <s v="Second Class"/>
    <s v="CG-12520"/>
    <s v="Claire Gute"/>
    <x v="0"/>
    <s v="United States"/>
    <x v="0"/>
    <x v="0"/>
    <n v="42420"/>
    <x v="0"/>
    <s v="FUR-BO-10001798"/>
    <x v="0"/>
    <x v="0"/>
    <x v="0"/>
    <n v="261.95999999999998"/>
    <n v="2"/>
    <n v="0"/>
    <n v="41.913600000000002"/>
  </r>
  <r>
    <n v="2"/>
    <x v="0"/>
    <x v="0"/>
    <x v="0"/>
    <d v="2013-12-11T00:00:00"/>
    <s v="Second Class"/>
    <s v="CG-12520"/>
    <s v="Claire Gute"/>
    <x v="0"/>
    <s v="United States"/>
    <x v="0"/>
    <x v="0"/>
    <n v="42420"/>
    <x v="0"/>
    <s v="FUR-CH-10000454"/>
    <x v="0"/>
    <x v="1"/>
    <x v="1"/>
    <n v="731.94"/>
    <n v="3"/>
    <n v="0"/>
    <n v="219.58199999999999"/>
  </r>
  <r>
    <n v="3"/>
    <x v="1"/>
    <x v="0"/>
    <x v="1"/>
    <d v="2013-06-17T00:00:00"/>
    <s v="Second Class"/>
    <s v="DV-13045"/>
    <s v="Darrin Van Huff"/>
    <x v="1"/>
    <s v="United States"/>
    <x v="1"/>
    <x v="1"/>
    <n v="90036"/>
    <x v="1"/>
    <s v="OFF-LA-10000240"/>
    <x v="1"/>
    <x v="2"/>
    <x v="2"/>
    <n v="14.62"/>
    <n v="2"/>
    <n v="0"/>
    <n v="6.8714000000000004"/>
  </r>
  <r>
    <n v="4"/>
    <x v="2"/>
    <x v="1"/>
    <x v="2"/>
    <d v="2012-10-18T00:00:00"/>
    <s v="Standard Class"/>
    <s v="SO-20335"/>
    <s v="Sean O'Donnell"/>
    <x v="0"/>
    <s v="United States"/>
    <x v="2"/>
    <x v="2"/>
    <n v="33311"/>
    <x v="0"/>
    <s v="FUR-TA-10000577"/>
    <x v="0"/>
    <x v="3"/>
    <x v="3"/>
    <n v="957.57749999999999"/>
    <n v="5"/>
    <n v="0.45"/>
    <n v="-383.03100000000001"/>
  </r>
  <r>
    <n v="5"/>
    <x v="2"/>
    <x v="1"/>
    <x v="2"/>
    <d v="2012-10-18T00:00:00"/>
    <s v="Standard Class"/>
    <s v="SO-20335"/>
    <s v="Sean O'Donnell"/>
    <x v="0"/>
    <s v="United States"/>
    <x v="2"/>
    <x v="2"/>
    <n v="33311"/>
    <x v="0"/>
    <s v="OFF-ST-10000760"/>
    <x v="1"/>
    <x v="4"/>
    <x v="4"/>
    <n v="22.367999999999999"/>
    <n v="2"/>
    <n v="0.2"/>
    <n v="2.5164"/>
  </r>
  <r>
    <n v="6"/>
    <x v="3"/>
    <x v="2"/>
    <x v="3"/>
    <d v="2011-06-14T00:00:00"/>
    <s v="Standard Class"/>
    <s v="BH-11710"/>
    <s v="Brosina Hoffman"/>
    <x v="0"/>
    <s v="United States"/>
    <x v="1"/>
    <x v="1"/>
    <n v="90032"/>
    <x v="1"/>
    <s v="FUR-FU-10001487"/>
    <x v="0"/>
    <x v="5"/>
    <x v="5"/>
    <n v="48.86"/>
    <n v="7"/>
    <n v="0"/>
    <n v="14.1694"/>
  </r>
  <r>
    <n v="7"/>
    <x v="3"/>
    <x v="2"/>
    <x v="3"/>
    <d v="2011-06-14T00:00:00"/>
    <s v="Standard Class"/>
    <s v="BH-11710"/>
    <s v="Brosina Hoffman"/>
    <x v="0"/>
    <s v="United States"/>
    <x v="1"/>
    <x v="1"/>
    <n v="90032"/>
    <x v="1"/>
    <s v="OFF-AR-10002833"/>
    <x v="1"/>
    <x v="6"/>
    <x v="6"/>
    <n v="7.28"/>
    <n v="4"/>
    <n v="0"/>
    <n v="1.9656"/>
  </r>
  <r>
    <n v="8"/>
    <x v="3"/>
    <x v="2"/>
    <x v="3"/>
    <d v="2011-06-14T00:00:00"/>
    <s v="Standard Class"/>
    <s v="BH-11710"/>
    <s v="Brosina Hoffman"/>
    <x v="0"/>
    <s v="United States"/>
    <x v="1"/>
    <x v="1"/>
    <n v="90032"/>
    <x v="1"/>
    <s v="TEC-PH-10002275"/>
    <x v="2"/>
    <x v="7"/>
    <x v="7"/>
    <n v="907.15200000000004"/>
    <n v="6"/>
    <n v="0.2"/>
    <n v="90.715199999999996"/>
  </r>
  <r>
    <n v="9"/>
    <x v="3"/>
    <x v="2"/>
    <x v="3"/>
    <d v="2011-06-14T00:00:00"/>
    <s v="Standard Class"/>
    <s v="BH-11710"/>
    <s v="Brosina Hoffman"/>
    <x v="0"/>
    <s v="United States"/>
    <x v="1"/>
    <x v="1"/>
    <n v="90032"/>
    <x v="1"/>
    <s v="OFF-BI-10003910"/>
    <x v="1"/>
    <x v="8"/>
    <x v="8"/>
    <n v="18.504000000000001"/>
    <n v="3"/>
    <n v="0.2"/>
    <n v="5.7824999999999998"/>
  </r>
  <r>
    <n v="10"/>
    <x v="3"/>
    <x v="2"/>
    <x v="3"/>
    <d v="2011-06-14T00:00:00"/>
    <s v="Standard Class"/>
    <s v="BH-11710"/>
    <s v="Brosina Hoffman"/>
    <x v="0"/>
    <s v="United States"/>
    <x v="1"/>
    <x v="1"/>
    <n v="90032"/>
    <x v="1"/>
    <s v="OFF-AP-10002892"/>
    <x v="1"/>
    <x v="9"/>
    <x v="9"/>
    <n v="114.9"/>
    <n v="5"/>
    <n v="0"/>
    <n v="34.47"/>
  </r>
  <r>
    <n v="11"/>
    <x v="3"/>
    <x v="2"/>
    <x v="3"/>
    <d v="2011-06-14T00:00:00"/>
    <s v="Standard Class"/>
    <s v="BH-11710"/>
    <s v="Brosina Hoffman"/>
    <x v="0"/>
    <s v="United States"/>
    <x v="1"/>
    <x v="1"/>
    <n v="90032"/>
    <x v="1"/>
    <s v="FUR-TA-10001539"/>
    <x v="0"/>
    <x v="3"/>
    <x v="10"/>
    <n v="1706.184"/>
    <n v="9"/>
    <n v="0.2"/>
    <n v="85.309200000000004"/>
  </r>
  <r>
    <n v="12"/>
    <x v="3"/>
    <x v="2"/>
    <x v="3"/>
    <d v="2011-06-14T00:00:00"/>
    <s v="Standard Class"/>
    <s v="BH-11710"/>
    <s v="Brosina Hoffman"/>
    <x v="0"/>
    <s v="United States"/>
    <x v="1"/>
    <x v="1"/>
    <n v="90032"/>
    <x v="1"/>
    <s v="TEC-PH-10002033"/>
    <x v="2"/>
    <x v="7"/>
    <x v="11"/>
    <n v="911.42399999999998"/>
    <n v="4"/>
    <n v="0.2"/>
    <n v="68.356800000000007"/>
  </r>
  <r>
    <n v="13"/>
    <x v="4"/>
    <x v="3"/>
    <x v="4"/>
    <d v="2014-04-21T00:00:00"/>
    <s v="Standard Class"/>
    <s v="AA-10480"/>
    <s v="Andrew Allen"/>
    <x v="0"/>
    <s v="United States"/>
    <x v="3"/>
    <x v="3"/>
    <n v="28027"/>
    <x v="0"/>
    <s v="OFF-PA-10002365"/>
    <x v="1"/>
    <x v="10"/>
    <x v="12"/>
    <n v="15.552"/>
    <n v="3"/>
    <n v="0.2"/>
    <n v="5.4432"/>
  </r>
  <r>
    <n v="14"/>
    <x v="5"/>
    <x v="0"/>
    <x v="5"/>
    <d v="2013-11-12T00:00:00"/>
    <s v="Standard Class"/>
    <s v="IM-15070"/>
    <s v="Irene Maddox"/>
    <x v="0"/>
    <s v="United States"/>
    <x v="4"/>
    <x v="4"/>
    <n v="98103"/>
    <x v="1"/>
    <s v="OFF-BI-10003656"/>
    <x v="1"/>
    <x v="8"/>
    <x v="13"/>
    <n v="407.976"/>
    <n v="3"/>
    <n v="0.2"/>
    <n v="132.59219999999999"/>
  </r>
  <r>
    <n v="15"/>
    <x v="6"/>
    <x v="1"/>
    <x v="6"/>
    <d v="2012-11-26T00:00:00"/>
    <s v="Standard Class"/>
    <s v="HP-14815"/>
    <s v="Harold Pawlan"/>
    <x v="2"/>
    <s v="United States"/>
    <x v="5"/>
    <x v="5"/>
    <n v="76106"/>
    <x v="2"/>
    <s v="OFF-AP-10002311"/>
    <x v="1"/>
    <x v="9"/>
    <x v="14"/>
    <n v="68.81"/>
    <n v="5"/>
    <n v="0.8"/>
    <n v="-123.858"/>
  </r>
  <r>
    <n v="16"/>
    <x v="6"/>
    <x v="1"/>
    <x v="6"/>
    <d v="2012-11-26T00:00:00"/>
    <s v="Standard Class"/>
    <s v="HP-14815"/>
    <s v="Harold Pawlan"/>
    <x v="2"/>
    <s v="United States"/>
    <x v="5"/>
    <x v="5"/>
    <n v="76106"/>
    <x v="2"/>
    <s v="OFF-BI-10000756"/>
    <x v="1"/>
    <x v="8"/>
    <x v="15"/>
    <n v="2.544"/>
    <n v="3"/>
    <n v="0.8"/>
    <n v="-3.8159999999999998"/>
  </r>
  <r>
    <n v="17"/>
    <x v="7"/>
    <x v="2"/>
    <x v="7"/>
    <d v="2011-11-18T00:00:00"/>
    <s v="Standard Class"/>
    <s v="PK-19075"/>
    <s v="Pete Kriz"/>
    <x v="0"/>
    <s v="United States"/>
    <x v="6"/>
    <x v="6"/>
    <n v="53711"/>
    <x v="2"/>
    <s v="OFF-ST-10004186"/>
    <x v="1"/>
    <x v="4"/>
    <x v="16"/>
    <n v="665.88"/>
    <n v="6"/>
    <n v="0"/>
    <n v="13.317600000000001"/>
  </r>
  <r>
    <n v="18"/>
    <x v="8"/>
    <x v="2"/>
    <x v="8"/>
    <d v="2011-05-15T00:00:00"/>
    <s v="Second Class"/>
    <s v="AG-10270"/>
    <s v="Alejandro Grove"/>
    <x v="0"/>
    <s v="United States"/>
    <x v="7"/>
    <x v="7"/>
    <n v="84084"/>
    <x v="1"/>
    <s v="OFF-ST-10000107"/>
    <x v="1"/>
    <x v="4"/>
    <x v="17"/>
    <n v="55.5"/>
    <n v="2"/>
    <n v="0"/>
    <n v="9.99"/>
  </r>
  <r>
    <n v="19"/>
    <x v="9"/>
    <x v="2"/>
    <x v="9"/>
    <d v="2011-01-09T00:00:00"/>
    <s v="Second Class"/>
    <s v="ZD-21925"/>
    <s v="Zuschuss Donatelli"/>
    <x v="0"/>
    <s v="United States"/>
    <x v="8"/>
    <x v="1"/>
    <n v="94109"/>
    <x v="1"/>
    <s v="OFF-AR-10003056"/>
    <x v="1"/>
    <x v="6"/>
    <x v="18"/>
    <n v="8.56"/>
    <n v="2"/>
    <n v="0"/>
    <n v="2.4824000000000002"/>
  </r>
  <r>
    <n v="20"/>
    <x v="9"/>
    <x v="2"/>
    <x v="9"/>
    <d v="2011-01-09T00:00:00"/>
    <s v="Second Class"/>
    <s v="ZD-21925"/>
    <s v="Zuschuss Donatelli"/>
    <x v="0"/>
    <s v="United States"/>
    <x v="8"/>
    <x v="1"/>
    <n v="94109"/>
    <x v="1"/>
    <s v="TEC-PH-10001949"/>
    <x v="2"/>
    <x v="7"/>
    <x v="19"/>
    <n v="213.48"/>
    <n v="3"/>
    <n v="0.2"/>
    <n v="16.010999999999999"/>
  </r>
  <r>
    <n v="21"/>
    <x v="9"/>
    <x v="2"/>
    <x v="9"/>
    <d v="2011-01-09T00:00:00"/>
    <s v="Second Class"/>
    <s v="ZD-21925"/>
    <s v="Zuschuss Donatelli"/>
    <x v="0"/>
    <s v="United States"/>
    <x v="8"/>
    <x v="1"/>
    <n v="94109"/>
    <x v="1"/>
    <s v="OFF-BI-10002215"/>
    <x v="1"/>
    <x v="8"/>
    <x v="20"/>
    <n v="22.72"/>
    <n v="4"/>
    <n v="0.2"/>
    <n v="7.3840000000000003"/>
  </r>
  <r>
    <n v="22"/>
    <x v="10"/>
    <x v="0"/>
    <x v="10"/>
    <d v="2013-12-14T00:00:00"/>
    <s v="Standard Class"/>
    <s v="KB-16585"/>
    <s v="Ken Black"/>
    <x v="1"/>
    <s v="United States"/>
    <x v="9"/>
    <x v="8"/>
    <n v="68025"/>
    <x v="2"/>
    <s v="OFF-AR-10000246"/>
    <x v="1"/>
    <x v="6"/>
    <x v="21"/>
    <n v="19.46"/>
    <n v="7"/>
    <n v="0"/>
    <n v="5.0595999999999997"/>
  </r>
  <r>
    <n v="23"/>
    <x v="10"/>
    <x v="0"/>
    <x v="10"/>
    <d v="2013-12-14T00:00:00"/>
    <s v="Standard Class"/>
    <s v="KB-16585"/>
    <s v="Ken Black"/>
    <x v="1"/>
    <s v="United States"/>
    <x v="9"/>
    <x v="8"/>
    <n v="68025"/>
    <x v="2"/>
    <s v="OFF-AP-10001492"/>
    <x v="1"/>
    <x v="9"/>
    <x v="22"/>
    <n v="60.34"/>
    <n v="7"/>
    <n v="0"/>
    <n v="15.6884"/>
  </r>
  <r>
    <n v="24"/>
    <x v="11"/>
    <x v="3"/>
    <x v="11"/>
    <d v="2014-07-19T00:00:00"/>
    <s v="Second Class"/>
    <s v="SF-20065"/>
    <s v="Sandra Flanagan"/>
    <x v="0"/>
    <s v="United States"/>
    <x v="10"/>
    <x v="9"/>
    <n v="19140"/>
    <x v="3"/>
    <s v="FUR-CH-10002774"/>
    <x v="0"/>
    <x v="1"/>
    <x v="23"/>
    <n v="71.372"/>
    <n v="2"/>
    <n v="0.3"/>
    <n v="-1.0196000000000001"/>
  </r>
  <r>
    <n v="25"/>
    <x v="12"/>
    <x v="1"/>
    <x v="12"/>
    <d v="2012-09-30T00:00:00"/>
    <s v="Standard Class"/>
    <s v="EB-13870"/>
    <s v="Emily Burns"/>
    <x v="0"/>
    <s v="United States"/>
    <x v="11"/>
    <x v="7"/>
    <n v="84057"/>
    <x v="1"/>
    <s v="FUR-TA-10000577"/>
    <x v="0"/>
    <x v="3"/>
    <x v="3"/>
    <n v="1044.6300000000001"/>
    <n v="3"/>
    <n v="0"/>
    <n v="240.26490000000001"/>
  </r>
  <r>
    <n v="26"/>
    <x v="13"/>
    <x v="0"/>
    <x v="13"/>
    <d v="2013-01-20T00:00:00"/>
    <s v="Second Class"/>
    <s v="EH-13945"/>
    <s v="Eric Hoffmann"/>
    <x v="0"/>
    <s v="United States"/>
    <x v="1"/>
    <x v="1"/>
    <n v="90049"/>
    <x v="1"/>
    <s v="OFF-BI-10001634"/>
    <x v="1"/>
    <x v="8"/>
    <x v="24"/>
    <n v="11.648"/>
    <n v="2"/>
    <n v="0.2"/>
    <n v="4.2224000000000004"/>
  </r>
  <r>
    <n v="27"/>
    <x v="13"/>
    <x v="0"/>
    <x v="13"/>
    <d v="2013-01-20T00:00:00"/>
    <s v="Second Class"/>
    <s v="EH-13945"/>
    <s v="Eric Hoffmann"/>
    <x v="0"/>
    <s v="United States"/>
    <x v="1"/>
    <x v="1"/>
    <n v="90049"/>
    <x v="1"/>
    <s v="TEC-AC-10003027"/>
    <x v="2"/>
    <x v="11"/>
    <x v="25"/>
    <n v="90.57"/>
    <n v="3"/>
    <n v="0"/>
    <n v="11.774100000000001"/>
  </r>
  <r>
    <n v="28"/>
    <x v="14"/>
    <x v="1"/>
    <x v="14"/>
    <d v="2012-09-21T00:00:00"/>
    <s v="Standard Class"/>
    <s v="TB-21520"/>
    <s v="Tracy Blumstein"/>
    <x v="0"/>
    <s v="United States"/>
    <x v="10"/>
    <x v="9"/>
    <n v="19140"/>
    <x v="3"/>
    <s v="FUR-BO-10004834"/>
    <x v="0"/>
    <x v="0"/>
    <x v="26"/>
    <n v="3083.43"/>
    <n v="7"/>
    <n v="0.5"/>
    <n v="-1665.0522000000001"/>
  </r>
  <r>
    <n v="29"/>
    <x v="14"/>
    <x v="1"/>
    <x v="14"/>
    <d v="2012-09-21T00:00:00"/>
    <s v="Standard Class"/>
    <s v="TB-21520"/>
    <s v="Tracy Blumstein"/>
    <x v="0"/>
    <s v="United States"/>
    <x v="10"/>
    <x v="9"/>
    <n v="19140"/>
    <x v="3"/>
    <s v="OFF-BI-10000474"/>
    <x v="1"/>
    <x v="8"/>
    <x v="27"/>
    <n v="9.6180000000000003"/>
    <n v="2"/>
    <n v="0.7"/>
    <n v="-7.0532000000000004"/>
  </r>
  <r>
    <n v="30"/>
    <x v="14"/>
    <x v="1"/>
    <x v="14"/>
    <d v="2012-09-21T00:00:00"/>
    <s v="Standard Class"/>
    <s v="TB-21520"/>
    <s v="Tracy Blumstein"/>
    <x v="0"/>
    <s v="United States"/>
    <x v="10"/>
    <x v="9"/>
    <n v="19140"/>
    <x v="3"/>
    <s v="FUR-FU-10004848"/>
    <x v="0"/>
    <x v="5"/>
    <x v="28"/>
    <n v="124.2"/>
    <n v="3"/>
    <n v="0.2"/>
    <n v="15.525"/>
  </r>
  <r>
    <n v="31"/>
    <x v="14"/>
    <x v="1"/>
    <x v="14"/>
    <d v="2012-09-21T00:00:00"/>
    <s v="Standard Class"/>
    <s v="TB-21520"/>
    <s v="Tracy Blumstein"/>
    <x v="0"/>
    <s v="United States"/>
    <x v="10"/>
    <x v="9"/>
    <n v="19140"/>
    <x v="3"/>
    <s v="OFF-EN-10001509"/>
    <x v="1"/>
    <x v="12"/>
    <x v="29"/>
    <n v="3.2639999999999998"/>
    <n v="2"/>
    <n v="0.2"/>
    <n v="1.1015999999999999"/>
  </r>
  <r>
    <n v="32"/>
    <x v="14"/>
    <x v="1"/>
    <x v="14"/>
    <d v="2012-09-21T00:00:00"/>
    <s v="Standard Class"/>
    <s v="TB-21520"/>
    <s v="Tracy Blumstein"/>
    <x v="0"/>
    <s v="United States"/>
    <x v="10"/>
    <x v="9"/>
    <n v="19140"/>
    <x v="3"/>
    <s v="OFF-AR-10004042"/>
    <x v="1"/>
    <x v="6"/>
    <x v="30"/>
    <n v="86.304000000000002"/>
    <n v="6"/>
    <n v="0.2"/>
    <n v="9.7091999999999992"/>
  </r>
  <r>
    <n v="33"/>
    <x v="14"/>
    <x v="1"/>
    <x v="14"/>
    <d v="2012-09-21T00:00:00"/>
    <s v="Standard Class"/>
    <s v="TB-21520"/>
    <s v="Tracy Blumstein"/>
    <x v="0"/>
    <s v="United States"/>
    <x v="10"/>
    <x v="9"/>
    <n v="19140"/>
    <x v="3"/>
    <s v="OFF-BI-10001525"/>
    <x v="1"/>
    <x v="8"/>
    <x v="31"/>
    <n v="6.8579999999999997"/>
    <n v="6"/>
    <n v="0.7"/>
    <n v="-5.7149999999999999"/>
  </r>
  <r>
    <n v="34"/>
    <x v="14"/>
    <x v="1"/>
    <x v="14"/>
    <d v="2012-09-21T00:00:00"/>
    <s v="Standard Class"/>
    <s v="TB-21520"/>
    <s v="Tracy Blumstein"/>
    <x v="0"/>
    <s v="United States"/>
    <x v="10"/>
    <x v="9"/>
    <n v="19140"/>
    <x v="3"/>
    <s v="OFF-AR-10001683"/>
    <x v="1"/>
    <x v="6"/>
    <x v="32"/>
    <n v="15.76"/>
    <n v="2"/>
    <n v="0.2"/>
    <n v="3.5459999999999998"/>
  </r>
  <r>
    <n v="35"/>
    <x v="15"/>
    <x v="3"/>
    <x v="15"/>
    <d v="2014-10-24T00:00:00"/>
    <s v="Second Class"/>
    <s v="MA-17560"/>
    <s v="Matt Abelman"/>
    <x v="2"/>
    <s v="United States"/>
    <x v="12"/>
    <x v="5"/>
    <n v="77095"/>
    <x v="2"/>
    <s v="OFF-PA-10000249"/>
    <x v="1"/>
    <x v="10"/>
    <x v="33"/>
    <n v="29.472000000000001"/>
    <n v="3"/>
    <n v="0.2"/>
    <n v="9.9467999999999996"/>
  </r>
  <r>
    <n v="36"/>
    <x v="16"/>
    <x v="0"/>
    <x v="16"/>
    <d v="2013-11-12T00:00:00"/>
    <s v="First Class"/>
    <s v="GH-14485"/>
    <s v="Gene Hale"/>
    <x v="1"/>
    <s v="United States"/>
    <x v="13"/>
    <x v="5"/>
    <n v="75080"/>
    <x v="2"/>
    <s v="TEC-PH-10004977"/>
    <x v="2"/>
    <x v="7"/>
    <x v="34"/>
    <n v="1097.5440000000001"/>
    <n v="7"/>
    <n v="0.2"/>
    <n v="123.47369999999999"/>
  </r>
  <r>
    <n v="37"/>
    <x v="16"/>
    <x v="0"/>
    <x v="16"/>
    <d v="2013-11-12T00:00:00"/>
    <s v="First Class"/>
    <s v="GH-14485"/>
    <s v="Gene Hale"/>
    <x v="1"/>
    <s v="United States"/>
    <x v="13"/>
    <x v="5"/>
    <n v="75080"/>
    <x v="2"/>
    <s v="FUR-FU-10003664"/>
    <x v="0"/>
    <x v="5"/>
    <x v="35"/>
    <n v="190.92"/>
    <n v="5"/>
    <n v="0.6"/>
    <n v="-147.96299999999999"/>
  </r>
  <r>
    <n v="38"/>
    <x v="17"/>
    <x v="1"/>
    <x v="17"/>
    <d v="2012-12-31T00:00:00"/>
    <s v="Standard Class"/>
    <s v="SN-20710"/>
    <s v="Steve Nguyen"/>
    <x v="2"/>
    <s v="United States"/>
    <x v="12"/>
    <x v="5"/>
    <n v="77041"/>
    <x v="2"/>
    <s v="OFF-EN-10002986"/>
    <x v="1"/>
    <x v="12"/>
    <x v="36"/>
    <n v="113.328"/>
    <n v="9"/>
    <n v="0.2"/>
    <n v="35.414999999999999"/>
  </r>
  <r>
    <n v="39"/>
    <x v="17"/>
    <x v="1"/>
    <x v="17"/>
    <d v="2012-12-31T00:00:00"/>
    <s v="Standard Class"/>
    <s v="SN-20710"/>
    <s v="Steve Nguyen"/>
    <x v="2"/>
    <s v="United States"/>
    <x v="12"/>
    <x v="5"/>
    <n v="77041"/>
    <x v="2"/>
    <s v="FUR-BO-10002545"/>
    <x v="0"/>
    <x v="0"/>
    <x v="37"/>
    <n v="532.39919999999995"/>
    <n v="3"/>
    <n v="0.32"/>
    <n v="-46.976399999999998"/>
  </r>
  <r>
    <n v="40"/>
    <x v="17"/>
    <x v="1"/>
    <x v="17"/>
    <d v="2012-12-31T00:00:00"/>
    <s v="Standard Class"/>
    <s v="SN-20710"/>
    <s v="Steve Nguyen"/>
    <x v="2"/>
    <s v="United States"/>
    <x v="12"/>
    <x v="5"/>
    <n v="77041"/>
    <x v="2"/>
    <s v="FUR-CH-10004218"/>
    <x v="0"/>
    <x v="1"/>
    <x v="38"/>
    <n v="212.05799999999999"/>
    <n v="3"/>
    <n v="0.3"/>
    <n v="-15.147"/>
  </r>
  <r>
    <n v="41"/>
    <x v="17"/>
    <x v="1"/>
    <x v="17"/>
    <d v="2012-12-31T00:00:00"/>
    <s v="Standard Class"/>
    <s v="SN-20710"/>
    <s v="Steve Nguyen"/>
    <x v="2"/>
    <s v="United States"/>
    <x v="12"/>
    <x v="5"/>
    <n v="77041"/>
    <x v="2"/>
    <s v="TEC-PH-10000486"/>
    <x v="2"/>
    <x v="7"/>
    <x v="39"/>
    <n v="371.16800000000001"/>
    <n v="4"/>
    <n v="0.2"/>
    <n v="41.756399999999999"/>
  </r>
  <r>
    <n v="42"/>
    <x v="18"/>
    <x v="3"/>
    <x v="18"/>
    <d v="2014-09-16T00:00:00"/>
    <s v="Standard Class"/>
    <s v="LC-16930"/>
    <s v="Linda Cazamias"/>
    <x v="1"/>
    <s v="United States"/>
    <x v="14"/>
    <x v="10"/>
    <n v="60540"/>
    <x v="2"/>
    <s v="TEC-PH-10004093"/>
    <x v="2"/>
    <x v="7"/>
    <x v="40"/>
    <n v="147.16800000000001"/>
    <n v="4"/>
    <n v="0.2"/>
    <n v="16.5564"/>
  </r>
  <r>
    <n v="43"/>
    <x v="19"/>
    <x v="0"/>
    <x v="19"/>
    <d v="2013-07-23T00:00:00"/>
    <s v="Standard Class"/>
    <s v="RA-19885"/>
    <s v="Ruben Ausman"/>
    <x v="1"/>
    <s v="United States"/>
    <x v="1"/>
    <x v="1"/>
    <n v="90049"/>
    <x v="1"/>
    <s v="OFF-ST-10003479"/>
    <x v="1"/>
    <x v="4"/>
    <x v="41"/>
    <n v="77.88"/>
    <n v="2"/>
    <n v="0"/>
    <n v="3.8940000000000001"/>
  </r>
  <r>
    <n v="44"/>
    <x v="20"/>
    <x v="3"/>
    <x v="20"/>
    <d v="2014-09-24T00:00:00"/>
    <s v="Standard Class"/>
    <s v="ES-14080"/>
    <s v="Erin Smith"/>
    <x v="1"/>
    <s v="United States"/>
    <x v="15"/>
    <x v="2"/>
    <n v="32935"/>
    <x v="0"/>
    <s v="OFF-ST-10003282"/>
    <x v="1"/>
    <x v="4"/>
    <x v="42"/>
    <n v="95.616"/>
    <n v="2"/>
    <n v="0.2"/>
    <n v="9.5616000000000003"/>
  </r>
  <r>
    <n v="45"/>
    <x v="21"/>
    <x v="0"/>
    <x v="21"/>
    <d v="2013-03-14T00:00:00"/>
    <s v="First Class"/>
    <s v="ON-18715"/>
    <s v="Odella Nelson"/>
    <x v="1"/>
    <s v="United States"/>
    <x v="16"/>
    <x v="11"/>
    <n v="55122"/>
    <x v="2"/>
    <s v="TEC-AC-10000171"/>
    <x v="2"/>
    <x v="11"/>
    <x v="43"/>
    <n v="45.98"/>
    <n v="2"/>
    <n v="0"/>
    <n v="19.7714"/>
  </r>
  <r>
    <n v="46"/>
    <x v="21"/>
    <x v="0"/>
    <x v="21"/>
    <d v="2013-03-14T00:00:00"/>
    <s v="First Class"/>
    <s v="ON-18715"/>
    <s v="Odella Nelson"/>
    <x v="1"/>
    <s v="United States"/>
    <x v="16"/>
    <x v="11"/>
    <n v="55122"/>
    <x v="2"/>
    <s v="OFF-BI-10003291"/>
    <x v="1"/>
    <x v="8"/>
    <x v="44"/>
    <n v="17.46"/>
    <n v="2"/>
    <n v="0"/>
    <n v="8.2062000000000008"/>
  </r>
  <r>
    <n v="47"/>
    <x v="22"/>
    <x v="2"/>
    <x v="22"/>
    <d v="2011-10-25T00:00:00"/>
    <s v="Second Class"/>
    <s v="PO-18865"/>
    <s v="Patrick O'Donnell"/>
    <x v="0"/>
    <s v="United States"/>
    <x v="17"/>
    <x v="12"/>
    <n v="48185"/>
    <x v="2"/>
    <s v="OFF-ST-10001713"/>
    <x v="1"/>
    <x v="4"/>
    <x v="45"/>
    <n v="211.96"/>
    <n v="4"/>
    <n v="0"/>
    <n v="8.4784000000000006"/>
  </r>
  <r>
    <n v="48"/>
    <x v="23"/>
    <x v="0"/>
    <x v="23"/>
    <d v="2013-06-26T00:00:00"/>
    <s v="Standard Class"/>
    <s v="LH-16900"/>
    <s v="Lena Hernandez"/>
    <x v="0"/>
    <s v="United States"/>
    <x v="18"/>
    <x v="13"/>
    <n v="19901"/>
    <x v="3"/>
    <s v="TEC-AC-10002167"/>
    <x v="2"/>
    <x v="11"/>
    <x v="46"/>
    <n v="45"/>
    <n v="3"/>
    <n v="0"/>
    <n v="4.95"/>
  </r>
  <r>
    <n v="49"/>
    <x v="23"/>
    <x v="0"/>
    <x v="23"/>
    <d v="2013-06-26T00:00:00"/>
    <s v="Standard Class"/>
    <s v="LH-16900"/>
    <s v="Lena Hernandez"/>
    <x v="0"/>
    <s v="United States"/>
    <x v="18"/>
    <x v="13"/>
    <n v="19901"/>
    <x v="3"/>
    <s v="TEC-PH-10003988"/>
    <x v="2"/>
    <x v="7"/>
    <x v="47"/>
    <n v="21.8"/>
    <n v="2"/>
    <n v="0"/>
    <n v="6.1040000000000001"/>
  </r>
  <r>
    <n v="50"/>
    <x v="24"/>
    <x v="1"/>
    <x v="24"/>
    <d v="2012-04-22T00:00:00"/>
    <s v="Standard Class"/>
    <s v="DP-13000"/>
    <s v="Darren Powers"/>
    <x v="0"/>
    <s v="United States"/>
    <x v="19"/>
    <x v="14"/>
    <n v="47150"/>
    <x v="2"/>
    <s v="OFF-BI-10004410"/>
    <x v="1"/>
    <x v="8"/>
    <x v="48"/>
    <n v="38.22"/>
    <n v="6"/>
    <n v="0"/>
    <n v="17.9634"/>
  </r>
  <r>
    <n v="51"/>
    <x v="24"/>
    <x v="1"/>
    <x v="24"/>
    <d v="2012-04-22T00:00:00"/>
    <s v="Standard Class"/>
    <s v="DP-13000"/>
    <s v="Darren Powers"/>
    <x v="0"/>
    <s v="United States"/>
    <x v="19"/>
    <x v="14"/>
    <n v="47150"/>
    <x v="2"/>
    <s v="OFF-LA-10002762"/>
    <x v="1"/>
    <x v="2"/>
    <x v="49"/>
    <n v="75.180000000000007"/>
    <n v="6"/>
    <n v="0"/>
    <n v="35.334600000000002"/>
  </r>
  <r>
    <n v="52"/>
    <x v="24"/>
    <x v="1"/>
    <x v="24"/>
    <d v="2012-04-22T00:00:00"/>
    <s v="Standard Class"/>
    <s v="DP-13000"/>
    <s v="Darren Powers"/>
    <x v="0"/>
    <s v="United States"/>
    <x v="19"/>
    <x v="14"/>
    <n v="47150"/>
    <x v="2"/>
    <s v="FUR-FU-10001706"/>
    <x v="0"/>
    <x v="5"/>
    <x v="50"/>
    <n v="6.16"/>
    <n v="2"/>
    <n v="0"/>
    <n v="2.9567999999999999"/>
  </r>
  <r>
    <n v="53"/>
    <x v="24"/>
    <x v="1"/>
    <x v="24"/>
    <d v="2012-04-22T00:00:00"/>
    <s v="Standard Class"/>
    <s v="DP-13000"/>
    <s v="Darren Powers"/>
    <x v="0"/>
    <s v="United States"/>
    <x v="19"/>
    <x v="14"/>
    <n v="47150"/>
    <x v="2"/>
    <s v="FUR-CH-10003061"/>
    <x v="0"/>
    <x v="1"/>
    <x v="51"/>
    <n v="89.99"/>
    <n v="1"/>
    <n v="0"/>
    <n v="17.098099999999999"/>
  </r>
  <r>
    <n v="54"/>
    <x v="25"/>
    <x v="0"/>
    <x v="25"/>
    <d v="2013-12-18T00:00:00"/>
    <s v="Standard Class"/>
    <s v="JM-15265"/>
    <s v="Janet Molinari"/>
    <x v="1"/>
    <s v="United States"/>
    <x v="20"/>
    <x v="15"/>
    <n v="10024"/>
    <x v="3"/>
    <s v="OFF-FA-10000304"/>
    <x v="1"/>
    <x v="13"/>
    <x v="52"/>
    <n v="15.26"/>
    <n v="7"/>
    <n v="0"/>
    <n v="6.2565999999999997"/>
  </r>
  <r>
    <n v="55"/>
    <x v="25"/>
    <x v="0"/>
    <x v="25"/>
    <d v="2013-12-18T00:00:00"/>
    <s v="Standard Class"/>
    <s v="JM-15265"/>
    <s v="Janet Molinari"/>
    <x v="1"/>
    <s v="United States"/>
    <x v="20"/>
    <x v="15"/>
    <n v="10024"/>
    <x v="3"/>
    <s v="TEC-PH-10002447"/>
    <x v="2"/>
    <x v="7"/>
    <x v="53"/>
    <n v="1029.95"/>
    <n v="5"/>
    <n v="0"/>
    <n v="298.68549999999999"/>
  </r>
  <r>
    <n v="56"/>
    <x v="26"/>
    <x v="0"/>
    <x v="26"/>
    <d v="2013-06-19T00:00:00"/>
    <s v="First Class"/>
    <s v="TB-21055"/>
    <s v="Ted Butterfield"/>
    <x v="0"/>
    <s v="United States"/>
    <x v="21"/>
    <x v="15"/>
    <n v="12180"/>
    <x v="3"/>
    <s v="OFF-ST-10000604"/>
    <x v="1"/>
    <x v="4"/>
    <x v="54"/>
    <n v="208.56"/>
    <n v="6"/>
    <n v="0"/>
    <n v="52.14"/>
  </r>
  <r>
    <n v="57"/>
    <x v="26"/>
    <x v="0"/>
    <x v="26"/>
    <d v="2013-06-19T00:00:00"/>
    <s v="First Class"/>
    <s v="TB-21055"/>
    <s v="Ted Butterfield"/>
    <x v="0"/>
    <s v="United States"/>
    <x v="21"/>
    <x v="15"/>
    <n v="12180"/>
    <x v="3"/>
    <s v="OFF-PA-10001569"/>
    <x v="1"/>
    <x v="10"/>
    <x v="55"/>
    <n v="32.4"/>
    <n v="5"/>
    <n v="0"/>
    <n v="15.552"/>
  </r>
  <r>
    <n v="58"/>
    <x v="26"/>
    <x v="0"/>
    <x v="26"/>
    <d v="2013-06-19T00:00:00"/>
    <s v="First Class"/>
    <s v="TB-21055"/>
    <s v="Ted Butterfield"/>
    <x v="0"/>
    <s v="United States"/>
    <x v="21"/>
    <x v="15"/>
    <n v="12180"/>
    <x v="3"/>
    <s v="FUR-CH-10003968"/>
    <x v="0"/>
    <x v="1"/>
    <x v="56"/>
    <n v="319.41000000000003"/>
    <n v="5"/>
    <n v="0.1"/>
    <n v="7.0979999999999999"/>
  </r>
  <r>
    <n v="59"/>
    <x v="26"/>
    <x v="0"/>
    <x v="26"/>
    <d v="2013-06-19T00:00:00"/>
    <s v="First Class"/>
    <s v="TB-21055"/>
    <s v="Ted Butterfield"/>
    <x v="0"/>
    <s v="United States"/>
    <x v="21"/>
    <x v="15"/>
    <n v="12180"/>
    <x v="3"/>
    <s v="OFF-PA-10000587"/>
    <x v="1"/>
    <x v="10"/>
    <x v="57"/>
    <n v="14.56"/>
    <n v="2"/>
    <n v="0"/>
    <n v="6.9888000000000003"/>
  </r>
  <r>
    <n v="60"/>
    <x v="26"/>
    <x v="0"/>
    <x v="26"/>
    <d v="2013-06-19T00:00:00"/>
    <s v="First Class"/>
    <s v="TB-21055"/>
    <s v="Ted Butterfield"/>
    <x v="0"/>
    <s v="United States"/>
    <x v="21"/>
    <x v="15"/>
    <n v="12180"/>
    <x v="3"/>
    <s v="TEC-AC-10002167"/>
    <x v="2"/>
    <x v="11"/>
    <x v="46"/>
    <n v="30"/>
    <n v="2"/>
    <n v="0"/>
    <n v="3.3"/>
  </r>
  <r>
    <n v="61"/>
    <x v="26"/>
    <x v="0"/>
    <x v="26"/>
    <d v="2013-06-19T00:00:00"/>
    <s v="First Class"/>
    <s v="TB-21055"/>
    <s v="Ted Butterfield"/>
    <x v="0"/>
    <s v="United States"/>
    <x v="21"/>
    <x v="15"/>
    <n v="12180"/>
    <x v="3"/>
    <s v="OFF-BI-10001460"/>
    <x v="1"/>
    <x v="8"/>
    <x v="58"/>
    <n v="48.48"/>
    <n v="4"/>
    <n v="0.2"/>
    <n v="16.361999999999998"/>
  </r>
  <r>
    <n v="62"/>
    <x v="26"/>
    <x v="0"/>
    <x v="26"/>
    <d v="2013-06-19T00:00:00"/>
    <s v="First Class"/>
    <s v="TB-21055"/>
    <s v="Ted Butterfield"/>
    <x v="0"/>
    <s v="United States"/>
    <x v="21"/>
    <x v="15"/>
    <n v="12180"/>
    <x v="3"/>
    <s v="OFF-AR-10001868"/>
    <x v="1"/>
    <x v="6"/>
    <x v="59"/>
    <n v="1.68"/>
    <n v="1"/>
    <n v="0"/>
    <n v="0.84"/>
  </r>
  <r>
    <n v="63"/>
    <x v="27"/>
    <x v="1"/>
    <x v="27"/>
    <d v="2012-11-30T00:00:00"/>
    <s v="Standard Class"/>
    <s v="KM-16720"/>
    <s v="Kunst Miller"/>
    <x v="0"/>
    <s v="United States"/>
    <x v="1"/>
    <x v="1"/>
    <n v="90004"/>
    <x v="1"/>
    <s v="TEC-AC-10004633"/>
    <x v="2"/>
    <x v="11"/>
    <x v="60"/>
    <n v="13.98"/>
    <n v="2"/>
    <n v="0"/>
    <n v="6.1512000000000002"/>
  </r>
  <r>
    <n v="64"/>
    <x v="27"/>
    <x v="1"/>
    <x v="27"/>
    <d v="2012-11-30T00:00:00"/>
    <s v="Standard Class"/>
    <s v="KM-16720"/>
    <s v="Kunst Miller"/>
    <x v="0"/>
    <s v="United States"/>
    <x v="1"/>
    <x v="1"/>
    <n v="90004"/>
    <x v="1"/>
    <s v="OFF-BI-10001078"/>
    <x v="1"/>
    <x v="8"/>
    <x v="61"/>
    <n v="25.824000000000002"/>
    <n v="6"/>
    <n v="0.2"/>
    <n v="9.3612000000000002"/>
  </r>
  <r>
    <n v="65"/>
    <x v="27"/>
    <x v="1"/>
    <x v="27"/>
    <d v="2012-11-30T00:00:00"/>
    <s v="Standard Class"/>
    <s v="KM-16720"/>
    <s v="Kunst Miller"/>
    <x v="0"/>
    <s v="United States"/>
    <x v="1"/>
    <x v="1"/>
    <n v="90004"/>
    <x v="1"/>
    <s v="OFF-PA-10003892"/>
    <x v="1"/>
    <x v="10"/>
    <x v="62"/>
    <n v="146.72999999999999"/>
    <n v="3"/>
    <n v="0"/>
    <n v="68.963099999999997"/>
  </r>
  <r>
    <n v="66"/>
    <x v="27"/>
    <x v="1"/>
    <x v="27"/>
    <d v="2012-11-30T00:00:00"/>
    <s v="Standard Class"/>
    <s v="KM-16720"/>
    <s v="Kunst Miller"/>
    <x v="0"/>
    <s v="United States"/>
    <x v="1"/>
    <x v="1"/>
    <n v="90004"/>
    <x v="1"/>
    <s v="FUR-FU-10000397"/>
    <x v="0"/>
    <x v="5"/>
    <x v="63"/>
    <n v="79.760000000000005"/>
    <n v="4"/>
    <n v="0"/>
    <n v="22.332799999999999"/>
  </r>
  <r>
    <n v="67"/>
    <x v="28"/>
    <x v="1"/>
    <x v="28"/>
    <d v="2012-05-05T00:00:00"/>
    <s v="Standard Class"/>
    <s v="PS-18970"/>
    <s v="Paul Stevenson"/>
    <x v="2"/>
    <s v="United States"/>
    <x v="22"/>
    <x v="10"/>
    <n v="60610"/>
    <x v="2"/>
    <s v="FUR-CH-10001146"/>
    <x v="0"/>
    <x v="1"/>
    <x v="64"/>
    <n v="213.11500000000001"/>
    <n v="5"/>
    <n v="0.3"/>
    <n v="-15.2225"/>
  </r>
  <r>
    <n v="68"/>
    <x v="29"/>
    <x v="2"/>
    <x v="29"/>
    <d v="2011-10-12T00:00:00"/>
    <s v="Standard Class"/>
    <s v="BS-11590"/>
    <s v="Brendan Sweed"/>
    <x v="1"/>
    <s v="United States"/>
    <x v="23"/>
    <x v="16"/>
    <n v="85234"/>
    <x v="1"/>
    <s v="OFF-AR-10002671"/>
    <x v="1"/>
    <x v="6"/>
    <x v="65"/>
    <n v="1113.0239999999999"/>
    <n v="8"/>
    <n v="0.2"/>
    <n v="111.30240000000001"/>
  </r>
  <r>
    <n v="69"/>
    <x v="29"/>
    <x v="2"/>
    <x v="29"/>
    <d v="2011-10-12T00:00:00"/>
    <s v="Standard Class"/>
    <s v="BS-11590"/>
    <s v="Brendan Sweed"/>
    <x v="1"/>
    <s v="United States"/>
    <x v="23"/>
    <x v="16"/>
    <n v="85234"/>
    <x v="1"/>
    <s v="TEC-PH-10002726"/>
    <x v="2"/>
    <x v="7"/>
    <x v="66"/>
    <n v="167.96799999999999"/>
    <n v="4"/>
    <n v="0.2"/>
    <n v="62.988"/>
  </r>
  <r>
    <n v="70"/>
    <x v="30"/>
    <x v="0"/>
    <x v="30"/>
    <d v="2013-07-06T00:00:00"/>
    <s v="First Class"/>
    <s v="KD-16270"/>
    <s v="Karen Daniels"/>
    <x v="0"/>
    <s v="United States"/>
    <x v="24"/>
    <x v="17"/>
    <n v="22153"/>
    <x v="0"/>
    <s v="OFF-PA-10000482"/>
    <x v="1"/>
    <x v="10"/>
    <x v="67"/>
    <n v="75.88"/>
    <n v="2"/>
    <n v="0"/>
    <n v="35.663600000000002"/>
  </r>
  <r>
    <n v="71"/>
    <x v="31"/>
    <x v="0"/>
    <x v="31"/>
    <d v="2013-09-24T00:00:00"/>
    <s v="Standard Class"/>
    <s v="HM-14980"/>
    <s v="Henry MacAllister"/>
    <x v="0"/>
    <s v="United States"/>
    <x v="20"/>
    <x v="15"/>
    <n v="10009"/>
    <x v="3"/>
    <s v="OFF-BI-10004654"/>
    <x v="1"/>
    <x v="8"/>
    <x v="68"/>
    <n v="4.6159999999999997"/>
    <n v="1"/>
    <n v="0.2"/>
    <n v="1.7310000000000001"/>
  </r>
  <r>
    <n v="72"/>
    <x v="32"/>
    <x v="3"/>
    <x v="32"/>
    <d v="2014-09-18T00:00:00"/>
    <s v="Second Class"/>
    <s v="TB-21520"/>
    <s v="Tracy Blumstein"/>
    <x v="0"/>
    <s v="United States"/>
    <x v="25"/>
    <x v="12"/>
    <n v="49201"/>
    <x v="2"/>
    <s v="OFF-PA-10004675"/>
    <x v="1"/>
    <x v="10"/>
    <x v="69"/>
    <n v="19.05"/>
    <n v="3"/>
    <n v="0"/>
    <n v="8.7629999999999999"/>
  </r>
  <r>
    <n v="73"/>
    <x v="33"/>
    <x v="1"/>
    <x v="33"/>
    <d v="2012-02-05T00:00:00"/>
    <s v="Standard Class"/>
    <s v="JE-15745"/>
    <s v="Joel Eaton"/>
    <x v="0"/>
    <s v="United States"/>
    <x v="26"/>
    <x v="18"/>
    <n v="38109"/>
    <x v="0"/>
    <s v="FUR-CH-10000513"/>
    <x v="0"/>
    <x v="1"/>
    <x v="70"/>
    <n v="831.93600000000004"/>
    <n v="8"/>
    <n v="0.2"/>
    <n v="-114.3912"/>
  </r>
  <r>
    <n v="74"/>
    <x v="33"/>
    <x v="1"/>
    <x v="33"/>
    <d v="2012-02-05T00:00:00"/>
    <s v="Standard Class"/>
    <s v="JE-15745"/>
    <s v="Joel Eaton"/>
    <x v="0"/>
    <s v="United States"/>
    <x v="26"/>
    <x v="18"/>
    <n v="38109"/>
    <x v="0"/>
    <s v="FUR-FU-10003708"/>
    <x v="0"/>
    <x v="5"/>
    <x v="71"/>
    <n v="97.04"/>
    <n v="2"/>
    <n v="0.2"/>
    <n v="1.2130000000000001"/>
  </r>
  <r>
    <n v="75"/>
    <x v="33"/>
    <x v="1"/>
    <x v="33"/>
    <d v="2012-02-05T00:00:00"/>
    <s v="Standard Class"/>
    <s v="JE-15745"/>
    <s v="Joel Eaton"/>
    <x v="0"/>
    <s v="United States"/>
    <x v="26"/>
    <x v="18"/>
    <n v="38109"/>
    <x v="0"/>
    <s v="OFF-ST-10004123"/>
    <x v="1"/>
    <x v="4"/>
    <x v="72"/>
    <n v="72.784000000000006"/>
    <n v="1"/>
    <n v="0.2"/>
    <n v="-18.196000000000002"/>
  </r>
  <r>
    <n v="76"/>
    <x v="34"/>
    <x v="3"/>
    <x v="34"/>
    <d v="2014-12-12T00:00:00"/>
    <s v="First Class"/>
    <s v="KB-16600"/>
    <s v="Ken Brennan"/>
    <x v="1"/>
    <s v="United States"/>
    <x v="12"/>
    <x v="5"/>
    <n v="77041"/>
    <x v="2"/>
    <s v="OFF-BI-10004182"/>
    <x v="1"/>
    <x v="8"/>
    <x v="73"/>
    <n v="1.248"/>
    <n v="3"/>
    <n v="0.8"/>
    <n v="-1.9343999999999999"/>
  </r>
  <r>
    <n v="77"/>
    <x v="34"/>
    <x v="3"/>
    <x v="34"/>
    <d v="2014-12-12T00:00:00"/>
    <s v="First Class"/>
    <s v="KB-16600"/>
    <s v="Ken Brennan"/>
    <x v="1"/>
    <s v="United States"/>
    <x v="12"/>
    <x v="5"/>
    <n v="77041"/>
    <x v="2"/>
    <s v="FUR-FU-10000260"/>
    <x v="0"/>
    <x v="5"/>
    <x v="74"/>
    <n v="9.7080000000000002"/>
    <n v="3"/>
    <n v="0.6"/>
    <n v="-5.8247999999999998"/>
  </r>
  <r>
    <n v="78"/>
    <x v="34"/>
    <x v="3"/>
    <x v="34"/>
    <d v="2014-12-12T00:00:00"/>
    <s v="First Class"/>
    <s v="KB-16600"/>
    <s v="Ken Brennan"/>
    <x v="1"/>
    <s v="United States"/>
    <x v="12"/>
    <x v="5"/>
    <n v="77041"/>
    <x v="2"/>
    <s v="OFF-ST-10000615"/>
    <x v="1"/>
    <x v="4"/>
    <x v="75"/>
    <n v="27.24"/>
    <n v="3"/>
    <n v="0.2"/>
    <n v="2.7240000000000002"/>
  </r>
  <r>
    <n v="79"/>
    <x v="35"/>
    <x v="2"/>
    <x v="35"/>
    <d v="2011-01-12T00:00:00"/>
    <s v="Second Class"/>
    <s v="JE-15745"/>
    <s v="Joel Eaton"/>
    <x v="0"/>
    <s v="United States"/>
    <x v="12"/>
    <x v="5"/>
    <n v="77070"/>
    <x v="2"/>
    <s v="FUR-FU-10003194"/>
    <x v="0"/>
    <x v="5"/>
    <x v="76"/>
    <n v="19.3"/>
    <n v="5"/>
    <n v="0.6"/>
    <n v="-14.475"/>
  </r>
  <r>
    <n v="80"/>
    <x v="36"/>
    <x v="0"/>
    <x v="1"/>
    <d v="2013-06-16T00:00:00"/>
    <s v="First Class"/>
    <s v="SC-20770"/>
    <s v="Stewart Carmichael"/>
    <x v="1"/>
    <s v="United States"/>
    <x v="27"/>
    <x v="19"/>
    <n v="35601"/>
    <x v="0"/>
    <s v="OFF-AP-10002118"/>
    <x v="1"/>
    <x v="9"/>
    <x v="77"/>
    <n v="208.16"/>
    <n v="1"/>
    <n v="0"/>
    <n v="56.203200000000002"/>
  </r>
  <r>
    <n v="81"/>
    <x v="36"/>
    <x v="0"/>
    <x v="1"/>
    <d v="2013-06-16T00:00:00"/>
    <s v="First Class"/>
    <s v="SC-20770"/>
    <s v="Stewart Carmichael"/>
    <x v="1"/>
    <s v="United States"/>
    <x v="27"/>
    <x v="19"/>
    <n v="35601"/>
    <x v="0"/>
    <s v="OFF-BI-10002309"/>
    <x v="1"/>
    <x v="8"/>
    <x v="78"/>
    <n v="16.739999999999998"/>
    <n v="3"/>
    <n v="0"/>
    <n v="8.0351999999999997"/>
  </r>
  <r>
    <n v="82"/>
    <x v="37"/>
    <x v="2"/>
    <x v="36"/>
    <d v="2011-10-16T00:00:00"/>
    <s v="Standard Class"/>
    <s v="DN-13690"/>
    <s v="Duane Noonan"/>
    <x v="0"/>
    <s v="United States"/>
    <x v="8"/>
    <x v="1"/>
    <n v="94122"/>
    <x v="1"/>
    <s v="OFF-AR-10002053"/>
    <x v="1"/>
    <x v="6"/>
    <x v="79"/>
    <n v="14.9"/>
    <n v="5"/>
    <n v="0"/>
    <n v="4.1719999999999997"/>
  </r>
  <r>
    <n v="83"/>
    <x v="37"/>
    <x v="2"/>
    <x v="36"/>
    <d v="2011-10-16T00:00:00"/>
    <s v="Standard Class"/>
    <s v="DN-13690"/>
    <s v="Duane Noonan"/>
    <x v="0"/>
    <s v="United States"/>
    <x v="8"/>
    <x v="1"/>
    <n v="94122"/>
    <x v="1"/>
    <s v="OFF-ST-10002370"/>
    <x v="1"/>
    <x v="4"/>
    <x v="80"/>
    <n v="21.39"/>
    <n v="1"/>
    <n v="0"/>
    <n v="6.2031000000000001"/>
  </r>
  <r>
    <n v="84"/>
    <x v="38"/>
    <x v="1"/>
    <x v="37"/>
    <d v="2012-08-09T00:00:00"/>
    <s v="Standard Class"/>
    <s v="JC-16105"/>
    <s v="Julie Creighton"/>
    <x v="1"/>
    <s v="United States"/>
    <x v="28"/>
    <x v="3"/>
    <n v="27707"/>
    <x v="0"/>
    <s v="OFF-EN-10000927"/>
    <x v="1"/>
    <x v="12"/>
    <x v="81"/>
    <n v="200.98400000000001"/>
    <n v="7"/>
    <n v="0.2"/>
    <n v="62.807499999999997"/>
  </r>
  <r>
    <n v="85"/>
    <x v="39"/>
    <x v="3"/>
    <x v="38"/>
    <d v="2014-11-17T00:00:00"/>
    <s v="First Class"/>
    <s v="CS-12400"/>
    <s v="Christopher Schild"/>
    <x v="2"/>
    <s v="United States"/>
    <x v="22"/>
    <x v="10"/>
    <n v="60623"/>
    <x v="2"/>
    <s v="OFF-ST-10003656"/>
    <x v="1"/>
    <x v="4"/>
    <x v="82"/>
    <n v="230.376"/>
    <n v="3"/>
    <n v="0.2"/>
    <n v="-48.954900000000002"/>
  </r>
  <r>
    <n v="86"/>
    <x v="40"/>
    <x v="3"/>
    <x v="39"/>
    <d v="2014-05-31T00:00:00"/>
    <s v="Second Class"/>
    <s v="PO-18865"/>
    <s v="Patrick O'Donnell"/>
    <x v="0"/>
    <s v="United States"/>
    <x v="29"/>
    <x v="20"/>
    <n v="29203"/>
    <x v="0"/>
    <s v="FUR-CH-10000863"/>
    <x v="0"/>
    <x v="1"/>
    <x v="83"/>
    <n v="301.95999999999998"/>
    <n v="2"/>
    <n v="0"/>
    <n v="33.215600000000002"/>
  </r>
  <r>
    <n v="87"/>
    <x v="41"/>
    <x v="3"/>
    <x v="40"/>
    <d v="2014-03-11T00:00:00"/>
    <s v="Standard Class"/>
    <s v="PG-18895"/>
    <s v="Paul Gonzalez"/>
    <x v="0"/>
    <s v="United States"/>
    <x v="30"/>
    <x v="11"/>
    <n v="55901"/>
    <x v="2"/>
    <s v="TEC-AC-10001998"/>
    <x v="2"/>
    <x v="11"/>
    <x v="84"/>
    <n v="19.989999999999998"/>
    <n v="1"/>
    <n v="0"/>
    <n v="6.7965999999999998"/>
  </r>
  <r>
    <n v="88"/>
    <x v="41"/>
    <x v="3"/>
    <x v="40"/>
    <d v="2014-03-11T00:00:00"/>
    <s v="Standard Class"/>
    <s v="PG-18895"/>
    <s v="Paul Gonzalez"/>
    <x v="0"/>
    <s v="United States"/>
    <x v="30"/>
    <x v="11"/>
    <n v="55901"/>
    <x v="2"/>
    <s v="OFF-LA-10000134"/>
    <x v="1"/>
    <x v="2"/>
    <x v="85"/>
    <n v="6.16"/>
    <n v="2"/>
    <n v="0"/>
    <n v="2.9567999999999999"/>
  </r>
  <r>
    <n v="89"/>
    <x v="42"/>
    <x v="0"/>
    <x v="41"/>
    <d v="2013-11-04T00:00:00"/>
    <s v="Second Class"/>
    <s v="GM-14455"/>
    <s v="Gary Mitchum"/>
    <x v="2"/>
    <s v="United States"/>
    <x v="12"/>
    <x v="5"/>
    <n v="77095"/>
    <x v="2"/>
    <s v="OFF-ST-10003442"/>
    <x v="1"/>
    <x v="4"/>
    <x v="86"/>
    <n v="158.36799999999999"/>
    <n v="7"/>
    <n v="0.2"/>
    <n v="13.857200000000001"/>
  </r>
  <r>
    <n v="90"/>
    <x v="43"/>
    <x v="0"/>
    <x v="42"/>
    <d v="2013-09-23T00:00:00"/>
    <s v="Standard Class"/>
    <s v="JS-15685"/>
    <s v="Jim Sink"/>
    <x v="1"/>
    <s v="United States"/>
    <x v="1"/>
    <x v="1"/>
    <n v="90036"/>
    <x v="1"/>
    <s v="OFF-AR-10004930"/>
    <x v="1"/>
    <x v="6"/>
    <x v="87"/>
    <n v="20.100000000000001"/>
    <n v="3"/>
    <n v="0"/>
    <n v="6.633"/>
  </r>
  <r>
    <n v="91"/>
    <x v="43"/>
    <x v="0"/>
    <x v="42"/>
    <d v="2013-09-23T00:00:00"/>
    <s v="Standard Class"/>
    <s v="JS-15685"/>
    <s v="Jim Sink"/>
    <x v="1"/>
    <s v="United States"/>
    <x v="1"/>
    <x v="1"/>
    <n v="90036"/>
    <x v="1"/>
    <s v="TEC-PH-10004093"/>
    <x v="2"/>
    <x v="7"/>
    <x v="40"/>
    <n v="73.584000000000003"/>
    <n v="2"/>
    <n v="0.2"/>
    <n v="8.2782"/>
  </r>
  <r>
    <n v="92"/>
    <x v="43"/>
    <x v="0"/>
    <x v="42"/>
    <d v="2013-09-23T00:00:00"/>
    <s v="Standard Class"/>
    <s v="JS-15685"/>
    <s v="Jim Sink"/>
    <x v="1"/>
    <s v="United States"/>
    <x v="1"/>
    <x v="1"/>
    <n v="90036"/>
    <x v="1"/>
    <s v="OFF-PA-10000304"/>
    <x v="1"/>
    <x v="10"/>
    <x v="88"/>
    <n v="6.48"/>
    <n v="1"/>
    <n v="0"/>
    <n v="3.1103999999999998"/>
  </r>
  <r>
    <n v="93"/>
    <x v="44"/>
    <x v="1"/>
    <x v="43"/>
    <d v="2012-05-02T00:00:00"/>
    <s v="Second Class"/>
    <s v="KB-16315"/>
    <s v="Karl Braun"/>
    <x v="0"/>
    <s v="United States"/>
    <x v="31"/>
    <x v="11"/>
    <n v="55407"/>
    <x v="2"/>
    <s v="OFF-PA-10003177"/>
    <x v="1"/>
    <x v="10"/>
    <x v="89"/>
    <n v="12.96"/>
    <n v="2"/>
    <n v="0"/>
    <n v="6.2207999999999997"/>
  </r>
  <r>
    <n v="94"/>
    <x v="44"/>
    <x v="1"/>
    <x v="43"/>
    <d v="2012-05-02T00:00:00"/>
    <s v="Second Class"/>
    <s v="KB-16315"/>
    <s v="Karl Braun"/>
    <x v="0"/>
    <s v="United States"/>
    <x v="31"/>
    <x v="11"/>
    <n v="55407"/>
    <x v="2"/>
    <s v="FUR-FU-10003799"/>
    <x v="0"/>
    <x v="5"/>
    <x v="90"/>
    <n v="53.34"/>
    <n v="3"/>
    <n v="0"/>
    <n v="16.535399999999999"/>
  </r>
  <r>
    <n v="95"/>
    <x v="44"/>
    <x v="1"/>
    <x v="43"/>
    <d v="2012-05-02T00:00:00"/>
    <s v="Second Class"/>
    <s v="KB-16315"/>
    <s v="Karl Braun"/>
    <x v="0"/>
    <s v="United States"/>
    <x v="31"/>
    <x v="11"/>
    <n v="55407"/>
    <x v="2"/>
    <s v="OFF-BI-10002852"/>
    <x v="1"/>
    <x v="8"/>
    <x v="91"/>
    <n v="32.96"/>
    <n v="2"/>
    <n v="0"/>
    <n v="16.150400000000001"/>
  </r>
  <r>
    <n v="96"/>
    <x v="45"/>
    <x v="3"/>
    <x v="44"/>
    <d v="2014-11-13T00:00:00"/>
    <s v="Standard Class"/>
    <s v="RB-19705"/>
    <s v="Roger Barcio"/>
    <x v="2"/>
    <s v="United States"/>
    <x v="32"/>
    <x v="21"/>
    <n v="97206"/>
    <x v="1"/>
    <s v="OFF-BI-10004738"/>
    <x v="1"/>
    <x v="8"/>
    <x v="92"/>
    <n v="5.6820000000000004"/>
    <n v="1"/>
    <n v="0.7"/>
    <n v="-3.7879999999999998"/>
  </r>
  <r>
    <n v="97"/>
    <x v="46"/>
    <x v="3"/>
    <x v="45"/>
    <d v="2014-12-11T00:00:00"/>
    <s v="Second Class"/>
    <s v="PN-18775"/>
    <s v="Parhena Norris"/>
    <x v="2"/>
    <s v="United States"/>
    <x v="20"/>
    <x v="15"/>
    <n v="10009"/>
    <x v="3"/>
    <s v="FUR-FU-10000629"/>
    <x v="0"/>
    <x v="5"/>
    <x v="93"/>
    <n v="96.53"/>
    <n v="7"/>
    <n v="0"/>
    <n v="40.5426"/>
  </r>
  <r>
    <n v="98"/>
    <x v="47"/>
    <x v="3"/>
    <x v="46"/>
    <d v="2014-06-21T00:00:00"/>
    <s v="First Class"/>
    <s v="KD-16345"/>
    <s v="Katherine Ducich"/>
    <x v="0"/>
    <s v="United States"/>
    <x v="8"/>
    <x v="1"/>
    <n v="94122"/>
    <x v="1"/>
    <s v="OFF-BI-10001721"/>
    <x v="1"/>
    <x v="8"/>
    <x v="94"/>
    <n v="51.311999999999998"/>
    <n v="3"/>
    <n v="0.2"/>
    <n v="17.959199999999999"/>
  </r>
  <r>
    <n v="99"/>
    <x v="48"/>
    <x v="0"/>
    <x v="47"/>
    <d v="2013-12-09T00:00:00"/>
    <s v="Standard Class"/>
    <s v="ER-13855"/>
    <s v="Elpida Rittenbach"/>
    <x v="1"/>
    <s v="United States"/>
    <x v="33"/>
    <x v="11"/>
    <n v="55106"/>
    <x v="2"/>
    <s v="OFF-AP-10000358"/>
    <x v="1"/>
    <x v="9"/>
    <x v="95"/>
    <n v="77.88"/>
    <n v="6"/>
    <n v="0"/>
    <n v="22.5852"/>
  </r>
  <r>
    <n v="100"/>
    <x v="49"/>
    <x v="0"/>
    <x v="48"/>
    <d v="2013-03-09T00:00:00"/>
    <s v="Standard Class"/>
    <s v="RB-19465"/>
    <s v="Rick Bensley"/>
    <x v="2"/>
    <s v="United States"/>
    <x v="22"/>
    <x v="10"/>
    <n v="60610"/>
    <x v="2"/>
    <s v="OFF-PA-10003256"/>
    <x v="1"/>
    <x v="10"/>
    <x v="96"/>
    <n v="64.623999999999995"/>
    <n v="7"/>
    <n v="0.2"/>
    <n v="22.618400000000001"/>
  </r>
  <r>
    <n v="101"/>
    <x v="49"/>
    <x v="0"/>
    <x v="48"/>
    <d v="2013-03-09T00:00:00"/>
    <s v="Standard Class"/>
    <s v="RB-19465"/>
    <s v="Rick Bensley"/>
    <x v="2"/>
    <s v="United States"/>
    <x v="22"/>
    <x v="10"/>
    <n v="60610"/>
    <x v="2"/>
    <s v="TEC-AC-10001767"/>
    <x v="2"/>
    <x v="11"/>
    <x v="97"/>
    <n v="95.975999999999999"/>
    <n v="3"/>
    <n v="0.2"/>
    <n v="-10.7973"/>
  </r>
  <r>
    <n v="102"/>
    <x v="49"/>
    <x v="0"/>
    <x v="48"/>
    <d v="2013-03-09T00:00:00"/>
    <s v="Standard Class"/>
    <s v="RB-19465"/>
    <s v="Rick Bensley"/>
    <x v="2"/>
    <s v="United States"/>
    <x v="22"/>
    <x v="10"/>
    <n v="60610"/>
    <x v="2"/>
    <s v="OFF-BI-10002609"/>
    <x v="1"/>
    <x v="8"/>
    <x v="98"/>
    <n v="1.788"/>
    <n v="3"/>
    <n v="0.8"/>
    <n v="-3.0396000000000001"/>
  </r>
  <r>
    <n v="103"/>
    <x v="50"/>
    <x v="0"/>
    <x v="49"/>
    <d v="2013-05-12T00:00:00"/>
    <s v="Second Class"/>
    <s v="GZ-14470"/>
    <s v="Gary Zandusky"/>
    <x v="0"/>
    <s v="United States"/>
    <x v="30"/>
    <x v="11"/>
    <n v="55901"/>
    <x v="2"/>
    <s v="OFF-PA-10004040"/>
    <x v="1"/>
    <x v="10"/>
    <x v="99"/>
    <n v="23.92"/>
    <n v="4"/>
    <n v="0"/>
    <n v="11.720800000000001"/>
  </r>
  <r>
    <n v="104"/>
    <x v="51"/>
    <x v="1"/>
    <x v="50"/>
    <d v="2012-11-17T00:00:00"/>
    <s v="Standard Class"/>
    <s v="LC-16870"/>
    <s v="Lena Cacioppo"/>
    <x v="0"/>
    <s v="United States"/>
    <x v="34"/>
    <x v="22"/>
    <n v="80013"/>
    <x v="1"/>
    <s v="TEC-AC-10001552"/>
    <x v="2"/>
    <x v="11"/>
    <x v="100"/>
    <n v="238.89599999999999"/>
    <n v="6"/>
    <n v="0.2"/>
    <n v="-26.875800000000002"/>
  </r>
  <r>
    <n v="105"/>
    <x v="51"/>
    <x v="1"/>
    <x v="50"/>
    <d v="2012-11-17T00:00:00"/>
    <s v="Standard Class"/>
    <s v="LC-16870"/>
    <s v="Lena Cacioppo"/>
    <x v="0"/>
    <s v="United States"/>
    <x v="34"/>
    <x v="22"/>
    <n v="80013"/>
    <x v="1"/>
    <s v="FUR-FU-10004006"/>
    <x v="0"/>
    <x v="5"/>
    <x v="101"/>
    <n v="102.36"/>
    <n v="3"/>
    <n v="0.2"/>
    <n v="-3.8384999999999998"/>
  </r>
  <r>
    <n v="106"/>
    <x v="51"/>
    <x v="1"/>
    <x v="50"/>
    <d v="2012-11-17T00:00:00"/>
    <s v="Standard Class"/>
    <s v="LC-16870"/>
    <s v="Lena Cacioppo"/>
    <x v="0"/>
    <s v="United States"/>
    <x v="34"/>
    <x v="22"/>
    <n v="80013"/>
    <x v="1"/>
    <s v="OFF-BI-10002794"/>
    <x v="1"/>
    <x v="8"/>
    <x v="102"/>
    <n v="36.881999999999998"/>
    <n v="3"/>
    <n v="0.7"/>
    <n v="-25.817399999999999"/>
  </r>
  <r>
    <n v="107"/>
    <x v="52"/>
    <x v="3"/>
    <x v="51"/>
    <d v="2014-11-29T00:00:00"/>
    <s v="Standard Class"/>
    <s v="JM-15250"/>
    <s v="Janet Martin"/>
    <x v="0"/>
    <s v="United States"/>
    <x v="35"/>
    <x v="3"/>
    <n v="28205"/>
    <x v="0"/>
    <s v="TEC-AC-10003499"/>
    <x v="2"/>
    <x v="11"/>
    <x v="103"/>
    <n v="74.111999999999995"/>
    <n v="8"/>
    <n v="0.2"/>
    <n v="17.601600000000001"/>
  </r>
  <r>
    <n v="108"/>
    <x v="52"/>
    <x v="3"/>
    <x v="51"/>
    <d v="2014-11-29T00:00:00"/>
    <s v="Standard Class"/>
    <s v="JM-15250"/>
    <s v="Janet Martin"/>
    <x v="0"/>
    <s v="United States"/>
    <x v="35"/>
    <x v="3"/>
    <n v="28205"/>
    <x v="0"/>
    <s v="TEC-PH-10002844"/>
    <x v="2"/>
    <x v="7"/>
    <x v="104"/>
    <n v="27.992000000000001"/>
    <n v="1"/>
    <n v="0.2"/>
    <n v="2.0994000000000002"/>
  </r>
  <r>
    <n v="109"/>
    <x v="52"/>
    <x v="3"/>
    <x v="51"/>
    <d v="2014-11-29T00:00:00"/>
    <s v="Standard Class"/>
    <s v="JM-15250"/>
    <s v="Janet Martin"/>
    <x v="0"/>
    <s v="United States"/>
    <x v="35"/>
    <x v="3"/>
    <n v="28205"/>
    <x v="0"/>
    <s v="OFF-AR-10000390"/>
    <x v="1"/>
    <x v="6"/>
    <x v="105"/>
    <n v="3.3039999999999998"/>
    <n v="1"/>
    <n v="0.2"/>
    <n v="1.0738000000000001"/>
  </r>
  <r>
    <n v="110"/>
    <x v="53"/>
    <x v="1"/>
    <x v="52"/>
    <d v="2012-10-20T00:00:00"/>
    <s v="Standard Class"/>
    <s v="PA-19060"/>
    <s v="Pete Armstrong"/>
    <x v="2"/>
    <s v="United States"/>
    <x v="36"/>
    <x v="10"/>
    <n v="60462"/>
    <x v="2"/>
    <s v="TEC-AC-10000844"/>
    <x v="2"/>
    <x v="11"/>
    <x v="106"/>
    <n v="339.96"/>
    <n v="5"/>
    <n v="0.2"/>
    <n v="67.992000000000004"/>
  </r>
  <r>
    <n v="111"/>
    <x v="54"/>
    <x v="3"/>
    <x v="53"/>
    <d v="2014-12-31T00:00:00"/>
    <s v="Standard Class"/>
    <s v="CV-12805"/>
    <s v="Cynthia Voltz"/>
    <x v="1"/>
    <s v="United States"/>
    <x v="20"/>
    <x v="15"/>
    <n v="10035"/>
    <x v="3"/>
    <s v="FUR-FU-10001934"/>
    <x v="0"/>
    <x v="5"/>
    <x v="107"/>
    <n v="41.96"/>
    <n v="2"/>
    <n v="0"/>
    <n v="10.909599999999999"/>
  </r>
  <r>
    <n v="112"/>
    <x v="55"/>
    <x v="0"/>
    <x v="54"/>
    <d v="2013-11-11T00:00:00"/>
    <s v="Standard Class"/>
    <s v="CL-12565"/>
    <s v="Clay Ludtke"/>
    <x v="0"/>
    <s v="United States"/>
    <x v="37"/>
    <x v="23"/>
    <n v="50322"/>
    <x v="2"/>
    <s v="OFF-AR-10000380"/>
    <x v="1"/>
    <x v="6"/>
    <x v="108"/>
    <n v="75.959999999999994"/>
    <n v="2"/>
    <n v="0"/>
    <n v="22.788"/>
  </r>
  <r>
    <n v="113"/>
    <x v="55"/>
    <x v="0"/>
    <x v="54"/>
    <d v="2013-11-11T00:00:00"/>
    <s v="Standard Class"/>
    <s v="CL-12565"/>
    <s v="Clay Ludtke"/>
    <x v="0"/>
    <s v="United States"/>
    <x v="37"/>
    <x v="23"/>
    <n v="50322"/>
    <x v="2"/>
    <s v="OFF-BI-10003981"/>
    <x v="1"/>
    <x v="8"/>
    <x v="109"/>
    <n v="27.24"/>
    <n v="6"/>
    <n v="0"/>
    <n v="13.3476"/>
  </r>
  <r>
    <n v="114"/>
    <x v="56"/>
    <x v="2"/>
    <x v="55"/>
    <d v="2011-08-27T00:00:00"/>
    <s v="Second Class"/>
    <s v="RC-19960"/>
    <s v="Ryan Crowe"/>
    <x v="0"/>
    <s v="United States"/>
    <x v="38"/>
    <x v="24"/>
    <n v="43229"/>
    <x v="3"/>
    <s v="OFF-FA-10000621"/>
    <x v="1"/>
    <x v="13"/>
    <x v="110"/>
    <n v="40.095999999999997"/>
    <n v="14"/>
    <n v="0.2"/>
    <n v="14.534800000000001"/>
  </r>
  <r>
    <n v="115"/>
    <x v="56"/>
    <x v="2"/>
    <x v="55"/>
    <d v="2011-08-27T00:00:00"/>
    <s v="Second Class"/>
    <s v="RC-19960"/>
    <s v="Ryan Crowe"/>
    <x v="0"/>
    <s v="United States"/>
    <x v="38"/>
    <x v="24"/>
    <n v="43229"/>
    <x v="3"/>
    <s v="OFF-EN-10002600"/>
    <x v="1"/>
    <x v="12"/>
    <x v="111"/>
    <n v="4.72"/>
    <n v="2"/>
    <n v="0.2"/>
    <n v="1.6519999999999999"/>
  </r>
  <r>
    <n v="116"/>
    <x v="56"/>
    <x v="2"/>
    <x v="55"/>
    <d v="2011-08-27T00:00:00"/>
    <s v="Second Class"/>
    <s v="RC-19960"/>
    <s v="Ryan Crowe"/>
    <x v="0"/>
    <s v="United States"/>
    <x v="38"/>
    <x v="24"/>
    <n v="43229"/>
    <x v="3"/>
    <s v="OFF-PA-10004965"/>
    <x v="1"/>
    <x v="10"/>
    <x v="112"/>
    <n v="23.975999999999999"/>
    <n v="3"/>
    <n v="0.2"/>
    <n v="7.4924999999999997"/>
  </r>
  <r>
    <n v="117"/>
    <x v="56"/>
    <x v="2"/>
    <x v="55"/>
    <d v="2011-08-27T00:00:00"/>
    <s v="Second Class"/>
    <s v="RC-19960"/>
    <s v="Ryan Crowe"/>
    <x v="0"/>
    <s v="United States"/>
    <x v="38"/>
    <x v="24"/>
    <n v="43229"/>
    <x v="3"/>
    <s v="OFF-EN-10002504"/>
    <x v="1"/>
    <x v="12"/>
    <x v="113"/>
    <n v="130.464"/>
    <n v="6"/>
    <n v="0.2"/>
    <n v="44.031599999999997"/>
  </r>
  <r>
    <n v="118"/>
    <x v="57"/>
    <x v="1"/>
    <x v="56"/>
    <d v="2012-06-03T00:00:00"/>
    <s v="Standard Class"/>
    <s v="DK-13090"/>
    <s v="Dave Kipp"/>
    <x v="0"/>
    <s v="United States"/>
    <x v="4"/>
    <x v="4"/>
    <n v="98103"/>
    <x v="1"/>
    <s v="FUR-TA-10001768"/>
    <x v="0"/>
    <x v="3"/>
    <x v="114"/>
    <n v="787.53"/>
    <n v="3"/>
    <n v="0"/>
    <n v="165.38130000000001"/>
  </r>
  <r>
    <n v="119"/>
    <x v="58"/>
    <x v="1"/>
    <x v="57"/>
    <d v="2012-10-04T00:00:00"/>
    <s v="Standard Class"/>
    <s v="GG-14650"/>
    <s v="Greg Guthrie"/>
    <x v="1"/>
    <s v="United States"/>
    <x v="39"/>
    <x v="18"/>
    <n v="37620"/>
    <x v="0"/>
    <s v="OFF-BI-10003650"/>
    <x v="1"/>
    <x v="8"/>
    <x v="115"/>
    <n v="157.79400000000001"/>
    <n v="1"/>
    <n v="0.7"/>
    <n v="-115.71559999999999"/>
  </r>
  <r>
    <n v="120"/>
    <x v="59"/>
    <x v="0"/>
    <x v="1"/>
    <d v="2013-06-16T00:00:00"/>
    <s v="First Class"/>
    <s v="SC-20725"/>
    <s v="Steven Cartwright"/>
    <x v="0"/>
    <s v="United States"/>
    <x v="40"/>
    <x v="13"/>
    <n v="19805"/>
    <x v="3"/>
    <s v="FUR-FU-10002157"/>
    <x v="0"/>
    <x v="5"/>
    <x v="116"/>
    <n v="47.04"/>
    <n v="3"/>
    <n v="0"/>
    <n v="18.345600000000001"/>
  </r>
  <r>
    <n v="121"/>
    <x v="59"/>
    <x v="0"/>
    <x v="1"/>
    <d v="2013-06-16T00:00:00"/>
    <s v="First Class"/>
    <s v="SC-20725"/>
    <s v="Steven Cartwright"/>
    <x v="0"/>
    <s v="United States"/>
    <x v="40"/>
    <x v="13"/>
    <n v="19805"/>
    <x v="3"/>
    <s v="OFF-BI-10003910"/>
    <x v="1"/>
    <x v="8"/>
    <x v="8"/>
    <n v="30.84"/>
    <n v="4"/>
    <n v="0"/>
    <n v="13.878"/>
  </r>
  <r>
    <n v="122"/>
    <x v="59"/>
    <x v="0"/>
    <x v="1"/>
    <d v="2013-06-16T00:00:00"/>
    <s v="First Class"/>
    <s v="SC-20725"/>
    <s v="Steven Cartwright"/>
    <x v="0"/>
    <s v="United States"/>
    <x v="40"/>
    <x v="13"/>
    <n v="19805"/>
    <x v="3"/>
    <s v="OFF-ST-10000777"/>
    <x v="1"/>
    <x v="4"/>
    <x v="117"/>
    <n v="226.56"/>
    <n v="6"/>
    <n v="0"/>
    <n v="63.436799999999998"/>
  </r>
  <r>
    <n v="123"/>
    <x v="59"/>
    <x v="0"/>
    <x v="1"/>
    <d v="2013-06-16T00:00:00"/>
    <s v="First Class"/>
    <s v="SC-20725"/>
    <s v="Steven Cartwright"/>
    <x v="0"/>
    <s v="United States"/>
    <x v="40"/>
    <x v="13"/>
    <n v="19805"/>
    <x v="3"/>
    <s v="OFF-EN-10002500"/>
    <x v="1"/>
    <x v="12"/>
    <x v="118"/>
    <n v="115.02"/>
    <n v="9"/>
    <n v="0"/>
    <n v="51.759"/>
  </r>
  <r>
    <n v="124"/>
    <x v="59"/>
    <x v="0"/>
    <x v="1"/>
    <d v="2013-06-16T00:00:00"/>
    <s v="First Class"/>
    <s v="SC-20725"/>
    <s v="Steven Cartwright"/>
    <x v="0"/>
    <s v="United States"/>
    <x v="40"/>
    <x v="13"/>
    <n v="19805"/>
    <x v="3"/>
    <s v="TEC-PH-10003875"/>
    <x v="2"/>
    <x v="7"/>
    <x v="119"/>
    <n v="68.040000000000006"/>
    <n v="7"/>
    <n v="0"/>
    <n v="19.7316"/>
  </r>
  <r>
    <n v="125"/>
    <x v="60"/>
    <x v="2"/>
    <x v="58"/>
    <d v="2011-12-28T00:00:00"/>
    <s v="Second Class"/>
    <s v="AD-10180"/>
    <s v="Alan Dominguez"/>
    <x v="2"/>
    <s v="United States"/>
    <x v="12"/>
    <x v="5"/>
    <n v="77041"/>
    <x v="2"/>
    <s v="FUR-CH-10004063"/>
    <x v="0"/>
    <x v="1"/>
    <x v="120"/>
    <n v="600.55799999999999"/>
    <n v="3"/>
    <n v="0.3"/>
    <n v="-8.5793999999999997"/>
  </r>
  <r>
    <n v="126"/>
    <x v="61"/>
    <x v="2"/>
    <x v="59"/>
    <d v="2011-09-25T00:00:00"/>
    <s v="Standard Class"/>
    <s v="PF-19165"/>
    <s v="Philip Fox"/>
    <x v="0"/>
    <s v="United States"/>
    <x v="41"/>
    <x v="10"/>
    <n v="61701"/>
    <x v="2"/>
    <s v="FUR-TA-10004534"/>
    <x v="0"/>
    <x v="3"/>
    <x v="121"/>
    <n v="617.70000000000005"/>
    <n v="6"/>
    <n v="0.5"/>
    <n v="-407.68200000000002"/>
  </r>
  <r>
    <n v="127"/>
    <x v="62"/>
    <x v="3"/>
    <x v="60"/>
    <d v="2014-11-13T00:00:00"/>
    <s v="Standard Class"/>
    <s v="TS-21610"/>
    <s v="Troy Staebel"/>
    <x v="0"/>
    <s v="United States"/>
    <x v="42"/>
    <x v="16"/>
    <n v="85023"/>
    <x v="1"/>
    <s v="OFF-BI-10003274"/>
    <x v="1"/>
    <x v="8"/>
    <x v="122"/>
    <n v="2.3879999999999999"/>
    <n v="2"/>
    <n v="0.7"/>
    <n v="-1.8308"/>
  </r>
  <r>
    <n v="128"/>
    <x v="62"/>
    <x v="3"/>
    <x v="60"/>
    <d v="2014-11-13T00:00:00"/>
    <s v="Standard Class"/>
    <s v="TS-21610"/>
    <s v="Troy Staebel"/>
    <x v="0"/>
    <s v="United States"/>
    <x v="42"/>
    <x v="16"/>
    <n v="85023"/>
    <x v="1"/>
    <s v="OFF-ST-10002974"/>
    <x v="1"/>
    <x v="4"/>
    <x v="123"/>
    <n v="243.99199999999999"/>
    <n v="7"/>
    <n v="0.2"/>
    <n v="30.498999999999999"/>
  </r>
  <r>
    <n v="129"/>
    <x v="63"/>
    <x v="0"/>
    <x v="61"/>
    <d v="2013-11-11T00:00:00"/>
    <s v="Second Class"/>
    <s v="LS-16975"/>
    <s v="Lindsay Shagiari"/>
    <x v="2"/>
    <s v="United States"/>
    <x v="1"/>
    <x v="1"/>
    <n v="90004"/>
    <x v="1"/>
    <s v="FUR-CH-10001146"/>
    <x v="0"/>
    <x v="1"/>
    <x v="124"/>
    <n v="81.424000000000007"/>
    <n v="2"/>
    <n v="0.2"/>
    <n v="-9.1601999999999997"/>
  </r>
  <r>
    <n v="130"/>
    <x v="63"/>
    <x v="0"/>
    <x v="61"/>
    <d v="2013-11-11T00:00:00"/>
    <s v="Second Class"/>
    <s v="LS-16975"/>
    <s v="Lindsay Shagiari"/>
    <x v="2"/>
    <s v="United States"/>
    <x v="1"/>
    <x v="1"/>
    <n v="90004"/>
    <x v="1"/>
    <s v="FUR-FU-10003773"/>
    <x v="0"/>
    <x v="5"/>
    <x v="125"/>
    <n v="238.56"/>
    <n v="3"/>
    <n v="0"/>
    <n v="26.241599999999998"/>
  </r>
  <r>
    <n v="131"/>
    <x v="64"/>
    <x v="3"/>
    <x v="62"/>
    <d v="2014-06-02T00:00:00"/>
    <s v="First Class"/>
    <s v="DW-13585"/>
    <s v="Dorothy Wardle"/>
    <x v="1"/>
    <s v="United States"/>
    <x v="38"/>
    <x v="24"/>
    <n v="43229"/>
    <x v="3"/>
    <s v="TEC-PH-10002293"/>
    <x v="2"/>
    <x v="7"/>
    <x v="126"/>
    <n v="59.97"/>
    <n v="5"/>
    <n v="0.4"/>
    <n v="-11.994"/>
  </r>
  <r>
    <n v="132"/>
    <x v="64"/>
    <x v="3"/>
    <x v="62"/>
    <d v="2014-06-02T00:00:00"/>
    <s v="First Class"/>
    <s v="DW-13585"/>
    <s v="Dorothy Wardle"/>
    <x v="1"/>
    <s v="United States"/>
    <x v="38"/>
    <x v="24"/>
    <n v="43229"/>
    <x v="3"/>
    <s v="OFF-PA-10002377"/>
    <x v="1"/>
    <x v="10"/>
    <x v="127"/>
    <n v="78.304000000000002"/>
    <n v="2"/>
    <n v="0.2"/>
    <n v="29.364000000000001"/>
  </r>
  <r>
    <n v="133"/>
    <x v="64"/>
    <x v="3"/>
    <x v="62"/>
    <d v="2014-06-02T00:00:00"/>
    <s v="First Class"/>
    <s v="DW-13585"/>
    <s v="Dorothy Wardle"/>
    <x v="1"/>
    <s v="United States"/>
    <x v="38"/>
    <x v="24"/>
    <n v="43229"/>
    <x v="3"/>
    <s v="OFF-FA-10002780"/>
    <x v="1"/>
    <x v="13"/>
    <x v="33"/>
    <n v="21.456"/>
    <n v="9"/>
    <n v="0.2"/>
    <n v="6.9732000000000003"/>
  </r>
  <r>
    <n v="134"/>
    <x v="65"/>
    <x v="0"/>
    <x v="63"/>
    <d v="2013-10-20T00:00:00"/>
    <s v="Standard Class"/>
    <s v="LC-16885"/>
    <s v="Lena Creighton"/>
    <x v="0"/>
    <s v="United States"/>
    <x v="43"/>
    <x v="1"/>
    <n v="95661"/>
    <x v="1"/>
    <s v="OFF-PA-10001804"/>
    <x v="1"/>
    <x v="10"/>
    <x v="128"/>
    <n v="20.04"/>
    <n v="3"/>
    <n v="0"/>
    <n v="9.6191999999999993"/>
  </r>
  <r>
    <n v="135"/>
    <x v="65"/>
    <x v="0"/>
    <x v="63"/>
    <d v="2013-10-20T00:00:00"/>
    <s v="Standard Class"/>
    <s v="LC-16885"/>
    <s v="Lena Creighton"/>
    <x v="0"/>
    <s v="United States"/>
    <x v="43"/>
    <x v="1"/>
    <n v="95661"/>
    <x v="1"/>
    <s v="OFF-PA-10001736"/>
    <x v="1"/>
    <x v="10"/>
    <x v="129"/>
    <n v="35.44"/>
    <n v="1"/>
    <n v="0"/>
    <n v="16.6568"/>
  </r>
  <r>
    <n v="136"/>
    <x v="65"/>
    <x v="0"/>
    <x v="63"/>
    <d v="2013-10-20T00:00:00"/>
    <s v="Standard Class"/>
    <s v="LC-16885"/>
    <s v="Lena Creighton"/>
    <x v="0"/>
    <s v="United States"/>
    <x v="43"/>
    <x v="1"/>
    <n v="95661"/>
    <x v="1"/>
    <s v="OFF-AR-10001149"/>
    <x v="1"/>
    <x v="6"/>
    <x v="130"/>
    <n v="11.52"/>
    <n v="4"/>
    <n v="0"/>
    <n v="3.456"/>
  </r>
  <r>
    <n v="137"/>
    <x v="65"/>
    <x v="0"/>
    <x v="63"/>
    <d v="2013-10-20T00:00:00"/>
    <s v="Standard Class"/>
    <s v="LC-16885"/>
    <s v="Lena Creighton"/>
    <x v="0"/>
    <s v="United States"/>
    <x v="43"/>
    <x v="1"/>
    <n v="95661"/>
    <x v="1"/>
    <s v="OFF-FA-10002988"/>
    <x v="1"/>
    <x v="13"/>
    <x v="131"/>
    <n v="4.0199999999999996"/>
    <n v="2"/>
    <n v="0"/>
    <n v="1.9698"/>
  </r>
  <r>
    <n v="138"/>
    <x v="65"/>
    <x v="0"/>
    <x v="63"/>
    <d v="2013-10-20T00:00:00"/>
    <s v="Standard Class"/>
    <s v="LC-16885"/>
    <s v="Lena Creighton"/>
    <x v="0"/>
    <s v="United States"/>
    <x v="43"/>
    <x v="1"/>
    <n v="95661"/>
    <x v="1"/>
    <s v="OFF-BI-10004781"/>
    <x v="1"/>
    <x v="8"/>
    <x v="132"/>
    <n v="76.176000000000002"/>
    <n v="3"/>
    <n v="0.2"/>
    <n v="26.6616"/>
  </r>
  <r>
    <n v="139"/>
    <x v="65"/>
    <x v="0"/>
    <x v="63"/>
    <d v="2013-10-20T00:00:00"/>
    <s v="Standard Class"/>
    <s v="LC-16885"/>
    <s v="Lena Creighton"/>
    <x v="0"/>
    <s v="United States"/>
    <x v="43"/>
    <x v="1"/>
    <n v="95661"/>
    <x v="1"/>
    <s v="OFF-SU-10001218"/>
    <x v="1"/>
    <x v="14"/>
    <x v="133"/>
    <n v="65.88"/>
    <n v="6"/>
    <n v="0"/>
    <n v="18.446400000000001"/>
  </r>
  <r>
    <n v="140"/>
    <x v="65"/>
    <x v="0"/>
    <x v="63"/>
    <d v="2013-10-20T00:00:00"/>
    <s v="Standard Class"/>
    <s v="LC-16885"/>
    <s v="Lena Creighton"/>
    <x v="0"/>
    <s v="United States"/>
    <x v="43"/>
    <x v="1"/>
    <n v="95661"/>
    <x v="1"/>
    <s v="FUR-FU-10001706"/>
    <x v="0"/>
    <x v="5"/>
    <x v="50"/>
    <n v="43.12"/>
    <n v="14"/>
    <n v="0"/>
    <n v="20.697600000000001"/>
  </r>
  <r>
    <n v="141"/>
    <x v="66"/>
    <x v="0"/>
    <x v="64"/>
    <d v="2013-08-09T00:00:00"/>
    <s v="Second Class"/>
    <s v="JD-15895"/>
    <s v="Jonathan Doherty"/>
    <x v="1"/>
    <s v="United States"/>
    <x v="10"/>
    <x v="9"/>
    <n v="19140"/>
    <x v="3"/>
    <s v="FUR-FU-10004848"/>
    <x v="0"/>
    <x v="5"/>
    <x v="28"/>
    <n v="82.8"/>
    <n v="2"/>
    <n v="0.2"/>
    <n v="10.35"/>
  </r>
  <r>
    <n v="142"/>
    <x v="67"/>
    <x v="3"/>
    <x v="65"/>
    <d v="2014-09-24T00:00:00"/>
    <s v="Standard Class"/>
    <s v="SH-19975"/>
    <s v="Sally Hughsby"/>
    <x v="1"/>
    <s v="United States"/>
    <x v="8"/>
    <x v="1"/>
    <n v="94122"/>
    <x v="1"/>
    <s v="OFF-AR-10000940"/>
    <x v="1"/>
    <x v="6"/>
    <x v="134"/>
    <n v="8.82"/>
    <n v="3"/>
    <n v="0"/>
    <n v="2.3814000000000002"/>
  </r>
  <r>
    <n v="143"/>
    <x v="67"/>
    <x v="3"/>
    <x v="65"/>
    <d v="2014-09-24T00:00:00"/>
    <s v="Standard Class"/>
    <s v="SH-19975"/>
    <s v="Sally Hughsby"/>
    <x v="1"/>
    <s v="United States"/>
    <x v="8"/>
    <x v="1"/>
    <n v="94122"/>
    <x v="1"/>
    <s v="OFF-EN-10004030"/>
    <x v="1"/>
    <x v="12"/>
    <x v="135"/>
    <n v="10.86"/>
    <n v="3"/>
    <n v="0"/>
    <n v="5.1041999999999996"/>
  </r>
  <r>
    <n v="144"/>
    <x v="67"/>
    <x v="3"/>
    <x v="65"/>
    <d v="2014-09-24T00:00:00"/>
    <s v="Standard Class"/>
    <s v="SH-19975"/>
    <s v="Sally Hughsby"/>
    <x v="1"/>
    <s v="United States"/>
    <x v="8"/>
    <x v="1"/>
    <n v="94122"/>
    <x v="1"/>
    <s v="OFF-PA-10004327"/>
    <x v="1"/>
    <x v="10"/>
    <x v="136"/>
    <n v="143.69999999999999"/>
    <n v="3"/>
    <n v="0"/>
    <n v="68.975999999999999"/>
  </r>
  <r>
    <n v="145"/>
    <x v="68"/>
    <x v="3"/>
    <x v="66"/>
    <d v="2014-12-28T00:00:00"/>
    <s v="Standard Class"/>
    <s v="SG-20080"/>
    <s v="Sandra Glassco"/>
    <x v="0"/>
    <s v="United States"/>
    <x v="44"/>
    <x v="25"/>
    <n v="64055"/>
    <x v="2"/>
    <s v="OFF-AP-10001058"/>
    <x v="1"/>
    <x v="9"/>
    <x v="137"/>
    <n v="839.43"/>
    <n v="3"/>
    <n v="0"/>
    <n v="218.2518"/>
  </r>
  <r>
    <n v="146"/>
    <x v="69"/>
    <x v="1"/>
    <x v="67"/>
    <d v="2012-12-09T00:00:00"/>
    <s v="Standard Class"/>
    <s v="HA-14920"/>
    <s v="Helen Andreada"/>
    <x v="0"/>
    <s v="United States"/>
    <x v="45"/>
    <x v="1"/>
    <n v="91104"/>
    <x v="1"/>
    <s v="OFF-ST-10003656"/>
    <x v="1"/>
    <x v="4"/>
    <x v="82"/>
    <n v="671.93"/>
    <n v="7"/>
    <n v="0"/>
    <n v="20.157900000000001"/>
  </r>
  <r>
    <n v="147"/>
    <x v="70"/>
    <x v="2"/>
    <x v="68"/>
    <d v="2011-10-28T00:00:00"/>
    <s v="Standard Class"/>
    <s v="MG-17680"/>
    <s v="Maureen Gastineau"/>
    <x v="2"/>
    <s v="United States"/>
    <x v="46"/>
    <x v="24"/>
    <n v="43055"/>
    <x v="3"/>
    <s v="FUR-FU-10000521"/>
    <x v="0"/>
    <x v="5"/>
    <x v="138"/>
    <n v="93.888000000000005"/>
    <n v="4"/>
    <n v="0.2"/>
    <n v="12.909599999999999"/>
  </r>
  <r>
    <n v="148"/>
    <x v="71"/>
    <x v="0"/>
    <x v="5"/>
    <d v="2013-10-12T00:00:00"/>
    <s v="Standard Class"/>
    <s v="JE-16165"/>
    <s v="Justin Ellison"/>
    <x v="1"/>
    <s v="United States"/>
    <x v="47"/>
    <x v="6"/>
    <n v="53132"/>
    <x v="2"/>
    <s v="TEC-PH-10000215"/>
    <x v="2"/>
    <x v="7"/>
    <x v="139"/>
    <n v="384.45"/>
    <n v="11"/>
    <n v="0"/>
    <n v="103.8015"/>
  </r>
  <r>
    <n v="149"/>
    <x v="71"/>
    <x v="0"/>
    <x v="5"/>
    <d v="2013-10-12T00:00:00"/>
    <s v="Standard Class"/>
    <s v="JE-16165"/>
    <s v="Justin Ellison"/>
    <x v="1"/>
    <s v="United States"/>
    <x v="47"/>
    <x v="6"/>
    <n v="53132"/>
    <x v="2"/>
    <s v="TEC-PH-10001448"/>
    <x v="2"/>
    <x v="7"/>
    <x v="140"/>
    <n v="149.97"/>
    <n v="3"/>
    <n v="0"/>
    <n v="5.9988000000000001"/>
  </r>
  <r>
    <n v="150"/>
    <x v="71"/>
    <x v="0"/>
    <x v="5"/>
    <d v="2013-10-12T00:00:00"/>
    <s v="Standard Class"/>
    <s v="JE-16165"/>
    <s v="Justin Ellison"/>
    <x v="1"/>
    <s v="United States"/>
    <x v="47"/>
    <x v="6"/>
    <n v="53132"/>
    <x v="2"/>
    <s v="FUR-CH-10000454"/>
    <x v="0"/>
    <x v="1"/>
    <x v="1"/>
    <n v="1951.84"/>
    <n v="8"/>
    <n v="0"/>
    <n v="585.55200000000002"/>
  </r>
  <r>
    <n v="151"/>
    <x v="71"/>
    <x v="0"/>
    <x v="5"/>
    <d v="2013-10-12T00:00:00"/>
    <s v="Standard Class"/>
    <s v="JE-16165"/>
    <s v="Justin Ellison"/>
    <x v="1"/>
    <s v="United States"/>
    <x v="47"/>
    <x v="6"/>
    <n v="53132"/>
    <x v="2"/>
    <s v="OFF-BI-10002735"/>
    <x v="1"/>
    <x v="8"/>
    <x v="141"/>
    <n v="171.55"/>
    <n v="5"/>
    <n v="0"/>
    <n v="80.628500000000003"/>
  </r>
  <r>
    <n v="152"/>
    <x v="72"/>
    <x v="0"/>
    <x v="69"/>
    <d v="2013-03-17T00:00:00"/>
    <s v="First Class"/>
    <s v="TW-21025"/>
    <s v="Tamara Willingham"/>
    <x v="2"/>
    <s v="United States"/>
    <x v="48"/>
    <x v="16"/>
    <n v="85254"/>
    <x v="1"/>
    <s v="OFF-AP-10000326"/>
    <x v="1"/>
    <x v="9"/>
    <x v="142"/>
    <n v="157.91999999999999"/>
    <n v="5"/>
    <n v="0.2"/>
    <n v="17.765999999999998"/>
  </r>
  <r>
    <n v="153"/>
    <x v="72"/>
    <x v="0"/>
    <x v="69"/>
    <d v="2013-03-17T00:00:00"/>
    <s v="First Class"/>
    <s v="TW-21025"/>
    <s v="Tamara Willingham"/>
    <x v="2"/>
    <s v="United States"/>
    <x v="48"/>
    <x v="16"/>
    <n v="85254"/>
    <x v="1"/>
    <s v="TEC-PH-10001254"/>
    <x v="2"/>
    <x v="7"/>
    <x v="143"/>
    <n v="203.184"/>
    <n v="2"/>
    <n v="0.2"/>
    <n v="15.238799999999999"/>
  </r>
  <r>
    <n v="154"/>
    <x v="73"/>
    <x v="1"/>
    <x v="70"/>
    <d v="2012-02-06T00:00:00"/>
    <s v="First Class"/>
    <s v="SP-20650"/>
    <s v="Stephanie Phelps"/>
    <x v="1"/>
    <s v="United States"/>
    <x v="49"/>
    <x v="1"/>
    <n v="95123"/>
    <x v="1"/>
    <s v="OFF-PA-10001950"/>
    <x v="1"/>
    <x v="10"/>
    <x v="144"/>
    <n v="58.38"/>
    <n v="7"/>
    <n v="0"/>
    <n v="26.271000000000001"/>
  </r>
  <r>
    <n v="155"/>
    <x v="73"/>
    <x v="1"/>
    <x v="70"/>
    <d v="2012-02-06T00:00:00"/>
    <s v="First Class"/>
    <s v="SP-20650"/>
    <s v="Stephanie Phelps"/>
    <x v="1"/>
    <s v="United States"/>
    <x v="49"/>
    <x v="1"/>
    <n v="95123"/>
    <x v="1"/>
    <s v="OFF-PA-10002254"/>
    <x v="1"/>
    <x v="10"/>
    <x v="145"/>
    <n v="105.52"/>
    <n v="4"/>
    <n v="0"/>
    <n v="48.539200000000001"/>
  </r>
  <r>
    <n v="156"/>
    <x v="73"/>
    <x v="1"/>
    <x v="70"/>
    <d v="2012-02-06T00:00:00"/>
    <s v="First Class"/>
    <s v="SP-20650"/>
    <s v="Stephanie Phelps"/>
    <x v="1"/>
    <s v="United States"/>
    <x v="49"/>
    <x v="1"/>
    <n v="95123"/>
    <x v="1"/>
    <s v="OFF-ST-10001590"/>
    <x v="1"/>
    <x v="4"/>
    <x v="146"/>
    <n v="80.88"/>
    <n v="6"/>
    <n v="0"/>
    <n v="21.0288"/>
  </r>
  <r>
    <n v="157"/>
    <x v="74"/>
    <x v="1"/>
    <x v="71"/>
    <d v="2012-03-06T00:00:00"/>
    <s v="Standard Class"/>
    <s v="NK-18490"/>
    <s v="Neil Knudson"/>
    <x v="2"/>
    <s v="United States"/>
    <x v="4"/>
    <x v="4"/>
    <n v="98105"/>
    <x v="1"/>
    <s v="OFF-AR-10001547"/>
    <x v="1"/>
    <x v="6"/>
    <x v="147"/>
    <n v="6.63"/>
    <n v="3"/>
    <n v="0"/>
    <n v="1.7901"/>
  </r>
  <r>
    <n v="158"/>
    <x v="75"/>
    <x v="2"/>
    <x v="72"/>
    <d v="2011-06-03T00:00:00"/>
    <s v="Second Class"/>
    <s v="DB-13060"/>
    <s v="Dave Brooks"/>
    <x v="0"/>
    <s v="United States"/>
    <x v="4"/>
    <x v="4"/>
    <n v="98115"/>
    <x v="1"/>
    <s v="FUR-CH-10004063"/>
    <x v="0"/>
    <x v="1"/>
    <x v="120"/>
    <n v="457.56799999999998"/>
    <n v="2"/>
    <n v="0.2"/>
    <n v="51.476399999999998"/>
  </r>
  <r>
    <n v="159"/>
    <x v="76"/>
    <x v="0"/>
    <x v="73"/>
    <d v="2013-11-25T00:00:00"/>
    <s v="Standard Class"/>
    <s v="NP-18670"/>
    <s v="Nora Paige"/>
    <x v="0"/>
    <s v="United States"/>
    <x v="50"/>
    <x v="26"/>
    <n v="73034"/>
    <x v="2"/>
    <s v="OFF-LA-10002475"/>
    <x v="1"/>
    <x v="2"/>
    <x v="148"/>
    <n v="14.62"/>
    <n v="2"/>
    <n v="0"/>
    <n v="6.8714000000000004"/>
  </r>
  <r>
    <n v="160"/>
    <x v="76"/>
    <x v="0"/>
    <x v="73"/>
    <d v="2013-11-25T00:00:00"/>
    <s v="Standard Class"/>
    <s v="NP-18670"/>
    <s v="Nora Paige"/>
    <x v="0"/>
    <s v="United States"/>
    <x v="50"/>
    <x v="26"/>
    <n v="73034"/>
    <x v="2"/>
    <s v="TEC-PH-10004536"/>
    <x v="2"/>
    <x v="7"/>
    <x v="149"/>
    <n v="944.93"/>
    <n v="7"/>
    <n v="0"/>
    <n v="236.23249999999999"/>
  </r>
  <r>
    <n v="161"/>
    <x v="77"/>
    <x v="0"/>
    <x v="74"/>
    <d v="2013-05-13T00:00:00"/>
    <s v="First Class"/>
    <s v="TT-21070"/>
    <s v="Ted Trevino"/>
    <x v="0"/>
    <s v="United States"/>
    <x v="1"/>
    <x v="1"/>
    <n v="90045"/>
    <x v="1"/>
    <s v="OFF-PA-10002751"/>
    <x v="1"/>
    <x v="10"/>
    <x v="150"/>
    <n v="5.98"/>
    <n v="1"/>
    <n v="0"/>
    <n v="2.6909999999999998"/>
  </r>
  <r>
    <n v="162"/>
    <x v="78"/>
    <x v="1"/>
    <x v="75"/>
    <d v="2012-12-31T00:00:00"/>
    <s v="Second Class"/>
    <s v="EM-13960"/>
    <s v="Eric Murdock"/>
    <x v="0"/>
    <s v="United States"/>
    <x v="10"/>
    <x v="9"/>
    <n v="19134"/>
    <x v="3"/>
    <s v="TEC-AC-10003657"/>
    <x v="2"/>
    <x v="11"/>
    <x v="151"/>
    <n v="54.384"/>
    <n v="2"/>
    <n v="0.2"/>
    <n v="1.3595999999999999"/>
  </r>
  <r>
    <n v="163"/>
    <x v="79"/>
    <x v="0"/>
    <x v="76"/>
    <d v="2013-11-21T00:00:00"/>
    <s v="Standard Class"/>
    <s v="RD-19900"/>
    <s v="Ruben Dartt"/>
    <x v="0"/>
    <s v="United States"/>
    <x v="51"/>
    <x v="27"/>
    <n v="88220"/>
    <x v="1"/>
    <s v="OFF-EN-10001990"/>
    <x v="1"/>
    <x v="12"/>
    <x v="33"/>
    <n v="28.4"/>
    <n v="5"/>
    <n v="0"/>
    <n v="13.348000000000001"/>
  </r>
  <r>
    <n v="164"/>
    <x v="80"/>
    <x v="0"/>
    <x v="77"/>
    <d v="2013-12-11T00:00:00"/>
    <s v="Standard Class"/>
    <s v="MJ-17740"/>
    <s v="Max Jones"/>
    <x v="0"/>
    <s v="United States"/>
    <x v="4"/>
    <x v="4"/>
    <n v="98115"/>
    <x v="1"/>
    <s v="OFF-BI-10004002"/>
    <x v="1"/>
    <x v="8"/>
    <x v="152"/>
    <n v="27.68"/>
    <n v="2"/>
    <n v="0.2"/>
    <n v="9.6880000000000006"/>
  </r>
  <r>
    <n v="165"/>
    <x v="81"/>
    <x v="2"/>
    <x v="78"/>
    <d v="2011-12-09T00:00:00"/>
    <s v="Standard Class"/>
    <s v="BM-11140"/>
    <s v="Becky Martin"/>
    <x v="0"/>
    <s v="United States"/>
    <x v="52"/>
    <x v="5"/>
    <n v="78207"/>
    <x v="2"/>
    <s v="OFF-AR-10004441"/>
    <x v="1"/>
    <x v="6"/>
    <x v="153"/>
    <n v="9.9359999999999999"/>
    <n v="3"/>
    <n v="0.2"/>
    <n v="2.7324000000000002"/>
  </r>
  <r>
    <n v="166"/>
    <x v="81"/>
    <x v="2"/>
    <x v="78"/>
    <d v="2011-12-09T00:00:00"/>
    <s v="Standard Class"/>
    <s v="BM-11140"/>
    <s v="Becky Martin"/>
    <x v="0"/>
    <s v="United States"/>
    <x v="52"/>
    <x v="5"/>
    <n v="78207"/>
    <x v="2"/>
    <s v="TEC-MA-10000822"/>
    <x v="2"/>
    <x v="15"/>
    <x v="154"/>
    <n v="8159.9520000000002"/>
    <n v="8"/>
    <n v="0.4"/>
    <n v="-1359.992"/>
  </r>
  <r>
    <n v="167"/>
    <x v="81"/>
    <x v="2"/>
    <x v="78"/>
    <d v="2011-12-09T00:00:00"/>
    <s v="Standard Class"/>
    <s v="BM-11140"/>
    <s v="Becky Martin"/>
    <x v="0"/>
    <s v="United States"/>
    <x v="52"/>
    <x v="5"/>
    <n v="78207"/>
    <x v="2"/>
    <s v="OFF-ST-10000991"/>
    <x v="1"/>
    <x v="4"/>
    <x v="155"/>
    <n v="275.928"/>
    <n v="3"/>
    <n v="0.2"/>
    <n v="-58.634700000000002"/>
  </r>
  <r>
    <n v="168"/>
    <x v="81"/>
    <x v="2"/>
    <x v="78"/>
    <d v="2011-12-09T00:00:00"/>
    <s v="Standard Class"/>
    <s v="BM-11140"/>
    <s v="Becky Martin"/>
    <x v="0"/>
    <s v="United States"/>
    <x v="52"/>
    <x v="5"/>
    <n v="78207"/>
    <x v="2"/>
    <s v="FUR-CH-10004287"/>
    <x v="0"/>
    <x v="1"/>
    <x v="156"/>
    <n v="1740.06"/>
    <n v="9"/>
    <n v="0.3"/>
    <n v="-24.858000000000001"/>
  </r>
  <r>
    <n v="169"/>
    <x v="81"/>
    <x v="2"/>
    <x v="78"/>
    <d v="2011-12-09T00:00:00"/>
    <s v="Standard Class"/>
    <s v="BM-11140"/>
    <s v="Becky Martin"/>
    <x v="0"/>
    <s v="United States"/>
    <x v="52"/>
    <x v="5"/>
    <n v="78207"/>
    <x v="2"/>
    <s v="OFF-AR-10002656"/>
    <x v="1"/>
    <x v="6"/>
    <x v="157"/>
    <n v="32.064"/>
    <n v="6"/>
    <n v="0.2"/>
    <n v="6.8136000000000001"/>
  </r>
  <r>
    <n v="170"/>
    <x v="81"/>
    <x v="2"/>
    <x v="78"/>
    <d v="2011-12-09T00:00:00"/>
    <s v="Standard Class"/>
    <s v="BM-11140"/>
    <s v="Becky Martin"/>
    <x v="0"/>
    <s v="United States"/>
    <x v="52"/>
    <x v="5"/>
    <n v="78207"/>
    <x v="2"/>
    <s v="OFF-AP-10002518"/>
    <x v="1"/>
    <x v="9"/>
    <x v="158"/>
    <n v="177.98"/>
    <n v="5"/>
    <n v="0.8"/>
    <n v="-453.84899999999999"/>
  </r>
  <r>
    <n v="171"/>
    <x v="81"/>
    <x v="2"/>
    <x v="78"/>
    <d v="2011-12-09T00:00:00"/>
    <s v="Standard Class"/>
    <s v="BM-11140"/>
    <s v="Becky Martin"/>
    <x v="0"/>
    <s v="United States"/>
    <x v="52"/>
    <x v="5"/>
    <n v="78207"/>
    <x v="2"/>
    <s v="TEC-PH-10003931"/>
    <x v="2"/>
    <x v="7"/>
    <x v="159"/>
    <n v="143.976"/>
    <n v="3"/>
    <n v="0.2"/>
    <n v="8.9984999999999999"/>
  </r>
  <r>
    <n v="172"/>
    <x v="82"/>
    <x v="2"/>
    <x v="79"/>
    <d v="2011-09-08T00:00:00"/>
    <s v="Standard Class"/>
    <s v="CS-12130"/>
    <s v="Chad Sievert"/>
    <x v="0"/>
    <s v="United States"/>
    <x v="1"/>
    <x v="1"/>
    <n v="90004"/>
    <x v="1"/>
    <s v="OFF-PA-10000659"/>
    <x v="1"/>
    <x v="10"/>
    <x v="160"/>
    <n v="20.94"/>
    <n v="3"/>
    <n v="0"/>
    <n v="9.8417999999999992"/>
  </r>
  <r>
    <n v="173"/>
    <x v="82"/>
    <x v="2"/>
    <x v="79"/>
    <d v="2011-09-08T00:00:00"/>
    <s v="Standard Class"/>
    <s v="CS-12130"/>
    <s v="Chad Sievert"/>
    <x v="0"/>
    <s v="United States"/>
    <x v="1"/>
    <x v="1"/>
    <n v="90004"/>
    <x v="1"/>
    <s v="OFF-PA-10001144"/>
    <x v="1"/>
    <x v="10"/>
    <x v="161"/>
    <n v="110.96"/>
    <n v="2"/>
    <n v="0"/>
    <n v="53.260800000000003"/>
  </r>
  <r>
    <n v="174"/>
    <x v="82"/>
    <x v="2"/>
    <x v="79"/>
    <d v="2011-09-08T00:00:00"/>
    <s v="Standard Class"/>
    <s v="CS-12130"/>
    <s v="Chad Sievert"/>
    <x v="0"/>
    <s v="United States"/>
    <x v="1"/>
    <x v="1"/>
    <n v="90004"/>
    <x v="1"/>
    <s v="FUR-CH-10003817"/>
    <x v="0"/>
    <x v="1"/>
    <x v="162"/>
    <n v="340.14400000000001"/>
    <n v="7"/>
    <n v="0.2"/>
    <n v="21.259"/>
  </r>
  <r>
    <n v="175"/>
    <x v="83"/>
    <x v="2"/>
    <x v="80"/>
    <d v="2011-09-19T00:00:00"/>
    <s v="Standard Class"/>
    <s v="JB-15400"/>
    <s v="Jennifer Braxton"/>
    <x v="1"/>
    <s v="United States"/>
    <x v="22"/>
    <x v="10"/>
    <n v="60623"/>
    <x v="2"/>
    <s v="OFF-AP-10000891"/>
    <x v="1"/>
    <x v="9"/>
    <x v="163"/>
    <n v="52.448"/>
    <n v="2"/>
    <n v="0.8"/>
    <n v="-131.12"/>
  </r>
  <r>
    <n v="176"/>
    <x v="83"/>
    <x v="2"/>
    <x v="80"/>
    <d v="2011-09-19T00:00:00"/>
    <s v="Standard Class"/>
    <s v="JB-15400"/>
    <s v="Jennifer Braxton"/>
    <x v="1"/>
    <s v="United States"/>
    <x v="22"/>
    <x v="10"/>
    <n v="60623"/>
    <x v="2"/>
    <s v="OFF-LA-10003148"/>
    <x v="1"/>
    <x v="2"/>
    <x v="164"/>
    <n v="20.16"/>
    <n v="4"/>
    <n v="0.2"/>
    <n v="6.5519999999999996"/>
  </r>
  <r>
    <n v="177"/>
    <x v="84"/>
    <x v="3"/>
    <x v="81"/>
    <d v="2014-04-26T00:00:00"/>
    <s v="Second Class"/>
    <s v="SJ-20500"/>
    <s v="Shirley Jackson"/>
    <x v="0"/>
    <s v="United States"/>
    <x v="12"/>
    <x v="5"/>
    <n v="77036"/>
    <x v="2"/>
    <s v="OFF-AP-10002684"/>
    <x v="1"/>
    <x v="9"/>
    <x v="165"/>
    <n v="97.263999999999996"/>
    <n v="4"/>
    <n v="0.8"/>
    <n v="-243.16"/>
  </r>
  <r>
    <n v="178"/>
    <x v="85"/>
    <x v="1"/>
    <x v="82"/>
    <d v="2012-11-23T00:00:00"/>
    <s v="Second Class"/>
    <s v="JE-15745"/>
    <s v="Joel Eaton"/>
    <x v="0"/>
    <s v="United States"/>
    <x v="46"/>
    <x v="24"/>
    <n v="43055"/>
    <x v="3"/>
    <s v="FUR-CH-10004698"/>
    <x v="0"/>
    <x v="1"/>
    <x v="166"/>
    <n v="396.80200000000002"/>
    <n v="7"/>
    <n v="0.3"/>
    <n v="-11.337199999999999"/>
  </r>
  <r>
    <n v="179"/>
    <x v="85"/>
    <x v="1"/>
    <x v="82"/>
    <d v="2012-11-23T00:00:00"/>
    <s v="Second Class"/>
    <s v="JE-15745"/>
    <s v="Joel Eaton"/>
    <x v="0"/>
    <s v="United States"/>
    <x v="46"/>
    <x v="24"/>
    <n v="43055"/>
    <x v="3"/>
    <s v="OFF-SU-10002189"/>
    <x v="1"/>
    <x v="14"/>
    <x v="167"/>
    <n v="15.88"/>
    <n v="5"/>
    <n v="0.2"/>
    <n v="-3.7715000000000001"/>
  </r>
  <r>
    <n v="180"/>
    <x v="86"/>
    <x v="1"/>
    <x v="83"/>
    <d v="2012-12-19T00:00:00"/>
    <s v="Standard Class"/>
    <s v="JK-15640"/>
    <s v="Jim Kriz"/>
    <x v="2"/>
    <s v="United States"/>
    <x v="20"/>
    <x v="15"/>
    <n v="10009"/>
    <x v="3"/>
    <s v="OFF-AR-10001940"/>
    <x v="1"/>
    <x v="6"/>
    <x v="168"/>
    <n v="3.28"/>
    <n v="1"/>
    <n v="0"/>
    <n v="1.4104000000000001"/>
  </r>
  <r>
    <n v="181"/>
    <x v="87"/>
    <x v="2"/>
    <x v="29"/>
    <d v="2011-09-12T00:00:00"/>
    <s v="Second Class"/>
    <s v="DK-13150"/>
    <s v="David Kendrick"/>
    <x v="1"/>
    <s v="United States"/>
    <x v="27"/>
    <x v="10"/>
    <n v="62521"/>
    <x v="2"/>
    <s v="OFF-ST-10003455"/>
    <x v="1"/>
    <x v="4"/>
    <x v="169"/>
    <n v="24.815999999999999"/>
    <n v="2"/>
    <n v="0.2"/>
    <n v="1.8612"/>
  </r>
  <r>
    <n v="182"/>
    <x v="87"/>
    <x v="2"/>
    <x v="29"/>
    <d v="2011-09-12T00:00:00"/>
    <s v="Second Class"/>
    <s v="DK-13150"/>
    <s v="David Kendrick"/>
    <x v="1"/>
    <s v="United States"/>
    <x v="27"/>
    <x v="10"/>
    <n v="62521"/>
    <x v="2"/>
    <s v="TEC-AC-10004659"/>
    <x v="2"/>
    <x v="11"/>
    <x v="170"/>
    <n v="408.74400000000003"/>
    <n v="7"/>
    <n v="0.2"/>
    <n v="76.639499999999998"/>
  </r>
  <r>
    <n v="183"/>
    <x v="88"/>
    <x v="2"/>
    <x v="84"/>
    <d v="2011-11-24T00:00:00"/>
    <s v="Second Class"/>
    <s v="RM-19675"/>
    <s v="Robert Marley"/>
    <x v="2"/>
    <s v="United States"/>
    <x v="53"/>
    <x v="28"/>
    <n v="71203"/>
    <x v="0"/>
    <s v="TEC-PH-10003273"/>
    <x v="2"/>
    <x v="7"/>
    <x v="171"/>
    <n v="503.96"/>
    <n v="4"/>
    <n v="0"/>
    <n v="131.02959999999999"/>
  </r>
  <r>
    <n v="184"/>
    <x v="88"/>
    <x v="2"/>
    <x v="84"/>
    <d v="2011-11-24T00:00:00"/>
    <s v="Second Class"/>
    <s v="RM-19675"/>
    <s v="Robert Marley"/>
    <x v="2"/>
    <s v="United States"/>
    <x v="53"/>
    <x v="28"/>
    <n v="71203"/>
    <x v="0"/>
    <s v="TEC-PH-10004896"/>
    <x v="2"/>
    <x v="7"/>
    <x v="172"/>
    <n v="149.94999999999999"/>
    <n v="5"/>
    <n v="0"/>
    <n v="41.985999999999997"/>
  </r>
  <r>
    <n v="185"/>
    <x v="88"/>
    <x v="2"/>
    <x v="84"/>
    <d v="2011-11-24T00:00:00"/>
    <s v="Second Class"/>
    <s v="RM-19675"/>
    <s v="Robert Marley"/>
    <x v="2"/>
    <s v="United States"/>
    <x v="53"/>
    <x v="28"/>
    <n v="71203"/>
    <x v="0"/>
    <s v="TEC-AC-10002345"/>
    <x v="2"/>
    <x v="11"/>
    <x v="173"/>
    <n v="29"/>
    <n v="2"/>
    <n v="0"/>
    <n v="7.25"/>
  </r>
  <r>
    <n v="186"/>
    <x v="89"/>
    <x v="0"/>
    <x v="85"/>
    <d v="2013-03-12T00:00:00"/>
    <s v="Standard Class"/>
    <s v="SK-19990"/>
    <s v="Sally Knutson"/>
    <x v="0"/>
    <s v="United States"/>
    <x v="54"/>
    <x v="29"/>
    <n v="6824"/>
    <x v="3"/>
    <s v="OFF-BI-10001890"/>
    <x v="1"/>
    <x v="8"/>
    <x v="174"/>
    <n v="7.16"/>
    <n v="2"/>
    <n v="0"/>
    <n v="3.4367999999999999"/>
  </r>
  <r>
    <n v="187"/>
    <x v="90"/>
    <x v="2"/>
    <x v="86"/>
    <d v="2011-08-30T00:00:00"/>
    <s v="Standard Class"/>
    <s v="FM-14290"/>
    <s v="Frank Merwin"/>
    <x v="2"/>
    <s v="United States"/>
    <x v="1"/>
    <x v="1"/>
    <n v="90032"/>
    <x v="1"/>
    <s v="TEC-AC-10002323"/>
    <x v="2"/>
    <x v="11"/>
    <x v="175"/>
    <n v="176.8"/>
    <n v="8"/>
    <n v="0"/>
    <n v="22.984000000000002"/>
  </r>
  <r>
    <n v="188"/>
    <x v="91"/>
    <x v="0"/>
    <x v="87"/>
    <d v="2013-07-23T00:00:00"/>
    <s v="Standard Class"/>
    <s v="AM-10360"/>
    <s v="Alice McCarthy"/>
    <x v="1"/>
    <s v="United States"/>
    <x v="55"/>
    <x v="5"/>
    <n v="75051"/>
    <x v="2"/>
    <s v="OFF-ST-10001328"/>
    <x v="1"/>
    <x v="4"/>
    <x v="176"/>
    <n v="37.223999999999997"/>
    <n v="3"/>
    <n v="0.2"/>
    <n v="3.7223999999999999"/>
  </r>
  <r>
    <n v="189"/>
    <x v="91"/>
    <x v="0"/>
    <x v="87"/>
    <d v="2013-07-23T00:00:00"/>
    <s v="Standard Class"/>
    <s v="AM-10360"/>
    <s v="Alice McCarthy"/>
    <x v="1"/>
    <s v="United States"/>
    <x v="55"/>
    <x v="5"/>
    <n v="75051"/>
    <x v="2"/>
    <s v="OFF-PA-10001950"/>
    <x v="1"/>
    <x v="10"/>
    <x v="144"/>
    <n v="20.015999999999998"/>
    <n v="3"/>
    <n v="0.2"/>
    <n v="6.2549999999999999"/>
  </r>
  <r>
    <n v="190"/>
    <x v="92"/>
    <x v="1"/>
    <x v="88"/>
    <d v="2012-10-14T00:00:00"/>
    <s v="First Class"/>
    <s v="MP-17470"/>
    <s v="Mark Packer"/>
    <x v="2"/>
    <s v="United States"/>
    <x v="20"/>
    <x v="15"/>
    <n v="10035"/>
    <x v="3"/>
    <s v="FUR-BO-10002613"/>
    <x v="0"/>
    <x v="0"/>
    <x v="177"/>
    <n v="899.13599999999997"/>
    <n v="4"/>
    <n v="0.2"/>
    <n v="112.392"/>
  </r>
  <r>
    <n v="191"/>
    <x v="92"/>
    <x v="1"/>
    <x v="88"/>
    <d v="2012-10-14T00:00:00"/>
    <s v="First Class"/>
    <s v="MP-17470"/>
    <s v="Mark Packer"/>
    <x v="2"/>
    <s v="United States"/>
    <x v="20"/>
    <x v="15"/>
    <n v="10035"/>
    <x v="3"/>
    <s v="TEC-PH-10001552"/>
    <x v="2"/>
    <x v="7"/>
    <x v="178"/>
    <n v="71.760000000000005"/>
    <n v="6"/>
    <n v="0"/>
    <n v="20.0928"/>
  </r>
  <r>
    <n v="192"/>
    <x v="92"/>
    <x v="1"/>
    <x v="88"/>
    <d v="2012-10-14T00:00:00"/>
    <s v="First Class"/>
    <s v="MP-17470"/>
    <s v="Mark Packer"/>
    <x v="2"/>
    <s v="United States"/>
    <x v="20"/>
    <x v="15"/>
    <n v="10035"/>
    <x v="3"/>
    <s v="OFF-PA-10000061"/>
    <x v="1"/>
    <x v="10"/>
    <x v="179"/>
    <n v="51.84"/>
    <n v="8"/>
    <n v="0"/>
    <n v="24.883199999999999"/>
  </r>
  <r>
    <n v="193"/>
    <x v="92"/>
    <x v="1"/>
    <x v="88"/>
    <d v="2012-10-14T00:00:00"/>
    <s v="First Class"/>
    <s v="MP-17470"/>
    <s v="Mark Packer"/>
    <x v="2"/>
    <s v="United States"/>
    <x v="20"/>
    <x v="15"/>
    <n v="10035"/>
    <x v="3"/>
    <s v="FUR-BO-10002545"/>
    <x v="0"/>
    <x v="0"/>
    <x v="37"/>
    <n v="626.35199999999998"/>
    <n v="3"/>
    <n v="0.2"/>
    <n v="46.976399999999998"/>
  </r>
  <r>
    <n v="194"/>
    <x v="92"/>
    <x v="1"/>
    <x v="88"/>
    <d v="2012-10-14T00:00:00"/>
    <s v="First Class"/>
    <s v="MP-17470"/>
    <s v="Mark Packer"/>
    <x v="2"/>
    <s v="United States"/>
    <x v="20"/>
    <x v="15"/>
    <n v="10035"/>
    <x v="3"/>
    <s v="OFF-AR-10003514"/>
    <x v="1"/>
    <x v="6"/>
    <x v="180"/>
    <n v="19.899999999999999"/>
    <n v="5"/>
    <n v="0"/>
    <n v="6.5670000000000002"/>
  </r>
  <r>
    <n v="195"/>
    <x v="93"/>
    <x v="1"/>
    <x v="89"/>
    <d v="2012-06-11T00:00:00"/>
    <s v="Standard Class"/>
    <s v="MZ-17515"/>
    <s v="Mary Zewe"/>
    <x v="1"/>
    <s v="United States"/>
    <x v="56"/>
    <x v="1"/>
    <n v="92374"/>
    <x v="1"/>
    <s v="OFF-EN-10001509"/>
    <x v="1"/>
    <x v="12"/>
    <x v="29"/>
    <n v="14.28"/>
    <n v="7"/>
    <n v="0"/>
    <n v="6.7115999999999998"/>
  </r>
  <r>
    <n v="196"/>
    <x v="94"/>
    <x v="2"/>
    <x v="90"/>
    <d v="2011-03-25T00:00:00"/>
    <s v="Standard Class"/>
    <s v="CB-12025"/>
    <s v="Cassandra Brandow"/>
    <x v="0"/>
    <s v="United States"/>
    <x v="57"/>
    <x v="24"/>
    <n v="45011"/>
    <x v="3"/>
    <s v="OFF-AR-10004685"/>
    <x v="1"/>
    <x v="6"/>
    <x v="181"/>
    <n v="7.4080000000000004"/>
    <n v="2"/>
    <n v="0.2"/>
    <n v="1.2038"/>
  </r>
  <r>
    <n v="197"/>
    <x v="94"/>
    <x v="2"/>
    <x v="90"/>
    <d v="2011-03-25T00:00:00"/>
    <s v="Standard Class"/>
    <s v="CB-12025"/>
    <s v="Cassandra Brandow"/>
    <x v="0"/>
    <s v="United States"/>
    <x v="57"/>
    <x v="24"/>
    <n v="45011"/>
    <x v="3"/>
    <s v="OFF-AR-10004027"/>
    <x v="1"/>
    <x v="6"/>
    <x v="182"/>
    <n v="6.048"/>
    <n v="3"/>
    <n v="0.2"/>
    <n v="1.5875999999999999"/>
  </r>
  <r>
    <n v="198"/>
    <x v="95"/>
    <x v="3"/>
    <x v="44"/>
    <d v="2014-11-14T00:00:00"/>
    <s v="Standard Class"/>
    <s v="VM-21685"/>
    <s v="Valerie Mitchum"/>
    <x v="2"/>
    <s v="United States"/>
    <x v="58"/>
    <x v="30"/>
    <n v="7090"/>
    <x v="3"/>
    <s v="OFF-ST-10001414"/>
    <x v="1"/>
    <x v="4"/>
    <x v="183"/>
    <n v="46.26"/>
    <n v="3"/>
    <n v="0"/>
    <n v="12.0276"/>
  </r>
  <r>
    <n v="199"/>
    <x v="96"/>
    <x v="3"/>
    <x v="91"/>
    <d v="2014-07-14T00:00:00"/>
    <s v="Standard Class"/>
    <s v="FH-14365"/>
    <s v="Fred Hopkins"/>
    <x v="1"/>
    <s v="United States"/>
    <x v="10"/>
    <x v="9"/>
    <n v="19120"/>
    <x v="3"/>
    <s v="OFF-BI-10000343"/>
    <x v="1"/>
    <x v="8"/>
    <x v="184"/>
    <n v="2.9460000000000002"/>
    <n v="2"/>
    <n v="0.7"/>
    <n v="-2.2585999999999999"/>
  </r>
  <r>
    <n v="200"/>
    <x v="96"/>
    <x v="3"/>
    <x v="91"/>
    <d v="2014-07-14T00:00:00"/>
    <s v="Standard Class"/>
    <s v="FH-14365"/>
    <s v="Fred Hopkins"/>
    <x v="1"/>
    <s v="United States"/>
    <x v="10"/>
    <x v="9"/>
    <n v="19120"/>
    <x v="3"/>
    <s v="OFF-PA-10002749"/>
    <x v="1"/>
    <x v="10"/>
    <x v="185"/>
    <n v="16.056000000000001"/>
    <n v="3"/>
    <n v="0.2"/>
    <n v="5.8202999999999996"/>
  </r>
  <r>
    <n v="201"/>
    <x v="97"/>
    <x v="3"/>
    <x v="92"/>
    <d v="2014-06-30T00:00:00"/>
    <s v="Standard Class"/>
    <s v="MB-17305"/>
    <s v="Maria Bertelson"/>
    <x v="0"/>
    <s v="United States"/>
    <x v="59"/>
    <x v="24"/>
    <n v="44312"/>
    <x v="3"/>
    <s v="OFF-PA-10002666"/>
    <x v="1"/>
    <x v="10"/>
    <x v="186"/>
    <n v="21.744"/>
    <n v="3"/>
    <n v="0.2"/>
    <n v="6.7949999999999999"/>
  </r>
  <r>
    <n v="202"/>
    <x v="98"/>
    <x v="2"/>
    <x v="93"/>
    <d v="2011-05-08T00:00:00"/>
    <s v="First Class"/>
    <s v="BS-11755"/>
    <s v="Bruce Stewart"/>
    <x v="0"/>
    <s v="United States"/>
    <x v="60"/>
    <x v="22"/>
    <n v="80219"/>
    <x v="1"/>
    <s v="FUR-TA-10004289"/>
    <x v="0"/>
    <x v="3"/>
    <x v="187"/>
    <n v="218.75"/>
    <n v="2"/>
    <n v="0.5"/>
    <n v="-161.875"/>
  </r>
  <r>
    <n v="203"/>
    <x v="98"/>
    <x v="2"/>
    <x v="93"/>
    <d v="2011-05-08T00:00:00"/>
    <s v="First Class"/>
    <s v="BS-11755"/>
    <s v="Bruce Stewart"/>
    <x v="0"/>
    <s v="United States"/>
    <x v="60"/>
    <x v="22"/>
    <n v="80219"/>
    <x v="1"/>
    <s v="OFF-AP-10003622"/>
    <x v="1"/>
    <x v="9"/>
    <x v="188"/>
    <n v="2.6"/>
    <n v="1"/>
    <n v="0.2"/>
    <n v="0.29249999999999998"/>
  </r>
  <r>
    <n v="204"/>
    <x v="99"/>
    <x v="3"/>
    <x v="94"/>
    <d v="2014-12-22T00:00:00"/>
    <s v="Second Class"/>
    <s v="LC-17140"/>
    <s v="Logan Currie"/>
    <x v="0"/>
    <s v="United States"/>
    <x v="61"/>
    <x v="5"/>
    <n v="75220"/>
    <x v="2"/>
    <s v="OFF-AP-10003217"/>
    <x v="1"/>
    <x v="9"/>
    <x v="189"/>
    <n v="66.284000000000006"/>
    <n v="2"/>
    <n v="0.8"/>
    <n v="-178.96680000000001"/>
  </r>
  <r>
    <n v="205"/>
    <x v="100"/>
    <x v="3"/>
    <x v="95"/>
    <d v="2014-08-06T00:00:00"/>
    <s v="Standard Class"/>
    <s v="HK-14890"/>
    <s v="Heather Kirkland"/>
    <x v="1"/>
    <s v="United States"/>
    <x v="47"/>
    <x v="18"/>
    <n v="37064"/>
    <x v="0"/>
    <s v="FUR-FU-10002960"/>
    <x v="0"/>
    <x v="5"/>
    <x v="190"/>
    <n v="35.167999999999999"/>
    <n v="7"/>
    <n v="0.2"/>
    <n v="9.6712000000000007"/>
  </r>
  <r>
    <n v="206"/>
    <x v="101"/>
    <x v="3"/>
    <x v="34"/>
    <d v="2014-12-15T00:00:00"/>
    <s v="Standard Class"/>
    <s v="LE-16810"/>
    <s v="Laurel Elliston"/>
    <x v="0"/>
    <s v="United States"/>
    <x v="62"/>
    <x v="1"/>
    <n v="90604"/>
    <x v="1"/>
    <s v="TEC-PH-10001918"/>
    <x v="2"/>
    <x v="7"/>
    <x v="191"/>
    <n v="444.76799999999997"/>
    <n v="4"/>
    <n v="0.2"/>
    <n v="44.476799999999997"/>
  </r>
  <r>
    <n v="207"/>
    <x v="102"/>
    <x v="3"/>
    <x v="96"/>
    <d v="2014-08-12T00:00:00"/>
    <s v="Standard Class"/>
    <s v="JH-15985"/>
    <s v="Joseph Holt"/>
    <x v="0"/>
    <s v="United States"/>
    <x v="63"/>
    <x v="12"/>
    <n v="48601"/>
    <x v="2"/>
    <s v="OFF-ST-10000642"/>
    <x v="1"/>
    <x v="4"/>
    <x v="192"/>
    <n v="83.92"/>
    <n v="4"/>
    <n v="0"/>
    <n v="5.8743999999999996"/>
  </r>
  <r>
    <n v="208"/>
    <x v="102"/>
    <x v="3"/>
    <x v="96"/>
    <d v="2014-08-12T00:00:00"/>
    <s v="Standard Class"/>
    <s v="JH-15985"/>
    <s v="Joseph Holt"/>
    <x v="0"/>
    <s v="United States"/>
    <x v="63"/>
    <x v="12"/>
    <n v="48601"/>
    <x v="2"/>
    <s v="TEC-PH-10001700"/>
    <x v="2"/>
    <x v="7"/>
    <x v="193"/>
    <n v="131.97999999999999"/>
    <n v="2"/>
    <n v="0"/>
    <n v="35.634599999999999"/>
  </r>
  <r>
    <n v="209"/>
    <x v="102"/>
    <x v="3"/>
    <x v="96"/>
    <d v="2014-08-12T00:00:00"/>
    <s v="Standard Class"/>
    <s v="JH-15985"/>
    <s v="Joseph Holt"/>
    <x v="0"/>
    <s v="United States"/>
    <x v="63"/>
    <x v="12"/>
    <n v="48601"/>
    <x v="2"/>
    <s v="OFF-BI-10003274"/>
    <x v="1"/>
    <x v="8"/>
    <x v="122"/>
    <n v="15.92"/>
    <n v="4"/>
    <n v="0"/>
    <n v="7.4824000000000002"/>
  </r>
  <r>
    <n v="210"/>
    <x v="102"/>
    <x v="3"/>
    <x v="96"/>
    <d v="2014-08-12T00:00:00"/>
    <s v="Standard Class"/>
    <s v="JH-15985"/>
    <s v="Joseph Holt"/>
    <x v="0"/>
    <s v="United States"/>
    <x v="63"/>
    <x v="12"/>
    <n v="48601"/>
    <x v="2"/>
    <s v="OFF-FA-10000134"/>
    <x v="1"/>
    <x v="13"/>
    <x v="194"/>
    <n v="52.29"/>
    <n v="9"/>
    <n v="0"/>
    <n v="16.209900000000001"/>
  </r>
  <r>
    <n v="211"/>
    <x v="102"/>
    <x v="3"/>
    <x v="96"/>
    <d v="2014-08-12T00:00:00"/>
    <s v="Standard Class"/>
    <s v="JH-15985"/>
    <s v="Joseph Holt"/>
    <x v="0"/>
    <s v="United States"/>
    <x v="63"/>
    <x v="12"/>
    <n v="48601"/>
    <x v="2"/>
    <s v="OFF-ST-10001522"/>
    <x v="1"/>
    <x v="4"/>
    <x v="195"/>
    <n v="91.99"/>
    <n v="1"/>
    <n v="0"/>
    <n v="3.6796000000000002"/>
  </r>
  <r>
    <n v="212"/>
    <x v="103"/>
    <x v="1"/>
    <x v="97"/>
    <d v="2012-02-13T00:00:00"/>
    <s v="Second Class"/>
    <s v="MS-17980"/>
    <s v="Michael Stewart"/>
    <x v="1"/>
    <s v="United States"/>
    <x v="61"/>
    <x v="5"/>
    <n v="75220"/>
    <x v="2"/>
    <s v="TEC-AC-10001266"/>
    <x v="2"/>
    <x v="11"/>
    <x v="196"/>
    <n v="20.8"/>
    <n v="2"/>
    <n v="0.2"/>
    <n v="6.5"/>
  </r>
  <r>
    <n v="213"/>
    <x v="104"/>
    <x v="1"/>
    <x v="98"/>
    <d v="2012-09-01T00:00:00"/>
    <s v="Standard Class"/>
    <s v="VW-21775"/>
    <s v="Victoria Wilson"/>
    <x v="1"/>
    <s v="United States"/>
    <x v="64"/>
    <x v="24"/>
    <n v="44256"/>
    <x v="3"/>
    <s v="OFF-LA-10004544"/>
    <x v="1"/>
    <x v="2"/>
    <x v="197"/>
    <n v="23.68"/>
    <n v="2"/>
    <n v="0.2"/>
    <n v="8.8800000000000008"/>
  </r>
  <r>
    <n v="214"/>
    <x v="104"/>
    <x v="1"/>
    <x v="98"/>
    <d v="2012-09-01T00:00:00"/>
    <s v="Standard Class"/>
    <s v="VW-21775"/>
    <s v="Victoria Wilson"/>
    <x v="1"/>
    <s v="United States"/>
    <x v="64"/>
    <x v="24"/>
    <n v="44256"/>
    <x v="3"/>
    <s v="FUR-BO-10004695"/>
    <x v="0"/>
    <x v="0"/>
    <x v="198"/>
    <n v="452.45"/>
    <n v="5"/>
    <n v="0.5"/>
    <n v="-244.32300000000001"/>
  </r>
  <r>
    <n v="215"/>
    <x v="104"/>
    <x v="1"/>
    <x v="98"/>
    <d v="2012-09-01T00:00:00"/>
    <s v="Standard Class"/>
    <s v="VW-21775"/>
    <s v="Victoria Wilson"/>
    <x v="1"/>
    <s v="United States"/>
    <x v="64"/>
    <x v="24"/>
    <n v="44256"/>
    <x v="3"/>
    <s v="TEC-PH-10002844"/>
    <x v="2"/>
    <x v="7"/>
    <x v="104"/>
    <n v="62.981999999999999"/>
    <n v="3"/>
    <n v="0.4"/>
    <n v="-14.6958"/>
  </r>
  <r>
    <n v="216"/>
    <x v="104"/>
    <x v="1"/>
    <x v="98"/>
    <d v="2012-09-01T00:00:00"/>
    <s v="Standard Class"/>
    <s v="VW-21775"/>
    <s v="Victoria Wilson"/>
    <x v="1"/>
    <s v="United States"/>
    <x v="64"/>
    <x v="24"/>
    <n v="44256"/>
    <x v="3"/>
    <s v="TEC-MA-10000864"/>
    <x v="2"/>
    <x v="15"/>
    <x v="199"/>
    <n v="1188"/>
    <n v="9"/>
    <n v="0.7"/>
    <n v="-950.4"/>
  </r>
  <r>
    <n v="217"/>
    <x v="104"/>
    <x v="1"/>
    <x v="98"/>
    <d v="2012-09-01T00:00:00"/>
    <s v="Standard Class"/>
    <s v="VW-21775"/>
    <s v="Victoria Wilson"/>
    <x v="1"/>
    <s v="United States"/>
    <x v="64"/>
    <x v="24"/>
    <n v="44256"/>
    <x v="3"/>
    <s v="TEC-AC-10000109"/>
    <x v="2"/>
    <x v="11"/>
    <x v="200"/>
    <n v="89.584000000000003"/>
    <n v="2"/>
    <n v="0.2"/>
    <n v="4.4791999999999996"/>
  </r>
  <r>
    <n v="218"/>
    <x v="105"/>
    <x v="0"/>
    <x v="99"/>
    <d v="2013-02-11T00:00:00"/>
    <s v="Standard Class"/>
    <s v="JH-15910"/>
    <s v="Jonathan Howell"/>
    <x v="0"/>
    <s v="United States"/>
    <x v="1"/>
    <x v="1"/>
    <n v="90032"/>
    <x v="1"/>
    <s v="OFF-ST-10001328"/>
    <x v="1"/>
    <x v="4"/>
    <x v="176"/>
    <n v="93.06"/>
    <n v="6"/>
    <n v="0"/>
    <n v="26.056799999999999"/>
  </r>
  <r>
    <n v="219"/>
    <x v="105"/>
    <x v="0"/>
    <x v="99"/>
    <d v="2013-02-11T00:00:00"/>
    <s v="Standard Class"/>
    <s v="JH-15910"/>
    <s v="Jonathan Howell"/>
    <x v="0"/>
    <s v="United States"/>
    <x v="1"/>
    <x v="1"/>
    <n v="90032"/>
    <x v="1"/>
    <s v="TEC-PH-10002563"/>
    <x v="2"/>
    <x v="7"/>
    <x v="201"/>
    <n v="302.37599999999998"/>
    <n v="3"/>
    <n v="0.2"/>
    <n v="22.6782"/>
  </r>
  <r>
    <n v="220"/>
    <x v="106"/>
    <x v="1"/>
    <x v="100"/>
    <d v="2012-12-27T00:00:00"/>
    <s v="First Class"/>
    <s v="JB-15925"/>
    <s v="Joni Blumstein"/>
    <x v="0"/>
    <s v="United States"/>
    <x v="65"/>
    <x v="24"/>
    <n v="43017"/>
    <x v="3"/>
    <s v="OFF-FA-10000585"/>
    <x v="1"/>
    <x v="13"/>
    <x v="202"/>
    <n v="5.5839999999999996"/>
    <n v="2"/>
    <n v="0.2"/>
    <n v="1.8148"/>
  </r>
  <r>
    <n v="221"/>
    <x v="106"/>
    <x v="1"/>
    <x v="100"/>
    <d v="2012-12-27T00:00:00"/>
    <s v="First Class"/>
    <s v="JB-15925"/>
    <s v="Joni Blumstein"/>
    <x v="0"/>
    <s v="United States"/>
    <x v="65"/>
    <x v="24"/>
    <n v="43017"/>
    <x v="3"/>
    <s v="OFF-PA-10004000"/>
    <x v="1"/>
    <x v="10"/>
    <x v="203"/>
    <n v="22.704000000000001"/>
    <n v="6"/>
    <n v="0.2"/>
    <n v="8.2302"/>
  </r>
  <r>
    <n v="222"/>
    <x v="106"/>
    <x v="1"/>
    <x v="100"/>
    <d v="2012-12-27T00:00:00"/>
    <s v="First Class"/>
    <s v="JB-15925"/>
    <s v="Joni Blumstein"/>
    <x v="0"/>
    <s v="United States"/>
    <x v="65"/>
    <x v="24"/>
    <n v="43017"/>
    <x v="3"/>
    <s v="OFF-BI-10002852"/>
    <x v="1"/>
    <x v="8"/>
    <x v="91"/>
    <n v="19.776"/>
    <n v="4"/>
    <n v="0.7"/>
    <n v="-13.8432"/>
  </r>
  <r>
    <n v="223"/>
    <x v="106"/>
    <x v="1"/>
    <x v="100"/>
    <d v="2012-12-27T00:00:00"/>
    <s v="First Class"/>
    <s v="JB-15925"/>
    <s v="Joni Blumstein"/>
    <x v="0"/>
    <s v="United States"/>
    <x v="65"/>
    <x v="24"/>
    <n v="43017"/>
    <x v="3"/>
    <s v="FUR-FU-10000087"/>
    <x v="0"/>
    <x v="5"/>
    <x v="204"/>
    <n v="72.703999999999994"/>
    <n v="4"/>
    <n v="0.2"/>
    <n v="19.084800000000001"/>
  </r>
  <r>
    <n v="224"/>
    <x v="106"/>
    <x v="1"/>
    <x v="100"/>
    <d v="2012-12-27T00:00:00"/>
    <s v="First Class"/>
    <s v="JB-15925"/>
    <s v="Joni Blumstein"/>
    <x v="0"/>
    <s v="United States"/>
    <x v="65"/>
    <x v="24"/>
    <n v="43017"/>
    <x v="3"/>
    <s v="TEC-MA-10001148"/>
    <x v="2"/>
    <x v="15"/>
    <x v="205"/>
    <n v="479.988"/>
    <n v="4"/>
    <n v="0.7"/>
    <n v="-383.99040000000002"/>
  </r>
  <r>
    <n v="225"/>
    <x v="106"/>
    <x v="1"/>
    <x v="100"/>
    <d v="2012-12-27T00:00:00"/>
    <s v="First Class"/>
    <s v="JB-15925"/>
    <s v="Joni Blumstein"/>
    <x v="0"/>
    <s v="United States"/>
    <x v="65"/>
    <x v="24"/>
    <n v="43017"/>
    <x v="3"/>
    <s v="OFF-AR-10001958"/>
    <x v="1"/>
    <x v="6"/>
    <x v="206"/>
    <n v="27.167999999999999"/>
    <n v="2"/>
    <n v="0.2"/>
    <n v="2.7168000000000001"/>
  </r>
  <r>
    <n v="226"/>
    <x v="107"/>
    <x v="1"/>
    <x v="101"/>
    <d v="2012-08-16T00:00:00"/>
    <s v="Standard Class"/>
    <s v="DS-13180"/>
    <s v="David Smith"/>
    <x v="1"/>
    <s v="United States"/>
    <x v="66"/>
    <x v="12"/>
    <n v="48227"/>
    <x v="2"/>
    <s v="OFF-AR-10001026"/>
    <x v="1"/>
    <x v="6"/>
    <x v="207"/>
    <n v="2.2000000000000002"/>
    <n v="1"/>
    <n v="0"/>
    <n v="0.96799999999999997"/>
  </r>
  <r>
    <n v="227"/>
    <x v="107"/>
    <x v="1"/>
    <x v="101"/>
    <d v="2012-08-16T00:00:00"/>
    <s v="Standard Class"/>
    <s v="DS-13180"/>
    <s v="David Smith"/>
    <x v="1"/>
    <s v="United States"/>
    <x v="66"/>
    <x v="12"/>
    <n v="48227"/>
    <x v="2"/>
    <s v="FUR-TA-10003748"/>
    <x v="0"/>
    <x v="3"/>
    <x v="208"/>
    <n v="622.45000000000005"/>
    <n v="5"/>
    <n v="0"/>
    <n v="136.93899999999999"/>
  </r>
  <r>
    <n v="228"/>
    <x v="107"/>
    <x v="1"/>
    <x v="101"/>
    <d v="2012-08-16T00:00:00"/>
    <s v="Standard Class"/>
    <s v="DS-13180"/>
    <s v="David Smith"/>
    <x v="1"/>
    <s v="United States"/>
    <x v="66"/>
    <x v="12"/>
    <n v="48227"/>
    <x v="2"/>
    <s v="OFF-ST-10002485"/>
    <x v="1"/>
    <x v="4"/>
    <x v="209"/>
    <n v="21.98"/>
    <n v="1"/>
    <n v="0"/>
    <n v="0.2198"/>
  </r>
  <r>
    <n v="229"/>
    <x v="108"/>
    <x v="1"/>
    <x v="102"/>
    <d v="2012-04-03T00:00:00"/>
    <s v="Standard Class"/>
    <s v="VD-21670"/>
    <s v="Valerie Dominguez"/>
    <x v="0"/>
    <s v="United States"/>
    <x v="29"/>
    <x v="18"/>
    <n v="38401"/>
    <x v="0"/>
    <s v="FUR-CH-10004860"/>
    <x v="0"/>
    <x v="1"/>
    <x v="210"/>
    <n v="161.56800000000001"/>
    <n v="2"/>
    <n v="0.2"/>
    <n v="-28.2744"/>
  </r>
  <r>
    <n v="230"/>
    <x v="108"/>
    <x v="1"/>
    <x v="102"/>
    <d v="2012-04-03T00:00:00"/>
    <s v="Standard Class"/>
    <s v="VD-21670"/>
    <s v="Valerie Dominguez"/>
    <x v="0"/>
    <s v="United States"/>
    <x v="29"/>
    <x v="18"/>
    <n v="38401"/>
    <x v="0"/>
    <s v="FUR-CH-10004477"/>
    <x v="0"/>
    <x v="1"/>
    <x v="211"/>
    <n v="389.69600000000003"/>
    <n v="8"/>
    <n v="0.2"/>
    <n v="43.840800000000002"/>
  </r>
  <r>
    <n v="231"/>
    <x v="109"/>
    <x v="2"/>
    <x v="103"/>
    <d v="2011-09-17T00:00:00"/>
    <s v="Standard Class"/>
    <s v="EA-14035"/>
    <s v="Erin Ashbrook"/>
    <x v="1"/>
    <s v="United States"/>
    <x v="35"/>
    <x v="3"/>
    <n v="28205"/>
    <x v="0"/>
    <s v="OFF-BI-10001679"/>
    <x v="1"/>
    <x v="8"/>
    <x v="212"/>
    <n v="18.648"/>
    <n v="7"/>
    <n v="0.7"/>
    <n v="-12.432"/>
  </r>
  <r>
    <n v="232"/>
    <x v="110"/>
    <x v="3"/>
    <x v="104"/>
    <d v="2014-04-13T00:00:00"/>
    <s v="Standard Class"/>
    <s v="CS-12400"/>
    <s v="Christopher Schild"/>
    <x v="2"/>
    <s v="United States"/>
    <x v="67"/>
    <x v="2"/>
    <n v="33614"/>
    <x v="0"/>
    <s v="FUR-TA-10001705"/>
    <x v="0"/>
    <x v="3"/>
    <x v="213"/>
    <n v="233.86"/>
    <n v="2"/>
    <n v="0.45"/>
    <n v="-102.048"/>
  </r>
  <r>
    <n v="233"/>
    <x v="110"/>
    <x v="3"/>
    <x v="104"/>
    <d v="2014-04-13T00:00:00"/>
    <s v="Standard Class"/>
    <s v="CS-12400"/>
    <s v="Christopher Schild"/>
    <x v="2"/>
    <s v="United States"/>
    <x v="67"/>
    <x v="2"/>
    <n v="33614"/>
    <x v="0"/>
    <s v="FUR-TA-10003473"/>
    <x v="0"/>
    <x v="3"/>
    <x v="214"/>
    <n v="620.61450000000002"/>
    <n v="3"/>
    <n v="0.45"/>
    <n v="-248.2458"/>
  </r>
  <r>
    <n v="234"/>
    <x v="110"/>
    <x v="3"/>
    <x v="104"/>
    <d v="2014-04-13T00:00:00"/>
    <s v="Standard Class"/>
    <s v="CS-12400"/>
    <s v="Christopher Schild"/>
    <x v="2"/>
    <s v="United States"/>
    <x v="67"/>
    <x v="2"/>
    <n v="33614"/>
    <x v="0"/>
    <s v="OFF-BI-10001679"/>
    <x v="1"/>
    <x v="8"/>
    <x v="212"/>
    <n v="5.3280000000000003"/>
    <n v="2"/>
    <n v="0.7"/>
    <n v="-3.552"/>
  </r>
  <r>
    <n v="235"/>
    <x v="110"/>
    <x v="3"/>
    <x v="104"/>
    <d v="2014-04-13T00:00:00"/>
    <s v="Standard Class"/>
    <s v="CS-12400"/>
    <s v="Christopher Schild"/>
    <x v="2"/>
    <s v="United States"/>
    <x v="67"/>
    <x v="2"/>
    <n v="33614"/>
    <x v="0"/>
    <s v="FUR-FU-10004017"/>
    <x v="0"/>
    <x v="5"/>
    <x v="215"/>
    <n v="258.072"/>
    <n v="3"/>
    <n v="0.2"/>
    <n v="0"/>
  </r>
  <r>
    <n v="236"/>
    <x v="110"/>
    <x v="3"/>
    <x v="104"/>
    <d v="2014-04-13T00:00:00"/>
    <s v="Standard Class"/>
    <s v="CS-12400"/>
    <s v="Christopher Schild"/>
    <x v="2"/>
    <s v="United States"/>
    <x v="67"/>
    <x v="2"/>
    <n v="33614"/>
    <x v="0"/>
    <s v="TEC-AC-10003832"/>
    <x v="2"/>
    <x v="11"/>
    <x v="216"/>
    <n v="617.976"/>
    <n v="3"/>
    <n v="0.2"/>
    <n v="-7.7247000000000003"/>
  </r>
  <r>
    <n v="237"/>
    <x v="111"/>
    <x v="3"/>
    <x v="105"/>
    <d v="2014-11-17T00:00:00"/>
    <s v="Standard Class"/>
    <s v="DB-13120"/>
    <s v="David Bremer"/>
    <x v="1"/>
    <s v="United States"/>
    <x v="68"/>
    <x v="1"/>
    <n v="95051"/>
    <x v="1"/>
    <s v="OFF-PA-10002479"/>
    <x v="1"/>
    <x v="10"/>
    <x v="217"/>
    <n v="10.56"/>
    <n v="2"/>
    <n v="0"/>
    <n v="4.7519999999999998"/>
  </r>
  <r>
    <n v="238"/>
    <x v="112"/>
    <x v="0"/>
    <x v="30"/>
    <d v="2013-10-06T00:00:00"/>
    <s v="Second Class"/>
    <s v="KL-16645"/>
    <s v="Ken Lonsdale"/>
    <x v="0"/>
    <s v="United States"/>
    <x v="22"/>
    <x v="10"/>
    <n v="60610"/>
    <x v="2"/>
    <s v="OFF-PA-10003349"/>
    <x v="1"/>
    <x v="10"/>
    <x v="218"/>
    <n v="25.92"/>
    <n v="5"/>
    <n v="0.2"/>
    <n v="9.3960000000000008"/>
  </r>
  <r>
    <n v="239"/>
    <x v="112"/>
    <x v="0"/>
    <x v="30"/>
    <d v="2013-10-06T00:00:00"/>
    <s v="Second Class"/>
    <s v="KL-16645"/>
    <s v="Ken Lonsdale"/>
    <x v="0"/>
    <s v="United States"/>
    <x v="22"/>
    <x v="10"/>
    <n v="60610"/>
    <x v="2"/>
    <s v="FUR-FU-10000576"/>
    <x v="0"/>
    <x v="5"/>
    <x v="219"/>
    <n v="419.68"/>
    <n v="5"/>
    <n v="0.6"/>
    <n v="-356.72800000000001"/>
  </r>
  <r>
    <n v="240"/>
    <x v="112"/>
    <x v="0"/>
    <x v="30"/>
    <d v="2013-10-06T00:00:00"/>
    <s v="Second Class"/>
    <s v="KL-16645"/>
    <s v="Ken Lonsdale"/>
    <x v="0"/>
    <s v="United States"/>
    <x v="22"/>
    <x v="10"/>
    <n v="60610"/>
    <x v="2"/>
    <s v="FUR-FU-10004351"/>
    <x v="0"/>
    <x v="5"/>
    <x v="33"/>
    <n v="11.688000000000001"/>
    <n v="3"/>
    <n v="0.6"/>
    <n v="-4.6752000000000002"/>
  </r>
  <r>
    <n v="241"/>
    <x v="112"/>
    <x v="0"/>
    <x v="30"/>
    <d v="2013-10-06T00:00:00"/>
    <s v="Second Class"/>
    <s v="KL-16645"/>
    <s v="Ken Lonsdale"/>
    <x v="0"/>
    <s v="United States"/>
    <x v="22"/>
    <x v="10"/>
    <n v="60610"/>
    <x v="2"/>
    <s v="TEC-PH-10000011"/>
    <x v="2"/>
    <x v="7"/>
    <x v="220"/>
    <n v="31.984000000000002"/>
    <n v="2"/>
    <n v="0.2"/>
    <n v="11.1944"/>
  </r>
  <r>
    <n v="242"/>
    <x v="112"/>
    <x v="0"/>
    <x v="30"/>
    <d v="2013-10-06T00:00:00"/>
    <s v="Second Class"/>
    <s v="KL-16645"/>
    <s v="Ken Lonsdale"/>
    <x v="0"/>
    <s v="United States"/>
    <x v="22"/>
    <x v="10"/>
    <n v="60610"/>
    <x v="2"/>
    <s v="FUR-TA-10002607"/>
    <x v="0"/>
    <x v="3"/>
    <x v="221"/>
    <n v="177.22499999999999"/>
    <n v="5"/>
    <n v="0.5"/>
    <n v="-120.51300000000001"/>
  </r>
  <r>
    <n v="243"/>
    <x v="112"/>
    <x v="0"/>
    <x v="30"/>
    <d v="2013-10-06T00:00:00"/>
    <s v="Second Class"/>
    <s v="KL-16645"/>
    <s v="Ken Lonsdale"/>
    <x v="0"/>
    <s v="United States"/>
    <x v="22"/>
    <x v="10"/>
    <n v="60610"/>
    <x v="2"/>
    <s v="FUR-FU-10002505"/>
    <x v="0"/>
    <x v="5"/>
    <x v="222"/>
    <n v="4.0439999999999996"/>
    <n v="3"/>
    <n v="0.6"/>
    <n v="-2.8308"/>
  </r>
  <r>
    <n v="244"/>
    <x v="112"/>
    <x v="0"/>
    <x v="30"/>
    <d v="2013-10-06T00:00:00"/>
    <s v="Second Class"/>
    <s v="KL-16645"/>
    <s v="Ken Lonsdale"/>
    <x v="0"/>
    <s v="United States"/>
    <x v="22"/>
    <x v="10"/>
    <n v="60610"/>
    <x v="2"/>
    <s v="OFF-AR-10004685"/>
    <x v="1"/>
    <x v="6"/>
    <x v="181"/>
    <n v="7.4080000000000004"/>
    <n v="2"/>
    <n v="0.2"/>
    <n v="1.2038"/>
  </r>
  <r>
    <n v="245"/>
    <x v="113"/>
    <x v="2"/>
    <x v="106"/>
    <d v="2011-06-06T00:00:00"/>
    <s v="Second Class"/>
    <s v="DW-13480"/>
    <s v="Dianna Wilson"/>
    <x v="2"/>
    <s v="United States"/>
    <x v="69"/>
    <x v="11"/>
    <n v="55044"/>
    <x v="2"/>
    <s v="FUR-CH-10004063"/>
    <x v="0"/>
    <x v="1"/>
    <x v="120"/>
    <n v="2001.86"/>
    <n v="7"/>
    <n v="0"/>
    <n v="580.5394"/>
  </r>
  <r>
    <n v="246"/>
    <x v="113"/>
    <x v="2"/>
    <x v="106"/>
    <d v="2011-06-06T00:00:00"/>
    <s v="Second Class"/>
    <s v="DW-13480"/>
    <s v="Dianna Wilson"/>
    <x v="2"/>
    <s v="United States"/>
    <x v="69"/>
    <x v="11"/>
    <n v="55044"/>
    <x v="2"/>
    <s v="OFF-ST-10002276"/>
    <x v="1"/>
    <x v="4"/>
    <x v="223"/>
    <n v="166.72"/>
    <n v="2"/>
    <n v="0"/>
    <n v="41.68"/>
  </r>
  <r>
    <n v="247"/>
    <x v="113"/>
    <x v="2"/>
    <x v="106"/>
    <d v="2011-06-06T00:00:00"/>
    <s v="Second Class"/>
    <s v="DW-13480"/>
    <s v="Dianna Wilson"/>
    <x v="2"/>
    <s v="United States"/>
    <x v="69"/>
    <x v="11"/>
    <n v="55044"/>
    <x v="2"/>
    <s v="OFF-PA-10004082"/>
    <x v="1"/>
    <x v="10"/>
    <x v="224"/>
    <n v="47.88"/>
    <n v="6"/>
    <n v="0"/>
    <n v="23.94"/>
  </r>
  <r>
    <n v="248"/>
    <x v="113"/>
    <x v="2"/>
    <x v="106"/>
    <d v="2011-06-06T00:00:00"/>
    <s v="Second Class"/>
    <s v="DW-13480"/>
    <s v="Dianna Wilson"/>
    <x v="2"/>
    <s v="United States"/>
    <x v="69"/>
    <x v="11"/>
    <n v="55044"/>
    <x v="2"/>
    <s v="OFF-AP-10002945"/>
    <x v="1"/>
    <x v="9"/>
    <x v="225"/>
    <n v="1503.25"/>
    <n v="5"/>
    <n v="0"/>
    <n v="496.07249999999999"/>
  </r>
  <r>
    <n v="249"/>
    <x v="113"/>
    <x v="2"/>
    <x v="106"/>
    <d v="2011-06-06T00:00:00"/>
    <s v="Second Class"/>
    <s v="DW-13480"/>
    <s v="Dianna Wilson"/>
    <x v="2"/>
    <s v="United States"/>
    <x v="69"/>
    <x v="11"/>
    <n v="55044"/>
    <x v="2"/>
    <s v="OFF-PA-10000061"/>
    <x v="1"/>
    <x v="10"/>
    <x v="179"/>
    <n v="25.92"/>
    <n v="4"/>
    <n v="0"/>
    <n v="12.441599999999999"/>
  </r>
  <r>
    <n v="250"/>
    <x v="114"/>
    <x v="0"/>
    <x v="107"/>
    <d v="2013-12-16T00:00:00"/>
    <s v="Second Class"/>
    <s v="LH-17155"/>
    <s v="Logan Haushalter"/>
    <x v="0"/>
    <s v="United States"/>
    <x v="8"/>
    <x v="1"/>
    <n v="94109"/>
    <x v="1"/>
    <s v="FUR-CH-10002965"/>
    <x v="0"/>
    <x v="1"/>
    <x v="226"/>
    <n v="321.56799999999998"/>
    <n v="2"/>
    <n v="0.2"/>
    <n v="28.1372"/>
  </r>
  <r>
    <n v="251"/>
    <x v="115"/>
    <x v="0"/>
    <x v="108"/>
    <d v="2013-09-18T00:00:00"/>
    <s v="Standard Class"/>
    <s v="KC-16540"/>
    <s v="Kelly Collister"/>
    <x v="0"/>
    <s v="United States"/>
    <x v="70"/>
    <x v="1"/>
    <n v="92037"/>
    <x v="1"/>
    <s v="OFF-PA-10004569"/>
    <x v="1"/>
    <x v="10"/>
    <x v="227"/>
    <n v="7.61"/>
    <n v="1"/>
    <n v="0"/>
    <n v="3.5767000000000002"/>
  </r>
  <r>
    <n v="252"/>
    <x v="115"/>
    <x v="0"/>
    <x v="108"/>
    <d v="2013-09-18T00:00:00"/>
    <s v="Standard Class"/>
    <s v="KC-16540"/>
    <s v="Kelly Collister"/>
    <x v="0"/>
    <s v="United States"/>
    <x v="70"/>
    <x v="1"/>
    <n v="92037"/>
    <x v="1"/>
    <s v="TEC-AC-10003832"/>
    <x v="2"/>
    <x v="11"/>
    <x v="216"/>
    <n v="3347.37"/>
    <n v="13"/>
    <n v="0"/>
    <n v="636.00030000000004"/>
  </r>
  <r>
    <n v="253"/>
    <x v="116"/>
    <x v="0"/>
    <x v="107"/>
    <d v="2013-12-14T00:00:00"/>
    <s v="First Class"/>
    <s v="DL-13315"/>
    <s v="Delfina Latchford"/>
    <x v="0"/>
    <s v="United States"/>
    <x v="20"/>
    <x v="15"/>
    <n v="10024"/>
    <x v="3"/>
    <s v="OFF-ST-10001228"/>
    <x v="1"/>
    <x v="4"/>
    <x v="228"/>
    <n v="80.58"/>
    <n v="6"/>
    <n v="0"/>
    <n v="22.5624"/>
  </r>
  <r>
    <n v="254"/>
    <x v="116"/>
    <x v="0"/>
    <x v="107"/>
    <d v="2013-12-14T00:00:00"/>
    <s v="First Class"/>
    <s v="DL-13315"/>
    <s v="Delfina Latchford"/>
    <x v="0"/>
    <s v="United States"/>
    <x v="20"/>
    <x v="15"/>
    <n v="10024"/>
    <x v="3"/>
    <s v="OFF-EN-10003296"/>
    <x v="1"/>
    <x v="12"/>
    <x v="229"/>
    <n v="361.92"/>
    <n v="4"/>
    <n v="0"/>
    <n v="162.864"/>
  </r>
  <r>
    <n v="255"/>
    <x v="117"/>
    <x v="1"/>
    <x v="109"/>
    <d v="2012-04-12T00:00:00"/>
    <s v="Standard Class"/>
    <s v="DR-12880"/>
    <s v="Dan Reichenbach"/>
    <x v="1"/>
    <s v="United States"/>
    <x v="22"/>
    <x v="10"/>
    <n v="60623"/>
    <x v="2"/>
    <s v="FUR-FU-10002505"/>
    <x v="0"/>
    <x v="5"/>
    <x v="222"/>
    <n v="12.132"/>
    <n v="9"/>
    <n v="0.6"/>
    <n v="-8.4923999999999999"/>
  </r>
  <r>
    <n v="256"/>
    <x v="117"/>
    <x v="1"/>
    <x v="109"/>
    <d v="2012-04-12T00:00:00"/>
    <s v="Standard Class"/>
    <s v="DR-12880"/>
    <s v="Dan Reichenbach"/>
    <x v="1"/>
    <s v="United States"/>
    <x v="22"/>
    <x v="10"/>
    <n v="60623"/>
    <x v="2"/>
    <s v="OFF-ST-10004804"/>
    <x v="1"/>
    <x v="4"/>
    <x v="230"/>
    <n v="82.367999999999995"/>
    <n v="2"/>
    <n v="0.2"/>
    <n v="-19.5624"/>
  </r>
  <r>
    <n v="257"/>
    <x v="117"/>
    <x v="1"/>
    <x v="109"/>
    <d v="2012-04-12T00:00:00"/>
    <s v="Standard Class"/>
    <s v="DR-12880"/>
    <s v="Dan Reichenbach"/>
    <x v="1"/>
    <s v="United States"/>
    <x v="22"/>
    <x v="10"/>
    <n v="60623"/>
    <x v="2"/>
    <s v="OFF-ST-10001590"/>
    <x v="1"/>
    <x v="4"/>
    <x v="146"/>
    <n v="53.92"/>
    <n v="5"/>
    <n v="0.2"/>
    <n v="4.0439999999999996"/>
  </r>
  <r>
    <n v="258"/>
    <x v="117"/>
    <x v="1"/>
    <x v="109"/>
    <d v="2012-04-12T00:00:00"/>
    <s v="Standard Class"/>
    <s v="DR-12880"/>
    <s v="Dan Reichenbach"/>
    <x v="1"/>
    <s v="United States"/>
    <x v="22"/>
    <x v="10"/>
    <n v="60623"/>
    <x v="2"/>
    <s v="TEC-PH-10001580"/>
    <x v="2"/>
    <x v="7"/>
    <x v="231"/>
    <n v="647.904"/>
    <n v="6"/>
    <n v="0.2"/>
    <n v="56.691600000000001"/>
  </r>
  <r>
    <n v="259"/>
    <x v="118"/>
    <x v="3"/>
    <x v="96"/>
    <d v="2014-04-12T00:00:00"/>
    <s v="Second Class"/>
    <s v="CC-12670"/>
    <s v="Craig Carreira"/>
    <x v="0"/>
    <s v="United States"/>
    <x v="20"/>
    <x v="15"/>
    <n v="10009"/>
    <x v="3"/>
    <s v="TEC-AC-10000290"/>
    <x v="2"/>
    <x v="11"/>
    <x v="232"/>
    <n v="20.37"/>
    <n v="3"/>
    <n v="0"/>
    <n v="6.9257999999999997"/>
  </r>
  <r>
    <n v="260"/>
    <x v="118"/>
    <x v="3"/>
    <x v="96"/>
    <d v="2014-04-12T00:00:00"/>
    <s v="Second Class"/>
    <s v="CC-12670"/>
    <s v="Craig Carreira"/>
    <x v="0"/>
    <s v="United States"/>
    <x v="20"/>
    <x v="15"/>
    <n v="10009"/>
    <x v="3"/>
    <s v="OFF-ST-10002790"/>
    <x v="1"/>
    <x v="4"/>
    <x v="233"/>
    <n v="221.55"/>
    <n v="3"/>
    <n v="0"/>
    <n v="6.6464999999999996"/>
  </r>
  <r>
    <n v="261"/>
    <x v="118"/>
    <x v="3"/>
    <x v="96"/>
    <d v="2014-04-12T00:00:00"/>
    <s v="Second Class"/>
    <s v="CC-12670"/>
    <s v="Craig Carreira"/>
    <x v="0"/>
    <s v="United States"/>
    <x v="20"/>
    <x v="15"/>
    <n v="10009"/>
    <x v="3"/>
    <s v="OFF-BI-10003460"/>
    <x v="1"/>
    <x v="8"/>
    <x v="234"/>
    <n v="17.52"/>
    <n v="5"/>
    <n v="0.2"/>
    <n v="6.1319999999999997"/>
  </r>
  <r>
    <n v="262"/>
    <x v="119"/>
    <x v="3"/>
    <x v="110"/>
    <d v="2014-06-13T00:00:00"/>
    <s v="Standard Class"/>
    <s v="Dl-13600"/>
    <s v="Dorris liebe"/>
    <x v="1"/>
    <s v="United States"/>
    <x v="45"/>
    <x v="5"/>
    <n v="77506"/>
    <x v="2"/>
    <s v="OFF-AP-10002203"/>
    <x v="1"/>
    <x v="9"/>
    <x v="235"/>
    <n v="1.6240000000000001"/>
    <n v="2"/>
    <n v="0.8"/>
    <n v="-4.4660000000000002"/>
  </r>
  <r>
    <n v="263"/>
    <x v="120"/>
    <x v="2"/>
    <x v="111"/>
    <d v="2011-09-21T00:00:00"/>
    <s v="Second Class"/>
    <s v="SB-20290"/>
    <s v="Sean Braxton"/>
    <x v="1"/>
    <s v="United States"/>
    <x v="12"/>
    <x v="5"/>
    <n v="77036"/>
    <x v="2"/>
    <s v="TEC-MA-10000822"/>
    <x v="2"/>
    <x v="15"/>
    <x v="154"/>
    <n v="3059.982"/>
    <n v="3"/>
    <n v="0.4"/>
    <n v="-509.99700000000001"/>
  </r>
  <r>
    <n v="264"/>
    <x v="120"/>
    <x v="2"/>
    <x v="111"/>
    <d v="2011-09-21T00:00:00"/>
    <s v="Second Class"/>
    <s v="SB-20290"/>
    <s v="Sean Braxton"/>
    <x v="1"/>
    <s v="United States"/>
    <x v="12"/>
    <x v="5"/>
    <n v="77036"/>
    <x v="2"/>
    <s v="TEC-MA-10003353"/>
    <x v="2"/>
    <x v="15"/>
    <x v="236"/>
    <n v="2519.9580000000001"/>
    <n v="7"/>
    <n v="0.4"/>
    <n v="-251.9958"/>
  </r>
  <r>
    <n v="265"/>
    <x v="121"/>
    <x v="0"/>
    <x v="112"/>
    <d v="2013-06-14T00:00:00"/>
    <s v="Standard Class"/>
    <s v="RC-19825"/>
    <s v="Roy Collins"/>
    <x v="0"/>
    <s v="United States"/>
    <x v="22"/>
    <x v="10"/>
    <n v="60610"/>
    <x v="2"/>
    <s v="TEC-PH-10001433"/>
    <x v="2"/>
    <x v="7"/>
    <x v="237"/>
    <n v="328.22399999999999"/>
    <n v="4"/>
    <n v="0.2"/>
    <n v="28.7196"/>
  </r>
  <r>
    <n v="266"/>
    <x v="122"/>
    <x v="1"/>
    <x v="113"/>
    <d v="2012-11-15T00:00:00"/>
    <s v="Standard Class"/>
    <s v="AH-10210"/>
    <s v="Alan Hwang"/>
    <x v="0"/>
    <s v="United States"/>
    <x v="71"/>
    <x v="1"/>
    <n v="94513"/>
    <x v="1"/>
    <s v="TEC-AC-10004469"/>
    <x v="2"/>
    <x v="11"/>
    <x v="238"/>
    <n v="79.900000000000006"/>
    <n v="2"/>
    <n v="0"/>
    <n v="35.155999999999999"/>
  </r>
  <r>
    <n v="267"/>
    <x v="123"/>
    <x v="3"/>
    <x v="114"/>
    <d v="2014-06-21T00:00:00"/>
    <s v="Standard Class"/>
    <s v="CB-12535"/>
    <s v="Claudia Bergmann"/>
    <x v="1"/>
    <s v="United States"/>
    <x v="72"/>
    <x v="3"/>
    <n v="27514"/>
    <x v="0"/>
    <s v="OFF-AR-10003602"/>
    <x v="1"/>
    <x v="6"/>
    <x v="239"/>
    <n v="14.016"/>
    <n v="3"/>
    <n v="0.2"/>
    <n v="4.7304000000000004"/>
  </r>
  <r>
    <n v="268"/>
    <x v="124"/>
    <x v="0"/>
    <x v="115"/>
    <d v="2013-01-28T00:00:00"/>
    <s v="Standard Class"/>
    <s v="PG-18895"/>
    <s v="Paul Gonzalez"/>
    <x v="0"/>
    <s v="United States"/>
    <x v="73"/>
    <x v="30"/>
    <n v="7960"/>
    <x v="3"/>
    <s v="OFF-FA-10003472"/>
    <x v="1"/>
    <x v="13"/>
    <x v="240"/>
    <n v="7.56"/>
    <n v="6"/>
    <n v="0"/>
    <n v="0.3024"/>
  </r>
  <r>
    <n v="269"/>
    <x v="125"/>
    <x v="3"/>
    <x v="34"/>
    <d v="2014-12-14T00:00:00"/>
    <s v="Standard Class"/>
    <s v="CA-12310"/>
    <s v="Christine Abelman"/>
    <x v="1"/>
    <s v="United States"/>
    <x v="74"/>
    <x v="24"/>
    <n v="45231"/>
    <x v="3"/>
    <s v="OFF-ST-10004180"/>
    <x v="1"/>
    <x v="4"/>
    <x v="241"/>
    <n v="37.207999999999998"/>
    <n v="1"/>
    <n v="0.2"/>
    <n v="-7.4416000000000002"/>
  </r>
  <r>
    <n v="270"/>
    <x v="125"/>
    <x v="3"/>
    <x v="34"/>
    <d v="2014-12-14T00:00:00"/>
    <s v="Standard Class"/>
    <s v="CA-12310"/>
    <s v="Christine Abelman"/>
    <x v="1"/>
    <s v="United States"/>
    <x v="74"/>
    <x v="24"/>
    <n v="45231"/>
    <x v="3"/>
    <s v="OFF-EN-10004386"/>
    <x v="1"/>
    <x v="12"/>
    <x v="242"/>
    <n v="57.576000000000001"/>
    <n v="3"/>
    <n v="0.2"/>
    <n v="21.591000000000001"/>
  </r>
  <r>
    <n v="271"/>
    <x v="126"/>
    <x v="3"/>
    <x v="116"/>
    <d v="2015-03-01T00:00:00"/>
    <s v="Second Class"/>
    <s v="KH-16690"/>
    <s v="Kristen Hastings"/>
    <x v="1"/>
    <s v="United States"/>
    <x v="8"/>
    <x v="1"/>
    <n v="94110"/>
    <x v="1"/>
    <s v="OFF-ST-10003208"/>
    <x v="1"/>
    <x v="4"/>
    <x v="243"/>
    <n v="725.84"/>
    <n v="4"/>
    <n v="0"/>
    <n v="210.49359999999999"/>
  </r>
  <r>
    <n v="272"/>
    <x v="127"/>
    <x v="1"/>
    <x v="117"/>
    <d v="2012-07-31T00:00:00"/>
    <s v="First Class"/>
    <s v="HA-14920"/>
    <s v="Helen Andreada"/>
    <x v="0"/>
    <s v="United States"/>
    <x v="8"/>
    <x v="1"/>
    <n v="94109"/>
    <x v="1"/>
    <s v="TEC-AC-10003628"/>
    <x v="2"/>
    <x v="11"/>
    <x v="244"/>
    <n v="209.93"/>
    <n v="7"/>
    <n v="0"/>
    <n v="92.369200000000006"/>
  </r>
  <r>
    <n v="273"/>
    <x v="127"/>
    <x v="1"/>
    <x v="117"/>
    <d v="2012-07-31T00:00:00"/>
    <s v="First Class"/>
    <s v="HA-14920"/>
    <s v="Helen Andreada"/>
    <x v="0"/>
    <s v="United States"/>
    <x v="8"/>
    <x v="1"/>
    <n v="94109"/>
    <x v="1"/>
    <s v="FUR-FU-10003274"/>
    <x v="0"/>
    <x v="5"/>
    <x v="245"/>
    <n v="5.28"/>
    <n v="3"/>
    <n v="0"/>
    <n v="2.3231999999999999"/>
  </r>
  <r>
    <n v="274"/>
    <x v="127"/>
    <x v="1"/>
    <x v="117"/>
    <d v="2012-07-31T00:00:00"/>
    <s v="First Class"/>
    <s v="HA-14920"/>
    <s v="Helen Andreada"/>
    <x v="0"/>
    <s v="United States"/>
    <x v="8"/>
    <x v="1"/>
    <n v="94109"/>
    <x v="1"/>
    <s v="OFF-BI-10002557"/>
    <x v="1"/>
    <x v="8"/>
    <x v="246"/>
    <n v="10.92"/>
    <n v="3"/>
    <n v="0.2"/>
    <n v="4.0949999999999998"/>
  </r>
  <r>
    <n v="275"/>
    <x v="128"/>
    <x v="3"/>
    <x v="118"/>
    <d v="2014-09-18T00:00:00"/>
    <s v="First Class"/>
    <s v="BB-10990"/>
    <s v="Barry Blumstein"/>
    <x v="1"/>
    <s v="United States"/>
    <x v="75"/>
    <x v="1"/>
    <n v="90301"/>
    <x v="1"/>
    <s v="OFF-PA-10002615"/>
    <x v="1"/>
    <x v="10"/>
    <x v="247"/>
    <n v="8.82"/>
    <n v="2"/>
    <n v="0"/>
    <n v="4.0571999999999999"/>
  </r>
  <r>
    <n v="276"/>
    <x v="128"/>
    <x v="3"/>
    <x v="118"/>
    <d v="2014-09-18T00:00:00"/>
    <s v="First Class"/>
    <s v="BB-10990"/>
    <s v="Barry Blumstein"/>
    <x v="1"/>
    <s v="United States"/>
    <x v="75"/>
    <x v="1"/>
    <n v="90301"/>
    <x v="1"/>
    <s v="OFF-AR-10001427"/>
    <x v="1"/>
    <x v="6"/>
    <x v="248"/>
    <n v="5.98"/>
    <n v="1"/>
    <n v="0"/>
    <n v="1.5548"/>
  </r>
  <r>
    <n v="277"/>
    <x v="129"/>
    <x v="3"/>
    <x v="119"/>
    <d v="2014-10-18T00:00:00"/>
    <s v="Standard Class"/>
    <s v="AG-10495"/>
    <s v="Andrew Gjertsen"/>
    <x v="1"/>
    <s v="United States"/>
    <x v="10"/>
    <x v="9"/>
    <n v="19140"/>
    <x v="3"/>
    <s v="OFF-PA-10000673"/>
    <x v="1"/>
    <x v="10"/>
    <x v="249"/>
    <n v="11.648"/>
    <n v="2"/>
    <n v="0.2"/>
    <n v="4.0768000000000004"/>
  </r>
  <r>
    <n v="278"/>
    <x v="129"/>
    <x v="3"/>
    <x v="119"/>
    <d v="2014-10-18T00:00:00"/>
    <s v="Standard Class"/>
    <s v="AG-10495"/>
    <s v="Andrew Gjertsen"/>
    <x v="1"/>
    <s v="United States"/>
    <x v="10"/>
    <x v="9"/>
    <n v="19140"/>
    <x v="3"/>
    <s v="OFF-PA-10004470"/>
    <x v="1"/>
    <x v="10"/>
    <x v="250"/>
    <n v="18.175999999999998"/>
    <n v="4"/>
    <n v="0.2"/>
    <n v="5.9071999999999996"/>
  </r>
  <r>
    <n v="279"/>
    <x v="129"/>
    <x v="3"/>
    <x v="119"/>
    <d v="2014-10-18T00:00:00"/>
    <s v="Standard Class"/>
    <s v="AG-10495"/>
    <s v="Andrew Gjertsen"/>
    <x v="1"/>
    <s v="United States"/>
    <x v="10"/>
    <x v="9"/>
    <n v="19140"/>
    <x v="3"/>
    <s v="OFF-ST-10000876"/>
    <x v="1"/>
    <x v="4"/>
    <x v="251"/>
    <n v="59.712000000000003"/>
    <n v="6"/>
    <n v="0.2"/>
    <n v="5.9711999999999996"/>
  </r>
  <r>
    <n v="280"/>
    <x v="129"/>
    <x v="3"/>
    <x v="119"/>
    <d v="2014-10-18T00:00:00"/>
    <s v="Standard Class"/>
    <s v="AG-10495"/>
    <s v="Andrew Gjertsen"/>
    <x v="1"/>
    <s v="United States"/>
    <x v="10"/>
    <x v="9"/>
    <n v="19140"/>
    <x v="3"/>
    <s v="OFF-LA-10002043"/>
    <x v="1"/>
    <x v="2"/>
    <x v="252"/>
    <n v="24.84"/>
    <n v="3"/>
    <n v="0.2"/>
    <n v="8.6940000000000008"/>
  </r>
  <r>
    <n v="281"/>
    <x v="130"/>
    <x v="1"/>
    <x v="120"/>
    <d v="2012-09-28T00:00:00"/>
    <s v="Second Class"/>
    <s v="SC-20725"/>
    <s v="Steven Cartwright"/>
    <x v="0"/>
    <s v="United States"/>
    <x v="12"/>
    <x v="5"/>
    <n v="77070"/>
    <x v="2"/>
    <s v="OFF-BI-10004967"/>
    <x v="1"/>
    <x v="8"/>
    <x v="253"/>
    <n v="2.08"/>
    <n v="5"/>
    <n v="0.8"/>
    <n v="-3.4319999999999999"/>
  </r>
  <r>
    <n v="282"/>
    <x v="130"/>
    <x v="1"/>
    <x v="120"/>
    <d v="2012-09-28T00:00:00"/>
    <s v="Second Class"/>
    <s v="SC-20725"/>
    <s v="Steven Cartwright"/>
    <x v="0"/>
    <s v="United States"/>
    <x v="12"/>
    <x v="5"/>
    <n v="77070"/>
    <x v="2"/>
    <s v="TEC-PH-10001760"/>
    <x v="2"/>
    <x v="7"/>
    <x v="254"/>
    <n v="1114.4000000000001"/>
    <n v="7"/>
    <n v="0.2"/>
    <n v="376.11"/>
  </r>
  <r>
    <n v="283"/>
    <x v="131"/>
    <x v="1"/>
    <x v="121"/>
    <d v="2012-06-11T00:00:00"/>
    <s v="Standard Class"/>
    <s v="JO-15280"/>
    <s v="Jas O'Carroll"/>
    <x v="0"/>
    <s v="United States"/>
    <x v="1"/>
    <x v="1"/>
    <n v="90004"/>
    <x v="1"/>
    <s v="FUR-TA-10002903"/>
    <x v="0"/>
    <x v="3"/>
    <x v="255"/>
    <n v="1038.8399999999999"/>
    <n v="5"/>
    <n v="0.2"/>
    <n v="51.942"/>
  </r>
  <r>
    <n v="284"/>
    <x v="132"/>
    <x v="1"/>
    <x v="120"/>
    <d v="2012-02-10T00:00:00"/>
    <s v="Standard Class"/>
    <s v="TB-21520"/>
    <s v="Tracy Blumstein"/>
    <x v="0"/>
    <s v="United States"/>
    <x v="32"/>
    <x v="21"/>
    <n v="97206"/>
    <x v="1"/>
    <s v="OFF-PA-10000474"/>
    <x v="1"/>
    <x v="10"/>
    <x v="33"/>
    <n v="141.76"/>
    <n v="5"/>
    <n v="0.2"/>
    <n v="47.844000000000001"/>
  </r>
  <r>
    <n v="285"/>
    <x v="132"/>
    <x v="1"/>
    <x v="120"/>
    <d v="2012-02-10T00:00:00"/>
    <s v="Standard Class"/>
    <s v="TB-21520"/>
    <s v="Tracy Blumstein"/>
    <x v="0"/>
    <s v="United States"/>
    <x v="32"/>
    <x v="21"/>
    <n v="97206"/>
    <x v="1"/>
    <s v="TEC-AC-10001956"/>
    <x v="2"/>
    <x v="11"/>
    <x v="256"/>
    <n v="239.8"/>
    <n v="5"/>
    <n v="0.2"/>
    <n v="47.96"/>
  </r>
  <r>
    <n v="286"/>
    <x v="132"/>
    <x v="1"/>
    <x v="120"/>
    <d v="2012-02-10T00:00:00"/>
    <s v="Standard Class"/>
    <s v="TB-21520"/>
    <s v="Tracy Blumstein"/>
    <x v="0"/>
    <s v="United States"/>
    <x v="32"/>
    <x v="21"/>
    <n v="97206"/>
    <x v="1"/>
    <s v="OFF-PA-10004100"/>
    <x v="1"/>
    <x v="10"/>
    <x v="257"/>
    <n v="31.103999999999999"/>
    <n v="6"/>
    <n v="0.2"/>
    <n v="10.8864"/>
  </r>
  <r>
    <n v="287"/>
    <x v="133"/>
    <x v="0"/>
    <x v="122"/>
    <d v="2013-12-21T00:00:00"/>
    <s v="Second Class"/>
    <s v="AH-10195"/>
    <s v="Alan Haines"/>
    <x v="1"/>
    <s v="United States"/>
    <x v="76"/>
    <x v="2"/>
    <n v="33319"/>
    <x v="0"/>
    <s v="OFF-BI-10000778"/>
    <x v="1"/>
    <x v="8"/>
    <x v="258"/>
    <n v="254.05799999999999"/>
    <n v="7"/>
    <n v="0.7"/>
    <n v="-169.37200000000001"/>
  </r>
  <r>
    <n v="288"/>
    <x v="133"/>
    <x v="0"/>
    <x v="122"/>
    <d v="2013-12-21T00:00:00"/>
    <s v="Second Class"/>
    <s v="AH-10195"/>
    <s v="Alan Haines"/>
    <x v="1"/>
    <s v="United States"/>
    <x v="76"/>
    <x v="2"/>
    <n v="33319"/>
    <x v="0"/>
    <s v="OFF-AP-10002684"/>
    <x v="1"/>
    <x v="9"/>
    <x v="165"/>
    <n v="194.52799999999999"/>
    <n v="2"/>
    <n v="0.2"/>
    <n v="24.315999999999999"/>
  </r>
  <r>
    <n v="289"/>
    <x v="133"/>
    <x v="0"/>
    <x v="122"/>
    <d v="2013-12-21T00:00:00"/>
    <s v="Second Class"/>
    <s v="AH-10195"/>
    <s v="Alan Haines"/>
    <x v="1"/>
    <s v="United States"/>
    <x v="76"/>
    <x v="2"/>
    <n v="33319"/>
    <x v="0"/>
    <s v="OFF-SU-10000646"/>
    <x v="1"/>
    <x v="14"/>
    <x v="259"/>
    <n v="961.48"/>
    <n v="5"/>
    <n v="0.2"/>
    <n v="-204.31450000000001"/>
  </r>
  <r>
    <n v="290"/>
    <x v="134"/>
    <x v="0"/>
    <x v="73"/>
    <d v="2013-11-25T00:00:00"/>
    <s v="Second Class"/>
    <s v="NZ-18565"/>
    <s v="Nick Zandusky"/>
    <x v="2"/>
    <s v="United States"/>
    <x v="38"/>
    <x v="24"/>
    <n v="43229"/>
    <x v="3"/>
    <s v="OFF-FA-10002983"/>
    <x v="1"/>
    <x v="13"/>
    <x v="260"/>
    <n v="19.096"/>
    <n v="7"/>
    <n v="0.2"/>
    <n v="6.6836000000000002"/>
  </r>
  <r>
    <n v="291"/>
    <x v="134"/>
    <x v="0"/>
    <x v="73"/>
    <d v="2013-11-25T00:00:00"/>
    <s v="Second Class"/>
    <s v="NZ-18565"/>
    <s v="Nick Zandusky"/>
    <x v="2"/>
    <s v="United States"/>
    <x v="38"/>
    <x v="24"/>
    <n v="43229"/>
    <x v="3"/>
    <s v="OFF-LA-10004689"/>
    <x v="1"/>
    <x v="2"/>
    <x v="261"/>
    <n v="18.495999999999999"/>
    <n v="8"/>
    <n v="0.2"/>
    <n v="6.2423999999999999"/>
  </r>
  <r>
    <n v="292"/>
    <x v="134"/>
    <x v="0"/>
    <x v="73"/>
    <d v="2013-11-25T00:00:00"/>
    <s v="Second Class"/>
    <s v="NZ-18565"/>
    <s v="Nick Zandusky"/>
    <x v="2"/>
    <s v="United States"/>
    <x v="38"/>
    <x v="24"/>
    <n v="43229"/>
    <x v="3"/>
    <s v="TEC-AC-10002001"/>
    <x v="2"/>
    <x v="11"/>
    <x v="262"/>
    <n v="255.98400000000001"/>
    <n v="2"/>
    <n v="0.2"/>
    <n v="54.396599999999999"/>
  </r>
  <r>
    <n v="293"/>
    <x v="134"/>
    <x v="0"/>
    <x v="73"/>
    <d v="2013-11-25T00:00:00"/>
    <s v="Second Class"/>
    <s v="NZ-18565"/>
    <s v="Nick Zandusky"/>
    <x v="2"/>
    <s v="United States"/>
    <x v="38"/>
    <x v="24"/>
    <n v="43229"/>
    <x v="3"/>
    <s v="FUR-BO-10004709"/>
    <x v="0"/>
    <x v="0"/>
    <x v="263"/>
    <n v="86.97"/>
    <n v="3"/>
    <n v="0.5"/>
    <n v="-48.703200000000002"/>
  </r>
  <r>
    <n v="294"/>
    <x v="135"/>
    <x v="2"/>
    <x v="58"/>
    <d v="2011-12-28T00:00:00"/>
    <s v="First Class"/>
    <s v="KL-16555"/>
    <s v="Kelly Lampkin"/>
    <x v="1"/>
    <s v="United States"/>
    <x v="77"/>
    <x v="22"/>
    <n v="80906"/>
    <x v="1"/>
    <s v="FUR-FU-10004091"/>
    <x v="0"/>
    <x v="5"/>
    <x v="264"/>
    <n v="300.416"/>
    <n v="8"/>
    <n v="0.2"/>
    <n v="78.859200000000001"/>
  </r>
  <r>
    <n v="295"/>
    <x v="135"/>
    <x v="2"/>
    <x v="58"/>
    <d v="2011-12-28T00:00:00"/>
    <s v="First Class"/>
    <s v="KL-16555"/>
    <s v="Kelly Lampkin"/>
    <x v="1"/>
    <s v="United States"/>
    <x v="77"/>
    <x v="22"/>
    <n v="80906"/>
    <x v="1"/>
    <s v="FUR-CH-10001891"/>
    <x v="0"/>
    <x v="1"/>
    <x v="265"/>
    <n v="230.352"/>
    <n v="3"/>
    <n v="0.2"/>
    <n v="20.155799999999999"/>
  </r>
  <r>
    <n v="296"/>
    <x v="135"/>
    <x v="2"/>
    <x v="58"/>
    <d v="2011-12-28T00:00:00"/>
    <s v="First Class"/>
    <s v="KL-16555"/>
    <s v="Kelly Lampkin"/>
    <x v="1"/>
    <s v="United States"/>
    <x v="77"/>
    <x v="22"/>
    <n v="80906"/>
    <x v="1"/>
    <s v="FUR-FU-10002918"/>
    <x v="0"/>
    <x v="5"/>
    <x v="266"/>
    <n v="218.352"/>
    <n v="3"/>
    <n v="0.2"/>
    <n v="-24.564599999999999"/>
  </r>
  <r>
    <n v="297"/>
    <x v="135"/>
    <x v="2"/>
    <x v="58"/>
    <d v="2011-12-28T00:00:00"/>
    <s v="First Class"/>
    <s v="KL-16555"/>
    <s v="Kelly Lampkin"/>
    <x v="1"/>
    <s v="United States"/>
    <x v="77"/>
    <x v="22"/>
    <n v="80906"/>
    <x v="1"/>
    <s v="OFF-BI-10004593"/>
    <x v="1"/>
    <x v="8"/>
    <x v="267"/>
    <n v="78.599999999999994"/>
    <n v="5"/>
    <n v="0.7"/>
    <n v="-62.88"/>
  </r>
  <r>
    <n v="298"/>
    <x v="135"/>
    <x v="2"/>
    <x v="58"/>
    <d v="2011-12-28T00:00:00"/>
    <s v="First Class"/>
    <s v="KL-16555"/>
    <s v="Kelly Lampkin"/>
    <x v="1"/>
    <s v="United States"/>
    <x v="77"/>
    <x v="22"/>
    <n v="80906"/>
    <x v="1"/>
    <s v="OFF-FA-10004854"/>
    <x v="1"/>
    <x v="13"/>
    <x v="268"/>
    <n v="27.552"/>
    <n v="3"/>
    <n v="0.2"/>
    <n v="9.2988"/>
  </r>
  <r>
    <n v="299"/>
    <x v="136"/>
    <x v="0"/>
    <x v="99"/>
    <d v="2013-04-11T00:00:00"/>
    <s v="Standard Class"/>
    <s v="JD-15895"/>
    <s v="Jonathan Doherty"/>
    <x v="1"/>
    <s v="United States"/>
    <x v="78"/>
    <x v="30"/>
    <n v="7109"/>
    <x v="3"/>
    <s v="OFF-PA-10002105"/>
    <x v="1"/>
    <x v="10"/>
    <x v="269"/>
    <n v="32.4"/>
    <n v="5"/>
    <n v="0"/>
    <n v="15.552"/>
  </r>
  <r>
    <n v="300"/>
    <x v="136"/>
    <x v="0"/>
    <x v="99"/>
    <d v="2013-04-11T00:00:00"/>
    <s v="Standard Class"/>
    <s v="JD-15895"/>
    <s v="Jonathan Doherty"/>
    <x v="1"/>
    <s v="United States"/>
    <x v="78"/>
    <x v="30"/>
    <n v="7109"/>
    <x v="3"/>
    <s v="OFF-ST-10002756"/>
    <x v="1"/>
    <x v="4"/>
    <x v="270"/>
    <n v="1082.48"/>
    <n v="8"/>
    <n v="0"/>
    <n v="10.8248"/>
  </r>
  <r>
    <n v="301"/>
    <x v="136"/>
    <x v="0"/>
    <x v="99"/>
    <d v="2013-04-11T00:00:00"/>
    <s v="Standard Class"/>
    <s v="JD-15895"/>
    <s v="Jonathan Doherty"/>
    <x v="1"/>
    <s v="United States"/>
    <x v="78"/>
    <x v="30"/>
    <n v="7109"/>
    <x v="3"/>
    <s v="OFF-PA-10004243"/>
    <x v="1"/>
    <x v="10"/>
    <x v="271"/>
    <n v="56.91"/>
    <n v="3"/>
    <n v="0"/>
    <n v="27.316800000000001"/>
  </r>
  <r>
    <n v="302"/>
    <x v="136"/>
    <x v="0"/>
    <x v="99"/>
    <d v="2013-04-11T00:00:00"/>
    <s v="Standard Class"/>
    <s v="JD-15895"/>
    <s v="Jonathan Doherty"/>
    <x v="1"/>
    <s v="United States"/>
    <x v="78"/>
    <x v="30"/>
    <n v="7109"/>
    <x v="3"/>
    <s v="FUR-FU-10001861"/>
    <x v="0"/>
    <x v="5"/>
    <x v="272"/>
    <n v="77.599999999999994"/>
    <n v="4"/>
    <n v="0"/>
    <n v="38.024000000000001"/>
  </r>
  <r>
    <n v="303"/>
    <x v="136"/>
    <x v="0"/>
    <x v="99"/>
    <d v="2013-04-11T00:00:00"/>
    <s v="Standard Class"/>
    <s v="JD-15895"/>
    <s v="Jonathan Doherty"/>
    <x v="1"/>
    <s v="United States"/>
    <x v="78"/>
    <x v="30"/>
    <n v="7109"/>
    <x v="3"/>
    <s v="OFF-BI-10002706"/>
    <x v="1"/>
    <x v="8"/>
    <x v="273"/>
    <n v="14.28"/>
    <n v="1"/>
    <n v="0"/>
    <n v="6.5688000000000004"/>
  </r>
  <r>
    <n v="304"/>
    <x v="137"/>
    <x v="3"/>
    <x v="123"/>
    <d v="2014-11-24T00:00:00"/>
    <s v="Standard Class"/>
    <s v="JH-15910"/>
    <s v="Jonathan Howell"/>
    <x v="0"/>
    <s v="United States"/>
    <x v="22"/>
    <x v="10"/>
    <n v="60623"/>
    <x v="2"/>
    <s v="FUR-TA-10002533"/>
    <x v="0"/>
    <x v="3"/>
    <x v="274"/>
    <n v="219.07499999999999"/>
    <n v="3"/>
    <n v="0.5"/>
    <n v="-131.44499999999999"/>
  </r>
  <r>
    <n v="305"/>
    <x v="138"/>
    <x v="1"/>
    <x v="124"/>
    <d v="2012-09-05T00:00:00"/>
    <s v="Second Class"/>
    <s v="AS-10225"/>
    <s v="Alan Schoenberger"/>
    <x v="1"/>
    <s v="United States"/>
    <x v="20"/>
    <x v="15"/>
    <n v="10024"/>
    <x v="3"/>
    <s v="FUR-FU-10002671"/>
    <x v="0"/>
    <x v="5"/>
    <x v="275"/>
    <n v="26.8"/>
    <n v="2"/>
    <n v="0"/>
    <n v="12.864000000000001"/>
  </r>
  <r>
    <n v="306"/>
    <x v="139"/>
    <x v="2"/>
    <x v="125"/>
    <d v="2012-04-01T00:00:00"/>
    <s v="Standard Class"/>
    <s v="KB-16600"/>
    <s v="Ken Brennan"/>
    <x v="1"/>
    <s v="United States"/>
    <x v="79"/>
    <x v="12"/>
    <n v="48180"/>
    <x v="2"/>
    <s v="OFF-AR-10003651"/>
    <x v="1"/>
    <x v="6"/>
    <x v="276"/>
    <n v="9.84"/>
    <n v="3"/>
    <n v="0"/>
    <n v="2.8536000000000001"/>
  </r>
  <r>
    <n v="307"/>
    <x v="140"/>
    <x v="2"/>
    <x v="106"/>
    <d v="2011-06-06T00:00:00"/>
    <s v="Standard Class"/>
    <s v="CR-12625"/>
    <s v="Corey Roper"/>
    <x v="2"/>
    <s v="United States"/>
    <x v="80"/>
    <x v="30"/>
    <n v="8701"/>
    <x v="3"/>
    <s v="OFF-BI-10001072"/>
    <x v="1"/>
    <x v="8"/>
    <x v="277"/>
    <n v="45.48"/>
    <n v="3"/>
    <n v="0"/>
    <n v="20.9208"/>
  </r>
  <r>
    <n v="308"/>
    <x v="140"/>
    <x v="2"/>
    <x v="106"/>
    <d v="2011-06-06T00:00:00"/>
    <s v="Standard Class"/>
    <s v="CR-12625"/>
    <s v="Corey Roper"/>
    <x v="2"/>
    <s v="United States"/>
    <x v="80"/>
    <x v="30"/>
    <n v="8701"/>
    <x v="3"/>
    <s v="OFF-AR-10002135"/>
    <x v="1"/>
    <x v="6"/>
    <x v="278"/>
    <n v="289.2"/>
    <n v="6"/>
    <n v="0"/>
    <n v="83.867999999999995"/>
  </r>
  <r>
    <n v="309"/>
    <x v="141"/>
    <x v="3"/>
    <x v="4"/>
    <d v="2014-04-18T00:00:00"/>
    <s v="First Class"/>
    <s v="SH-20395"/>
    <s v="Shahid Hopkins"/>
    <x v="0"/>
    <s v="United States"/>
    <x v="81"/>
    <x v="17"/>
    <n v="22204"/>
    <x v="0"/>
    <s v="OFF-AR-10002804"/>
    <x v="1"/>
    <x v="6"/>
    <x v="279"/>
    <n v="4.8899999999999997"/>
    <n v="1"/>
    <n v="0"/>
    <n v="2.0049000000000001"/>
  </r>
  <r>
    <n v="310"/>
    <x v="142"/>
    <x v="0"/>
    <x v="126"/>
    <d v="2013-09-15T00:00:00"/>
    <s v="Second Class"/>
    <s v="BP-11185"/>
    <s v="Ben Peterman"/>
    <x v="1"/>
    <s v="United States"/>
    <x v="82"/>
    <x v="22"/>
    <n v="80004"/>
    <x v="1"/>
    <s v="FUR-FU-10001918"/>
    <x v="0"/>
    <x v="5"/>
    <x v="280"/>
    <n v="15.135999999999999"/>
    <n v="4"/>
    <n v="0.2"/>
    <n v="3.5948000000000002"/>
  </r>
  <r>
    <n v="311"/>
    <x v="142"/>
    <x v="0"/>
    <x v="126"/>
    <d v="2013-09-15T00:00:00"/>
    <s v="Second Class"/>
    <s v="BP-11185"/>
    <s v="Ben Peterman"/>
    <x v="1"/>
    <s v="United States"/>
    <x v="82"/>
    <x v="22"/>
    <n v="80004"/>
    <x v="1"/>
    <s v="FUR-CH-10004086"/>
    <x v="0"/>
    <x v="1"/>
    <x v="281"/>
    <n v="466.76799999999997"/>
    <n v="2"/>
    <n v="0.2"/>
    <n v="52.511400000000002"/>
  </r>
  <r>
    <n v="312"/>
    <x v="142"/>
    <x v="0"/>
    <x v="126"/>
    <d v="2013-09-15T00:00:00"/>
    <s v="Second Class"/>
    <s v="BP-11185"/>
    <s v="Ben Peterman"/>
    <x v="1"/>
    <s v="United States"/>
    <x v="82"/>
    <x v="22"/>
    <n v="80004"/>
    <x v="1"/>
    <s v="FUR-FU-10001756"/>
    <x v="0"/>
    <x v="5"/>
    <x v="282"/>
    <n v="15.231999999999999"/>
    <n v="1"/>
    <n v="0.2"/>
    <n v="1.7136"/>
  </r>
  <r>
    <n v="313"/>
    <x v="142"/>
    <x v="0"/>
    <x v="126"/>
    <d v="2013-09-15T00:00:00"/>
    <s v="Second Class"/>
    <s v="BP-11185"/>
    <s v="Ben Peterman"/>
    <x v="1"/>
    <s v="United States"/>
    <x v="82"/>
    <x v="22"/>
    <n v="80004"/>
    <x v="1"/>
    <s v="OFF-LA-10000634"/>
    <x v="1"/>
    <x v="2"/>
    <x v="283"/>
    <n v="6.2640000000000002"/>
    <n v="3"/>
    <n v="0.2"/>
    <n v="2.0358000000000001"/>
  </r>
  <r>
    <n v="314"/>
    <x v="143"/>
    <x v="2"/>
    <x v="127"/>
    <d v="2011-03-10T00:00:00"/>
    <s v="Standard Class"/>
    <s v="TS-21205"/>
    <s v="Thomas Seio"/>
    <x v="1"/>
    <s v="United States"/>
    <x v="83"/>
    <x v="30"/>
    <n v="7601"/>
    <x v="3"/>
    <s v="FUR-FU-10001588"/>
    <x v="0"/>
    <x v="5"/>
    <x v="284"/>
    <n v="87.54"/>
    <n v="3"/>
    <n v="0"/>
    <n v="37.642200000000003"/>
  </r>
  <r>
    <n v="315"/>
    <x v="144"/>
    <x v="2"/>
    <x v="128"/>
    <d v="2011-08-16T00:00:00"/>
    <s v="Standard Class"/>
    <s v="AG-10525"/>
    <s v="Andy Gerbode"/>
    <x v="1"/>
    <s v="United States"/>
    <x v="84"/>
    <x v="2"/>
    <n v="33710"/>
    <x v="0"/>
    <s v="TEC-PH-10002398"/>
    <x v="2"/>
    <x v="7"/>
    <x v="285"/>
    <n v="178.38399999999999"/>
    <n v="2"/>
    <n v="0.2"/>
    <n v="22.297999999999998"/>
  </r>
  <r>
    <n v="316"/>
    <x v="144"/>
    <x v="2"/>
    <x v="128"/>
    <d v="2011-08-16T00:00:00"/>
    <s v="Standard Class"/>
    <s v="AG-10525"/>
    <s v="Andy Gerbode"/>
    <x v="1"/>
    <s v="United States"/>
    <x v="84"/>
    <x v="2"/>
    <n v="33710"/>
    <x v="0"/>
    <s v="OFF-PA-10001937"/>
    <x v="1"/>
    <x v="10"/>
    <x v="286"/>
    <n v="15.552"/>
    <n v="3"/>
    <n v="0.2"/>
    <n v="5.4432"/>
  </r>
  <r>
    <n v="317"/>
    <x v="145"/>
    <x v="2"/>
    <x v="129"/>
    <d v="2011-12-30T00:00:00"/>
    <s v="First Class"/>
    <s v="SP-20860"/>
    <s v="Sung Pak"/>
    <x v="1"/>
    <s v="United States"/>
    <x v="10"/>
    <x v="9"/>
    <n v="19143"/>
    <x v="3"/>
    <s v="OFF-AR-10003373"/>
    <x v="1"/>
    <x v="6"/>
    <x v="287"/>
    <n v="99.135999999999996"/>
    <n v="4"/>
    <n v="0.2"/>
    <n v="8.6744000000000003"/>
  </r>
  <r>
    <n v="318"/>
    <x v="146"/>
    <x v="2"/>
    <x v="130"/>
    <d v="2011-09-11T00:00:00"/>
    <s v="Standard Class"/>
    <s v="NM-18445"/>
    <s v="Nathan Mautz"/>
    <x v="2"/>
    <s v="United States"/>
    <x v="20"/>
    <x v="15"/>
    <n v="10024"/>
    <x v="3"/>
    <s v="FUR-CH-10002602"/>
    <x v="0"/>
    <x v="1"/>
    <x v="288"/>
    <n v="135.88200000000001"/>
    <n v="1"/>
    <n v="0.1"/>
    <n v="24.1568"/>
  </r>
  <r>
    <n v="319"/>
    <x v="146"/>
    <x v="2"/>
    <x v="130"/>
    <d v="2011-09-11T00:00:00"/>
    <s v="Standard Class"/>
    <s v="NM-18445"/>
    <s v="Nathan Mautz"/>
    <x v="2"/>
    <s v="United States"/>
    <x v="20"/>
    <x v="15"/>
    <n v="10024"/>
    <x v="3"/>
    <s v="TEC-MA-10002927"/>
    <x v="2"/>
    <x v="15"/>
    <x v="289"/>
    <n v="3991.98"/>
    <n v="2"/>
    <n v="0"/>
    <n v="1995.99"/>
  </r>
  <r>
    <n v="320"/>
    <x v="146"/>
    <x v="2"/>
    <x v="130"/>
    <d v="2011-09-11T00:00:00"/>
    <s v="Standard Class"/>
    <s v="NM-18445"/>
    <s v="Nathan Mautz"/>
    <x v="2"/>
    <s v="United States"/>
    <x v="20"/>
    <x v="15"/>
    <n v="10024"/>
    <x v="3"/>
    <s v="TEC-PH-10004093"/>
    <x v="2"/>
    <x v="7"/>
    <x v="40"/>
    <n v="275.94"/>
    <n v="6"/>
    <n v="0"/>
    <n v="80.022599999999997"/>
  </r>
  <r>
    <n v="321"/>
    <x v="146"/>
    <x v="2"/>
    <x v="130"/>
    <d v="2011-09-11T00:00:00"/>
    <s v="Standard Class"/>
    <s v="NM-18445"/>
    <s v="Nathan Mautz"/>
    <x v="2"/>
    <s v="United States"/>
    <x v="20"/>
    <x v="15"/>
    <n v="10024"/>
    <x v="3"/>
    <s v="TEC-AC-10000892"/>
    <x v="2"/>
    <x v="11"/>
    <x v="290"/>
    <n v="360"/>
    <n v="4"/>
    <n v="0"/>
    <n v="129.6"/>
  </r>
  <r>
    <n v="322"/>
    <x v="146"/>
    <x v="2"/>
    <x v="130"/>
    <d v="2011-09-11T00:00:00"/>
    <s v="Standard Class"/>
    <s v="NM-18445"/>
    <s v="Nathan Mautz"/>
    <x v="2"/>
    <s v="United States"/>
    <x v="20"/>
    <x v="15"/>
    <n v="10024"/>
    <x v="3"/>
    <s v="OFF-ST-10002974"/>
    <x v="1"/>
    <x v="4"/>
    <x v="123"/>
    <n v="43.57"/>
    <n v="1"/>
    <n v="0"/>
    <n v="13.071"/>
  </r>
  <r>
    <n v="323"/>
    <x v="147"/>
    <x v="2"/>
    <x v="111"/>
    <d v="2011-09-24T00:00:00"/>
    <s v="Standard Class"/>
    <s v="FA-14230"/>
    <s v="Frank Atkinson"/>
    <x v="1"/>
    <s v="United States"/>
    <x v="85"/>
    <x v="1"/>
    <n v="90805"/>
    <x v="1"/>
    <s v="OFF-FA-10000624"/>
    <x v="1"/>
    <x v="13"/>
    <x v="291"/>
    <n v="7.16"/>
    <n v="2"/>
    <n v="0"/>
    <n v="3.58"/>
  </r>
  <r>
    <n v="324"/>
    <x v="148"/>
    <x v="0"/>
    <x v="131"/>
    <d v="2013-04-28T00:00:00"/>
    <s v="Standard Class"/>
    <s v="GK-14620"/>
    <s v="Grace Kelly"/>
    <x v="1"/>
    <s v="United States"/>
    <x v="86"/>
    <x v="1"/>
    <n v="92345"/>
    <x v="1"/>
    <s v="OFF-BI-10004593"/>
    <x v="1"/>
    <x v="8"/>
    <x v="267"/>
    <n v="251.52"/>
    <n v="6"/>
    <n v="0.2"/>
    <n v="81.744"/>
  </r>
  <r>
    <n v="325"/>
    <x v="148"/>
    <x v="0"/>
    <x v="131"/>
    <d v="2013-04-28T00:00:00"/>
    <s v="Standard Class"/>
    <s v="GK-14620"/>
    <s v="Grace Kelly"/>
    <x v="1"/>
    <s v="United States"/>
    <x v="86"/>
    <x v="1"/>
    <n v="92345"/>
    <x v="1"/>
    <s v="TEC-AC-10001908"/>
    <x v="2"/>
    <x v="11"/>
    <x v="292"/>
    <n v="99.99"/>
    <n v="1"/>
    <n v="0"/>
    <n v="34.996499999999997"/>
  </r>
  <r>
    <n v="326"/>
    <x v="149"/>
    <x v="3"/>
    <x v="132"/>
    <d v="2014-06-11T00:00:00"/>
    <s v="Second Class"/>
    <s v="DJ-13510"/>
    <s v="Don Jones"/>
    <x v="1"/>
    <s v="United States"/>
    <x v="87"/>
    <x v="18"/>
    <n v="37130"/>
    <x v="0"/>
    <s v="FUR-FU-10001967"/>
    <x v="0"/>
    <x v="5"/>
    <x v="293"/>
    <n v="15.992000000000001"/>
    <n v="1"/>
    <n v="0.2"/>
    <n v="0.99950000000000006"/>
  </r>
  <r>
    <n v="327"/>
    <x v="150"/>
    <x v="0"/>
    <x v="133"/>
    <d v="2013-02-09T00:00:00"/>
    <s v="First Class"/>
    <s v="PO-18850"/>
    <s v="Patrick O'Brill"/>
    <x v="0"/>
    <s v="United States"/>
    <x v="10"/>
    <x v="9"/>
    <n v="19143"/>
    <x v="3"/>
    <s v="TEC-PH-10003645"/>
    <x v="2"/>
    <x v="7"/>
    <x v="294"/>
    <n v="290.89800000000002"/>
    <n v="3"/>
    <n v="0.4"/>
    <n v="-67.876199999999997"/>
  </r>
  <r>
    <n v="328"/>
    <x v="150"/>
    <x v="0"/>
    <x v="133"/>
    <d v="2013-02-09T00:00:00"/>
    <s v="First Class"/>
    <s v="PO-18850"/>
    <s v="Patrick O'Brill"/>
    <x v="0"/>
    <s v="United States"/>
    <x v="10"/>
    <x v="9"/>
    <n v="19143"/>
    <x v="3"/>
    <s v="OFF-ST-10000675"/>
    <x v="1"/>
    <x v="4"/>
    <x v="295"/>
    <n v="54.223999999999997"/>
    <n v="2"/>
    <n v="0.2"/>
    <n v="3.3889999999999998"/>
  </r>
  <r>
    <n v="329"/>
    <x v="150"/>
    <x v="0"/>
    <x v="133"/>
    <d v="2013-02-09T00:00:00"/>
    <s v="First Class"/>
    <s v="PO-18850"/>
    <s v="Patrick O'Brill"/>
    <x v="0"/>
    <s v="United States"/>
    <x v="10"/>
    <x v="9"/>
    <n v="19143"/>
    <x v="3"/>
    <s v="FUR-CH-10003312"/>
    <x v="0"/>
    <x v="1"/>
    <x v="296"/>
    <n v="786.74400000000003"/>
    <n v="4"/>
    <n v="0.3"/>
    <n v="-258.5016"/>
  </r>
  <r>
    <n v="330"/>
    <x v="150"/>
    <x v="0"/>
    <x v="133"/>
    <d v="2013-02-09T00:00:00"/>
    <s v="First Class"/>
    <s v="PO-18850"/>
    <s v="Patrick O'Brill"/>
    <x v="0"/>
    <s v="United States"/>
    <x v="10"/>
    <x v="9"/>
    <n v="19143"/>
    <x v="3"/>
    <s v="OFF-LA-10001074"/>
    <x v="1"/>
    <x v="2"/>
    <x v="297"/>
    <n v="100.24"/>
    <n v="10"/>
    <n v="0.2"/>
    <n v="33.831000000000003"/>
  </r>
  <r>
    <n v="331"/>
    <x v="150"/>
    <x v="0"/>
    <x v="133"/>
    <d v="2013-02-09T00:00:00"/>
    <s v="First Class"/>
    <s v="PO-18850"/>
    <s v="Patrick O'Brill"/>
    <x v="0"/>
    <s v="United States"/>
    <x v="10"/>
    <x v="9"/>
    <n v="19143"/>
    <x v="3"/>
    <s v="OFF-BI-10001524"/>
    <x v="1"/>
    <x v="8"/>
    <x v="298"/>
    <n v="37.764000000000003"/>
    <n v="6"/>
    <n v="0.7"/>
    <n v="-27.6936"/>
  </r>
  <r>
    <n v="332"/>
    <x v="151"/>
    <x v="0"/>
    <x v="134"/>
    <d v="2013-04-30T00:00:00"/>
    <s v="Second Class"/>
    <s v="JL-15850"/>
    <s v="John Lucas"/>
    <x v="0"/>
    <s v="United States"/>
    <x v="10"/>
    <x v="9"/>
    <n v="19134"/>
    <x v="3"/>
    <s v="TEC-PH-10004614"/>
    <x v="2"/>
    <x v="7"/>
    <x v="299"/>
    <n v="82.8"/>
    <n v="2"/>
    <n v="0.4"/>
    <n v="-20.7"/>
  </r>
  <r>
    <n v="333"/>
    <x v="151"/>
    <x v="0"/>
    <x v="134"/>
    <d v="2013-04-30T00:00:00"/>
    <s v="Second Class"/>
    <s v="JL-15850"/>
    <s v="John Lucas"/>
    <x v="0"/>
    <s v="United States"/>
    <x v="10"/>
    <x v="9"/>
    <n v="19134"/>
    <x v="3"/>
    <s v="OFF-BI-10001153"/>
    <x v="1"/>
    <x v="8"/>
    <x v="300"/>
    <n v="20.724"/>
    <n v="2"/>
    <n v="0.7"/>
    <n v="-13.816000000000001"/>
  </r>
  <r>
    <n v="334"/>
    <x v="151"/>
    <x v="0"/>
    <x v="134"/>
    <d v="2013-04-30T00:00:00"/>
    <s v="Second Class"/>
    <s v="JL-15850"/>
    <s v="John Lucas"/>
    <x v="0"/>
    <s v="United States"/>
    <x v="10"/>
    <x v="9"/>
    <n v="19134"/>
    <x v="3"/>
    <s v="OFF-BI-10001982"/>
    <x v="1"/>
    <x v="8"/>
    <x v="301"/>
    <n v="4.8959999999999999"/>
    <n v="3"/>
    <n v="0.7"/>
    <n v="-3.4272"/>
  </r>
  <r>
    <n v="335"/>
    <x v="152"/>
    <x v="1"/>
    <x v="135"/>
    <d v="2012-04-09T00:00:00"/>
    <s v="Second Class"/>
    <s v="DB-13615"/>
    <s v="Doug Bickford"/>
    <x v="0"/>
    <s v="United States"/>
    <x v="1"/>
    <x v="1"/>
    <n v="90045"/>
    <x v="1"/>
    <s v="OFF-BI-10001922"/>
    <x v="1"/>
    <x v="8"/>
    <x v="302"/>
    <n v="4.7519999999999998"/>
    <n v="1"/>
    <n v="0.2"/>
    <n v="1.6037999999999999"/>
  </r>
  <r>
    <n v="336"/>
    <x v="152"/>
    <x v="1"/>
    <x v="135"/>
    <d v="2012-04-09T00:00:00"/>
    <s v="Second Class"/>
    <s v="DB-13615"/>
    <s v="Doug Bickford"/>
    <x v="0"/>
    <s v="United States"/>
    <x v="1"/>
    <x v="1"/>
    <n v="90045"/>
    <x v="1"/>
    <s v="TEC-CO-10001449"/>
    <x v="2"/>
    <x v="16"/>
    <x v="303"/>
    <n v="959.98400000000004"/>
    <n v="2"/>
    <n v="0.2"/>
    <n v="335.99439999999998"/>
  </r>
  <r>
    <n v="337"/>
    <x v="152"/>
    <x v="1"/>
    <x v="135"/>
    <d v="2012-04-09T00:00:00"/>
    <s v="Second Class"/>
    <s v="DB-13615"/>
    <s v="Doug Bickford"/>
    <x v="0"/>
    <s v="United States"/>
    <x v="1"/>
    <x v="1"/>
    <n v="90045"/>
    <x v="1"/>
    <s v="OFF-BI-10004140"/>
    <x v="1"/>
    <x v="8"/>
    <x v="304"/>
    <n v="14.368"/>
    <n v="4"/>
    <n v="0.2"/>
    <n v="4.49"/>
  </r>
  <r>
    <n v="338"/>
    <x v="153"/>
    <x v="2"/>
    <x v="136"/>
    <d v="2011-07-17T00:00:00"/>
    <s v="Standard Class"/>
    <s v="AC-10420"/>
    <s v="Alyssa Crouse"/>
    <x v="1"/>
    <s v="United States"/>
    <x v="8"/>
    <x v="1"/>
    <n v="94122"/>
    <x v="1"/>
    <s v="OFF-BI-10003314"/>
    <x v="1"/>
    <x v="8"/>
    <x v="305"/>
    <n v="7.7119999999999997"/>
    <n v="2"/>
    <n v="0.2"/>
    <n v="2.7955999999999999"/>
  </r>
  <r>
    <n v="339"/>
    <x v="153"/>
    <x v="2"/>
    <x v="136"/>
    <d v="2011-07-17T00:00:00"/>
    <s v="Standard Class"/>
    <s v="AC-10420"/>
    <s v="Alyssa Crouse"/>
    <x v="1"/>
    <s v="United States"/>
    <x v="8"/>
    <x v="1"/>
    <n v="94122"/>
    <x v="1"/>
    <s v="FUR-TA-10004575"/>
    <x v="0"/>
    <x v="3"/>
    <x v="306"/>
    <n v="698.35199999999998"/>
    <n v="3"/>
    <n v="0.2"/>
    <n v="-17.4588"/>
  </r>
  <r>
    <n v="340"/>
    <x v="154"/>
    <x v="1"/>
    <x v="137"/>
    <d v="2012-06-26T00:00:00"/>
    <s v="Second Class"/>
    <s v="KL-16645"/>
    <s v="Ken Lonsdale"/>
    <x v="0"/>
    <s v="United States"/>
    <x v="88"/>
    <x v="7"/>
    <n v="84041"/>
    <x v="1"/>
    <s v="OFF-FA-10000490"/>
    <x v="1"/>
    <x v="13"/>
    <x v="307"/>
    <n v="4.96"/>
    <n v="4"/>
    <n v="0"/>
    <n v="2.3311999999999999"/>
  </r>
  <r>
    <n v="341"/>
    <x v="155"/>
    <x v="2"/>
    <x v="138"/>
    <d v="2011-04-17T00:00:00"/>
    <s v="Second Class"/>
    <s v="JD-15895"/>
    <s v="Jonathan Doherty"/>
    <x v="1"/>
    <s v="United States"/>
    <x v="10"/>
    <x v="9"/>
    <n v="19140"/>
    <x v="3"/>
    <s v="OFF-AR-10000122"/>
    <x v="1"/>
    <x v="6"/>
    <x v="308"/>
    <n v="17.856000000000002"/>
    <n v="4"/>
    <n v="0.2"/>
    <n v="1.1160000000000001"/>
  </r>
  <r>
    <n v="342"/>
    <x v="155"/>
    <x v="2"/>
    <x v="138"/>
    <d v="2011-04-17T00:00:00"/>
    <s v="Second Class"/>
    <s v="JD-15895"/>
    <s v="Jonathan Doherty"/>
    <x v="1"/>
    <s v="United States"/>
    <x v="10"/>
    <x v="9"/>
    <n v="19140"/>
    <x v="3"/>
    <s v="OFF-BI-10003656"/>
    <x v="1"/>
    <x v="8"/>
    <x v="13"/>
    <n v="509.97"/>
    <n v="10"/>
    <n v="0.7"/>
    <n v="-407.976"/>
  </r>
  <r>
    <n v="343"/>
    <x v="155"/>
    <x v="2"/>
    <x v="138"/>
    <d v="2011-04-17T00:00:00"/>
    <s v="Second Class"/>
    <s v="JD-15895"/>
    <s v="Jonathan Doherty"/>
    <x v="1"/>
    <s v="United States"/>
    <x v="10"/>
    <x v="9"/>
    <n v="19140"/>
    <x v="3"/>
    <s v="OFF-FA-10002780"/>
    <x v="1"/>
    <x v="13"/>
    <x v="33"/>
    <n v="30.992000000000001"/>
    <n v="13"/>
    <n v="0.2"/>
    <n v="10.0724"/>
  </r>
  <r>
    <n v="344"/>
    <x v="155"/>
    <x v="2"/>
    <x v="138"/>
    <d v="2011-04-17T00:00:00"/>
    <s v="Second Class"/>
    <s v="JD-15895"/>
    <s v="Jonathan Doherty"/>
    <x v="1"/>
    <s v="United States"/>
    <x v="10"/>
    <x v="9"/>
    <n v="19140"/>
    <x v="3"/>
    <s v="TEC-PH-10000702"/>
    <x v="2"/>
    <x v="7"/>
    <x v="309"/>
    <n v="71.927999999999997"/>
    <n v="12"/>
    <n v="0.4"/>
    <n v="8.3916000000000004"/>
  </r>
  <r>
    <n v="345"/>
    <x v="156"/>
    <x v="1"/>
    <x v="139"/>
    <d v="2012-12-24T00:00:00"/>
    <s v="Standard Class"/>
    <s v="CS-12130"/>
    <s v="Chad Sievert"/>
    <x v="0"/>
    <s v="United States"/>
    <x v="89"/>
    <x v="5"/>
    <n v="78745"/>
    <x v="2"/>
    <s v="OFF-ST-10000107"/>
    <x v="1"/>
    <x v="4"/>
    <x v="17"/>
    <n v="88.8"/>
    <n v="4"/>
    <n v="0.2"/>
    <n v="-2.2200000000000002"/>
  </r>
  <r>
    <n v="346"/>
    <x v="157"/>
    <x v="3"/>
    <x v="140"/>
    <d v="2014-06-20T00:00:00"/>
    <s v="Standard Class"/>
    <s v="CC-12550"/>
    <s v="Clay Cheatham"/>
    <x v="0"/>
    <s v="United States"/>
    <x v="8"/>
    <x v="1"/>
    <n v="94122"/>
    <x v="1"/>
    <s v="TEC-PH-10002293"/>
    <x v="2"/>
    <x v="7"/>
    <x v="126"/>
    <n v="47.975999999999999"/>
    <n v="3"/>
    <n v="0.2"/>
    <n v="4.7976000000000001"/>
  </r>
  <r>
    <n v="347"/>
    <x v="158"/>
    <x v="3"/>
    <x v="141"/>
    <d v="2014-07-13T00:00:00"/>
    <s v="Standard Class"/>
    <s v="TD-20995"/>
    <s v="Tamara Dahlen"/>
    <x v="0"/>
    <s v="United States"/>
    <x v="90"/>
    <x v="31"/>
    <n v="1852"/>
    <x v="3"/>
    <s v="OFF-AR-10004027"/>
    <x v="1"/>
    <x v="6"/>
    <x v="182"/>
    <n v="7.56"/>
    <n v="3"/>
    <n v="0"/>
    <n v="3.0996000000000001"/>
  </r>
  <r>
    <n v="348"/>
    <x v="158"/>
    <x v="3"/>
    <x v="141"/>
    <d v="2014-07-13T00:00:00"/>
    <s v="Standard Class"/>
    <s v="TD-20995"/>
    <s v="Tamara Dahlen"/>
    <x v="0"/>
    <s v="United States"/>
    <x v="90"/>
    <x v="31"/>
    <n v="1852"/>
    <x v="3"/>
    <s v="OFF-PA-10000249"/>
    <x v="1"/>
    <x v="10"/>
    <x v="33"/>
    <n v="24.56"/>
    <n v="2"/>
    <n v="0"/>
    <n v="11.543200000000001"/>
  </r>
  <r>
    <n v="349"/>
    <x v="158"/>
    <x v="3"/>
    <x v="141"/>
    <d v="2014-07-13T00:00:00"/>
    <s v="Standard Class"/>
    <s v="TD-20995"/>
    <s v="Tamara Dahlen"/>
    <x v="0"/>
    <s v="United States"/>
    <x v="90"/>
    <x v="31"/>
    <n v="1852"/>
    <x v="3"/>
    <s v="OFF-AR-10001374"/>
    <x v="1"/>
    <x v="6"/>
    <x v="310"/>
    <n v="12.96"/>
    <n v="2"/>
    <n v="0"/>
    <n v="4.1471999999999998"/>
  </r>
  <r>
    <n v="350"/>
    <x v="159"/>
    <x v="0"/>
    <x v="142"/>
    <d v="2013-04-09T00:00:00"/>
    <s v="First Class"/>
    <s v="AB-10060"/>
    <s v="Adam Bellavance"/>
    <x v="2"/>
    <s v="United States"/>
    <x v="20"/>
    <x v="15"/>
    <n v="10009"/>
    <x v="3"/>
    <s v="TEC-AC-10000290"/>
    <x v="2"/>
    <x v="11"/>
    <x v="232"/>
    <n v="6.79"/>
    <n v="1"/>
    <n v="0"/>
    <n v="2.3086000000000002"/>
  </r>
  <r>
    <n v="351"/>
    <x v="159"/>
    <x v="0"/>
    <x v="142"/>
    <d v="2013-04-09T00:00:00"/>
    <s v="First Class"/>
    <s v="AB-10060"/>
    <s v="Adam Bellavance"/>
    <x v="2"/>
    <s v="United States"/>
    <x v="20"/>
    <x v="15"/>
    <n v="10009"/>
    <x v="3"/>
    <s v="OFF-PA-10001970"/>
    <x v="1"/>
    <x v="10"/>
    <x v="311"/>
    <n v="24.56"/>
    <n v="2"/>
    <n v="0"/>
    <n v="11.543200000000001"/>
  </r>
  <r>
    <n v="352"/>
    <x v="159"/>
    <x v="0"/>
    <x v="142"/>
    <d v="2013-04-09T00:00:00"/>
    <s v="First Class"/>
    <s v="AB-10060"/>
    <s v="Adam Bellavance"/>
    <x v="2"/>
    <s v="United States"/>
    <x v="20"/>
    <x v="15"/>
    <n v="10009"/>
    <x v="3"/>
    <s v="OFF-BI-10002160"/>
    <x v="1"/>
    <x v="8"/>
    <x v="312"/>
    <n v="3.048"/>
    <n v="1"/>
    <n v="0.2"/>
    <n v="1.0668"/>
  </r>
  <r>
    <n v="353"/>
    <x v="159"/>
    <x v="0"/>
    <x v="142"/>
    <d v="2013-04-09T00:00:00"/>
    <s v="First Class"/>
    <s v="AB-10060"/>
    <s v="Adam Bellavance"/>
    <x v="2"/>
    <s v="United States"/>
    <x v="20"/>
    <x v="15"/>
    <n v="10009"/>
    <x v="3"/>
    <s v="OFF-PA-10001970"/>
    <x v="1"/>
    <x v="10"/>
    <x v="311"/>
    <n v="49.12"/>
    <n v="4"/>
    <n v="0"/>
    <n v="23.086400000000001"/>
  </r>
  <r>
    <n v="354"/>
    <x v="159"/>
    <x v="0"/>
    <x v="142"/>
    <d v="2013-04-09T00:00:00"/>
    <s v="First Class"/>
    <s v="AB-10060"/>
    <s v="Adam Bellavance"/>
    <x v="2"/>
    <s v="United States"/>
    <x v="20"/>
    <x v="15"/>
    <n v="10009"/>
    <x v="3"/>
    <s v="OFF-BI-10004995"/>
    <x v="1"/>
    <x v="8"/>
    <x v="313"/>
    <n v="4355.1679999999997"/>
    <n v="4"/>
    <n v="0.2"/>
    <n v="1415.4295999999999"/>
  </r>
  <r>
    <n v="355"/>
    <x v="160"/>
    <x v="0"/>
    <x v="143"/>
    <d v="2013-04-14T00:00:00"/>
    <s v="Standard Class"/>
    <s v="JL-15505"/>
    <s v="Jeremy Lonsdale"/>
    <x v="0"/>
    <s v="United States"/>
    <x v="20"/>
    <x v="15"/>
    <n v="10035"/>
    <x v="3"/>
    <s v="FUR-BO-10002268"/>
    <x v="0"/>
    <x v="0"/>
    <x v="314"/>
    <n v="388.70400000000001"/>
    <n v="6"/>
    <n v="0.2"/>
    <n v="-4.8587999999999996"/>
  </r>
  <r>
    <n v="356"/>
    <x v="160"/>
    <x v="0"/>
    <x v="143"/>
    <d v="2013-04-14T00:00:00"/>
    <s v="Standard Class"/>
    <s v="JL-15505"/>
    <s v="Jeremy Lonsdale"/>
    <x v="0"/>
    <s v="United States"/>
    <x v="20"/>
    <x v="15"/>
    <n v="10035"/>
    <x v="3"/>
    <s v="OFF-EN-10001137"/>
    <x v="1"/>
    <x v="12"/>
    <x v="315"/>
    <n v="8.26"/>
    <n v="2"/>
    <n v="0"/>
    <n v="3.7995999999999999"/>
  </r>
  <r>
    <n v="357"/>
    <x v="160"/>
    <x v="0"/>
    <x v="143"/>
    <d v="2013-04-14T00:00:00"/>
    <s v="Standard Class"/>
    <s v="JL-15505"/>
    <s v="Jeremy Lonsdale"/>
    <x v="0"/>
    <s v="United States"/>
    <x v="20"/>
    <x v="15"/>
    <n v="10035"/>
    <x v="3"/>
    <s v="OFF-AR-10002399"/>
    <x v="1"/>
    <x v="6"/>
    <x v="316"/>
    <n v="17.04"/>
    <n v="4"/>
    <n v="0"/>
    <n v="6.9863999999999997"/>
  </r>
  <r>
    <n v="358"/>
    <x v="160"/>
    <x v="0"/>
    <x v="143"/>
    <d v="2013-04-14T00:00:00"/>
    <s v="Standard Class"/>
    <s v="JL-15505"/>
    <s v="Jeremy Lonsdale"/>
    <x v="0"/>
    <s v="United States"/>
    <x v="20"/>
    <x v="15"/>
    <n v="10035"/>
    <x v="3"/>
    <s v="OFF-PA-10002713"/>
    <x v="1"/>
    <x v="10"/>
    <x v="317"/>
    <n v="34.4"/>
    <n v="5"/>
    <n v="0"/>
    <n v="15.824"/>
  </r>
  <r>
    <n v="359"/>
    <x v="161"/>
    <x v="0"/>
    <x v="131"/>
    <d v="2013-04-29T00:00:00"/>
    <s v="Standard Class"/>
    <s v="HK-14890"/>
    <s v="Heather Kirkland"/>
    <x v="1"/>
    <s v="United States"/>
    <x v="35"/>
    <x v="3"/>
    <n v="28205"/>
    <x v="0"/>
    <s v="OFF-PA-10002666"/>
    <x v="1"/>
    <x v="10"/>
    <x v="186"/>
    <n v="36.24"/>
    <n v="5"/>
    <n v="0.2"/>
    <n v="11.324999999999999"/>
  </r>
  <r>
    <n v="360"/>
    <x v="162"/>
    <x v="3"/>
    <x v="144"/>
    <d v="2014-12-03T00:00:00"/>
    <s v="First Class"/>
    <s v="VB-21745"/>
    <s v="Victoria Brennan"/>
    <x v="1"/>
    <s v="United States"/>
    <x v="38"/>
    <x v="32"/>
    <n v="31907"/>
    <x v="0"/>
    <s v="OFF-AP-10001124"/>
    <x v="1"/>
    <x v="9"/>
    <x v="318"/>
    <n v="647.84"/>
    <n v="8"/>
    <n v="0"/>
    <n v="168.4384"/>
  </r>
  <r>
    <n v="361"/>
    <x v="162"/>
    <x v="3"/>
    <x v="144"/>
    <d v="2014-12-03T00:00:00"/>
    <s v="First Class"/>
    <s v="VB-21745"/>
    <s v="Victoria Brennan"/>
    <x v="1"/>
    <s v="United States"/>
    <x v="38"/>
    <x v="32"/>
    <n v="31907"/>
    <x v="0"/>
    <s v="OFF-LA-10001158"/>
    <x v="1"/>
    <x v="2"/>
    <x v="319"/>
    <n v="20.7"/>
    <n v="2"/>
    <n v="0"/>
    <n v="9.9359999999999999"/>
  </r>
  <r>
    <n v="362"/>
    <x v="163"/>
    <x v="3"/>
    <x v="145"/>
    <d v="2014-02-10T00:00:00"/>
    <s v="Standard Class"/>
    <s v="KW-16435"/>
    <s v="Katrina Willman"/>
    <x v="0"/>
    <s v="United States"/>
    <x v="20"/>
    <x v="15"/>
    <n v="10009"/>
    <x v="3"/>
    <s v="OFF-LA-10001158"/>
    <x v="1"/>
    <x v="2"/>
    <x v="319"/>
    <n v="20.7"/>
    <n v="2"/>
    <n v="0"/>
    <n v="9.9359999999999999"/>
  </r>
  <r>
    <n v="363"/>
    <x v="163"/>
    <x v="3"/>
    <x v="145"/>
    <d v="2014-02-10T00:00:00"/>
    <s v="Standard Class"/>
    <s v="KW-16435"/>
    <s v="Katrina Willman"/>
    <x v="0"/>
    <s v="United States"/>
    <x v="20"/>
    <x v="15"/>
    <n v="10009"/>
    <x v="3"/>
    <s v="FUR-CH-10000785"/>
    <x v="0"/>
    <x v="1"/>
    <x v="320"/>
    <n v="488.64600000000002"/>
    <n v="3"/>
    <n v="0.1"/>
    <n v="86.870400000000004"/>
  </r>
  <r>
    <n v="364"/>
    <x v="163"/>
    <x v="3"/>
    <x v="145"/>
    <d v="2014-02-10T00:00:00"/>
    <s v="Standard Class"/>
    <s v="KW-16435"/>
    <s v="Katrina Willman"/>
    <x v="0"/>
    <s v="United States"/>
    <x v="20"/>
    <x v="15"/>
    <n v="10009"/>
    <x v="3"/>
    <s v="OFF-AR-10003732"/>
    <x v="1"/>
    <x v="6"/>
    <x v="321"/>
    <n v="5.56"/>
    <n v="2"/>
    <n v="0"/>
    <n v="1.4456"/>
  </r>
  <r>
    <n v="365"/>
    <x v="163"/>
    <x v="3"/>
    <x v="145"/>
    <d v="2014-02-10T00:00:00"/>
    <s v="Standard Class"/>
    <s v="KW-16435"/>
    <s v="Katrina Willman"/>
    <x v="0"/>
    <s v="United States"/>
    <x v="20"/>
    <x v="15"/>
    <n v="10009"/>
    <x v="3"/>
    <s v="FUR-FU-10000023"/>
    <x v="0"/>
    <x v="5"/>
    <x v="322"/>
    <n v="47.12"/>
    <n v="8"/>
    <n v="0"/>
    <n v="20.732800000000001"/>
  </r>
  <r>
    <n v="366"/>
    <x v="164"/>
    <x v="2"/>
    <x v="146"/>
    <d v="2011-09-29T00:00:00"/>
    <s v="Standard Class"/>
    <s v="JD-16060"/>
    <s v="Julia Dunbar"/>
    <x v="0"/>
    <s v="United States"/>
    <x v="8"/>
    <x v="1"/>
    <n v="94109"/>
    <x v="1"/>
    <s v="OFF-ST-10001713"/>
    <x v="1"/>
    <x v="4"/>
    <x v="45"/>
    <n v="211.96"/>
    <n v="4"/>
    <n v="0"/>
    <n v="8.4784000000000006"/>
  </r>
  <r>
    <n v="367"/>
    <x v="165"/>
    <x v="0"/>
    <x v="147"/>
    <d v="2013-10-22T00:00:00"/>
    <s v="Same Day"/>
    <s v="MK-17905"/>
    <s v="Michael Kennedy"/>
    <x v="1"/>
    <s v="United States"/>
    <x v="91"/>
    <x v="29"/>
    <n v="6040"/>
    <x v="3"/>
    <s v="OFF-BI-10002412"/>
    <x v="1"/>
    <x v="8"/>
    <x v="323"/>
    <n v="23.2"/>
    <n v="4"/>
    <n v="0"/>
    <n v="10.44"/>
  </r>
  <r>
    <n v="368"/>
    <x v="165"/>
    <x v="0"/>
    <x v="147"/>
    <d v="2013-10-22T00:00:00"/>
    <s v="Same Day"/>
    <s v="MK-17905"/>
    <s v="Michael Kennedy"/>
    <x v="1"/>
    <s v="United States"/>
    <x v="91"/>
    <x v="29"/>
    <n v="6040"/>
    <x v="3"/>
    <s v="OFF-SU-10001225"/>
    <x v="1"/>
    <x v="14"/>
    <x v="33"/>
    <n v="7.36"/>
    <n v="2"/>
    <n v="0"/>
    <n v="0.1472"/>
  </r>
  <r>
    <n v="369"/>
    <x v="165"/>
    <x v="0"/>
    <x v="147"/>
    <d v="2013-10-22T00:00:00"/>
    <s v="Same Day"/>
    <s v="MK-17905"/>
    <s v="Michael Kennedy"/>
    <x v="1"/>
    <s v="United States"/>
    <x v="91"/>
    <x v="29"/>
    <n v="6040"/>
    <x v="3"/>
    <s v="OFF-ST-10002406"/>
    <x v="1"/>
    <x v="4"/>
    <x v="324"/>
    <n v="104.79"/>
    <n v="7"/>
    <n v="0"/>
    <n v="29.341200000000001"/>
  </r>
  <r>
    <n v="370"/>
    <x v="165"/>
    <x v="0"/>
    <x v="147"/>
    <d v="2013-10-22T00:00:00"/>
    <s v="Same Day"/>
    <s v="MK-17905"/>
    <s v="Michael Kennedy"/>
    <x v="1"/>
    <s v="United States"/>
    <x v="91"/>
    <x v="29"/>
    <n v="6040"/>
    <x v="3"/>
    <s v="FUR-BO-10002545"/>
    <x v="0"/>
    <x v="0"/>
    <x v="37"/>
    <n v="1043.92"/>
    <n v="4"/>
    <n v="0"/>
    <n v="271.41919999999999"/>
  </r>
  <r>
    <n v="371"/>
    <x v="166"/>
    <x v="3"/>
    <x v="148"/>
    <d v="2014-05-06T00:00:00"/>
    <s v="Standard Class"/>
    <s v="GT-14755"/>
    <s v="Guy Thornton"/>
    <x v="0"/>
    <s v="United States"/>
    <x v="92"/>
    <x v="5"/>
    <n v="78550"/>
    <x v="2"/>
    <s v="OFF-PA-10002036"/>
    <x v="1"/>
    <x v="10"/>
    <x v="325"/>
    <n v="25.92"/>
    <n v="5"/>
    <n v="0.2"/>
    <n v="9.3960000000000008"/>
  </r>
  <r>
    <n v="372"/>
    <x v="166"/>
    <x v="3"/>
    <x v="148"/>
    <d v="2014-05-06T00:00:00"/>
    <s v="Standard Class"/>
    <s v="GT-14755"/>
    <s v="Guy Thornton"/>
    <x v="0"/>
    <s v="United States"/>
    <x v="92"/>
    <x v="5"/>
    <n v="78550"/>
    <x v="2"/>
    <s v="OFF-ST-10002205"/>
    <x v="1"/>
    <x v="4"/>
    <x v="326"/>
    <n v="53.423999999999999"/>
    <n v="3"/>
    <n v="0.2"/>
    <n v="4.6745999999999999"/>
  </r>
  <r>
    <n v="373"/>
    <x v="167"/>
    <x v="2"/>
    <x v="149"/>
    <d v="2011-07-27T00:00:00"/>
    <s v="Standard Class"/>
    <s v="AG-10900"/>
    <s v="Arthur Gainer"/>
    <x v="0"/>
    <s v="United States"/>
    <x v="93"/>
    <x v="16"/>
    <n v="85705"/>
    <x v="1"/>
    <s v="OFF-BI-10001982"/>
    <x v="1"/>
    <x v="8"/>
    <x v="301"/>
    <n v="8.16"/>
    <n v="5"/>
    <n v="0.7"/>
    <n v="-5.7119999999999997"/>
  </r>
  <r>
    <n v="374"/>
    <x v="167"/>
    <x v="2"/>
    <x v="149"/>
    <d v="2011-07-27T00:00:00"/>
    <s v="Standard Class"/>
    <s v="AG-10900"/>
    <s v="Arthur Gainer"/>
    <x v="0"/>
    <s v="United States"/>
    <x v="93"/>
    <x v="16"/>
    <n v="85705"/>
    <x v="1"/>
    <s v="TEC-AC-10003911"/>
    <x v="2"/>
    <x v="11"/>
    <x v="327"/>
    <n v="1023.936"/>
    <n v="8"/>
    <n v="0.2"/>
    <n v="179.18879999999999"/>
  </r>
  <r>
    <n v="375"/>
    <x v="167"/>
    <x v="2"/>
    <x v="149"/>
    <d v="2011-07-27T00:00:00"/>
    <s v="Standard Class"/>
    <s v="AG-10900"/>
    <s v="Arthur Gainer"/>
    <x v="0"/>
    <s v="United States"/>
    <x v="93"/>
    <x v="16"/>
    <n v="85705"/>
    <x v="1"/>
    <s v="OFF-AR-10000658"/>
    <x v="1"/>
    <x v="6"/>
    <x v="328"/>
    <n v="9.24"/>
    <n v="1"/>
    <n v="0.2"/>
    <n v="0.92400000000000004"/>
  </r>
  <r>
    <n v="376"/>
    <x v="167"/>
    <x v="2"/>
    <x v="149"/>
    <d v="2011-07-27T00:00:00"/>
    <s v="Standard Class"/>
    <s v="AG-10900"/>
    <s v="Arthur Gainer"/>
    <x v="0"/>
    <s v="United States"/>
    <x v="93"/>
    <x v="16"/>
    <n v="85705"/>
    <x v="1"/>
    <s v="TEC-AC-10002076"/>
    <x v="2"/>
    <x v="11"/>
    <x v="329"/>
    <n v="479.04"/>
    <n v="10"/>
    <n v="0.2"/>
    <n v="-29.94"/>
  </r>
  <r>
    <n v="377"/>
    <x v="168"/>
    <x v="0"/>
    <x v="150"/>
    <d v="2013-02-10T00:00:00"/>
    <s v="First Class"/>
    <s v="MM-18280"/>
    <s v="Muhammed MacIntyre"/>
    <x v="1"/>
    <s v="United States"/>
    <x v="94"/>
    <x v="10"/>
    <n v="62301"/>
    <x v="2"/>
    <s v="OFF-PA-10003039"/>
    <x v="1"/>
    <x v="10"/>
    <x v="330"/>
    <n v="99.135999999999996"/>
    <n v="4"/>
    <n v="0.2"/>
    <n v="30.98"/>
  </r>
  <r>
    <n v="378"/>
    <x v="169"/>
    <x v="3"/>
    <x v="151"/>
    <d v="2014-02-09T00:00:00"/>
    <s v="Standard Class"/>
    <s v="AR-10405"/>
    <s v="Allen Rosenblatt"/>
    <x v="1"/>
    <s v="United States"/>
    <x v="47"/>
    <x v="31"/>
    <n v="2038"/>
    <x v="3"/>
    <s v="FUR-TA-10004915"/>
    <x v="0"/>
    <x v="3"/>
    <x v="331"/>
    <n v="1488.424"/>
    <n v="7"/>
    <n v="0.3"/>
    <n v="-297.6848"/>
  </r>
  <r>
    <n v="379"/>
    <x v="170"/>
    <x v="1"/>
    <x v="152"/>
    <d v="2012-05-05T00:00:00"/>
    <s v="Standard Class"/>
    <s v="RA-19915"/>
    <s v="Russell Applegate"/>
    <x v="0"/>
    <s v="United States"/>
    <x v="12"/>
    <x v="5"/>
    <n v="77095"/>
    <x v="2"/>
    <s v="OFF-AP-10000696"/>
    <x v="1"/>
    <x v="9"/>
    <x v="332"/>
    <n v="8.6519999999999992"/>
    <n v="3"/>
    <n v="0.8"/>
    <n v="-20.3322"/>
  </r>
  <r>
    <n v="380"/>
    <x v="170"/>
    <x v="1"/>
    <x v="152"/>
    <d v="2012-05-05T00:00:00"/>
    <s v="Standard Class"/>
    <s v="RA-19915"/>
    <s v="Russell Applegate"/>
    <x v="0"/>
    <s v="United States"/>
    <x v="12"/>
    <x v="5"/>
    <n v="77095"/>
    <x v="2"/>
    <s v="OFF-ST-10003327"/>
    <x v="1"/>
    <x v="4"/>
    <x v="333"/>
    <n v="23.832000000000001"/>
    <n v="3"/>
    <n v="0.2"/>
    <n v="2.6810999999999998"/>
  </r>
  <r>
    <n v="381"/>
    <x v="170"/>
    <x v="1"/>
    <x v="152"/>
    <d v="2012-05-05T00:00:00"/>
    <s v="Standard Class"/>
    <s v="RA-19915"/>
    <s v="Russell Applegate"/>
    <x v="0"/>
    <s v="United States"/>
    <x v="12"/>
    <x v="5"/>
    <n v="77095"/>
    <x v="2"/>
    <s v="OFF-BI-10000309"/>
    <x v="1"/>
    <x v="8"/>
    <x v="334"/>
    <n v="12.176"/>
    <n v="4"/>
    <n v="0.8"/>
    <n v="-18.872800000000002"/>
  </r>
  <r>
    <n v="382"/>
    <x v="171"/>
    <x v="0"/>
    <x v="99"/>
    <d v="2013-10-30T00:00:00"/>
    <s v="First Class"/>
    <s v="AS-10285"/>
    <s v="Alejandro Savely"/>
    <x v="1"/>
    <s v="United States"/>
    <x v="8"/>
    <x v="1"/>
    <n v="94109"/>
    <x v="1"/>
    <s v="OFF-PA-10004734"/>
    <x v="1"/>
    <x v="10"/>
    <x v="335"/>
    <n v="50.96"/>
    <n v="7"/>
    <n v="0"/>
    <n v="25.48"/>
  </r>
  <r>
    <n v="383"/>
    <x v="171"/>
    <x v="0"/>
    <x v="99"/>
    <d v="2013-10-30T00:00:00"/>
    <s v="First Class"/>
    <s v="AS-10285"/>
    <s v="Alejandro Savely"/>
    <x v="1"/>
    <s v="United States"/>
    <x v="8"/>
    <x v="1"/>
    <n v="94109"/>
    <x v="1"/>
    <s v="OFF-BI-10002225"/>
    <x v="1"/>
    <x v="8"/>
    <x v="336"/>
    <n v="49.536000000000001"/>
    <n v="3"/>
    <n v="0.2"/>
    <n v="17.337599999999998"/>
  </r>
  <r>
    <n v="384"/>
    <x v="172"/>
    <x v="1"/>
    <x v="153"/>
    <d v="2012-06-29T00:00:00"/>
    <s v="Second Class"/>
    <s v="LA-16780"/>
    <s v="Laura Armstrong"/>
    <x v="1"/>
    <s v="United States"/>
    <x v="79"/>
    <x v="12"/>
    <n v="48180"/>
    <x v="2"/>
    <s v="TEC-AC-10004708"/>
    <x v="2"/>
    <x v="11"/>
    <x v="337"/>
    <n v="41.9"/>
    <n v="2"/>
    <n v="0"/>
    <n v="8.7989999999999995"/>
  </r>
  <r>
    <n v="385"/>
    <x v="173"/>
    <x v="1"/>
    <x v="154"/>
    <d v="2012-02-12T00:00:00"/>
    <s v="Standard Class"/>
    <s v="DO-13435"/>
    <s v="Denny Ordway"/>
    <x v="0"/>
    <s v="United States"/>
    <x v="95"/>
    <x v="2"/>
    <n v="33024"/>
    <x v="0"/>
    <s v="FUR-TA-10000617"/>
    <x v="0"/>
    <x v="3"/>
    <x v="338"/>
    <n v="375.45749999999998"/>
    <n v="3"/>
    <n v="0.45"/>
    <n v="-157.0095"/>
  </r>
  <r>
    <n v="386"/>
    <x v="173"/>
    <x v="1"/>
    <x v="154"/>
    <d v="2012-02-12T00:00:00"/>
    <s v="Standard Class"/>
    <s v="DO-13435"/>
    <s v="Denny Ordway"/>
    <x v="0"/>
    <s v="United States"/>
    <x v="95"/>
    <x v="2"/>
    <n v="33024"/>
    <x v="0"/>
    <s v="TEC-AC-10002335"/>
    <x v="2"/>
    <x v="11"/>
    <x v="339"/>
    <n v="83.975999999999999"/>
    <n v="3"/>
    <n v="0.2"/>
    <n v="-1.0497000000000001"/>
  </r>
  <r>
    <n v="387"/>
    <x v="174"/>
    <x v="1"/>
    <x v="155"/>
    <d v="2012-07-12T00:00:00"/>
    <s v="Standard Class"/>
    <s v="DK-13225"/>
    <s v="Dean Katz"/>
    <x v="1"/>
    <s v="United States"/>
    <x v="10"/>
    <x v="9"/>
    <n v="19140"/>
    <x v="3"/>
    <s v="TEC-MA-10001681"/>
    <x v="2"/>
    <x v="15"/>
    <x v="340"/>
    <n v="482.34"/>
    <n v="4"/>
    <n v="0.7"/>
    <n v="-337.63799999999998"/>
  </r>
  <r>
    <n v="388"/>
    <x v="174"/>
    <x v="1"/>
    <x v="155"/>
    <d v="2012-07-12T00:00:00"/>
    <s v="Standard Class"/>
    <s v="DK-13225"/>
    <s v="Dean Katz"/>
    <x v="1"/>
    <s v="United States"/>
    <x v="10"/>
    <x v="9"/>
    <n v="19140"/>
    <x v="3"/>
    <s v="FUR-FU-10001935"/>
    <x v="0"/>
    <x v="5"/>
    <x v="341"/>
    <n v="2.96"/>
    <n v="1"/>
    <n v="0.2"/>
    <n v="0.77700000000000002"/>
  </r>
  <r>
    <n v="389"/>
    <x v="175"/>
    <x v="2"/>
    <x v="156"/>
    <d v="2011-11-26T00:00:00"/>
    <s v="First Class"/>
    <s v="NG-18430"/>
    <s v="Nathan Gelder"/>
    <x v="0"/>
    <s v="United States"/>
    <x v="74"/>
    <x v="24"/>
    <n v="45231"/>
    <x v="3"/>
    <s v="OFF-AR-10004757"/>
    <x v="1"/>
    <x v="6"/>
    <x v="342"/>
    <n v="2.6240000000000001"/>
    <n v="1"/>
    <n v="0.2"/>
    <n v="0.4264"/>
  </r>
  <r>
    <n v="390"/>
    <x v="176"/>
    <x v="3"/>
    <x v="157"/>
    <d v="2014-12-16T00:00:00"/>
    <s v="Standard Class"/>
    <s v="MV-18190"/>
    <s v="Mike Vittorini"/>
    <x v="0"/>
    <s v="United States"/>
    <x v="20"/>
    <x v="15"/>
    <n v="10009"/>
    <x v="3"/>
    <s v="OFF-BI-10000050"/>
    <x v="1"/>
    <x v="8"/>
    <x v="343"/>
    <n v="23.36"/>
    <n v="4"/>
    <n v="0.2"/>
    <n v="7.8840000000000003"/>
  </r>
  <r>
    <n v="391"/>
    <x v="176"/>
    <x v="3"/>
    <x v="157"/>
    <d v="2014-12-16T00:00:00"/>
    <s v="Standard Class"/>
    <s v="MV-18190"/>
    <s v="Mike Vittorini"/>
    <x v="0"/>
    <s v="United States"/>
    <x v="20"/>
    <x v="15"/>
    <n v="10009"/>
    <x v="3"/>
    <s v="TEC-AC-10001998"/>
    <x v="2"/>
    <x v="11"/>
    <x v="84"/>
    <n v="39.979999999999997"/>
    <n v="2"/>
    <n v="0"/>
    <n v="13.5932"/>
  </r>
  <r>
    <n v="392"/>
    <x v="177"/>
    <x v="2"/>
    <x v="158"/>
    <d v="2011-09-23T00:00:00"/>
    <s v="Second Class"/>
    <s v="JG-15115"/>
    <s v="Jack Garza"/>
    <x v="0"/>
    <s v="United States"/>
    <x v="96"/>
    <x v="4"/>
    <n v="98198"/>
    <x v="1"/>
    <s v="TEC-PH-10003012"/>
    <x v="2"/>
    <x v="7"/>
    <x v="344"/>
    <n v="246.38399999999999"/>
    <n v="2"/>
    <n v="0.2"/>
    <n v="27.7182"/>
  </r>
  <r>
    <n v="393"/>
    <x v="177"/>
    <x v="2"/>
    <x v="158"/>
    <d v="2011-09-23T00:00:00"/>
    <s v="Second Class"/>
    <s v="JG-15115"/>
    <s v="Jack Garza"/>
    <x v="0"/>
    <s v="United States"/>
    <x v="96"/>
    <x v="4"/>
    <n v="98198"/>
    <x v="1"/>
    <s v="TEC-CO-10002313"/>
    <x v="2"/>
    <x v="16"/>
    <x v="345"/>
    <n v="1799.97"/>
    <n v="3"/>
    <n v="0"/>
    <n v="701.98829999999998"/>
  </r>
  <r>
    <n v="394"/>
    <x v="178"/>
    <x v="2"/>
    <x v="159"/>
    <d v="2011-10-06T00:00:00"/>
    <s v="Second Class"/>
    <s v="BP-11095"/>
    <s v="Bart Pistole"/>
    <x v="1"/>
    <s v="United States"/>
    <x v="97"/>
    <x v="10"/>
    <n v="61604"/>
    <x v="2"/>
    <s v="OFF-BI-10003982"/>
    <x v="1"/>
    <x v="8"/>
    <x v="346"/>
    <n v="12.462"/>
    <n v="3"/>
    <n v="0.8"/>
    <n v="-20.5623"/>
  </r>
  <r>
    <n v="395"/>
    <x v="179"/>
    <x v="3"/>
    <x v="160"/>
    <d v="2014-06-07T00:00:00"/>
    <s v="Standard Class"/>
    <s v="VP-21730"/>
    <s v="Victor Preis"/>
    <x v="2"/>
    <s v="United States"/>
    <x v="98"/>
    <x v="33"/>
    <n v="89115"/>
    <x v="1"/>
    <s v="OFF-BI-10004492"/>
    <x v="1"/>
    <x v="8"/>
    <x v="347"/>
    <n v="75.792000000000002"/>
    <n v="3"/>
    <n v="0.2"/>
    <n v="25.579799999999999"/>
  </r>
  <r>
    <n v="396"/>
    <x v="180"/>
    <x v="3"/>
    <x v="161"/>
    <d v="2014-10-20T00:00:00"/>
    <s v="Second Class"/>
    <s v="SS-20140"/>
    <s v="Saphhira Shifley"/>
    <x v="1"/>
    <s v="United States"/>
    <x v="99"/>
    <x v="34"/>
    <n v="2886"/>
    <x v="3"/>
    <s v="OFF-ST-10000798"/>
    <x v="1"/>
    <x v="4"/>
    <x v="348"/>
    <n v="49.96"/>
    <n v="2"/>
    <n v="0"/>
    <n v="9.4923999999999999"/>
  </r>
  <r>
    <n v="397"/>
    <x v="180"/>
    <x v="3"/>
    <x v="161"/>
    <d v="2014-10-20T00:00:00"/>
    <s v="Second Class"/>
    <s v="SS-20140"/>
    <s v="Saphhira Shifley"/>
    <x v="1"/>
    <s v="United States"/>
    <x v="99"/>
    <x v="34"/>
    <n v="2886"/>
    <x v="3"/>
    <s v="OFF-PA-10002552"/>
    <x v="1"/>
    <x v="10"/>
    <x v="349"/>
    <n v="12.96"/>
    <n v="2"/>
    <n v="0"/>
    <n v="6.2207999999999997"/>
  </r>
  <r>
    <n v="398"/>
    <x v="181"/>
    <x v="1"/>
    <x v="89"/>
    <d v="2012-04-11T00:00:00"/>
    <s v="Standard Class"/>
    <s v="HP-14815"/>
    <s v="Harold Pawlan"/>
    <x v="2"/>
    <s v="United States"/>
    <x v="25"/>
    <x v="12"/>
    <n v="49201"/>
    <x v="2"/>
    <s v="OFF-SU-10002573"/>
    <x v="1"/>
    <x v="14"/>
    <x v="350"/>
    <n v="70.12"/>
    <n v="4"/>
    <n v="0"/>
    <n v="21.036000000000001"/>
  </r>
  <r>
    <n v="399"/>
    <x v="182"/>
    <x v="0"/>
    <x v="162"/>
    <d v="2013-11-09T00:00:00"/>
    <s v="Second Class"/>
    <s v="AG-10675"/>
    <s v="Anna Gayman"/>
    <x v="0"/>
    <s v="United States"/>
    <x v="12"/>
    <x v="5"/>
    <n v="77036"/>
    <x v="2"/>
    <s v="OFF-ST-10001580"/>
    <x v="1"/>
    <x v="4"/>
    <x v="351"/>
    <n v="35.951999999999998"/>
    <n v="3"/>
    <n v="0.2"/>
    <n v="3.5952000000000002"/>
  </r>
  <r>
    <n v="400"/>
    <x v="182"/>
    <x v="0"/>
    <x v="162"/>
    <d v="2013-11-09T00:00:00"/>
    <s v="Second Class"/>
    <s v="AG-10675"/>
    <s v="Anna Gayman"/>
    <x v="0"/>
    <s v="United States"/>
    <x v="12"/>
    <x v="5"/>
    <n v="77036"/>
    <x v="2"/>
    <s v="FUR-BO-10004834"/>
    <x v="0"/>
    <x v="0"/>
    <x v="26"/>
    <n v="2396.2656000000002"/>
    <n v="4"/>
    <n v="0.32"/>
    <n v="-317.15280000000001"/>
  </r>
  <r>
    <n v="401"/>
    <x v="182"/>
    <x v="0"/>
    <x v="162"/>
    <d v="2013-11-09T00:00:00"/>
    <s v="Second Class"/>
    <s v="AG-10675"/>
    <s v="Anna Gayman"/>
    <x v="0"/>
    <s v="United States"/>
    <x v="12"/>
    <x v="5"/>
    <n v="77036"/>
    <x v="2"/>
    <s v="OFF-ST-10000934"/>
    <x v="1"/>
    <x v="4"/>
    <x v="352"/>
    <n v="131.136"/>
    <n v="4"/>
    <n v="0.2"/>
    <n v="-32.783999999999999"/>
  </r>
  <r>
    <n v="402"/>
    <x v="182"/>
    <x v="0"/>
    <x v="162"/>
    <d v="2013-11-09T00:00:00"/>
    <s v="Second Class"/>
    <s v="AG-10675"/>
    <s v="Anna Gayman"/>
    <x v="0"/>
    <s v="United States"/>
    <x v="12"/>
    <x v="5"/>
    <n v="77036"/>
    <x v="2"/>
    <s v="TEC-AC-10000158"/>
    <x v="2"/>
    <x v="11"/>
    <x v="353"/>
    <n v="57.584000000000003"/>
    <n v="2"/>
    <n v="0.2"/>
    <n v="0.7198"/>
  </r>
  <r>
    <n v="403"/>
    <x v="183"/>
    <x v="2"/>
    <x v="163"/>
    <d v="2011-12-26T00:00:00"/>
    <s v="First Class"/>
    <s v="LF-17185"/>
    <s v="Luke Foster"/>
    <x v="0"/>
    <s v="United States"/>
    <x v="100"/>
    <x v="2"/>
    <n v="33180"/>
    <x v="0"/>
    <s v="OFF-PA-10001947"/>
    <x v="1"/>
    <x v="10"/>
    <x v="354"/>
    <n v="9.5679999999999996"/>
    <n v="2"/>
    <n v="0.2"/>
    <n v="3.4683999999999999"/>
  </r>
  <r>
    <n v="404"/>
    <x v="184"/>
    <x v="2"/>
    <x v="164"/>
    <d v="2011-04-20T00:00:00"/>
    <s v="Standard Class"/>
    <s v="SP-20650"/>
    <s v="Stephanie Phelps"/>
    <x v="1"/>
    <s v="United States"/>
    <x v="40"/>
    <x v="3"/>
    <n v="28403"/>
    <x v="0"/>
    <s v="OFF-AR-10003478"/>
    <x v="1"/>
    <x v="6"/>
    <x v="355"/>
    <n v="39.072000000000003"/>
    <n v="6"/>
    <n v="0.2"/>
    <n v="9.7680000000000007"/>
  </r>
  <r>
    <n v="405"/>
    <x v="185"/>
    <x v="3"/>
    <x v="165"/>
    <d v="2014-12-30T00:00:00"/>
    <s v="Standard Class"/>
    <s v="RF-19840"/>
    <s v="Roy FranzÃ¶sisch"/>
    <x v="0"/>
    <s v="United States"/>
    <x v="20"/>
    <x v="15"/>
    <n v="10024"/>
    <x v="3"/>
    <s v="OFF-AP-10004249"/>
    <x v="1"/>
    <x v="9"/>
    <x v="33"/>
    <n v="35.909999999999997"/>
    <n v="3"/>
    <n v="0"/>
    <n v="9.6957000000000004"/>
  </r>
  <r>
    <n v="406"/>
    <x v="186"/>
    <x v="3"/>
    <x v="166"/>
    <d v="2014-12-13T00:00:00"/>
    <s v="Standard Class"/>
    <s v="KH-16510"/>
    <s v="Keith Herrera"/>
    <x v="0"/>
    <s v="United States"/>
    <x v="8"/>
    <x v="1"/>
    <n v="94110"/>
    <x v="1"/>
    <s v="TEC-AC-10000158"/>
    <x v="2"/>
    <x v="11"/>
    <x v="353"/>
    <n v="179.95"/>
    <n v="5"/>
    <n v="0"/>
    <n v="37.789499999999997"/>
  </r>
  <r>
    <n v="407"/>
    <x v="186"/>
    <x v="3"/>
    <x v="166"/>
    <d v="2014-12-13T00:00:00"/>
    <s v="Standard Class"/>
    <s v="KH-16510"/>
    <s v="Keith Herrera"/>
    <x v="0"/>
    <s v="United States"/>
    <x v="8"/>
    <x v="1"/>
    <n v="94110"/>
    <x v="1"/>
    <s v="TEC-CO-10004115"/>
    <x v="2"/>
    <x v="16"/>
    <x v="356"/>
    <n v="1199.9760000000001"/>
    <n v="3"/>
    <n v="0.2"/>
    <n v="434.99130000000002"/>
  </r>
  <r>
    <n v="408"/>
    <x v="186"/>
    <x v="3"/>
    <x v="166"/>
    <d v="2014-12-13T00:00:00"/>
    <s v="Standard Class"/>
    <s v="KH-16510"/>
    <s v="Keith Herrera"/>
    <x v="0"/>
    <s v="United States"/>
    <x v="8"/>
    <x v="1"/>
    <n v="94110"/>
    <x v="1"/>
    <s v="OFF-PA-10003724"/>
    <x v="1"/>
    <x v="10"/>
    <x v="357"/>
    <n v="27.15"/>
    <n v="5"/>
    <n v="0"/>
    <n v="13.3035"/>
  </r>
  <r>
    <n v="409"/>
    <x v="186"/>
    <x v="3"/>
    <x v="166"/>
    <d v="2014-12-13T00:00:00"/>
    <s v="Standard Class"/>
    <s v="KH-16510"/>
    <s v="Keith Herrera"/>
    <x v="0"/>
    <s v="United States"/>
    <x v="8"/>
    <x v="1"/>
    <n v="94110"/>
    <x v="1"/>
    <s v="FUR-TA-10002041"/>
    <x v="0"/>
    <x v="3"/>
    <x v="358"/>
    <n v="1004.024"/>
    <n v="7"/>
    <n v="0.2"/>
    <n v="-112.95269999999999"/>
  </r>
  <r>
    <n v="410"/>
    <x v="186"/>
    <x v="3"/>
    <x v="166"/>
    <d v="2014-12-13T00:00:00"/>
    <s v="Standard Class"/>
    <s v="KH-16510"/>
    <s v="Keith Herrera"/>
    <x v="0"/>
    <s v="United States"/>
    <x v="8"/>
    <x v="1"/>
    <n v="94110"/>
    <x v="1"/>
    <s v="OFF-PA-10002893"/>
    <x v="1"/>
    <x v="10"/>
    <x v="359"/>
    <n v="9.68"/>
    <n v="1"/>
    <n v="0"/>
    <n v="4.6463999999999999"/>
  </r>
  <r>
    <n v="411"/>
    <x v="186"/>
    <x v="3"/>
    <x v="166"/>
    <d v="2014-12-13T00:00:00"/>
    <s v="Standard Class"/>
    <s v="KH-16510"/>
    <s v="Keith Herrera"/>
    <x v="0"/>
    <s v="United States"/>
    <x v="8"/>
    <x v="1"/>
    <n v="94110"/>
    <x v="1"/>
    <s v="OFF-LA-10003766"/>
    <x v="1"/>
    <x v="2"/>
    <x v="360"/>
    <n v="28.35"/>
    <n v="9"/>
    <n v="0"/>
    <n v="13.608000000000001"/>
  </r>
  <r>
    <n v="412"/>
    <x v="186"/>
    <x v="3"/>
    <x v="166"/>
    <d v="2014-12-13T00:00:00"/>
    <s v="Standard Class"/>
    <s v="KH-16510"/>
    <s v="Keith Herrera"/>
    <x v="0"/>
    <s v="United States"/>
    <x v="8"/>
    <x v="1"/>
    <n v="94110"/>
    <x v="1"/>
    <s v="OFF-PA-10001970"/>
    <x v="1"/>
    <x v="10"/>
    <x v="361"/>
    <n v="55.98"/>
    <n v="1"/>
    <n v="0"/>
    <n v="27.430199999999999"/>
  </r>
  <r>
    <n v="413"/>
    <x v="186"/>
    <x v="3"/>
    <x v="166"/>
    <d v="2014-12-13T00:00:00"/>
    <s v="Standard Class"/>
    <s v="KH-16510"/>
    <s v="Keith Herrera"/>
    <x v="0"/>
    <s v="United States"/>
    <x v="8"/>
    <x v="1"/>
    <n v="94110"/>
    <x v="1"/>
    <s v="FUR-BO-10001972"/>
    <x v="0"/>
    <x v="0"/>
    <x v="362"/>
    <n v="1336.829"/>
    <n v="13"/>
    <n v="0.15"/>
    <n v="31.454799999999999"/>
  </r>
  <r>
    <n v="414"/>
    <x v="186"/>
    <x v="3"/>
    <x v="166"/>
    <d v="2014-12-13T00:00:00"/>
    <s v="Standard Class"/>
    <s v="KH-16510"/>
    <s v="Keith Herrera"/>
    <x v="0"/>
    <s v="United States"/>
    <x v="8"/>
    <x v="1"/>
    <n v="94110"/>
    <x v="1"/>
    <s v="FUR-CH-10003956"/>
    <x v="0"/>
    <x v="1"/>
    <x v="363"/>
    <n v="113.568"/>
    <n v="2"/>
    <n v="0.2"/>
    <n v="-18.454799999999999"/>
  </r>
  <r>
    <n v="415"/>
    <x v="187"/>
    <x v="3"/>
    <x v="132"/>
    <d v="2014-08-11T00:00:00"/>
    <s v="Standard Class"/>
    <s v="KC-16675"/>
    <s v="Kimberly Carter"/>
    <x v="1"/>
    <s v="United States"/>
    <x v="4"/>
    <x v="4"/>
    <n v="98105"/>
    <x v="1"/>
    <s v="OFF-PA-10000157"/>
    <x v="1"/>
    <x v="10"/>
    <x v="364"/>
    <n v="139.86000000000001"/>
    <n v="7"/>
    <n v="0"/>
    <n v="65.734200000000001"/>
  </r>
  <r>
    <n v="416"/>
    <x v="187"/>
    <x v="3"/>
    <x v="132"/>
    <d v="2014-08-11T00:00:00"/>
    <s v="Standard Class"/>
    <s v="KC-16675"/>
    <s v="Kimberly Carter"/>
    <x v="1"/>
    <s v="United States"/>
    <x v="4"/>
    <x v="4"/>
    <n v="98105"/>
    <x v="1"/>
    <s v="FUR-CH-10001891"/>
    <x v="0"/>
    <x v="1"/>
    <x v="265"/>
    <n v="307.13600000000002"/>
    <n v="4"/>
    <n v="0.2"/>
    <n v="26.874400000000001"/>
  </r>
  <r>
    <n v="417"/>
    <x v="188"/>
    <x v="3"/>
    <x v="92"/>
    <d v="2014-06-29T00:00:00"/>
    <s v="Standard Class"/>
    <s v="CJ-12010"/>
    <s v="Caroline Jumper"/>
    <x v="0"/>
    <s v="United States"/>
    <x v="101"/>
    <x v="1"/>
    <n v="92646"/>
    <x v="1"/>
    <s v="OFF-AR-10004344"/>
    <x v="1"/>
    <x v="6"/>
    <x v="365"/>
    <n v="95.92"/>
    <n v="8"/>
    <n v="0"/>
    <n v="25.898399999999999"/>
  </r>
  <r>
    <n v="418"/>
    <x v="189"/>
    <x v="0"/>
    <x v="167"/>
    <d v="2013-04-19T00:00:00"/>
    <s v="Standard Class"/>
    <s v="PB-19150"/>
    <s v="Philip Brown"/>
    <x v="0"/>
    <s v="United States"/>
    <x v="1"/>
    <x v="1"/>
    <n v="90004"/>
    <x v="1"/>
    <s v="FUR-CH-10004886"/>
    <x v="0"/>
    <x v="1"/>
    <x v="366"/>
    <n v="383.8"/>
    <n v="5"/>
    <n v="0.2"/>
    <n v="38.380000000000003"/>
  </r>
  <r>
    <n v="419"/>
    <x v="190"/>
    <x v="3"/>
    <x v="44"/>
    <d v="2014-11-11T00:00:00"/>
    <s v="Standard Class"/>
    <s v="VB-21745"/>
    <s v="Victoria Brennan"/>
    <x v="1"/>
    <s v="United States"/>
    <x v="102"/>
    <x v="0"/>
    <n v="40475"/>
    <x v="0"/>
    <s v="OFF-PA-10003845"/>
    <x v="1"/>
    <x v="10"/>
    <x v="367"/>
    <n v="5.78"/>
    <n v="1"/>
    <n v="0"/>
    <n v="2.8321999999999998"/>
  </r>
  <r>
    <n v="420"/>
    <x v="191"/>
    <x v="3"/>
    <x v="168"/>
    <d v="2014-10-03T00:00:00"/>
    <s v="Standard Class"/>
    <s v="SP-20860"/>
    <s v="Sung Pak"/>
    <x v="1"/>
    <s v="United States"/>
    <x v="1"/>
    <x v="1"/>
    <n v="90045"/>
    <x v="1"/>
    <s v="OFF-AR-10001573"/>
    <x v="1"/>
    <x v="6"/>
    <x v="368"/>
    <n v="9.32"/>
    <n v="4"/>
    <n v="0"/>
    <n v="2.7027999999999999"/>
  </r>
  <r>
    <n v="421"/>
    <x v="191"/>
    <x v="3"/>
    <x v="168"/>
    <d v="2014-10-03T00:00:00"/>
    <s v="Standard Class"/>
    <s v="SP-20860"/>
    <s v="Sung Pak"/>
    <x v="1"/>
    <s v="United States"/>
    <x v="1"/>
    <x v="1"/>
    <n v="90045"/>
    <x v="1"/>
    <s v="OFF-EN-10000483"/>
    <x v="1"/>
    <x v="12"/>
    <x v="369"/>
    <n v="15.25"/>
    <n v="1"/>
    <n v="0"/>
    <n v="7.0149999999999997"/>
  </r>
  <r>
    <n v="422"/>
    <x v="192"/>
    <x v="2"/>
    <x v="169"/>
    <d v="2011-06-25T00:00:00"/>
    <s v="First Class"/>
    <s v="JE-15745"/>
    <s v="Joel Eaton"/>
    <x v="0"/>
    <s v="United States"/>
    <x v="103"/>
    <x v="22"/>
    <n v="80027"/>
    <x v="1"/>
    <s v="TEC-AC-10004114"/>
    <x v="2"/>
    <x v="11"/>
    <x v="370"/>
    <n v="196.75200000000001"/>
    <n v="6"/>
    <n v="0.2"/>
    <n v="56.566200000000002"/>
  </r>
  <r>
    <n v="423"/>
    <x v="193"/>
    <x v="3"/>
    <x v="15"/>
    <d v="2014-10-24T00:00:00"/>
    <s v="Standard Class"/>
    <s v="MP-17965"/>
    <s v="Michael Paige"/>
    <x v="1"/>
    <s v="United States"/>
    <x v="104"/>
    <x v="31"/>
    <n v="1841"/>
    <x v="3"/>
    <s v="FUR-FU-10004712"/>
    <x v="0"/>
    <x v="5"/>
    <x v="371"/>
    <n v="56.56"/>
    <n v="4"/>
    <n v="0"/>
    <n v="14.7056"/>
  </r>
  <r>
    <n v="424"/>
    <x v="193"/>
    <x v="3"/>
    <x v="15"/>
    <d v="2014-10-24T00:00:00"/>
    <s v="Standard Class"/>
    <s v="MP-17965"/>
    <s v="Michael Paige"/>
    <x v="1"/>
    <s v="United States"/>
    <x v="104"/>
    <x v="31"/>
    <n v="1841"/>
    <x v="3"/>
    <s v="OFF-ST-10000918"/>
    <x v="1"/>
    <x v="4"/>
    <x v="372"/>
    <n v="32.700000000000003"/>
    <n v="3"/>
    <n v="0"/>
    <n v="8.5020000000000007"/>
  </r>
  <r>
    <n v="425"/>
    <x v="194"/>
    <x v="3"/>
    <x v="170"/>
    <d v="2014-08-24T00:00:00"/>
    <s v="Second Class"/>
    <s v="NF-18385"/>
    <s v="Natalie Fritzler"/>
    <x v="0"/>
    <s v="United States"/>
    <x v="25"/>
    <x v="35"/>
    <n v="39212"/>
    <x v="0"/>
    <s v="FUR-CH-10000015"/>
    <x v="0"/>
    <x v="1"/>
    <x v="373"/>
    <n v="866.4"/>
    <n v="4"/>
    <n v="0"/>
    <n v="225.26400000000001"/>
  </r>
  <r>
    <n v="426"/>
    <x v="195"/>
    <x v="3"/>
    <x v="51"/>
    <d v="2014-11-27T00:00:00"/>
    <s v="Second Class"/>
    <s v="JM-15265"/>
    <s v="Janet Molinari"/>
    <x v="1"/>
    <s v="United States"/>
    <x v="105"/>
    <x v="12"/>
    <n v="48187"/>
    <x v="2"/>
    <s v="FUR-FU-10003347"/>
    <x v="0"/>
    <x v="5"/>
    <x v="374"/>
    <n v="28.4"/>
    <n v="2"/>
    <n v="0"/>
    <n v="11.076000000000001"/>
  </r>
  <r>
    <n v="427"/>
    <x v="195"/>
    <x v="3"/>
    <x v="51"/>
    <d v="2014-11-27T00:00:00"/>
    <s v="Second Class"/>
    <s v="JM-15265"/>
    <s v="Janet Molinari"/>
    <x v="1"/>
    <s v="United States"/>
    <x v="105"/>
    <x v="12"/>
    <n v="48187"/>
    <x v="2"/>
    <s v="OFF-BI-10001543"/>
    <x v="1"/>
    <x v="8"/>
    <x v="375"/>
    <n v="287.92"/>
    <n v="8"/>
    <n v="0"/>
    <n v="138.20160000000001"/>
  </r>
  <r>
    <n v="428"/>
    <x v="196"/>
    <x v="2"/>
    <x v="171"/>
    <d v="2011-09-13T00:00:00"/>
    <s v="First Class"/>
    <s v="SD-20485"/>
    <s v="Shirley Daniels"/>
    <x v="2"/>
    <s v="United States"/>
    <x v="106"/>
    <x v="15"/>
    <n v="10801"/>
    <x v="3"/>
    <s v="TEC-MA-10000029"/>
    <x v="2"/>
    <x v="15"/>
    <x v="376"/>
    <n v="69.989999999999995"/>
    <n v="1"/>
    <n v="0"/>
    <n v="30.095700000000001"/>
  </r>
  <r>
    <n v="429"/>
    <x v="197"/>
    <x v="3"/>
    <x v="172"/>
    <d v="2014-09-10T00:00:00"/>
    <s v="Standard Class"/>
    <s v="KH-16630"/>
    <s v="Ken Heidel"/>
    <x v="1"/>
    <s v="United States"/>
    <x v="52"/>
    <x v="5"/>
    <n v="78207"/>
    <x v="2"/>
    <s v="OFF-AR-10000369"/>
    <x v="1"/>
    <x v="6"/>
    <x v="377"/>
    <n v="6.6719999999999997"/>
    <n v="6"/>
    <n v="0.2"/>
    <n v="0.50039999999999996"/>
  </r>
  <r>
    <n v="430"/>
    <x v="198"/>
    <x v="0"/>
    <x v="173"/>
    <d v="2013-04-22T00:00:00"/>
    <s v="Standard Class"/>
    <s v="RB-19795"/>
    <s v="Ross Baird"/>
    <x v="2"/>
    <s v="United States"/>
    <x v="107"/>
    <x v="3"/>
    <n v="28052"/>
    <x v="0"/>
    <s v="OFF-BI-10004584"/>
    <x v="1"/>
    <x v="8"/>
    <x v="378"/>
    <n v="189.58799999999999"/>
    <n v="2"/>
    <n v="0.7"/>
    <n v="-145.35079999999999"/>
  </r>
  <r>
    <n v="431"/>
    <x v="198"/>
    <x v="0"/>
    <x v="173"/>
    <d v="2013-04-22T00:00:00"/>
    <s v="Standard Class"/>
    <s v="RB-19795"/>
    <s v="Ross Baird"/>
    <x v="2"/>
    <s v="United States"/>
    <x v="107"/>
    <x v="3"/>
    <n v="28052"/>
    <x v="0"/>
    <s v="TEC-AC-10004659"/>
    <x v="2"/>
    <x v="11"/>
    <x v="170"/>
    <n v="408.74400000000003"/>
    <n v="7"/>
    <n v="0.2"/>
    <n v="76.639499999999998"/>
  </r>
  <r>
    <n v="432"/>
    <x v="198"/>
    <x v="0"/>
    <x v="173"/>
    <d v="2013-04-22T00:00:00"/>
    <s v="Standard Class"/>
    <s v="RB-19795"/>
    <s v="Ross Baird"/>
    <x v="2"/>
    <s v="United States"/>
    <x v="107"/>
    <x v="3"/>
    <n v="28052"/>
    <x v="0"/>
    <s v="TEC-AC-10004659"/>
    <x v="2"/>
    <x v="11"/>
    <x v="170"/>
    <n v="291.95999999999998"/>
    <n v="5"/>
    <n v="0.2"/>
    <n v="54.7425"/>
  </r>
  <r>
    <n v="433"/>
    <x v="198"/>
    <x v="0"/>
    <x v="173"/>
    <d v="2013-04-22T00:00:00"/>
    <s v="Standard Class"/>
    <s v="RB-19795"/>
    <s v="Ross Baird"/>
    <x v="2"/>
    <s v="United States"/>
    <x v="107"/>
    <x v="3"/>
    <n v="28052"/>
    <x v="0"/>
    <s v="OFF-ST-10000617"/>
    <x v="1"/>
    <x v="4"/>
    <x v="379"/>
    <n v="4.7679999999999998"/>
    <n v="2"/>
    <n v="0.2"/>
    <n v="-0.77480000000000004"/>
  </r>
  <r>
    <n v="434"/>
    <x v="199"/>
    <x v="0"/>
    <x v="112"/>
    <d v="2013-08-06T00:00:00"/>
    <s v="First Class"/>
    <s v="DB-13060"/>
    <s v="Dave Brooks"/>
    <x v="0"/>
    <s v="United States"/>
    <x v="90"/>
    <x v="31"/>
    <n v="1852"/>
    <x v="3"/>
    <s v="OFF-ST-10003306"/>
    <x v="1"/>
    <x v="4"/>
    <x v="380"/>
    <n v="714.3"/>
    <n v="5"/>
    <n v="0"/>
    <n v="207.14699999999999"/>
  </r>
  <r>
    <n v="435"/>
    <x v="200"/>
    <x v="2"/>
    <x v="174"/>
    <d v="2011-12-25T00:00:00"/>
    <s v="Standard Class"/>
    <s v="MK-18160"/>
    <s v="Mike Kennedy"/>
    <x v="0"/>
    <s v="United States"/>
    <x v="108"/>
    <x v="2"/>
    <n v="32216"/>
    <x v="0"/>
    <s v="OFF-BI-10000773"/>
    <x v="1"/>
    <x v="8"/>
    <x v="381"/>
    <n v="4.8120000000000003"/>
    <n v="2"/>
    <n v="0.7"/>
    <n v="-3.6892"/>
  </r>
  <r>
    <n v="436"/>
    <x v="200"/>
    <x v="2"/>
    <x v="174"/>
    <d v="2011-12-25T00:00:00"/>
    <s v="Standard Class"/>
    <s v="MK-18160"/>
    <s v="Mike Kennedy"/>
    <x v="0"/>
    <s v="United States"/>
    <x v="108"/>
    <x v="2"/>
    <n v="32216"/>
    <x v="0"/>
    <s v="TEC-AC-10002600"/>
    <x v="2"/>
    <x v="11"/>
    <x v="382"/>
    <n v="247.8"/>
    <n v="5"/>
    <n v="0.2"/>
    <n v="-18.585000000000001"/>
  </r>
  <r>
    <n v="437"/>
    <x v="201"/>
    <x v="0"/>
    <x v="1"/>
    <d v="2013-06-15T00:00:00"/>
    <s v="Second Class"/>
    <s v="PO-19180"/>
    <s v="Philisse Overcash"/>
    <x v="2"/>
    <s v="United States"/>
    <x v="22"/>
    <x v="10"/>
    <n v="60623"/>
    <x v="2"/>
    <s v="TEC-MA-10002937"/>
    <x v="2"/>
    <x v="15"/>
    <x v="383"/>
    <n v="1007.979"/>
    <n v="3"/>
    <n v="0.3"/>
    <n v="43.199100000000001"/>
  </r>
  <r>
    <n v="438"/>
    <x v="201"/>
    <x v="0"/>
    <x v="1"/>
    <d v="2013-06-15T00:00:00"/>
    <s v="Second Class"/>
    <s v="PO-19180"/>
    <s v="Philisse Overcash"/>
    <x v="2"/>
    <s v="United States"/>
    <x v="22"/>
    <x v="10"/>
    <n v="60623"/>
    <x v="2"/>
    <s v="OFF-PA-10001970"/>
    <x v="1"/>
    <x v="10"/>
    <x v="361"/>
    <n v="313.488"/>
    <n v="7"/>
    <n v="0.2"/>
    <n v="113.63939999999999"/>
  </r>
  <r>
    <n v="439"/>
    <x v="202"/>
    <x v="3"/>
    <x v="175"/>
    <d v="2014-09-20T00:00:00"/>
    <s v="Standard Class"/>
    <s v="BB-11545"/>
    <s v="Brenda Bowman"/>
    <x v="1"/>
    <s v="United States"/>
    <x v="12"/>
    <x v="5"/>
    <n v="77070"/>
    <x v="2"/>
    <s v="OFF-PA-10002230"/>
    <x v="1"/>
    <x v="10"/>
    <x v="384"/>
    <n v="31.872"/>
    <n v="8"/>
    <n v="0.2"/>
    <n v="11.553599999999999"/>
  </r>
  <r>
    <n v="440"/>
    <x v="203"/>
    <x v="3"/>
    <x v="176"/>
    <d v="2014-01-24T00:00:00"/>
    <s v="Second Class"/>
    <s v="CV-12805"/>
    <s v="Cynthia Voltz"/>
    <x v="1"/>
    <s v="United States"/>
    <x v="20"/>
    <x v="15"/>
    <n v="10024"/>
    <x v="3"/>
    <s v="FUR-CH-10003396"/>
    <x v="0"/>
    <x v="1"/>
    <x v="385"/>
    <n v="207.846"/>
    <n v="3"/>
    <n v="0.1"/>
    <n v="2.3094000000000001"/>
  </r>
  <r>
    <n v="441"/>
    <x v="204"/>
    <x v="0"/>
    <x v="64"/>
    <d v="2013-08-09T00:00:00"/>
    <s v="Second Class"/>
    <s v="PK-19075"/>
    <s v="Pete Kriz"/>
    <x v="0"/>
    <s v="United States"/>
    <x v="66"/>
    <x v="12"/>
    <n v="48227"/>
    <x v="2"/>
    <s v="FUR-FU-10000246"/>
    <x v="0"/>
    <x v="5"/>
    <x v="386"/>
    <n v="12.22"/>
    <n v="1"/>
    <n v="0"/>
    <n v="3.6659999999999999"/>
  </r>
  <r>
    <n v="442"/>
    <x v="204"/>
    <x v="0"/>
    <x v="64"/>
    <d v="2013-08-09T00:00:00"/>
    <s v="Second Class"/>
    <s v="PK-19075"/>
    <s v="Pete Kriz"/>
    <x v="0"/>
    <s v="United States"/>
    <x v="66"/>
    <x v="12"/>
    <n v="48227"/>
    <x v="2"/>
    <s v="OFF-ST-10000060"/>
    <x v="1"/>
    <x v="4"/>
    <x v="387"/>
    <n v="194.94"/>
    <n v="3"/>
    <n v="0"/>
    <n v="23.392800000000001"/>
  </r>
  <r>
    <n v="443"/>
    <x v="204"/>
    <x v="0"/>
    <x v="64"/>
    <d v="2013-08-09T00:00:00"/>
    <s v="Second Class"/>
    <s v="PK-19075"/>
    <s v="Pete Kriz"/>
    <x v="0"/>
    <s v="United States"/>
    <x v="66"/>
    <x v="12"/>
    <n v="48227"/>
    <x v="2"/>
    <s v="OFF-ST-10003058"/>
    <x v="1"/>
    <x v="4"/>
    <x v="388"/>
    <n v="70.95"/>
    <n v="3"/>
    <n v="0"/>
    <n v="20.575500000000002"/>
  </r>
  <r>
    <n v="444"/>
    <x v="204"/>
    <x v="0"/>
    <x v="64"/>
    <d v="2013-08-09T00:00:00"/>
    <s v="Second Class"/>
    <s v="PK-19075"/>
    <s v="Pete Kriz"/>
    <x v="0"/>
    <s v="United States"/>
    <x v="66"/>
    <x v="12"/>
    <n v="48227"/>
    <x v="2"/>
    <s v="OFF-PA-10002222"/>
    <x v="1"/>
    <x v="10"/>
    <x v="389"/>
    <n v="91.36"/>
    <n v="4"/>
    <n v="0"/>
    <n v="42.025599999999997"/>
  </r>
  <r>
    <n v="445"/>
    <x v="204"/>
    <x v="0"/>
    <x v="64"/>
    <d v="2013-08-09T00:00:00"/>
    <s v="Second Class"/>
    <s v="PK-19075"/>
    <s v="Pete Kriz"/>
    <x v="0"/>
    <s v="United States"/>
    <x v="66"/>
    <x v="12"/>
    <n v="48227"/>
    <x v="2"/>
    <s v="FUR-CH-10002372"/>
    <x v="0"/>
    <x v="1"/>
    <x v="390"/>
    <n v="242.94"/>
    <n v="3"/>
    <n v="0"/>
    <n v="29.152799999999999"/>
  </r>
  <r>
    <n v="446"/>
    <x v="204"/>
    <x v="0"/>
    <x v="64"/>
    <d v="2013-08-09T00:00:00"/>
    <s v="Second Class"/>
    <s v="PK-19075"/>
    <s v="Pete Kriz"/>
    <x v="0"/>
    <s v="United States"/>
    <x v="66"/>
    <x v="12"/>
    <n v="48227"/>
    <x v="2"/>
    <s v="OFF-LA-10001317"/>
    <x v="1"/>
    <x v="2"/>
    <x v="391"/>
    <n v="22.05"/>
    <n v="7"/>
    <n v="0"/>
    <n v="10.584"/>
  </r>
  <r>
    <n v="447"/>
    <x v="205"/>
    <x v="3"/>
    <x v="177"/>
    <d v="2014-03-26T00:00:00"/>
    <s v="Second Class"/>
    <s v="TB-21595"/>
    <s v="Troy Blackwell"/>
    <x v="0"/>
    <s v="United States"/>
    <x v="38"/>
    <x v="14"/>
    <n v="47201"/>
    <x v="2"/>
    <s v="FUR-FU-10000206"/>
    <x v="0"/>
    <x v="5"/>
    <x v="392"/>
    <n v="2.91"/>
    <n v="1"/>
    <n v="0"/>
    <n v="1.3676999999999999"/>
  </r>
  <r>
    <n v="448"/>
    <x v="206"/>
    <x v="0"/>
    <x v="178"/>
    <d v="2013-04-04T00:00:00"/>
    <s v="Second Class"/>
    <s v="RB-19360"/>
    <s v="Raymond Buch"/>
    <x v="0"/>
    <s v="United States"/>
    <x v="109"/>
    <x v="15"/>
    <n v="13021"/>
    <x v="3"/>
    <s v="OFF-AR-10000588"/>
    <x v="1"/>
    <x v="6"/>
    <x v="393"/>
    <n v="59.52"/>
    <n v="3"/>
    <n v="0"/>
    <n v="15.475199999999999"/>
  </r>
  <r>
    <n v="449"/>
    <x v="206"/>
    <x v="0"/>
    <x v="178"/>
    <d v="2013-04-04T00:00:00"/>
    <s v="Second Class"/>
    <s v="RB-19360"/>
    <s v="Raymond Buch"/>
    <x v="0"/>
    <s v="United States"/>
    <x v="109"/>
    <x v="15"/>
    <n v="13021"/>
    <x v="3"/>
    <s v="OFF-ST-10001469"/>
    <x v="1"/>
    <x v="4"/>
    <x v="394"/>
    <n v="161.94"/>
    <n v="3"/>
    <n v="0"/>
    <n v="9.7164000000000001"/>
  </r>
  <r>
    <n v="450"/>
    <x v="206"/>
    <x v="0"/>
    <x v="178"/>
    <d v="2013-04-04T00:00:00"/>
    <s v="Second Class"/>
    <s v="RB-19360"/>
    <s v="Raymond Buch"/>
    <x v="0"/>
    <s v="United States"/>
    <x v="109"/>
    <x v="15"/>
    <n v="13021"/>
    <x v="3"/>
    <s v="OFF-AR-10001953"/>
    <x v="1"/>
    <x v="6"/>
    <x v="395"/>
    <n v="263.88"/>
    <n v="6"/>
    <n v="0"/>
    <n v="71.247600000000006"/>
  </r>
  <r>
    <n v="451"/>
    <x v="206"/>
    <x v="0"/>
    <x v="178"/>
    <d v="2013-04-04T00:00:00"/>
    <s v="Second Class"/>
    <s v="RB-19360"/>
    <s v="Raymond Buch"/>
    <x v="0"/>
    <s v="United States"/>
    <x v="109"/>
    <x v="15"/>
    <n v="13021"/>
    <x v="3"/>
    <s v="OFF-AR-10003156"/>
    <x v="1"/>
    <x v="6"/>
    <x v="396"/>
    <n v="30.48"/>
    <n v="3"/>
    <n v="0"/>
    <n v="7.9248000000000003"/>
  </r>
  <r>
    <n v="452"/>
    <x v="206"/>
    <x v="0"/>
    <x v="178"/>
    <d v="2013-04-04T00:00:00"/>
    <s v="Second Class"/>
    <s v="RB-19360"/>
    <s v="Raymond Buch"/>
    <x v="0"/>
    <s v="United States"/>
    <x v="109"/>
    <x v="15"/>
    <n v="13021"/>
    <x v="3"/>
    <s v="OFF-AR-10004974"/>
    <x v="1"/>
    <x v="6"/>
    <x v="397"/>
    <n v="9.84"/>
    <n v="3"/>
    <n v="0"/>
    <n v="2.8536000000000001"/>
  </r>
  <r>
    <n v="453"/>
    <x v="206"/>
    <x v="0"/>
    <x v="178"/>
    <d v="2013-04-04T00:00:00"/>
    <s v="Second Class"/>
    <s v="RB-19360"/>
    <s v="Raymond Buch"/>
    <x v="0"/>
    <s v="United States"/>
    <x v="109"/>
    <x v="15"/>
    <n v="13021"/>
    <x v="3"/>
    <s v="TEC-PH-10002365"/>
    <x v="2"/>
    <x v="7"/>
    <x v="398"/>
    <n v="35.119999999999997"/>
    <n v="4"/>
    <n v="0"/>
    <n v="9.1311999999999998"/>
  </r>
  <r>
    <n v="454"/>
    <x v="207"/>
    <x v="3"/>
    <x v="179"/>
    <d v="2014-10-25T00:00:00"/>
    <s v="Standard Class"/>
    <s v="EB-13705"/>
    <s v="Ed Braxton"/>
    <x v="1"/>
    <s v="United States"/>
    <x v="59"/>
    <x v="24"/>
    <n v="44312"/>
    <x v="3"/>
    <s v="FUR-TA-10001539"/>
    <x v="0"/>
    <x v="3"/>
    <x v="10"/>
    <n v="284.36399999999998"/>
    <n v="2"/>
    <n v="0.4"/>
    <n v="-75.830399999999997"/>
  </r>
  <r>
    <n v="455"/>
    <x v="207"/>
    <x v="3"/>
    <x v="179"/>
    <d v="2014-10-25T00:00:00"/>
    <s v="Standard Class"/>
    <s v="EB-13705"/>
    <s v="Ed Braxton"/>
    <x v="1"/>
    <s v="United States"/>
    <x v="59"/>
    <x v="24"/>
    <n v="44312"/>
    <x v="3"/>
    <s v="OFF-ST-10000142"/>
    <x v="1"/>
    <x v="4"/>
    <x v="399"/>
    <n v="665.40800000000002"/>
    <n v="2"/>
    <n v="0.2"/>
    <n v="66.540800000000004"/>
  </r>
  <r>
    <n v="456"/>
    <x v="208"/>
    <x v="0"/>
    <x v="180"/>
    <d v="2013-12-18T00:00:00"/>
    <s v="Standard Class"/>
    <s v="KH-16630"/>
    <s v="Ken Heidel"/>
    <x v="1"/>
    <s v="United States"/>
    <x v="110"/>
    <x v="26"/>
    <n v="73071"/>
    <x v="2"/>
    <s v="TEC-AC-10001772"/>
    <x v="2"/>
    <x v="11"/>
    <x v="400"/>
    <n v="63.88"/>
    <n v="4"/>
    <n v="0"/>
    <n v="24.9132"/>
  </r>
  <r>
    <n v="457"/>
    <x v="209"/>
    <x v="2"/>
    <x v="181"/>
    <d v="2011-02-19T00:00:00"/>
    <s v="Standard Class"/>
    <s v="SC-20095"/>
    <s v="Sanjit Chand"/>
    <x v="0"/>
    <s v="United States"/>
    <x v="3"/>
    <x v="1"/>
    <n v="94521"/>
    <x v="1"/>
    <s v="FUR-CH-10000225"/>
    <x v="0"/>
    <x v="1"/>
    <x v="401"/>
    <n v="129.56800000000001"/>
    <n v="2"/>
    <n v="0.2"/>
    <n v="-24.294"/>
  </r>
  <r>
    <n v="458"/>
    <x v="210"/>
    <x v="0"/>
    <x v="182"/>
    <d v="2013-02-10T00:00:00"/>
    <s v="Standard Class"/>
    <s v="NF-18385"/>
    <s v="Natalie Fritzler"/>
    <x v="0"/>
    <s v="United States"/>
    <x v="27"/>
    <x v="10"/>
    <n v="62521"/>
    <x v="2"/>
    <s v="FUR-CH-10002331"/>
    <x v="0"/>
    <x v="1"/>
    <x v="402"/>
    <n v="747.55799999999999"/>
    <n v="3"/>
    <n v="0.3"/>
    <n v="-96.114599999999996"/>
  </r>
  <r>
    <n v="459"/>
    <x v="210"/>
    <x v="0"/>
    <x v="182"/>
    <d v="2013-02-10T00:00:00"/>
    <s v="Standard Class"/>
    <s v="NF-18385"/>
    <s v="Natalie Fritzler"/>
    <x v="0"/>
    <s v="United States"/>
    <x v="27"/>
    <x v="10"/>
    <n v="62521"/>
    <x v="2"/>
    <s v="OFF-EN-10001415"/>
    <x v="1"/>
    <x v="12"/>
    <x v="33"/>
    <n v="8.9280000000000008"/>
    <n v="2"/>
    <n v="0.2"/>
    <n v="3.3479999999999999"/>
  </r>
  <r>
    <n v="460"/>
    <x v="211"/>
    <x v="1"/>
    <x v="83"/>
    <d v="2012-12-22T00:00:00"/>
    <s v="Standard Class"/>
    <s v="JH-15985"/>
    <s v="Joseph Holt"/>
    <x v="0"/>
    <s v="United States"/>
    <x v="4"/>
    <x v="4"/>
    <n v="98115"/>
    <x v="1"/>
    <s v="OFF-AP-10002472"/>
    <x v="1"/>
    <x v="9"/>
    <x v="403"/>
    <n v="103.92"/>
    <n v="4"/>
    <n v="0"/>
    <n v="36.372"/>
  </r>
  <r>
    <n v="461"/>
    <x v="211"/>
    <x v="1"/>
    <x v="83"/>
    <d v="2012-12-22T00:00:00"/>
    <s v="Standard Class"/>
    <s v="JH-15985"/>
    <s v="Joseph Holt"/>
    <x v="0"/>
    <s v="United States"/>
    <x v="4"/>
    <x v="4"/>
    <n v="98115"/>
    <x v="1"/>
    <s v="TEC-AC-10004571"/>
    <x v="2"/>
    <x v="11"/>
    <x v="404"/>
    <n v="899.91"/>
    <n v="9"/>
    <n v="0"/>
    <n v="377.9622"/>
  </r>
  <r>
    <n v="462"/>
    <x v="211"/>
    <x v="1"/>
    <x v="83"/>
    <d v="2012-12-22T00:00:00"/>
    <s v="Standard Class"/>
    <s v="JH-15985"/>
    <s v="Joseph Holt"/>
    <x v="0"/>
    <s v="United States"/>
    <x v="4"/>
    <x v="4"/>
    <n v="98115"/>
    <x v="1"/>
    <s v="OFF-BI-10001098"/>
    <x v="1"/>
    <x v="8"/>
    <x v="405"/>
    <n v="51.311999999999998"/>
    <n v="3"/>
    <n v="0.2"/>
    <n v="18.6006"/>
  </r>
  <r>
    <n v="463"/>
    <x v="212"/>
    <x v="0"/>
    <x v="183"/>
    <d v="2013-04-30T00:00:00"/>
    <s v="Standard Class"/>
    <s v="TN-21040"/>
    <s v="Tanja Norvell"/>
    <x v="2"/>
    <s v="United States"/>
    <x v="42"/>
    <x v="16"/>
    <n v="85023"/>
    <x v="1"/>
    <s v="FUR-FU-10000023"/>
    <x v="0"/>
    <x v="5"/>
    <x v="322"/>
    <n v="23.56"/>
    <n v="5"/>
    <n v="0.2"/>
    <n v="7.0679999999999996"/>
  </r>
  <r>
    <n v="464"/>
    <x v="212"/>
    <x v="0"/>
    <x v="183"/>
    <d v="2013-04-30T00:00:00"/>
    <s v="Standard Class"/>
    <s v="TN-21040"/>
    <s v="Tanja Norvell"/>
    <x v="2"/>
    <s v="United States"/>
    <x v="42"/>
    <x v="16"/>
    <n v="85023"/>
    <x v="1"/>
    <s v="FUR-TA-10001889"/>
    <x v="0"/>
    <x v="3"/>
    <x v="406"/>
    <n v="1272.6300000000001"/>
    <n v="6"/>
    <n v="0.5"/>
    <n v="-814.48320000000001"/>
  </r>
  <r>
    <n v="465"/>
    <x v="212"/>
    <x v="0"/>
    <x v="183"/>
    <d v="2013-04-30T00:00:00"/>
    <s v="Standard Class"/>
    <s v="TN-21040"/>
    <s v="Tanja Norvell"/>
    <x v="2"/>
    <s v="United States"/>
    <x v="42"/>
    <x v="16"/>
    <n v="85023"/>
    <x v="1"/>
    <s v="OFF-BI-10000315"/>
    <x v="1"/>
    <x v="8"/>
    <x v="407"/>
    <n v="28.484999999999999"/>
    <n v="5"/>
    <n v="0.7"/>
    <n v="-20.888999999999999"/>
  </r>
  <r>
    <n v="466"/>
    <x v="212"/>
    <x v="0"/>
    <x v="183"/>
    <d v="2013-04-30T00:00:00"/>
    <s v="Standard Class"/>
    <s v="TN-21040"/>
    <s v="Tanja Norvell"/>
    <x v="2"/>
    <s v="United States"/>
    <x v="42"/>
    <x v="16"/>
    <n v="85023"/>
    <x v="1"/>
    <s v="OFF-SU-10003505"/>
    <x v="1"/>
    <x v="14"/>
    <x v="408"/>
    <n v="185.376"/>
    <n v="2"/>
    <n v="0.2"/>
    <n v="-34.758000000000003"/>
  </r>
  <r>
    <n v="467"/>
    <x v="212"/>
    <x v="0"/>
    <x v="183"/>
    <d v="2013-04-30T00:00:00"/>
    <s v="Standard Class"/>
    <s v="TN-21040"/>
    <s v="Tanja Norvell"/>
    <x v="2"/>
    <s v="United States"/>
    <x v="42"/>
    <x v="16"/>
    <n v="85023"/>
    <x v="1"/>
    <s v="OFF-AP-10002578"/>
    <x v="1"/>
    <x v="9"/>
    <x v="409"/>
    <n v="78.272000000000006"/>
    <n v="2"/>
    <n v="0.2"/>
    <n v="5.8704000000000001"/>
  </r>
  <r>
    <n v="468"/>
    <x v="213"/>
    <x v="1"/>
    <x v="184"/>
    <d v="2012-01-24T00:00:00"/>
    <s v="Standard Class"/>
    <s v="JS-15940"/>
    <s v="Joni Sundaresam"/>
    <x v="2"/>
    <s v="United States"/>
    <x v="111"/>
    <x v="10"/>
    <n v="60068"/>
    <x v="2"/>
    <s v="FUR-FU-10002918"/>
    <x v="0"/>
    <x v="5"/>
    <x v="266"/>
    <n v="254.744"/>
    <n v="7"/>
    <n v="0.6"/>
    <n v="-312.06139999999999"/>
  </r>
  <r>
    <n v="469"/>
    <x v="214"/>
    <x v="3"/>
    <x v="185"/>
    <d v="2014-05-04T00:00:00"/>
    <s v="Standard Class"/>
    <s v="DS-13180"/>
    <s v="David Smith"/>
    <x v="1"/>
    <s v="United States"/>
    <x v="112"/>
    <x v="5"/>
    <n v="79109"/>
    <x v="2"/>
    <s v="FUR-BO-10002824"/>
    <x v="0"/>
    <x v="0"/>
    <x v="410"/>
    <n v="205.33279999999999"/>
    <n v="2"/>
    <n v="0.32"/>
    <n v="-36.235199999999999"/>
  </r>
  <r>
    <n v="470"/>
    <x v="215"/>
    <x v="0"/>
    <x v="186"/>
    <d v="2013-12-21T00:00:00"/>
    <s v="Second Class"/>
    <s v="CC-12670"/>
    <s v="Craig Carreira"/>
    <x v="0"/>
    <s v="United States"/>
    <x v="22"/>
    <x v="10"/>
    <n v="60610"/>
    <x v="2"/>
    <s v="OFF-BI-10002194"/>
    <x v="1"/>
    <x v="8"/>
    <x v="411"/>
    <n v="4.7880000000000003"/>
    <n v="3"/>
    <n v="0.8"/>
    <n v="-7.9001999999999999"/>
  </r>
  <r>
    <n v="471"/>
    <x v="216"/>
    <x v="1"/>
    <x v="139"/>
    <d v="2012-12-24T00:00:00"/>
    <s v="Standard Class"/>
    <s v="MH-17785"/>
    <s v="Maya Herman"/>
    <x v="1"/>
    <s v="United States"/>
    <x v="113"/>
    <x v="15"/>
    <n v="11757"/>
    <x v="3"/>
    <s v="OFF-PA-10004071"/>
    <x v="1"/>
    <x v="10"/>
    <x v="412"/>
    <n v="55.48"/>
    <n v="1"/>
    <n v="0"/>
    <n v="26.630400000000002"/>
  </r>
  <r>
    <n v="472"/>
    <x v="217"/>
    <x v="2"/>
    <x v="187"/>
    <d v="2011-11-11T00:00:00"/>
    <s v="Second Class"/>
    <s v="JP-15520"/>
    <s v="Jeremy Pistek"/>
    <x v="0"/>
    <s v="United States"/>
    <x v="8"/>
    <x v="1"/>
    <n v="94110"/>
    <x v="1"/>
    <s v="OFF-ST-10002743"/>
    <x v="1"/>
    <x v="4"/>
    <x v="413"/>
    <n v="340.92"/>
    <n v="3"/>
    <n v="0"/>
    <n v="3.4091999999999998"/>
  </r>
  <r>
    <n v="473"/>
    <x v="217"/>
    <x v="2"/>
    <x v="187"/>
    <d v="2011-11-11T00:00:00"/>
    <s v="Second Class"/>
    <s v="JP-15520"/>
    <s v="Jeremy Pistek"/>
    <x v="0"/>
    <s v="United States"/>
    <x v="8"/>
    <x v="1"/>
    <n v="94110"/>
    <x v="1"/>
    <s v="FUR-BO-10001601"/>
    <x v="0"/>
    <x v="0"/>
    <x v="414"/>
    <n v="222.666"/>
    <n v="2"/>
    <n v="0.15"/>
    <n v="10.478400000000001"/>
  </r>
  <r>
    <n v="474"/>
    <x v="217"/>
    <x v="2"/>
    <x v="187"/>
    <d v="2011-11-11T00:00:00"/>
    <s v="Second Class"/>
    <s v="JP-15520"/>
    <s v="Jeremy Pistek"/>
    <x v="0"/>
    <s v="United States"/>
    <x v="8"/>
    <x v="1"/>
    <n v="94110"/>
    <x v="1"/>
    <s v="TEC-PH-10002680"/>
    <x v="2"/>
    <x v="7"/>
    <x v="415"/>
    <n v="703.96799999999996"/>
    <n v="4"/>
    <n v="0.2"/>
    <n v="87.995999999999995"/>
  </r>
  <r>
    <n v="475"/>
    <x v="217"/>
    <x v="2"/>
    <x v="187"/>
    <d v="2011-11-11T00:00:00"/>
    <s v="Second Class"/>
    <s v="JP-15520"/>
    <s v="Jeremy Pistek"/>
    <x v="0"/>
    <s v="United States"/>
    <x v="8"/>
    <x v="1"/>
    <n v="94110"/>
    <x v="1"/>
    <s v="OFF-ST-10001321"/>
    <x v="1"/>
    <x v="4"/>
    <x v="416"/>
    <n v="92.52"/>
    <n v="6"/>
    <n v="0"/>
    <n v="24.980399999999999"/>
  </r>
  <r>
    <n v="476"/>
    <x v="217"/>
    <x v="2"/>
    <x v="187"/>
    <d v="2011-11-11T00:00:00"/>
    <s v="Second Class"/>
    <s v="JP-15520"/>
    <s v="Jeremy Pistek"/>
    <x v="0"/>
    <s v="United States"/>
    <x v="8"/>
    <x v="1"/>
    <n v="94110"/>
    <x v="1"/>
    <s v="OFF-PA-10001509"/>
    <x v="1"/>
    <x v="10"/>
    <x v="417"/>
    <n v="62.65"/>
    <n v="7"/>
    <n v="0"/>
    <n v="28.818999999999999"/>
  </r>
  <r>
    <n v="477"/>
    <x v="217"/>
    <x v="2"/>
    <x v="187"/>
    <d v="2011-11-11T00:00:00"/>
    <s v="Second Class"/>
    <s v="JP-15520"/>
    <s v="Jeremy Pistek"/>
    <x v="0"/>
    <s v="United States"/>
    <x v="8"/>
    <x v="1"/>
    <n v="94110"/>
    <x v="1"/>
    <s v="OFF-PA-10003465"/>
    <x v="1"/>
    <x v="10"/>
    <x v="418"/>
    <n v="94.85"/>
    <n v="5"/>
    <n v="0"/>
    <n v="45.527999999999999"/>
  </r>
  <r>
    <n v="478"/>
    <x v="218"/>
    <x v="0"/>
    <x v="188"/>
    <d v="2013-07-20T00:00:00"/>
    <s v="Standard Class"/>
    <s v="KH-16690"/>
    <s v="Kristen Hastings"/>
    <x v="1"/>
    <s v="United States"/>
    <x v="1"/>
    <x v="1"/>
    <n v="90008"/>
    <x v="1"/>
    <s v="TEC-PH-10000149"/>
    <x v="2"/>
    <x v="7"/>
    <x v="419"/>
    <n v="95.76"/>
    <n v="6"/>
    <n v="0.2"/>
    <n v="7.1820000000000004"/>
  </r>
  <r>
    <n v="479"/>
    <x v="219"/>
    <x v="0"/>
    <x v="189"/>
    <d v="2013-03-11T00:00:00"/>
    <s v="Standard Class"/>
    <s v="JE-15475"/>
    <s v="Jeremy Ellison"/>
    <x v="0"/>
    <s v="United States"/>
    <x v="21"/>
    <x v="15"/>
    <n v="12180"/>
    <x v="3"/>
    <s v="FUR-FU-10002671"/>
    <x v="0"/>
    <x v="5"/>
    <x v="275"/>
    <n v="40.200000000000003"/>
    <n v="3"/>
    <n v="0"/>
    <n v="19.295999999999999"/>
  </r>
  <r>
    <n v="480"/>
    <x v="220"/>
    <x v="0"/>
    <x v="190"/>
    <d v="2013-03-07T00:00:00"/>
    <s v="Standard Class"/>
    <s v="JG-15805"/>
    <s v="John Grady"/>
    <x v="1"/>
    <s v="United States"/>
    <x v="20"/>
    <x v="15"/>
    <n v="10024"/>
    <x v="3"/>
    <s v="OFF-AR-10003045"/>
    <x v="1"/>
    <x v="6"/>
    <x v="420"/>
    <n v="14.7"/>
    <n v="5"/>
    <n v="0"/>
    <n v="6.6150000000000002"/>
  </r>
  <r>
    <n v="481"/>
    <x v="220"/>
    <x v="0"/>
    <x v="190"/>
    <d v="2013-03-07T00:00:00"/>
    <s v="Standard Class"/>
    <s v="JG-15805"/>
    <s v="John Grady"/>
    <x v="1"/>
    <s v="United States"/>
    <x v="20"/>
    <x v="15"/>
    <n v="10024"/>
    <x v="3"/>
    <s v="OFF-ST-10000689"/>
    <x v="1"/>
    <x v="4"/>
    <x v="421"/>
    <n v="704.25"/>
    <n v="5"/>
    <n v="0"/>
    <n v="84.51"/>
  </r>
  <r>
    <n v="482"/>
    <x v="221"/>
    <x v="2"/>
    <x v="191"/>
    <d v="2011-10-10T00:00:00"/>
    <s v="Standard Class"/>
    <s v="XP-21865"/>
    <s v="Xylona Preis"/>
    <x v="0"/>
    <s v="United States"/>
    <x v="70"/>
    <x v="1"/>
    <n v="92024"/>
    <x v="1"/>
    <s v="TEC-AC-10001445"/>
    <x v="2"/>
    <x v="11"/>
    <x v="422"/>
    <n v="9.09"/>
    <n v="3"/>
    <n v="0"/>
    <n v="1.9089"/>
  </r>
  <r>
    <n v="483"/>
    <x v="222"/>
    <x v="2"/>
    <x v="192"/>
    <d v="2011-07-27T00:00:00"/>
    <s v="Standard Class"/>
    <s v="EM-14065"/>
    <s v="Erin Mull"/>
    <x v="0"/>
    <s v="United States"/>
    <x v="20"/>
    <x v="15"/>
    <n v="10024"/>
    <x v="3"/>
    <s v="OFF-AR-10002053"/>
    <x v="1"/>
    <x v="6"/>
    <x v="79"/>
    <n v="5.96"/>
    <n v="2"/>
    <n v="0"/>
    <n v="1.6688000000000001"/>
  </r>
  <r>
    <n v="484"/>
    <x v="222"/>
    <x v="2"/>
    <x v="192"/>
    <d v="2011-07-27T00:00:00"/>
    <s v="Standard Class"/>
    <s v="EM-14065"/>
    <s v="Erin Mull"/>
    <x v="0"/>
    <s v="United States"/>
    <x v="20"/>
    <x v="15"/>
    <n v="10024"/>
    <x v="3"/>
    <s v="TEC-AC-10002567"/>
    <x v="2"/>
    <x v="11"/>
    <x v="423"/>
    <n v="159.97999999999999"/>
    <n v="2"/>
    <n v="0"/>
    <n v="57.592799999999997"/>
  </r>
  <r>
    <n v="485"/>
    <x v="223"/>
    <x v="3"/>
    <x v="193"/>
    <d v="2014-06-14T00:00:00"/>
    <s v="First Class"/>
    <s v="MT-18070"/>
    <s v="Michelle Tran"/>
    <x v="2"/>
    <s v="United States"/>
    <x v="1"/>
    <x v="1"/>
    <n v="90045"/>
    <x v="1"/>
    <s v="OFF-LA-10003923"/>
    <x v="1"/>
    <x v="2"/>
    <x v="424"/>
    <n v="29.6"/>
    <n v="2"/>
    <n v="0"/>
    <n v="14.8"/>
  </r>
  <r>
    <n v="486"/>
    <x v="223"/>
    <x v="3"/>
    <x v="193"/>
    <d v="2014-06-14T00:00:00"/>
    <s v="First Class"/>
    <s v="MT-18070"/>
    <s v="Michelle Tran"/>
    <x v="2"/>
    <s v="United States"/>
    <x v="1"/>
    <x v="1"/>
    <n v="90045"/>
    <x v="1"/>
    <s v="FUR-BO-10001337"/>
    <x v="0"/>
    <x v="0"/>
    <x v="425"/>
    <n v="514.16499999999996"/>
    <n v="5"/>
    <n v="0.15"/>
    <n v="-30.245000000000001"/>
  </r>
  <r>
    <n v="487"/>
    <x v="223"/>
    <x v="3"/>
    <x v="193"/>
    <d v="2014-06-14T00:00:00"/>
    <s v="First Class"/>
    <s v="MT-18070"/>
    <s v="Michelle Tran"/>
    <x v="2"/>
    <s v="United States"/>
    <x v="1"/>
    <x v="1"/>
    <n v="90045"/>
    <x v="1"/>
    <s v="TEC-PH-10001924"/>
    <x v="2"/>
    <x v="7"/>
    <x v="426"/>
    <n v="279.95999999999998"/>
    <n v="5"/>
    <n v="0.2"/>
    <n v="17.497499999999999"/>
  </r>
  <r>
    <n v="488"/>
    <x v="224"/>
    <x v="2"/>
    <x v="194"/>
    <d v="2011-10-31T00:00:00"/>
    <s v="First Class"/>
    <s v="SA-20830"/>
    <s v="Sue Ann Reed"/>
    <x v="0"/>
    <s v="United States"/>
    <x v="22"/>
    <x v="10"/>
    <n v="60610"/>
    <x v="2"/>
    <s v="TEC-PH-10001363"/>
    <x v="2"/>
    <x v="7"/>
    <x v="427"/>
    <n v="2735.9520000000002"/>
    <n v="6"/>
    <n v="0.2"/>
    <n v="341.99400000000003"/>
  </r>
  <r>
    <n v="489"/>
    <x v="225"/>
    <x v="2"/>
    <x v="3"/>
    <d v="2011-06-13T00:00:00"/>
    <s v="Second Class"/>
    <s v="CW-11905"/>
    <s v="Carl Weiss"/>
    <x v="2"/>
    <s v="United States"/>
    <x v="114"/>
    <x v="5"/>
    <n v="77340"/>
    <x v="2"/>
    <s v="TEC-PH-10000376"/>
    <x v="2"/>
    <x v="7"/>
    <x v="428"/>
    <n v="7.992"/>
    <n v="1"/>
    <n v="0.2"/>
    <n v="0.59940000000000004"/>
  </r>
  <r>
    <n v="490"/>
    <x v="225"/>
    <x v="2"/>
    <x v="3"/>
    <d v="2011-06-13T00:00:00"/>
    <s v="Second Class"/>
    <s v="CW-11905"/>
    <s v="Carl Weiss"/>
    <x v="2"/>
    <s v="United States"/>
    <x v="114"/>
    <x v="5"/>
    <n v="77340"/>
    <x v="2"/>
    <s v="TEC-AC-10000303"/>
    <x v="2"/>
    <x v="11"/>
    <x v="429"/>
    <n v="63.984000000000002"/>
    <n v="2"/>
    <n v="0.2"/>
    <n v="10.397399999999999"/>
  </r>
  <r>
    <n v="491"/>
    <x v="225"/>
    <x v="2"/>
    <x v="3"/>
    <d v="2011-06-13T00:00:00"/>
    <s v="Second Class"/>
    <s v="CW-11905"/>
    <s v="Carl Weiss"/>
    <x v="2"/>
    <s v="United States"/>
    <x v="114"/>
    <x v="5"/>
    <n v="77340"/>
    <x v="2"/>
    <s v="OFF-AR-10001953"/>
    <x v="1"/>
    <x v="6"/>
    <x v="395"/>
    <n v="70.367999999999995"/>
    <n v="2"/>
    <n v="0.2"/>
    <n v="6.1571999999999996"/>
  </r>
  <r>
    <n v="492"/>
    <x v="226"/>
    <x v="2"/>
    <x v="80"/>
    <d v="2011-09-19T00:00:00"/>
    <s v="Standard Class"/>
    <s v="AJ-10960"/>
    <s v="Astrea Jones"/>
    <x v="0"/>
    <s v="United States"/>
    <x v="30"/>
    <x v="15"/>
    <n v="14609"/>
    <x v="3"/>
    <s v="OFF-ST-10001809"/>
    <x v="1"/>
    <x v="4"/>
    <x v="430"/>
    <n v="449.15"/>
    <n v="5"/>
    <n v="0"/>
    <n v="8.9830000000000005"/>
  </r>
  <r>
    <n v="493"/>
    <x v="226"/>
    <x v="2"/>
    <x v="80"/>
    <d v="2011-09-19T00:00:00"/>
    <s v="Standard Class"/>
    <s v="AJ-10960"/>
    <s v="Astrea Jones"/>
    <x v="0"/>
    <s v="United States"/>
    <x v="30"/>
    <x v="15"/>
    <n v="14609"/>
    <x v="3"/>
    <s v="OFF-EN-10003845"/>
    <x v="1"/>
    <x v="12"/>
    <x v="431"/>
    <n v="11.07"/>
    <n v="3"/>
    <n v="0"/>
    <n v="5.0922000000000001"/>
  </r>
  <r>
    <n v="494"/>
    <x v="227"/>
    <x v="0"/>
    <x v="195"/>
    <d v="2013-05-15T00:00:00"/>
    <s v="Standard Class"/>
    <s v="SS-20590"/>
    <s v="Sonia Sunley"/>
    <x v="0"/>
    <s v="United States"/>
    <x v="4"/>
    <x v="4"/>
    <n v="98115"/>
    <x v="1"/>
    <s v="TEC-AC-10000991"/>
    <x v="2"/>
    <x v="11"/>
    <x v="432"/>
    <n v="93.98"/>
    <n v="2"/>
    <n v="0"/>
    <n v="13.1572"/>
  </r>
  <r>
    <n v="495"/>
    <x v="228"/>
    <x v="0"/>
    <x v="196"/>
    <d v="2013-03-22T00:00:00"/>
    <s v="Second Class"/>
    <s v="RO-19780"/>
    <s v="Rose O'Brian"/>
    <x v="0"/>
    <s v="United States"/>
    <x v="26"/>
    <x v="18"/>
    <n v="38109"/>
    <x v="0"/>
    <s v="FUR-TA-10001857"/>
    <x v="0"/>
    <x v="3"/>
    <x v="433"/>
    <n v="189.88200000000001"/>
    <n v="3"/>
    <n v="0.4"/>
    <n v="-94.941000000000003"/>
  </r>
  <r>
    <n v="496"/>
    <x v="229"/>
    <x v="1"/>
    <x v="17"/>
    <d v="2012-12-31T00:00:00"/>
    <s v="Standard Class"/>
    <s v="MD-17350"/>
    <s v="Maribeth Dona"/>
    <x v="0"/>
    <s v="United States"/>
    <x v="115"/>
    <x v="36"/>
    <n v="72701"/>
    <x v="0"/>
    <s v="OFF-EN-10001434"/>
    <x v="1"/>
    <x v="12"/>
    <x v="434"/>
    <n v="105.42"/>
    <n v="2"/>
    <n v="0"/>
    <n v="51.655799999999999"/>
  </r>
  <r>
    <n v="497"/>
    <x v="230"/>
    <x v="0"/>
    <x v="197"/>
    <d v="2013-01-08T00:00:00"/>
    <s v="Standard Class"/>
    <s v="SC-20095"/>
    <s v="Sanjit Chand"/>
    <x v="0"/>
    <s v="United States"/>
    <x v="116"/>
    <x v="1"/>
    <n v="92627"/>
    <x v="1"/>
    <s v="OFF-BI-10002498"/>
    <x v="1"/>
    <x v="8"/>
    <x v="435"/>
    <n v="119.616"/>
    <n v="8"/>
    <n v="0.2"/>
    <n v="40.370399999999997"/>
  </r>
  <r>
    <n v="498"/>
    <x v="230"/>
    <x v="0"/>
    <x v="197"/>
    <d v="2013-01-08T00:00:00"/>
    <s v="Standard Class"/>
    <s v="SC-20095"/>
    <s v="Sanjit Chand"/>
    <x v="0"/>
    <s v="United States"/>
    <x v="116"/>
    <x v="1"/>
    <n v="92627"/>
    <x v="1"/>
    <s v="FUR-FU-10004864"/>
    <x v="0"/>
    <x v="5"/>
    <x v="436"/>
    <n v="255.76"/>
    <n v="4"/>
    <n v="0"/>
    <n v="81.843199999999996"/>
  </r>
  <r>
    <n v="499"/>
    <x v="230"/>
    <x v="0"/>
    <x v="197"/>
    <d v="2013-01-08T00:00:00"/>
    <s v="Standard Class"/>
    <s v="SC-20095"/>
    <s v="Sanjit Chand"/>
    <x v="0"/>
    <s v="United States"/>
    <x v="116"/>
    <x v="1"/>
    <n v="92627"/>
    <x v="1"/>
    <s v="FUR-CH-10002602"/>
    <x v="0"/>
    <x v="1"/>
    <x v="288"/>
    <n v="241.56800000000001"/>
    <n v="2"/>
    <n v="0.2"/>
    <n v="18.117599999999999"/>
  </r>
  <r>
    <n v="500"/>
    <x v="230"/>
    <x v="0"/>
    <x v="197"/>
    <d v="2013-01-08T00:00:00"/>
    <s v="Standard Class"/>
    <s v="SC-20095"/>
    <s v="Sanjit Chand"/>
    <x v="0"/>
    <s v="United States"/>
    <x v="116"/>
    <x v="1"/>
    <n v="92627"/>
    <x v="1"/>
    <s v="FUR-FU-10000073"/>
    <x v="0"/>
    <x v="5"/>
    <x v="437"/>
    <n v="69.3"/>
    <n v="9"/>
    <n v="0"/>
    <n v="22.869"/>
  </r>
  <r>
    <n v="501"/>
    <x v="231"/>
    <x v="0"/>
    <x v="198"/>
    <d v="2013-05-06T00:00:00"/>
    <s v="Standard Class"/>
    <s v="MY-17380"/>
    <s v="Maribeth Yedwab"/>
    <x v="1"/>
    <s v="United States"/>
    <x v="117"/>
    <x v="22"/>
    <n v="80134"/>
    <x v="1"/>
    <s v="OFF-BI-10001670"/>
    <x v="1"/>
    <x v="8"/>
    <x v="438"/>
    <n v="22.62"/>
    <n v="2"/>
    <n v="0.7"/>
    <n v="-15.08"/>
  </r>
  <r>
    <n v="502"/>
    <x v="231"/>
    <x v="0"/>
    <x v="198"/>
    <d v="2013-05-06T00:00:00"/>
    <s v="Standard Class"/>
    <s v="MY-17380"/>
    <s v="Maribeth Yedwab"/>
    <x v="1"/>
    <s v="United States"/>
    <x v="117"/>
    <x v="22"/>
    <n v="80134"/>
    <x v="1"/>
    <s v="OFF-BI-10001658"/>
    <x v="1"/>
    <x v="8"/>
    <x v="439"/>
    <n v="14.952"/>
    <n v="2"/>
    <n v="0.7"/>
    <n v="-11.961600000000001"/>
  </r>
  <r>
    <n v="503"/>
    <x v="231"/>
    <x v="0"/>
    <x v="198"/>
    <d v="2013-05-06T00:00:00"/>
    <s v="Standard Class"/>
    <s v="MY-17380"/>
    <s v="Maribeth Yedwab"/>
    <x v="1"/>
    <s v="United States"/>
    <x v="117"/>
    <x v="22"/>
    <n v="80134"/>
    <x v="1"/>
    <s v="FUR-CH-10001215"/>
    <x v="0"/>
    <x v="1"/>
    <x v="440"/>
    <n v="801.56799999999998"/>
    <n v="2"/>
    <n v="0.2"/>
    <n v="50.097999999999999"/>
  </r>
  <r>
    <n v="504"/>
    <x v="231"/>
    <x v="0"/>
    <x v="198"/>
    <d v="2013-05-06T00:00:00"/>
    <s v="Standard Class"/>
    <s v="MY-17380"/>
    <s v="Maribeth Yedwab"/>
    <x v="1"/>
    <s v="United States"/>
    <x v="117"/>
    <x v="22"/>
    <n v="80134"/>
    <x v="1"/>
    <s v="OFF-BI-10000831"/>
    <x v="1"/>
    <x v="8"/>
    <x v="441"/>
    <n v="2.3759999999999999"/>
    <n v="3"/>
    <n v="0.7"/>
    <n v="-1.9008"/>
  </r>
  <r>
    <n v="505"/>
    <x v="231"/>
    <x v="0"/>
    <x v="198"/>
    <d v="2013-05-06T00:00:00"/>
    <s v="Standard Class"/>
    <s v="MY-17380"/>
    <s v="Maribeth Yedwab"/>
    <x v="1"/>
    <s v="United States"/>
    <x v="117"/>
    <x v="22"/>
    <n v="80134"/>
    <x v="1"/>
    <s v="OFF-PA-10000357"/>
    <x v="1"/>
    <x v="10"/>
    <x v="442"/>
    <n v="32.792000000000002"/>
    <n v="1"/>
    <n v="0.2"/>
    <n v="11.8871"/>
  </r>
  <r>
    <n v="506"/>
    <x v="232"/>
    <x v="3"/>
    <x v="105"/>
    <d v="2014-11-16T00:00:00"/>
    <s v="Second Class"/>
    <s v="EB-13705"/>
    <s v="Ed Braxton"/>
    <x v="1"/>
    <s v="United States"/>
    <x v="20"/>
    <x v="15"/>
    <n v="10024"/>
    <x v="3"/>
    <s v="OFF-BI-10003274"/>
    <x v="1"/>
    <x v="8"/>
    <x v="122"/>
    <n v="15.92"/>
    <n v="5"/>
    <n v="0.2"/>
    <n v="5.3730000000000002"/>
  </r>
  <r>
    <n v="507"/>
    <x v="233"/>
    <x v="1"/>
    <x v="199"/>
    <d v="2012-03-22T00:00:00"/>
    <s v="Standard Class"/>
    <s v="CM-12385"/>
    <s v="Christopher Martinez"/>
    <x v="0"/>
    <s v="United States"/>
    <x v="118"/>
    <x v="32"/>
    <n v="30318"/>
    <x v="0"/>
    <s v="OFF-AR-10001662"/>
    <x v="1"/>
    <x v="6"/>
    <x v="443"/>
    <n v="2.74"/>
    <n v="1"/>
    <n v="0"/>
    <n v="0.73980000000000001"/>
  </r>
  <r>
    <n v="508"/>
    <x v="233"/>
    <x v="1"/>
    <x v="199"/>
    <d v="2012-03-22T00:00:00"/>
    <s v="Standard Class"/>
    <s v="CM-12385"/>
    <s v="Christopher Martinez"/>
    <x v="0"/>
    <s v="United States"/>
    <x v="118"/>
    <x v="32"/>
    <n v="30318"/>
    <x v="0"/>
    <s v="OFF-AR-10003856"/>
    <x v="1"/>
    <x v="6"/>
    <x v="444"/>
    <n v="8.34"/>
    <n v="3"/>
    <n v="0"/>
    <n v="2.1684000000000001"/>
  </r>
  <r>
    <n v="509"/>
    <x v="233"/>
    <x v="1"/>
    <x v="199"/>
    <d v="2012-03-22T00:00:00"/>
    <s v="Standard Class"/>
    <s v="CM-12385"/>
    <s v="Christopher Martinez"/>
    <x v="0"/>
    <s v="United States"/>
    <x v="118"/>
    <x v="32"/>
    <n v="30318"/>
    <x v="0"/>
    <s v="OFF-ST-10001228"/>
    <x v="1"/>
    <x v="4"/>
    <x v="445"/>
    <n v="46.74"/>
    <n v="3"/>
    <n v="0"/>
    <n v="11.685"/>
  </r>
  <r>
    <n v="510"/>
    <x v="233"/>
    <x v="1"/>
    <x v="199"/>
    <d v="2012-03-22T00:00:00"/>
    <s v="Standard Class"/>
    <s v="CM-12385"/>
    <s v="Christopher Martinez"/>
    <x v="0"/>
    <s v="United States"/>
    <x v="118"/>
    <x v="32"/>
    <n v="30318"/>
    <x v="0"/>
    <s v="OFF-BI-10003527"/>
    <x v="1"/>
    <x v="8"/>
    <x v="446"/>
    <n v="6354.95"/>
    <n v="5"/>
    <n v="0"/>
    <n v="3177.4749999999999"/>
  </r>
  <r>
    <n v="511"/>
    <x v="234"/>
    <x v="3"/>
    <x v="200"/>
    <d v="2014-11-28T00:00:00"/>
    <s v="First Class"/>
    <s v="LS-17245"/>
    <s v="Lynn Smith"/>
    <x v="0"/>
    <s v="United States"/>
    <x v="119"/>
    <x v="25"/>
    <n v="64118"/>
    <x v="2"/>
    <s v="FUR-FU-10001290"/>
    <x v="0"/>
    <x v="5"/>
    <x v="447"/>
    <n v="126.3"/>
    <n v="3"/>
    <n v="0"/>
    <n v="40.415999999999997"/>
  </r>
  <r>
    <n v="512"/>
    <x v="234"/>
    <x v="3"/>
    <x v="200"/>
    <d v="2014-11-28T00:00:00"/>
    <s v="First Class"/>
    <s v="LS-17245"/>
    <s v="Lynn Smith"/>
    <x v="0"/>
    <s v="United States"/>
    <x v="119"/>
    <x v="25"/>
    <n v="64118"/>
    <x v="2"/>
    <s v="TEC-AC-10002399"/>
    <x v="2"/>
    <x v="11"/>
    <x v="448"/>
    <n v="38.04"/>
    <n v="2"/>
    <n v="0"/>
    <n v="12.172800000000001"/>
  </r>
  <r>
    <n v="513"/>
    <x v="235"/>
    <x v="0"/>
    <x v="201"/>
    <d v="2013-10-24T00:00:00"/>
    <s v="First Class"/>
    <s v="LF-17185"/>
    <s v="Luke Foster"/>
    <x v="0"/>
    <s v="United States"/>
    <x v="46"/>
    <x v="24"/>
    <n v="43055"/>
    <x v="3"/>
    <s v="OFF-AR-10002053"/>
    <x v="1"/>
    <x v="6"/>
    <x v="79"/>
    <n v="7.1520000000000001"/>
    <n v="3"/>
    <n v="0.2"/>
    <n v="0.71519999999999995"/>
  </r>
  <r>
    <n v="514"/>
    <x v="236"/>
    <x v="3"/>
    <x v="202"/>
    <d v="2014-12-26T00:00:00"/>
    <s v="Standard Class"/>
    <s v="BN-11515"/>
    <s v="Bradley Nguyen"/>
    <x v="0"/>
    <s v="United States"/>
    <x v="1"/>
    <x v="1"/>
    <n v="90049"/>
    <x v="1"/>
    <s v="OFF-AR-10003811"/>
    <x v="1"/>
    <x v="6"/>
    <x v="449"/>
    <n v="6.63"/>
    <n v="3"/>
    <n v="0"/>
    <n v="1.7901"/>
  </r>
  <r>
    <n v="515"/>
    <x v="236"/>
    <x v="3"/>
    <x v="202"/>
    <d v="2014-12-26T00:00:00"/>
    <s v="Standard Class"/>
    <s v="BN-11515"/>
    <s v="Bradley Nguyen"/>
    <x v="0"/>
    <s v="United States"/>
    <x v="1"/>
    <x v="1"/>
    <n v="90049"/>
    <x v="1"/>
    <s v="OFF-AR-10001246"/>
    <x v="1"/>
    <x v="6"/>
    <x v="450"/>
    <n v="5.88"/>
    <n v="2"/>
    <n v="0"/>
    <n v="1.7052"/>
  </r>
  <r>
    <n v="516"/>
    <x v="237"/>
    <x v="3"/>
    <x v="203"/>
    <d v="2014-01-28T00:00:00"/>
    <s v="Standard Class"/>
    <s v="AD-10180"/>
    <s v="Alan Dominguez"/>
    <x v="2"/>
    <s v="United States"/>
    <x v="120"/>
    <x v="37"/>
    <n v="59405"/>
    <x v="1"/>
    <s v="TEC-CO-10003236"/>
    <x v="2"/>
    <x v="16"/>
    <x v="451"/>
    <n v="2999.95"/>
    <n v="5"/>
    <n v="0"/>
    <n v="1379.9770000000001"/>
  </r>
  <r>
    <n v="517"/>
    <x v="237"/>
    <x v="3"/>
    <x v="203"/>
    <d v="2014-01-28T00:00:00"/>
    <s v="Standard Class"/>
    <s v="AD-10180"/>
    <s v="Alan Dominguez"/>
    <x v="2"/>
    <s v="United States"/>
    <x v="120"/>
    <x v="37"/>
    <n v="59405"/>
    <x v="1"/>
    <s v="OFF-ST-10004507"/>
    <x v="1"/>
    <x v="4"/>
    <x v="452"/>
    <n v="51.45"/>
    <n v="3"/>
    <n v="0"/>
    <n v="13.891500000000001"/>
  </r>
  <r>
    <n v="518"/>
    <x v="237"/>
    <x v="3"/>
    <x v="203"/>
    <d v="2014-01-28T00:00:00"/>
    <s v="Standard Class"/>
    <s v="AD-10180"/>
    <s v="Alan Dominguez"/>
    <x v="2"/>
    <s v="United States"/>
    <x v="120"/>
    <x v="37"/>
    <n v="59405"/>
    <x v="1"/>
    <s v="OFF-PA-10001667"/>
    <x v="1"/>
    <x v="10"/>
    <x v="453"/>
    <n v="11.96"/>
    <n v="2"/>
    <n v="0"/>
    <n v="5.3819999999999997"/>
  </r>
  <r>
    <n v="519"/>
    <x v="237"/>
    <x v="3"/>
    <x v="203"/>
    <d v="2014-01-28T00:00:00"/>
    <s v="Standard Class"/>
    <s v="AD-10180"/>
    <s v="Alan Dominguez"/>
    <x v="2"/>
    <s v="United States"/>
    <x v="120"/>
    <x v="37"/>
    <n v="59405"/>
    <x v="1"/>
    <s v="OFF-ST-10004459"/>
    <x v="1"/>
    <x v="4"/>
    <x v="454"/>
    <n v="1126.02"/>
    <n v="3"/>
    <n v="0"/>
    <n v="56.301000000000002"/>
  </r>
  <r>
    <n v="520"/>
    <x v="238"/>
    <x v="1"/>
    <x v="204"/>
    <d v="2012-03-26T00:00:00"/>
    <s v="Standard Class"/>
    <s v="DB-13210"/>
    <s v="Dean Braden"/>
    <x v="0"/>
    <s v="United States"/>
    <x v="12"/>
    <x v="5"/>
    <n v="77041"/>
    <x v="2"/>
    <s v="TEC-AC-10000171"/>
    <x v="2"/>
    <x v="11"/>
    <x v="43"/>
    <n v="18.391999999999999"/>
    <n v="1"/>
    <n v="0.2"/>
    <n v="5.2877000000000001"/>
  </r>
  <r>
    <n v="521"/>
    <x v="238"/>
    <x v="1"/>
    <x v="204"/>
    <d v="2012-03-26T00:00:00"/>
    <s v="Standard Class"/>
    <s v="DB-13210"/>
    <s v="Dean Braden"/>
    <x v="0"/>
    <s v="United States"/>
    <x v="12"/>
    <x v="5"/>
    <n v="77041"/>
    <x v="2"/>
    <s v="OFF-ST-10000736"/>
    <x v="1"/>
    <x v="4"/>
    <x v="455"/>
    <n v="129.56800000000001"/>
    <n v="2"/>
    <n v="0.2"/>
    <n v="-25.913599999999999"/>
  </r>
  <r>
    <n v="522"/>
    <x v="238"/>
    <x v="1"/>
    <x v="204"/>
    <d v="2012-03-26T00:00:00"/>
    <s v="Standard Class"/>
    <s v="DB-13210"/>
    <s v="Dean Braden"/>
    <x v="0"/>
    <s v="United States"/>
    <x v="12"/>
    <x v="5"/>
    <n v="77041"/>
    <x v="2"/>
    <s v="OFF-BI-10000285"/>
    <x v="1"/>
    <x v="8"/>
    <x v="456"/>
    <n v="14.112"/>
    <n v="9"/>
    <n v="0.8"/>
    <n v="-21.167999999999999"/>
  </r>
  <r>
    <n v="523"/>
    <x v="239"/>
    <x v="3"/>
    <x v="205"/>
    <d v="2014-01-26T00:00:00"/>
    <s v="First Class"/>
    <s v="MC-17605"/>
    <s v="Matt Connell"/>
    <x v="1"/>
    <s v="United States"/>
    <x v="66"/>
    <x v="12"/>
    <n v="48234"/>
    <x v="2"/>
    <s v="FUR-TA-10001857"/>
    <x v="0"/>
    <x v="3"/>
    <x v="433"/>
    <n v="210.98"/>
    <n v="2"/>
    <n v="0"/>
    <n v="21.097999999999999"/>
  </r>
  <r>
    <n v="524"/>
    <x v="240"/>
    <x v="0"/>
    <x v="206"/>
    <d v="2013-05-24T00:00:00"/>
    <s v="First Class"/>
    <s v="LH-17155"/>
    <s v="Logan Haushalter"/>
    <x v="0"/>
    <s v="United States"/>
    <x v="1"/>
    <x v="1"/>
    <n v="90032"/>
    <x v="1"/>
    <s v="TEC-PH-10003555"/>
    <x v="2"/>
    <x v="7"/>
    <x v="457"/>
    <n v="55.176000000000002"/>
    <n v="3"/>
    <n v="0.2"/>
    <n v="-12.4146"/>
  </r>
  <r>
    <n v="525"/>
    <x v="240"/>
    <x v="0"/>
    <x v="206"/>
    <d v="2013-05-24T00:00:00"/>
    <s v="First Class"/>
    <s v="LH-17155"/>
    <s v="Logan Haushalter"/>
    <x v="0"/>
    <s v="United States"/>
    <x v="1"/>
    <x v="1"/>
    <n v="90032"/>
    <x v="1"/>
    <s v="TEC-AC-10003832"/>
    <x v="2"/>
    <x v="11"/>
    <x v="458"/>
    <n v="66.260000000000005"/>
    <n v="2"/>
    <n v="0"/>
    <n v="27.166599999999999"/>
  </r>
  <r>
    <n v="526"/>
    <x v="241"/>
    <x v="1"/>
    <x v="207"/>
    <d v="2013-02-01T00:00:00"/>
    <s v="Standard Class"/>
    <s v="BD-11605"/>
    <s v="Brian Dahlen"/>
    <x v="0"/>
    <s v="United States"/>
    <x v="104"/>
    <x v="31"/>
    <n v="1841"/>
    <x v="3"/>
    <s v="OFF-FA-10002815"/>
    <x v="1"/>
    <x v="13"/>
    <x v="33"/>
    <n v="22.2"/>
    <n v="5"/>
    <n v="0"/>
    <n v="10.433999999999999"/>
  </r>
  <r>
    <n v="527"/>
    <x v="242"/>
    <x v="3"/>
    <x v="208"/>
    <d v="2014-10-27T00:00:00"/>
    <s v="Standard Class"/>
    <s v="PH-18790"/>
    <s v="Patricia Hirasaki"/>
    <x v="2"/>
    <s v="United States"/>
    <x v="121"/>
    <x v="2"/>
    <n v="33801"/>
    <x v="0"/>
    <s v="FUR-CH-10003379"/>
    <x v="0"/>
    <x v="1"/>
    <x v="459"/>
    <n v="683.952"/>
    <n v="3"/>
    <n v="0.2"/>
    <n v="42.747"/>
  </r>
  <r>
    <n v="528"/>
    <x v="242"/>
    <x v="3"/>
    <x v="208"/>
    <d v="2014-10-27T00:00:00"/>
    <s v="Standard Class"/>
    <s v="PH-18790"/>
    <s v="Patricia Hirasaki"/>
    <x v="2"/>
    <s v="United States"/>
    <x v="121"/>
    <x v="2"/>
    <n v="33801"/>
    <x v="0"/>
    <s v="FUR-FU-10001756"/>
    <x v="0"/>
    <x v="5"/>
    <x v="282"/>
    <n v="45.695999999999998"/>
    <n v="3"/>
    <n v="0.2"/>
    <n v="5.1407999999999996"/>
  </r>
  <r>
    <n v="529"/>
    <x v="243"/>
    <x v="1"/>
    <x v="37"/>
    <d v="2012-07-09T00:00:00"/>
    <s v="Standard Class"/>
    <s v="MG-18145"/>
    <s v="Mike Gockenbach"/>
    <x v="0"/>
    <s v="United States"/>
    <x v="10"/>
    <x v="9"/>
    <n v="19134"/>
    <x v="3"/>
    <s v="OFF-ST-10004963"/>
    <x v="1"/>
    <x v="4"/>
    <x v="460"/>
    <n v="36.335999999999999"/>
    <n v="3"/>
    <n v="0.2"/>
    <n v="-7.2671999999999999"/>
  </r>
  <r>
    <n v="530"/>
    <x v="243"/>
    <x v="1"/>
    <x v="37"/>
    <d v="2012-07-09T00:00:00"/>
    <s v="Standard Class"/>
    <s v="MG-18145"/>
    <s v="Mike Gockenbach"/>
    <x v="0"/>
    <s v="United States"/>
    <x v="10"/>
    <x v="9"/>
    <n v="19134"/>
    <x v="3"/>
    <s v="OFF-SU-10002881"/>
    <x v="1"/>
    <x v="14"/>
    <x v="461"/>
    <n v="666.24800000000005"/>
    <n v="1"/>
    <n v="0.2"/>
    <n v="-149.9058"/>
  </r>
  <r>
    <n v="531"/>
    <x v="243"/>
    <x v="1"/>
    <x v="37"/>
    <d v="2012-07-09T00:00:00"/>
    <s v="Standard Class"/>
    <s v="MG-18145"/>
    <s v="Mike Gockenbach"/>
    <x v="0"/>
    <s v="United States"/>
    <x v="10"/>
    <x v="9"/>
    <n v="19134"/>
    <x v="3"/>
    <s v="OFF-EN-10001335"/>
    <x v="1"/>
    <x v="12"/>
    <x v="462"/>
    <n v="52.512"/>
    <n v="6"/>
    <n v="0.2"/>
    <n v="19.692"/>
  </r>
  <r>
    <n v="532"/>
    <x v="244"/>
    <x v="1"/>
    <x v="209"/>
    <d v="2012-09-11T00:00:00"/>
    <s v="Second Class"/>
    <s v="KB-16240"/>
    <s v="Karen Bern"/>
    <x v="1"/>
    <s v="United States"/>
    <x v="1"/>
    <x v="1"/>
    <n v="90036"/>
    <x v="1"/>
    <s v="FUR-CH-10000595"/>
    <x v="0"/>
    <x v="1"/>
    <x v="463"/>
    <n v="190.72"/>
    <n v="1"/>
    <n v="0.2"/>
    <n v="11.92"/>
  </r>
  <r>
    <n v="533"/>
    <x v="245"/>
    <x v="3"/>
    <x v="210"/>
    <d v="2014-12-09T00:00:00"/>
    <s v="Standard Class"/>
    <s v="JC-15340"/>
    <s v="Jasper Cacioppo"/>
    <x v="0"/>
    <s v="United States"/>
    <x v="1"/>
    <x v="1"/>
    <n v="90032"/>
    <x v="1"/>
    <s v="FUR-FU-10000448"/>
    <x v="0"/>
    <x v="5"/>
    <x v="464"/>
    <n v="47.94"/>
    <n v="3"/>
    <n v="0"/>
    <n v="2.3969999999999998"/>
  </r>
  <r>
    <n v="534"/>
    <x v="246"/>
    <x v="0"/>
    <x v="211"/>
    <d v="2013-02-06T00:00:00"/>
    <s v="Second Class"/>
    <s v="RL-19615"/>
    <s v="Rob Lucas"/>
    <x v="0"/>
    <s v="United States"/>
    <x v="122"/>
    <x v="19"/>
    <n v="36116"/>
    <x v="0"/>
    <s v="TEC-PH-10000984"/>
    <x v="2"/>
    <x v="7"/>
    <x v="465"/>
    <n v="979.95"/>
    <n v="5"/>
    <n v="0"/>
    <n v="274.38600000000002"/>
  </r>
  <r>
    <n v="535"/>
    <x v="246"/>
    <x v="0"/>
    <x v="211"/>
    <d v="2013-02-06T00:00:00"/>
    <s v="Second Class"/>
    <s v="RL-19615"/>
    <s v="Rob Lucas"/>
    <x v="0"/>
    <s v="United States"/>
    <x v="122"/>
    <x v="19"/>
    <n v="36116"/>
    <x v="0"/>
    <s v="OFF-BI-10002557"/>
    <x v="1"/>
    <x v="8"/>
    <x v="246"/>
    <n v="22.75"/>
    <n v="5"/>
    <n v="0"/>
    <n v="11.375"/>
  </r>
  <r>
    <n v="536"/>
    <x v="247"/>
    <x v="0"/>
    <x v="212"/>
    <d v="2013-07-17T00:00:00"/>
    <s v="Standard Class"/>
    <s v="AA-10375"/>
    <s v="Allen Armold"/>
    <x v="0"/>
    <s v="United States"/>
    <x v="123"/>
    <x v="16"/>
    <n v="85204"/>
    <x v="1"/>
    <s v="OFF-ST-10001325"/>
    <x v="1"/>
    <x v="4"/>
    <x v="466"/>
    <n v="16.768000000000001"/>
    <n v="2"/>
    <n v="0.2"/>
    <n v="1.4672000000000001"/>
  </r>
  <r>
    <n v="537"/>
    <x v="248"/>
    <x v="3"/>
    <x v="213"/>
    <d v="2014-09-09T00:00:00"/>
    <s v="Second Class"/>
    <s v="EP-13915"/>
    <s v="Emily Phan"/>
    <x v="0"/>
    <s v="United States"/>
    <x v="22"/>
    <x v="10"/>
    <n v="60653"/>
    <x v="2"/>
    <s v="OFF-BI-10002429"/>
    <x v="1"/>
    <x v="8"/>
    <x v="467"/>
    <n v="42.616"/>
    <n v="7"/>
    <n v="0.8"/>
    <n v="-68.185599999999994"/>
  </r>
  <r>
    <n v="538"/>
    <x v="249"/>
    <x v="1"/>
    <x v="155"/>
    <d v="2012-08-12T00:00:00"/>
    <s v="Standard Class"/>
    <s v="MP-17470"/>
    <s v="Mark Packer"/>
    <x v="2"/>
    <s v="United States"/>
    <x v="20"/>
    <x v="15"/>
    <n v="10009"/>
    <x v="3"/>
    <s v="OFF-BI-10004528"/>
    <x v="1"/>
    <x v="8"/>
    <x v="468"/>
    <n v="10.752000000000001"/>
    <n v="4"/>
    <n v="0.2"/>
    <n v="3.36"/>
  </r>
  <r>
    <n v="539"/>
    <x v="250"/>
    <x v="1"/>
    <x v="214"/>
    <d v="2012-11-12T00:00:00"/>
    <s v="Standard Class"/>
    <s v="DK-12985"/>
    <s v="Darren Koutras"/>
    <x v="0"/>
    <s v="United States"/>
    <x v="0"/>
    <x v="0"/>
    <n v="42420"/>
    <x v="0"/>
    <s v="OFF-AP-10001271"/>
    <x v="1"/>
    <x v="9"/>
    <x v="469"/>
    <n v="152.94"/>
    <n v="3"/>
    <n v="0"/>
    <n v="41.293799999999997"/>
  </r>
  <r>
    <n v="540"/>
    <x v="250"/>
    <x v="1"/>
    <x v="214"/>
    <d v="2012-11-12T00:00:00"/>
    <s v="Standard Class"/>
    <s v="DK-12985"/>
    <s v="Darren Koutras"/>
    <x v="0"/>
    <s v="United States"/>
    <x v="0"/>
    <x v="0"/>
    <n v="42420"/>
    <x v="0"/>
    <s v="FUR-CH-10002647"/>
    <x v="0"/>
    <x v="1"/>
    <x v="470"/>
    <n v="283.92"/>
    <n v="4"/>
    <n v="0"/>
    <n v="70.98"/>
  </r>
  <r>
    <n v="541"/>
    <x v="251"/>
    <x v="2"/>
    <x v="215"/>
    <d v="2011-04-02T00:00:00"/>
    <s v="First Class"/>
    <s v="BD-11500"/>
    <s v="Bradley Drucker"/>
    <x v="0"/>
    <s v="United States"/>
    <x v="124"/>
    <x v="6"/>
    <n v="54302"/>
    <x v="2"/>
    <s v="TEC-AC-10001432"/>
    <x v="2"/>
    <x v="11"/>
    <x v="471"/>
    <n v="468.9"/>
    <n v="6"/>
    <n v="0"/>
    <n v="206.316"/>
  </r>
  <r>
    <n v="542"/>
    <x v="252"/>
    <x v="0"/>
    <x v="216"/>
    <d v="2013-07-18T00:00:00"/>
    <s v="First Class"/>
    <s v="ES-14080"/>
    <s v="Erin Smith"/>
    <x v="1"/>
    <s v="United States"/>
    <x v="93"/>
    <x v="16"/>
    <n v="85705"/>
    <x v="1"/>
    <s v="TEC-PH-10002262"/>
    <x v="2"/>
    <x v="7"/>
    <x v="472"/>
    <n v="380.86399999999998"/>
    <n v="8"/>
    <n v="0.2"/>
    <n v="38.086399999999998"/>
  </r>
  <r>
    <n v="543"/>
    <x v="253"/>
    <x v="1"/>
    <x v="217"/>
    <d v="2012-12-23T00:00:00"/>
    <s v="Standard Class"/>
    <s v="LM-17065"/>
    <s v="Liz MacKendrick"/>
    <x v="0"/>
    <s v="United States"/>
    <x v="24"/>
    <x v="24"/>
    <n v="45503"/>
    <x v="3"/>
    <s v="OFF-ST-10001809"/>
    <x v="1"/>
    <x v="4"/>
    <x v="430"/>
    <n v="646.77599999999995"/>
    <n v="9"/>
    <n v="0.2"/>
    <n v="-145.52459999999999"/>
  </r>
  <r>
    <n v="544"/>
    <x v="254"/>
    <x v="2"/>
    <x v="218"/>
    <d v="2011-05-16T00:00:00"/>
    <s v="Standard Class"/>
    <s v="PG-18895"/>
    <s v="Paul Gonzalez"/>
    <x v="0"/>
    <s v="United States"/>
    <x v="5"/>
    <x v="5"/>
    <n v="76106"/>
    <x v="2"/>
    <s v="TEC-AC-10001465"/>
    <x v="2"/>
    <x v="11"/>
    <x v="473"/>
    <n v="58.112000000000002"/>
    <n v="2"/>
    <n v="0.2"/>
    <n v="7.2640000000000002"/>
  </r>
  <r>
    <n v="545"/>
    <x v="254"/>
    <x v="2"/>
    <x v="218"/>
    <d v="2011-05-16T00:00:00"/>
    <s v="Standard Class"/>
    <s v="PG-18895"/>
    <s v="Paul Gonzalez"/>
    <x v="0"/>
    <s v="United States"/>
    <x v="5"/>
    <x v="5"/>
    <n v="76106"/>
    <x v="2"/>
    <s v="TEC-PH-10002597"/>
    <x v="2"/>
    <x v="7"/>
    <x v="474"/>
    <n v="100.792"/>
    <n v="1"/>
    <n v="0.2"/>
    <n v="6.2995000000000001"/>
  </r>
  <r>
    <n v="546"/>
    <x v="254"/>
    <x v="2"/>
    <x v="218"/>
    <d v="2011-05-16T00:00:00"/>
    <s v="Standard Class"/>
    <s v="PG-18895"/>
    <s v="Paul Gonzalez"/>
    <x v="0"/>
    <s v="United States"/>
    <x v="5"/>
    <x v="5"/>
    <n v="76106"/>
    <x v="2"/>
    <s v="FUR-FU-10000723"/>
    <x v="0"/>
    <x v="5"/>
    <x v="475"/>
    <n v="66.111999999999995"/>
    <n v="4"/>
    <n v="0.6"/>
    <n v="-84.2928"/>
  </r>
  <r>
    <n v="547"/>
    <x v="255"/>
    <x v="3"/>
    <x v="123"/>
    <d v="2014-11-23T00:00:00"/>
    <s v="First Class"/>
    <s v="AS-10135"/>
    <s v="Adrian Shami"/>
    <x v="2"/>
    <s v="United States"/>
    <x v="20"/>
    <x v="15"/>
    <n v="10035"/>
    <x v="3"/>
    <s v="OFF-BI-10000404"/>
    <x v="1"/>
    <x v="8"/>
    <x v="476"/>
    <n v="41.28"/>
    <n v="6"/>
    <n v="0.2"/>
    <n v="13.932"/>
  </r>
  <r>
    <n v="548"/>
    <x v="255"/>
    <x v="3"/>
    <x v="123"/>
    <d v="2014-11-23T00:00:00"/>
    <s v="First Class"/>
    <s v="AS-10135"/>
    <s v="Adrian Shami"/>
    <x v="2"/>
    <s v="United States"/>
    <x v="20"/>
    <x v="15"/>
    <n v="10035"/>
    <x v="3"/>
    <s v="OFF-PA-10002986"/>
    <x v="1"/>
    <x v="10"/>
    <x v="477"/>
    <n v="13.36"/>
    <n v="2"/>
    <n v="0"/>
    <n v="6.4127999999999998"/>
  </r>
  <r>
    <n v="549"/>
    <x v="256"/>
    <x v="1"/>
    <x v="219"/>
    <d v="2012-11-17T00:00:00"/>
    <s v="Second Class"/>
    <s v="DK-13225"/>
    <s v="Dean Katz"/>
    <x v="1"/>
    <s v="United States"/>
    <x v="22"/>
    <x v="10"/>
    <n v="60653"/>
    <x v="2"/>
    <s v="OFF-ST-10000604"/>
    <x v="1"/>
    <x v="4"/>
    <x v="54"/>
    <n v="250.27199999999999"/>
    <n v="9"/>
    <n v="0.2"/>
    <n v="15.641999999999999"/>
  </r>
  <r>
    <n v="550"/>
    <x v="256"/>
    <x v="1"/>
    <x v="219"/>
    <d v="2012-11-17T00:00:00"/>
    <s v="Second Class"/>
    <s v="DK-13225"/>
    <s v="Dean Katz"/>
    <x v="1"/>
    <s v="United States"/>
    <x v="22"/>
    <x v="10"/>
    <n v="60653"/>
    <x v="2"/>
    <s v="OFF-BI-10004738"/>
    <x v="1"/>
    <x v="8"/>
    <x v="92"/>
    <n v="11.364000000000001"/>
    <n v="3"/>
    <n v="0.8"/>
    <n v="-17.045999999999999"/>
  </r>
  <r>
    <n v="551"/>
    <x v="256"/>
    <x v="1"/>
    <x v="219"/>
    <d v="2012-11-17T00:00:00"/>
    <s v="Second Class"/>
    <s v="DK-13225"/>
    <s v="Dean Katz"/>
    <x v="1"/>
    <s v="United States"/>
    <x v="22"/>
    <x v="10"/>
    <n v="60653"/>
    <x v="2"/>
    <s v="OFF-SU-10001935"/>
    <x v="1"/>
    <x v="14"/>
    <x v="33"/>
    <n v="8.7200000000000006"/>
    <n v="5"/>
    <n v="0.2"/>
    <n v="-1.744"/>
  </r>
  <r>
    <n v="552"/>
    <x v="257"/>
    <x v="0"/>
    <x v="173"/>
    <d v="2013-04-18T00:00:00"/>
    <s v="Second Class"/>
    <s v="BD-11320"/>
    <s v="Bill Donatelli"/>
    <x v="0"/>
    <s v="United States"/>
    <x v="8"/>
    <x v="1"/>
    <n v="94110"/>
    <x v="1"/>
    <s v="FUR-CH-10002024"/>
    <x v="0"/>
    <x v="1"/>
    <x v="478"/>
    <n v="1121.568"/>
    <n v="2"/>
    <n v="0.2"/>
    <n v="0"/>
  </r>
  <r>
    <n v="553"/>
    <x v="258"/>
    <x v="3"/>
    <x v="220"/>
    <d v="2014-09-13T00:00:00"/>
    <s v="First Class"/>
    <s v="RC-19960"/>
    <s v="Ryan Crowe"/>
    <x v="0"/>
    <s v="United States"/>
    <x v="108"/>
    <x v="2"/>
    <n v="32216"/>
    <x v="0"/>
    <s v="FUR-FU-10003039"/>
    <x v="0"/>
    <x v="5"/>
    <x v="479"/>
    <n v="34.503999999999998"/>
    <n v="1"/>
    <n v="0.2"/>
    <n v="6.0381999999999998"/>
  </r>
  <r>
    <n v="554"/>
    <x v="259"/>
    <x v="3"/>
    <x v="221"/>
    <d v="2014-11-29T00:00:00"/>
    <s v="Standard Class"/>
    <s v="GT-14710"/>
    <s v="Greg Tran"/>
    <x v="0"/>
    <s v="United States"/>
    <x v="12"/>
    <x v="5"/>
    <n v="77070"/>
    <x v="2"/>
    <s v="OFF-FA-10004248"/>
    <x v="1"/>
    <x v="13"/>
    <x v="480"/>
    <n v="10.824"/>
    <n v="3"/>
    <n v="0.2"/>
    <n v="2.5707"/>
  </r>
  <r>
    <n v="555"/>
    <x v="260"/>
    <x v="3"/>
    <x v="222"/>
    <d v="2014-04-07T00:00:00"/>
    <s v="Second Class"/>
    <s v="DK-13225"/>
    <s v="Dean Katz"/>
    <x v="1"/>
    <s v="United States"/>
    <x v="125"/>
    <x v="1"/>
    <n v="92804"/>
    <x v="1"/>
    <s v="OFF-ST-10001780"/>
    <x v="1"/>
    <x v="4"/>
    <x v="481"/>
    <n v="1295.78"/>
    <n v="2"/>
    <n v="0"/>
    <n v="310.98719999999997"/>
  </r>
  <r>
    <n v="556"/>
    <x v="261"/>
    <x v="2"/>
    <x v="223"/>
    <d v="2011-07-03T00:00:00"/>
    <s v="Second Class"/>
    <s v="AJ-10945"/>
    <s v="Ashley Jarboe"/>
    <x v="0"/>
    <s v="United States"/>
    <x v="40"/>
    <x v="3"/>
    <n v="28403"/>
    <x v="0"/>
    <s v="OFF-AR-10003560"/>
    <x v="1"/>
    <x v="6"/>
    <x v="482"/>
    <n v="19.456"/>
    <n v="4"/>
    <n v="0.2"/>
    <n v="3.4047999999999998"/>
  </r>
  <r>
    <n v="557"/>
    <x v="262"/>
    <x v="0"/>
    <x v="224"/>
    <d v="2013-06-16T00:00:00"/>
    <s v="Standard Class"/>
    <s v="OT-18730"/>
    <s v="Olvera Toch"/>
    <x v="0"/>
    <s v="United States"/>
    <x v="1"/>
    <x v="1"/>
    <n v="90045"/>
    <x v="1"/>
    <s v="OFF-LA-10001297"/>
    <x v="1"/>
    <x v="2"/>
    <x v="483"/>
    <n v="20.7"/>
    <n v="2"/>
    <n v="0"/>
    <n v="9.9359999999999999"/>
  </r>
  <r>
    <n v="558"/>
    <x v="262"/>
    <x v="0"/>
    <x v="224"/>
    <d v="2013-06-16T00:00:00"/>
    <s v="Standard Class"/>
    <s v="OT-18730"/>
    <s v="Olvera Toch"/>
    <x v="0"/>
    <s v="United States"/>
    <x v="1"/>
    <x v="1"/>
    <n v="90045"/>
    <x v="1"/>
    <s v="FUR-TA-10004256"/>
    <x v="0"/>
    <x v="3"/>
    <x v="484"/>
    <n v="1335.68"/>
    <n v="4"/>
    <n v="0.2"/>
    <n v="-217.048"/>
  </r>
  <r>
    <n v="559"/>
    <x v="262"/>
    <x v="0"/>
    <x v="224"/>
    <d v="2013-06-16T00:00:00"/>
    <s v="Standard Class"/>
    <s v="OT-18730"/>
    <s v="Olvera Toch"/>
    <x v="0"/>
    <s v="United States"/>
    <x v="1"/>
    <x v="1"/>
    <n v="90045"/>
    <x v="1"/>
    <s v="OFF-PA-10003441"/>
    <x v="1"/>
    <x v="10"/>
    <x v="485"/>
    <n v="32.4"/>
    <n v="5"/>
    <n v="0"/>
    <n v="15.552"/>
  </r>
  <r>
    <n v="560"/>
    <x v="263"/>
    <x v="3"/>
    <x v="225"/>
    <d v="2014-11-23T00:00:00"/>
    <s v="Second Class"/>
    <s v="LP-17080"/>
    <s v="Liz Pelletier"/>
    <x v="0"/>
    <s v="United States"/>
    <x v="8"/>
    <x v="1"/>
    <n v="94110"/>
    <x v="1"/>
    <s v="FUR-FU-10003347"/>
    <x v="0"/>
    <x v="5"/>
    <x v="374"/>
    <n v="42.6"/>
    <n v="3"/>
    <n v="0"/>
    <n v="16.614000000000001"/>
  </r>
  <r>
    <n v="561"/>
    <x v="263"/>
    <x v="3"/>
    <x v="225"/>
    <d v="2014-11-23T00:00:00"/>
    <s v="Second Class"/>
    <s v="LP-17080"/>
    <s v="Liz Pelletier"/>
    <x v="0"/>
    <s v="United States"/>
    <x v="8"/>
    <x v="1"/>
    <n v="94110"/>
    <x v="1"/>
    <s v="OFF-BI-10000069"/>
    <x v="1"/>
    <x v="8"/>
    <x v="486"/>
    <n v="84.055999999999997"/>
    <n v="7"/>
    <n v="0.2"/>
    <n v="27.318200000000001"/>
  </r>
  <r>
    <n v="562"/>
    <x v="264"/>
    <x v="2"/>
    <x v="80"/>
    <d v="2011-09-18T00:00:00"/>
    <s v="Second Class"/>
    <s v="CA-12775"/>
    <s v="Cynthia Arntzen"/>
    <x v="0"/>
    <s v="United States"/>
    <x v="67"/>
    <x v="2"/>
    <n v="33614"/>
    <x v="0"/>
    <s v="OFF-AP-10003914"/>
    <x v="1"/>
    <x v="9"/>
    <x v="487"/>
    <n v="13"/>
    <n v="5"/>
    <n v="0.2"/>
    <n v="1.3"/>
  </r>
  <r>
    <n v="563"/>
    <x v="264"/>
    <x v="2"/>
    <x v="80"/>
    <d v="2011-09-18T00:00:00"/>
    <s v="Second Class"/>
    <s v="CA-12775"/>
    <s v="Cynthia Arntzen"/>
    <x v="0"/>
    <s v="United States"/>
    <x v="67"/>
    <x v="2"/>
    <n v="33614"/>
    <x v="0"/>
    <s v="FUR-FU-10004020"/>
    <x v="0"/>
    <x v="5"/>
    <x v="488"/>
    <n v="13.128"/>
    <n v="3"/>
    <n v="0.2"/>
    <n v="3.7743000000000002"/>
  </r>
  <r>
    <n v="564"/>
    <x v="265"/>
    <x v="1"/>
    <x v="214"/>
    <d v="2012-09-12T00:00:00"/>
    <s v="First Class"/>
    <s v="JF-15490"/>
    <s v="Jeremy Farry"/>
    <x v="0"/>
    <s v="United States"/>
    <x v="4"/>
    <x v="4"/>
    <n v="98105"/>
    <x v="1"/>
    <s v="OFF-FA-10003467"/>
    <x v="1"/>
    <x v="13"/>
    <x v="489"/>
    <n v="3.96"/>
    <n v="2"/>
    <n v="0"/>
    <n v="0"/>
  </r>
  <r>
    <n v="565"/>
    <x v="265"/>
    <x v="1"/>
    <x v="214"/>
    <d v="2012-09-12T00:00:00"/>
    <s v="First Class"/>
    <s v="JF-15490"/>
    <s v="Jeremy Farry"/>
    <x v="0"/>
    <s v="United States"/>
    <x v="4"/>
    <x v="4"/>
    <n v="98105"/>
    <x v="1"/>
    <s v="OFF-LA-10000634"/>
    <x v="1"/>
    <x v="2"/>
    <x v="283"/>
    <n v="2.61"/>
    <n v="1"/>
    <n v="0"/>
    <n v="1.2005999999999999"/>
  </r>
  <r>
    <n v="566"/>
    <x v="266"/>
    <x v="3"/>
    <x v="226"/>
    <d v="2014-11-12T00:00:00"/>
    <s v="First Class"/>
    <s v="FP-14320"/>
    <s v="Frank Preis"/>
    <x v="0"/>
    <s v="United States"/>
    <x v="1"/>
    <x v="1"/>
    <n v="90008"/>
    <x v="1"/>
    <s v="TEC-PH-10002496"/>
    <x v="2"/>
    <x v="7"/>
    <x v="490"/>
    <n v="374.37599999999998"/>
    <n v="3"/>
    <n v="0.2"/>
    <n v="46.796999999999997"/>
  </r>
  <r>
    <n v="567"/>
    <x v="267"/>
    <x v="3"/>
    <x v="172"/>
    <d v="2014-09-10T00:00:00"/>
    <s v="Standard Class"/>
    <s v="EB-13840"/>
    <s v="Ellis Ballard"/>
    <x v="1"/>
    <s v="United States"/>
    <x v="4"/>
    <x v="4"/>
    <n v="98105"/>
    <x v="1"/>
    <s v="OFF-PA-10004530"/>
    <x v="1"/>
    <x v="10"/>
    <x v="491"/>
    <n v="91.84"/>
    <n v="8"/>
    <n v="0"/>
    <n v="45.001600000000003"/>
  </r>
  <r>
    <n v="568"/>
    <x v="267"/>
    <x v="3"/>
    <x v="172"/>
    <d v="2014-09-10T00:00:00"/>
    <s v="Standard Class"/>
    <s v="EB-13840"/>
    <s v="Ellis Ballard"/>
    <x v="1"/>
    <s v="United States"/>
    <x v="4"/>
    <x v="4"/>
    <n v="98105"/>
    <x v="1"/>
    <s v="OFF-BI-10001107"/>
    <x v="1"/>
    <x v="8"/>
    <x v="492"/>
    <n v="81.087999999999994"/>
    <n v="7"/>
    <n v="0.2"/>
    <n v="27.3672"/>
  </r>
  <r>
    <n v="569"/>
    <x v="267"/>
    <x v="3"/>
    <x v="172"/>
    <d v="2014-09-10T00:00:00"/>
    <s v="Standard Class"/>
    <s v="EB-13840"/>
    <s v="Ellis Ballard"/>
    <x v="1"/>
    <s v="United States"/>
    <x v="4"/>
    <x v="4"/>
    <n v="98105"/>
    <x v="1"/>
    <s v="OFF-PA-10004451"/>
    <x v="1"/>
    <x v="10"/>
    <x v="493"/>
    <n v="19.440000000000001"/>
    <n v="3"/>
    <n v="0"/>
    <n v="9.3312000000000008"/>
  </r>
  <r>
    <n v="570"/>
    <x v="267"/>
    <x v="3"/>
    <x v="172"/>
    <d v="2014-09-10T00:00:00"/>
    <s v="Standard Class"/>
    <s v="EB-13840"/>
    <s v="Ellis Ballard"/>
    <x v="1"/>
    <s v="United States"/>
    <x v="4"/>
    <x v="4"/>
    <n v="98105"/>
    <x v="1"/>
    <s v="FUR-CH-10004997"/>
    <x v="0"/>
    <x v="1"/>
    <x v="494"/>
    <n v="451.15199999999999"/>
    <n v="3"/>
    <n v="0.2"/>
    <n v="0"/>
  </r>
  <r>
    <n v="571"/>
    <x v="268"/>
    <x v="3"/>
    <x v="116"/>
    <d v="2015-05-01T00:00:00"/>
    <s v="Standard Class"/>
    <s v="JF-15415"/>
    <s v="Jennifer Ferguson"/>
    <x v="0"/>
    <s v="United States"/>
    <x v="20"/>
    <x v="15"/>
    <n v="10024"/>
    <x v="3"/>
    <s v="OFF-LA-10001297"/>
    <x v="1"/>
    <x v="2"/>
    <x v="483"/>
    <n v="72.45"/>
    <n v="7"/>
    <n v="0"/>
    <n v="34.776000000000003"/>
  </r>
  <r>
    <n v="572"/>
    <x v="268"/>
    <x v="3"/>
    <x v="116"/>
    <d v="2015-05-01T00:00:00"/>
    <s v="Standard Class"/>
    <s v="JF-15415"/>
    <s v="Jennifer Ferguson"/>
    <x v="0"/>
    <s v="United States"/>
    <x v="20"/>
    <x v="15"/>
    <n v="10024"/>
    <x v="3"/>
    <s v="OFF-FA-10000585"/>
    <x v="1"/>
    <x v="13"/>
    <x v="202"/>
    <n v="13.96"/>
    <n v="4"/>
    <n v="0"/>
    <n v="6.4215999999999998"/>
  </r>
  <r>
    <n v="573"/>
    <x v="268"/>
    <x v="3"/>
    <x v="116"/>
    <d v="2015-05-01T00:00:00"/>
    <s v="Standard Class"/>
    <s v="JF-15415"/>
    <s v="Jennifer Ferguson"/>
    <x v="0"/>
    <s v="United States"/>
    <x v="20"/>
    <x v="15"/>
    <n v="10024"/>
    <x v="3"/>
    <s v="OFF-BI-10001922"/>
    <x v="1"/>
    <x v="8"/>
    <x v="302"/>
    <n v="33.264000000000003"/>
    <n v="7"/>
    <n v="0.2"/>
    <n v="11.226599999999999"/>
  </r>
  <r>
    <n v="574"/>
    <x v="268"/>
    <x v="3"/>
    <x v="116"/>
    <d v="2015-05-01T00:00:00"/>
    <s v="Standard Class"/>
    <s v="JF-15415"/>
    <s v="Jennifer Ferguson"/>
    <x v="0"/>
    <s v="United States"/>
    <x v="20"/>
    <x v="15"/>
    <n v="10024"/>
    <x v="3"/>
    <s v="TEC-PH-10000347"/>
    <x v="2"/>
    <x v="7"/>
    <x v="495"/>
    <n v="14.85"/>
    <n v="3"/>
    <n v="0"/>
    <n v="4.0095000000000001"/>
  </r>
  <r>
    <n v="575"/>
    <x v="269"/>
    <x v="0"/>
    <x v="54"/>
    <d v="2013-08-11T00:00:00"/>
    <s v="Standard Class"/>
    <s v="SF-20200"/>
    <s v="Sarah Foster"/>
    <x v="0"/>
    <s v="United States"/>
    <x v="126"/>
    <x v="4"/>
    <n v="98270"/>
    <x v="1"/>
    <s v="OFF-AR-10003394"/>
    <x v="1"/>
    <x v="6"/>
    <x v="496"/>
    <n v="8.82"/>
    <n v="3"/>
    <n v="0"/>
    <n v="2.3814000000000002"/>
  </r>
  <r>
    <n v="576"/>
    <x v="270"/>
    <x v="1"/>
    <x v="227"/>
    <d v="2012-09-22T00:00:00"/>
    <s v="Second Class"/>
    <s v="TG-21640"/>
    <s v="Trudy Glocke"/>
    <x v="0"/>
    <s v="United States"/>
    <x v="85"/>
    <x v="1"/>
    <n v="90805"/>
    <x v="1"/>
    <s v="OFF-PA-10004530"/>
    <x v="1"/>
    <x v="10"/>
    <x v="491"/>
    <n v="160.72"/>
    <n v="14"/>
    <n v="0"/>
    <n v="78.752799999999993"/>
  </r>
  <r>
    <n v="577"/>
    <x v="270"/>
    <x v="1"/>
    <x v="227"/>
    <d v="2012-09-22T00:00:00"/>
    <s v="Second Class"/>
    <s v="TG-21640"/>
    <s v="Trudy Glocke"/>
    <x v="0"/>
    <s v="United States"/>
    <x v="85"/>
    <x v="1"/>
    <n v="90805"/>
    <x v="1"/>
    <s v="OFF-PA-10001450"/>
    <x v="1"/>
    <x v="10"/>
    <x v="497"/>
    <n v="19.920000000000002"/>
    <n v="4"/>
    <n v="0"/>
    <n v="9.7607999999999997"/>
  </r>
  <r>
    <n v="578"/>
    <x v="270"/>
    <x v="1"/>
    <x v="227"/>
    <d v="2012-09-22T00:00:00"/>
    <s v="Second Class"/>
    <s v="TG-21640"/>
    <s v="Trudy Glocke"/>
    <x v="0"/>
    <s v="United States"/>
    <x v="85"/>
    <x v="1"/>
    <n v="90805"/>
    <x v="1"/>
    <s v="OFF-SU-10001574"/>
    <x v="1"/>
    <x v="14"/>
    <x v="498"/>
    <n v="7.3"/>
    <n v="2"/>
    <n v="0"/>
    <n v="2.19"/>
  </r>
  <r>
    <n v="579"/>
    <x v="271"/>
    <x v="3"/>
    <x v="228"/>
    <d v="2014-07-27T00:00:00"/>
    <s v="Standard Class"/>
    <s v="CS-11950"/>
    <s v="Carlos Soltero"/>
    <x v="0"/>
    <s v="United States"/>
    <x v="22"/>
    <x v="10"/>
    <n v="60610"/>
    <x v="2"/>
    <s v="OFF-ST-10002974"/>
    <x v="1"/>
    <x v="4"/>
    <x v="123"/>
    <n v="69.712000000000003"/>
    <n v="2"/>
    <n v="0.2"/>
    <n v="8.7140000000000004"/>
  </r>
  <r>
    <n v="580"/>
    <x v="271"/>
    <x v="3"/>
    <x v="228"/>
    <d v="2014-07-27T00:00:00"/>
    <s v="Standard Class"/>
    <s v="CS-11950"/>
    <s v="Carlos Soltero"/>
    <x v="0"/>
    <s v="United States"/>
    <x v="22"/>
    <x v="10"/>
    <n v="60610"/>
    <x v="2"/>
    <s v="FUR-FU-10001475"/>
    <x v="0"/>
    <x v="5"/>
    <x v="499"/>
    <n v="8.7919999999999998"/>
    <n v="1"/>
    <n v="0.6"/>
    <n v="-5.7148000000000003"/>
  </r>
  <r>
    <n v="581"/>
    <x v="272"/>
    <x v="1"/>
    <x v="229"/>
    <d v="2012-09-14T00:00:00"/>
    <s v="Standard Class"/>
    <s v="CC-12145"/>
    <s v="Charles Crestani"/>
    <x v="0"/>
    <s v="United States"/>
    <x v="1"/>
    <x v="1"/>
    <n v="90004"/>
    <x v="1"/>
    <s v="OFF-SU-10004498"/>
    <x v="1"/>
    <x v="14"/>
    <x v="500"/>
    <n v="51.52"/>
    <n v="4"/>
    <n v="0"/>
    <n v="1.5456000000000001"/>
  </r>
  <r>
    <n v="582"/>
    <x v="273"/>
    <x v="3"/>
    <x v="96"/>
    <d v="2014-06-12T00:00:00"/>
    <s v="Standard Class"/>
    <s v="DV-13465"/>
    <s v="Dianna Vittorini"/>
    <x v="0"/>
    <s v="United States"/>
    <x v="60"/>
    <x v="22"/>
    <n v="80219"/>
    <x v="1"/>
    <s v="TEC-PH-10004977"/>
    <x v="2"/>
    <x v="7"/>
    <x v="34"/>
    <n v="470.37599999999998"/>
    <n v="3"/>
    <n v="0.2"/>
    <n v="52.917299999999997"/>
  </r>
  <r>
    <n v="583"/>
    <x v="273"/>
    <x v="3"/>
    <x v="96"/>
    <d v="2014-06-12T00:00:00"/>
    <s v="Standard Class"/>
    <s v="DV-13465"/>
    <s v="Dianna Vittorini"/>
    <x v="0"/>
    <s v="United States"/>
    <x v="60"/>
    <x v="22"/>
    <n v="80219"/>
    <x v="1"/>
    <s v="TEC-PH-10000586"/>
    <x v="2"/>
    <x v="7"/>
    <x v="501"/>
    <n v="105.584"/>
    <n v="2"/>
    <n v="0.2"/>
    <n v="9.2385999999999999"/>
  </r>
  <r>
    <n v="584"/>
    <x v="273"/>
    <x v="3"/>
    <x v="96"/>
    <d v="2014-06-12T00:00:00"/>
    <s v="Standard Class"/>
    <s v="DV-13465"/>
    <s v="Dianna Vittorini"/>
    <x v="0"/>
    <s v="United States"/>
    <x v="60"/>
    <x v="22"/>
    <n v="80219"/>
    <x v="1"/>
    <s v="OFF-AP-10000358"/>
    <x v="1"/>
    <x v="9"/>
    <x v="95"/>
    <n v="31.152000000000001"/>
    <n v="3"/>
    <n v="0.2"/>
    <n v="3.5045999999999999"/>
  </r>
  <r>
    <n v="585"/>
    <x v="273"/>
    <x v="3"/>
    <x v="96"/>
    <d v="2014-06-12T00:00:00"/>
    <s v="Standard Class"/>
    <s v="DV-13465"/>
    <s v="Dianna Vittorini"/>
    <x v="0"/>
    <s v="United States"/>
    <x v="60"/>
    <x v="22"/>
    <n v="80219"/>
    <x v="1"/>
    <s v="OFF-BI-10002764"/>
    <x v="1"/>
    <x v="8"/>
    <x v="502"/>
    <n v="6.7830000000000004"/>
    <n v="7"/>
    <n v="0.7"/>
    <n v="-4.7481"/>
  </r>
  <r>
    <n v="586"/>
    <x v="273"/>
    <x v="3"/>
    <x v="96"/>
    <d v="2014-06-12T00:00:00"/>
    <s v="Standard Class"/>
    <s v="DV-13465"/>
    <s v="Dianna Vittorini"/>
    <x v="0"/>
    <s v="United States"/>
    <x v="60"/>
    <x v="22"/>
    <n v="80219"/>
    <x v="1"/>
    <s v="TEC-PH-10001254"/>
    <x v="2"/>
    <x v="7"/>
    <x v="143"/>
    <n v="406.36799999999999"/>
    <n v="4"/>
    <n v="0.2"/>
    <n v="30.477599999999999"/>
  </r>
  <r>
    <n v="587"/>
    <x v="274"/>
    <x v="1"/>
    <x v="230"/>
    <d v="2012-09-07T00:00:00"/>
    <s v="Standard Class"/>
    <s v="BD-11725"/>
    <s v="Bruce Degenhardt"/>
    <x v="0"/>
    <s v="United States"/>
    <x v="102"/>
    <x v="0"/>
    <n v="40475"/>
    <x v="0"/>
    <s v="FUR-CH-10003956"/>
    <x v="0"/>
    <x v="1"/>
    <x v="363"/>
    <n v="70.98"/>
    <n v="1"/>
    <n v="0"/>
    <n v="4.9686000000000003"/>
  </r>
  <r>
    <n v="588"/>
    <x v="274"/>
    <x v="1"/>
    <x v="230"/>
    <d v="2012-09-07T00:00:00"/>
    <s v="Standard Class"/>
    <s v="BD-11725"/>
    <s v="Bruce Degenhardt"/>
    <x v="0"/>
    <s v="United States"/>
    <x v="102"/>
    <x v="0"/>
    <n v="40475"/>
    <x v="0"/>
    <s v="OFF-LA-10003930"/>
    <x v="1"/>
    <x v="2"/>
    <x v="503"/>
    <n v="294.93"/>
    <n v="3"/>
    <n v="0"/>
    <n v="144.51570000000001"/>
  </r>
  <r>
    <n v="589"/>
    <x v="275"/>
    <x v="0"/>
    <x v="231"/>
    <d v="2013-03-25T00:00:00"/>
    <s v="Standard Class"/>
    <s v="ZC-21910"/>
    <s v="Zuschuss Carroll"/>
    <x v="0"/>
    <s v="United States"/>
    <x v="127"/>
    <x v="21"/>
    <n v="97301"/>
    <x v="1"/>
    <s v="TEC-PH-10003800"/>
    <x v="2"/>
    <x v="7"/>
    <x v="504"/>
    <n v="84.784000000000006"/>
    <n v="2"/>
    <n v="0.2"/>
    <n v="-20.136199999999999"/>
  </r>
  <r>
    <n v="590"/>
    <x v="275"/>
    <x v="0"/>
    <x v="231"/>
    <d v="2013-03-25T00:00:00"/>
    <s v="Standard Class"/>
    <s v="ZC-21910"/>
    <s v="Zuschuss Carroll"/>
    <x v="0"/>
    <s v="United States"/>
    <x v="127"/>
    <x v="21"/>
    <n v="97301"/>
    <x v="1"/>
    <s v="OFF-PA-10002005"/>
    <x v="1"/>
    <x v="10"/>
    <x v="505"/>
    <n v="20.736000000000001"/>
    <n v="4"/>
    <n v="0.2"/>
    <n v="7.2576000000000001"/>
  </r>
  <r>
    <n v="591"/>
    <x v="275"/>
    <x v="0"/>
    <x v="231"/>
    <d v="2013-03-25T00:00:00"/>
    <s v="Standard Class"/>
    <s v="ZC-21910"/>
    <s v="Zuschuss Carroll"/>
    <x v="0"/>
    <s v="United States"/>
    <x v="127"/>
    <x v="21"/>
    <n v="97301"/>
    <x v="1"/>
    <s v="OFF-BI-10002498"/>
    <x v="1"/>
    <x v="8"/>
    <x v="435"/>
    <n v="16.821000000000002"/>
    <n v="3"/>
    <n v="0.7"/>
    <n v="-12.896100000000001"/>
  </r>
  <r>
    <n v="592"/>
    <x v="275"/>
    <x v="0"/>
    <x v="231"/>
    <d v="2013-03-25T00:00:00"/>
    <s v="Standard Class"/>
    <s v="ZC-21910"/>
    <s v="Zuschuss Carroll"/>
    <x v="0"/>
    <s v="United States"/>
    <x v="127"/>
    <x v="21"/>
    <n v="97301"/>
    <x v="1"/>
    <s v="OFF-PA-10004101"/>
    <x v="1"/>
    <x v="10"/>
    <x v="506"/>
    <n v="10.368"/>
    <n v="2"/>
    <n v="0.2"/>
    <n v="3.6288"/>
  </r>
  <r>
    <n v="593"/>
    <x v="276"/>
    <x v="2"/>
    <x v="232"/>
    <d v="2011-01-14T00:00:00"/>
    <s v="Standard Class"/>
    <s v="MS-17830"/>
    <s v="Melanie Seite"/>
    <x v="0"/>
    <s v="United States"/>
    <x v="128"/>
    <x v="5"/>
    <n v="78041"/>
    <x v="2"/>
    <s v="OFF-AR-10004078"/>
    <x v="1"/>
    <x v="6"/>
    <x v="507"/>
    <n v="9.3439999999999994"/>
    <n v="2"/>
    <n v="0.2"/>
    <n v="1.1679999999999999"/>
  </r>
  <r>
    <n v="594"/>
    <x v="276"/>
    <x v="2"/>
    <x v="232"/>
    <d v="2011-01-14T00:00:00"/>
    <s v="Standard Class"/>
    <s v="MS-17830"/>
    <s v="Melanie Seite"/>
    <x v="0"/>
    <s v="United States"/>
    <x v="128"/>
    <x v="5"/>
    <n v="78041"/>
    <x v="2"/>
    <s v="TEC-AC-10001266"/>
    <x v="2"/>
    <x v="11"/>
    <x v="196"/>
    <n v="31.2"/>
    <n v="3"/>
    <n v="0.2"/>
    <n v="9.75"/>
  </r>
  <r>
    <n v="595"/>
    <x v="277"/>
    <x v="2"/>
    <x v="233"/>
    <d v="2011-08-15T00:00:00"/>
    <s v="Standard Class"/>
    <s v="LR-16915"/>
    <s v="Lena Radford"/>
    <x v="0"/>
    <s v="United States"/>
    <x v="70"/>
    <x v="1"/>
    <n v="92024"/>
    <x v="1"/>
    <s v="OFF-AP-10004708"/>
    <x v="1"/>
    <x v="9"/>
    <x v="508"/>
    <n v="76.12"/>
    <n v="2"/>
    <n v="0"/>
    <n v="22.0748"/>
  </r>
  <r>
    <n v="596"/>
    <x v="277"/>
    <x v="2"/>
    <x v="233"/>
    <d v="2011-08-15T00:00:00"/>
    <s v="Standard Class"/>
    <s v="LR-16915"/>
    <s v="Lena Radford"/>
    <x v="0"/>
    <s v="United States"/>
    <x v="70"/>
    <x v="1"/>
    <n v="92024"/>
    <x v="1"/>
    <s v="TEC-CO-10004115"/>
    <x v="2"/>
    <x v="16"/>
    <x v="356"/>
    <n v="1199.9760000000001"/>
    <n v="3"/>
    <n v="0.2"/>
    <n v="434.99130000000002"/>
  </r>
  <r>
    <n v="597"/>
    <x v="277"/>
    <x v="2"/>
    <x v="233"/>
    <d v="2011-08-15T00:00:00"/>
    <s v="Standard Class"/>
    <s v="LR-16915"/>
    <s v="Lena Radford"/>
    <x v="0"/>
    <s v="United States"/>
    <x v="70"/>
    <x v="1"/>
    <n v="92024"/>
    <x v="1"/>
    <s v="TEC-PH-10002398"/>
    <x v="2"/>
    <x v="7"/>
    <x v="285"/>
    <n v="445.96"/>
    <n v="5"/>
    <n v="0.2"/>
    <n v="55.744999999999997"/>
  </r>
  <r>
    <n v="598"/>
    <x v="277"/>
    <x v="2"/>
    <x v="233"/>
    <d v="2011-08-15T00:00:00"/>
    <s v="Standard Class"/>
    <s v="LR-16915"/>
    <s v="Lena Radford"/>
    <x v="0"/>
    <s v="United States"/>
    <x v="70"/>
    <x v="1"/>
    <n v="92024"/>
    <x v="1"/>
    <s v="FUR-FU-10001979"/>
    <x v="0"/>
    <x v="5"/>
    <x v="509"/>
    <n v="327.76"/>
    <n v="8"/>
    <n v="0"/>
    <n v="91.772800000000004"/>
  </r>
  <r>
    <n v="599"/>
    <x v="278"/>
    <x v="0"/>
    <x v="216"/>
    <d v="2013-07-17T00:00:00"/>
    <s v="First Class"/>
    <s v="TP-21130"/>
    <s v="Theone Pippenger"/>
    <x v="0"/>
    <s v="United States"/>
    <x v="10"/>
    <x v="9"/>
    <n v="19134"/>
    <x v="3"/>
    <s v="OFF-SU-10004115"/>
    <x v="1"/>
    <x v="14"/>
    <x v="510"/>
    <n v="11.632"/>
    <n v="2"/>
    <n v="0.2"/>
    <n v="1.0178"/>
  </r>
  <r>
    <n v="600"/>
    <x v="279"/>
    <x v="0"/>
    <x v="87"/>
    <d v="2013-07-22T00:00:00"/>
    <s v="Standard Class"/>
    <s v="CK-12205"/>
    <s v="Chloris Kastensmidt"/>
    <x v="0"/>
    <s v="United States"/>
    <x v="10"/>
    <x v="9"/>
    <n v="19120"/>
    <x v="3"/>
    <s v="TEC-PH-10001425"/>
    <x v="2"/>
    <x v="7"/>
    <x v="511"/>
    <n v="143.982"/>
    <n v="3"/>
    <n v="0.4"/>
    <n v="-28.796399999999998"/>
  </r>
  <r>
    <n v="601"/>
    <x v="279"/>
    <x v="0"/>
    <x v="87"/>
    <d v="2013-07-22T00:00:00"/>
    <s v="Standard Class"/>
    <s v="CK-12205"/>
    <s v="Chloris Kastensmidt"/>
    <x v="0"/>
    <s v="United States"/>
    <x v="10"/>
    <x v="9"/>
    <n v="19120"/>
    <x v="3"/>
    <s v="TEC-PH-10003963"/>
    <x v="2"/>
    <x v="7"/>
    <x v="512"/>
    <n v="494.37599999999998"/>
    <n v="4"/>
    <n v="0.4"/>
    <n v="-115.3544"/>
  </r>
  <r>
    <n v="602"/>
    <x v="279"/>
    <x v="0"/>
    <x v="87"/>
    <d v="2013-07-22T00:00:00"/>
    <s v="Standard Class"/>
    <s v="CK-12205"/>
    <s v="Chloris Kastensmidt"/>
    <x v="0"/>
    <s v="United States"/>
    <x v="10"/>
    <x v="9"/>
    <n v="19120"/>
    <x v="3"/>
    <s v="OFF-SU-10001574"/>
    <x v="1"/>
    <x v="14"/>
    <x v="498"/>
    <n v="5.84"/>
    <n v="2"/>
    <n v="0.2"/>
    <n v="0.73"/>
  </r>
  <r>
    <n v="603"/>
    <x v="280"/>
    <x v="2"/>
    <x v="234"/>
    <d v="2011-03-19T00:00:00"/>
    <s v="Standard Class"/>
    <s v="AS-10240"/>
    <s v="Alan Shonely"/>
    <x v="0"/>
    <s v="United States"/>
    <x v="67"/>
    <x v="2"/>
    <n v="33614"/>
    <x v="0"/>
    <s v="OFF-ST-10001490"/>
    <x v="1"/>
    <x v="4"/>
    <x v="513"/>
    <n v="142.77600000000001"/>
    <n v="1"/>
    <n v="0.2"/>
    <n v="17.847000000000001"/>
  </r>
  <r>
    <n v="604"/>
    <x v="280"/>
    <x v="2"/>
    <x v="234"/>
    <d v="2011-03-19T00:00:00"/>
    <s v="Standard Class"/>
    <s v="AS-10240"/>
    <s v="Alan Shonely"/>
    <x v="0"/>
    <s v="United States"/>
    <x v="67"/>
    <x v="2"/>
    <n v="33614"/>
    <x v="0"/>
    <s v="FUR-FU-10001756"/>
    <x v="0"/>
    <x v="5"/>
    <x v="282"/>
    <n v="45.695999999999998"/>
    <n v="3"/>
    <n v="0.2"/>
    <n v="5.1407999999999996"/>
  </r>
  <r>
    <n v="605"/>
    <x v="280"/>
    <x v="2"/>
    <x v="234"/>
    <d v="2011-03-19T00:00:00"/>
    <s v="Standard Class"/>
    <s v="AS-10240"/>
    <s v="Alan Shonely"/>
    <x v="0"/>
    <s v="United States"/>
    <x v="67"/>
    <x v="2"/>
    <n v="33614"/>
    <x v="0"/>
    <s v="OFF-BI-10000773"/>
    <x v="1"/>
    <x v="8"/>
    <x v="381"/>
    <n v="7.218"/>
    <n v="3"/>
    <n v="0.7"/>
    <n v="-5.5338000000000003"/>
  </r>
  <r>
    <n v="606"/>
    <x v="280"/>
    <x v="2"/>
    <x v="234"/>
    <d v="2011-03-19T00:00:00"/>
    <s v="Standard Class"/>
    <s v="AS-10240"/>
    <s v="Alan Shonely"/>
    <x v="0"/>
    <s v="United States"/>
    <x v="67"/>
    <x v="2"/>
    <n v="33614"/>
    <x v="0"/>
    <s v="OFF-BI-10001543"/>
    <x v="1"/>
    <x v="8"/>
    <x v="375"/>
    <n v="43.188000000000002"/>
    <n v="4"/>
    <n v="0.7"/>
    <n v="-31.671199999999999"/>
  </r>
  <r>
    <n v="607"/>
    <x v="280"/>
    <x v="2"/>
    <x v="234"/>
    <d v="2011-03-19T00:00:00"/>
    <s v="Standard Class"/>
    <s v="AS-10240"/>
    <s v="Alan Shonely"/>
    <x v="0"/>
    <s v="United States"/>
    <x v="67"/>
    <x v="2"/>
    <n v="33614"/>
    <x v="0"/>
    <s v="OFF-PA-10002120"/>
    <x v="1"/>
    <x v="10"/>
    <x v="514"/>
    <n v="131.904"/>
    <n v="3"/>
    <n v="0.2"/>
    <n v="47.815199999999997"/>
  </r>
  <r>
    <n v="608"/>
    <x v="281"/>
    <x v="2"/>
    <x v="235"/>
    <d v="2011-05-27T00:00:00"/>
    <s v="Standard Class"/>
    <s v="AR-10510"/>
    <s v="Andrew Roberts"/>
    <x v="0"/>
    <s v="United States"/>
    <x v="10"/>
    <x v="9"/>
    <n v="19134"/>
    <x v="3"/>
    <s v="OFF-BI-10000848"/>
    <x v="1"/>
    <x v="8"/>
    <x v="515"/>
    <n v="3.282"/>
    <n v="2"/>
    <n v="0.7"/>
    <n v="-2.6255999999999999"/>
  </r>
  <r>
    <n v="609"/>
    <x v="281"/>
    <x v="2"/>
    <x v="235"/>
    <d v="2011-05-27T00:00:00"/>
    <s v="Standard Class"/>
    <s v="AR-10510"/>
    <s v="Andrew Roberts"/>
    <x v="0"/>
    <s v="United States"/>
    <x v="10"/>
    <x v="9"/>
    <n v="19134"/>
    <x v="3"/>
    <s v="OFF-AR-10001246"/>
    <x v="1"/>
    <x v="6"/>
    <x v="450"/>
    <n v="21.167999999999999"/>
    <n v="9"/>
    <n v="0.2"/>
    <n v="2.3814000000000002"/>
  </r>
  <r>
    <n v="610"/>
    <x v="281"/>
    <x v="2"/>
    <x v="235"/>
    <d v="2011-05-27T00:00:00"/>
    <s v="Standard Class"/>
    <s v="AR-10510"/>
    <s v="Andrew Roberts"/>
    <x v="0"/>
    <s v="United States"/>
    <x v="10"/>
    <x v="9"/>
    <n v="19134"/>
    <x v="3"/>
    <s v="TEC-PH-10003092"/>
    <x v="2"/>
    <x v="7"/>
    <x v="516"/>
    <n v="55.188000000000002"/>
    <n v="2"/>
    <n v="0.4"/>
    <n v="-10.117800000000001"/>
  </r>
  <r>
    <n v="611"/>
    <x v="282"/>
    <x v="0"/>
    <x v="236"/>
    <d v="2013-02-05T00:00:00"/>
    <s v="First Class"/>
    <s v="NB-18655"/>
    <s v="Nona Balk"/>
    <x v="1"/>
    <s v="United States"/>
    <x v="61"/>
    <x v="5"/>
    <n v="75217"/>
    <x v="2"/>
    <s v="TEC-PH-10003012"/>
    <x v="2"/>
    <x v="7"/>
    <x v="344"/>
    <n v="369.57600000000002"/>
    <n v="3"/>
    <n v="0.2"/>
    <n v="41.577300000000001"/>
  </r>
  <r>
    <n v="612"/>
    <x v="282"/>
    <x v="0"/>
    <x v="236"/>
    <d v="2013-02-05T00:00:00"/>
    <s v="First Class"/>
    <s v="NB-18655"/>
    <s v="Nona Balk"/>
    <x v="1"/>
    <s v="United States"/>
    <x v="61"/>
    <x v="5"/>
    <n v="75217"/>
    <x v="2"/>
    <s v="OFF-LA-10004345"/>
    <x v="1"/>
    <x v="2"/>
    <x v="517"/>
    <n v="15.712"/>
    <n v="4"/>
    <n v="0.2"/>
    <n v="5.6955999999999998"/>
  </r>
  <r>
    <n v="613"/>
    <x v="283"/>
    <x v="0"/>
    <x v="108"/>
    <d v="2013-09-14T00:00:00"/>
    <s v="Second Class"/>
    <s v="GD-14590"/>
    <s v="Giulietta Dortch"/>
    <x v="1"/>
    <s v="United States"/>
    <x v="10"/>
    <x v="9"/>
    <n v="19143"/>
    <x v="3"/>
    <s v="OFF-PA-10001204"/>
    <x v="1"/>
    <x v="10"/>
    <x v="518"/>
    <n v="8.4480000000000004"/>
    <n v="2"/>
    <n v="0.2"/>
    <n v="2.64"/>
  </r>
  <r>
    <n v="614"/>
    <x v="283"/>
    <x v="0"/>
    <x v="108"/>
    <d v="2013-09-14T00:00:00"/>
    <s v="Second Class"/>
    <s v="GD-14590"/>
    <s v="Giulietta Dortch"/>
    <x v="1"/>
    <s v="United States"/>
    <x v="10"/>
    <x v="9"/>
    <n v="19143"/>
    <x v="3"/>
    <s v="TEC-PH-10004667"/>
    <x v="2"/>
    <x v="7"/>
    <x v="519"/>
    <n v="728.94600000000003"/>
    <n v="9"/>
    <n v="0.4"/>
    <n v="-157.9383"/>
  </r>
  <r>
    <n v="615"/>
    <x v="284"/>
    <x v="3"/>
    <x v="237"/>
    <d v="2014-11-18T00:00:00"/>
    <s v="Second Class"/>
    <s v="CK-12595"/>
    <s v="Clytie Kelty"/>
    <x v="0"/>
    <s v="United States"/>
    <x v="129"/>
    <x v="24"/>
    <n v="43123"/>
    <x v="3"/>
    <s v="TEC-PH-10000011"/>
    <x v="2"/>
    <x v="7"/>
    <x v="220"/>
    <n v="119.94"/>
    <n v="10"/>
    <n v="0.4"/>
    <n v="15.992000000000001"/>
  </r>
  <r>
    <n v="616"/>
    <x v="284"/>
    <x v="3"/>
    <x v="237"/>
    <d v="2014-11-18T00:00:00"/>
    <s v="Second Class"/>
    <s v="CK-12595"/>
    <s v="Clytie Kelty"/>
    <x v="0"/>
    <s v="United States"/>
    <x v="129"/>
    <x v="24"/>
    <n v="43123"/>
    <x v="3"/>
    <s v="OFF-BI-10002949"/>
    <x v="1"/>
    <x v="8"/>
    <x v="520"/>
    <n v="3.6480000000000001"/>
    <n v="2"/>
    <n v="0.7"/>
    <n v="-2.7968000000000002"/>
  </r>
  <r>
    <n v="617"/>
    <x v="285"/>
    <x v="3"/>
    <x v="238"/>
    <d v="2014-08-24T00:00:00"/>
    <s v="Second Class"/>
    <s v="NG-18355"/>
    <s v="Nat Gilpin"/>
    <x v="1"/>
    <s v="United States"/>
    <x v="20"/>
    <x v="15"/>
    <n v="10011"/>
    <x v="3"/>
    <s v="FUR-FU-10003849"/>
    <x v="0"/>
    <x v="5"/>
    <x v="521"/>
    <n v="40.479999999999997"/>
    <n v="2"/>
    <n v="0"/>
    <n v="15.7872"/>
  </r>
  <r>
    <n v="618"/>
    <x v="285"/>
    <x v="3"/>
    <x v="238"/>
    <d v="2014-08-24T00:00:00"/>
    <s v="Second Class"/>
    <s v="NG-18355"/>
    <s v="Nat Gilpin"/>
    <x v="1"/>
    <s v="United States"/>
    <x v="20"/>
    <x v="15"/>
    <n v="10011"/>
    <x v="3"/>
    <s v="FUR-FU-10000010"/>
    <x v="0"/>
    <x v="5"/>
    <x v="522"/>
    <n v="9.94"/>
    <n v="2"/>
    <n v="0"/>
    <n v="3.0813999999999999"/>
  </r>
  <r>
    <n v="619"/>
    <x v="285"/>
    <x v="3"/>
    <x v="238"/>
    <d v="2014-08-24T00:00:00"/>
    <s v="Second Class"/>
    <s v="NG-18355"/>
    <s v="Nat Gilpin"/>
    <x v="1"/>
    <s v="United States"/>
    <x v="20"/>
    <x v="15"/>
    <n v="10011"/>
    <x v="3"/>
    <s v="OFF-BI-10002824"/>
    <x v="1"/>
    <x v="8"/>
    <x v="523"/>
    <n v="107.42400000000001"/>
    <n v="9"/>
    <n v="0.2"/>
    <n v="33.57"/>
  </r>
  <r>
    <n v="620"/>
    <x v="285"/>
    <x v="3"/>
    <x v="238"/>
    <d v="2014-08-24T00:00:00"/>
    <s v="Second Class"/>
    <s v="NG-18355"/>
    <s v="Nat Gilpin"/>
    <x v="1"/>
    <s v="United States"/>
    <x v="20"/>
    <x v="15"/>
    <n v="10011"/>
    <x v="3"/>
    <s v="TEC-PH-10002538"/>
    <x v="2"/>
    <x v="7"/>
    <x v="524"/>
    <n v="37.909999999999997"/>
    <n v="1"/>
    <n v="0"/>
    <n v="10.9939"/>
  </r>
  <r>
    <n v="621"/>
    <x v="285"/>
    <x v="3"/>
    <x v="238"/>
    <d v="2014-08-24T00:00:00"/>
    <s v="Second Class"/>
    <s v="NG-18355"/>
    <s v="Nat Gilpin"/>
    <x v="1"/>
    <s v="United States"/>
    <x v="20"/>
    <x v="15"/>
    <n v="10011"/>
    <x v="3"/>
    <s v="FUR-FU-10000521"/>
    <x v="0"/>
    <x v="5"/>
    <x v="138"/>
    <n v="88.02"/>
    <n v="3"/>
    <n v="0"/>
    <n v="27.286200000000001"/>
  </r>
  <r>
    <n v="622"/>
    <x v="286"/>
    <x v="2"/>
    <x v="58"/>
    <d v="2011-12-31T00:00:00"/>
    <s v="Standard Class"/>
    <s v="CA-12265"/>
    <s v="Christina Anderson"/>
    <x v="0"/>
    <s v="United States"/>
    <x v="22"/>
    <x v="10"/>
    <n v="60610"/>
    <x v="2"/>
    <s v="OFF-BI-10002103"/>
    <x v="1"/>
    <x v="8"/>
    <x v="525"/>
    <n v="8.69"/>
    <n v="5"/>
    <n v="0.8"/>
    <n v="-14.773"/>
  </r>
  <r>
    <n v="623"/>
    <x v="287"/>
    <x v="1"/>
    <x v="239"/>
    <d v="2012-03-12T00:00:00"/>
    <s v="Standard Class"/>
    <s v="SF-20965"/>
    <s v="Sylvia Foulston"/>
    <x v="1"/>
    <s v="United States"/>
    <x v="130"/>
    <x v="12"/>
    <n v="48126"/>
    <x v="2"/>
    <s v="FUR-CH-10004853"/>
    <x v="0"/>
    <x v="1"/>
    <x v="526"/>
    <n v="301.95999999999998"/>
    <n v="2"/>
    <n v="0"/>
    <n v="87.568399999999997"/>
  </r>
  <r>
    <n v="624"/>
    <x v="287"/>
    <x v="1"/>
    <x v="239"/>
    <d v="2012-03-12T00:00:00"/>
    <s v="Standard Class"/>
    <s v="SF-20965"/>
    <s v="Sylvia Foulston"/>
    <x v="1"/>
    <s v="United States"/>
    <x v="130"/>
    <x v="12"/>
    <n v="48126"/>
    <x v="2"/>
    <s v="OFF-AP-10000179"/>
    <x v="1"/>
    <x v="9"/>
    <x v="527"/>
    <n v="555.21"/>
    <n v="5"/>
    <n v="0.1"/>
    <n v="178.90100000000001"/>
  </r>
  <r>
    <n v="625"/>
    <x v="287"/>
    <x v="1"/>
    <x v="239"/>
    <d v="2012-03-12T00:00:00"/>
    <s v="Standard Class"/>
    <s v="SF-20965"/>
    <s v="Sylvia Foulston"/>
    <x v="1"/>
    <s v="United States"/>
    <x v="130"/>
    <x v="12"/>
    <n v="48126"/>
    <x v="2"/>
    <s v="OFF-ST-10001272"/>
    <x v="1"/>
    <x v="4"/>
    <x v="528"/>
    <n v="523.48"/>
    <n v="4"/>
    <n v="0"/>
    <n v="130.87"/>
  </r>
  <r>
    <n v="626"/>
    <x v="287"/>
    <x v="1"/>
    <x v="239"/>
    <d v="2012-03-12T00:00:00"/>
    <s v="Standard Class"/>
    <s v="SF-20965"/>
    <s v="Sylvia Foulston"/>
    <x v="1"/>
    <s v="United States"/>
    <x v="130"/>
    <x v="12"/>
    <n v="48126"/>
    <x v="2"/>
    <s v="OFF-AR-10004042"/>
    <x v="1"/>
    <x v="6"/>
    <x v="30"/>
    <n v="161.82"/>
    <n v="9"/>
    <n v="0"/>
    <n v="46.927799999999998"/>
  </r>
  <r>
    <n v="627"/>
    <x v="288"/>
    <x v="3"/>
    <x v="175"/>
    <d v="2014-09-20T00:00:00"/>
    <s v="Standard Class"/>
    <s v="MO-17800"/>
    <s v="Meg O'Connel"/>
    <x v="2"/>
    <s v="United States"/>
    <x v="20"/>
    <x v="15"/>
    <n v="10009"/>
    <x v="3"/>
    <s v="FUR-FU-10000221"/>
    <x v="0"/>
    <x v="5"/>
    <x v="529"/>
    <n v="35.56"/>
    <n v="7"/>
    <n v="0"/>
    <n v="12.090400000000001"/>
  </r>
  <r>
    <n v="628"/>
    <x v="289"/>
    <x v="3"/>
    <x v="240"/>
    <d v="2014-05-24T00:00:00"/>
    <s v="Standard Class"/>
    <s v="AT-10735"/>
    <s v="Annie Thurman"/>
    <x v="0"/>
    <s v="United States"/>
    <x v="4"/>
    <x v="4"/>
    <n v="98115"/>
    <x v="1"/>
    <s v="OFF-AP-10001563"/>
    <x v="1"/>
    <x v="9"/>
    <x v="530"/>
    <n v="97.16"/>
    <n v="2"/>
    <n v="0"/>
    <n v="28.176400000000001"/>
  </r>
  <r>
    <n v="629"/>
    <x v="290"/>
    <x v="3"/>
    <x v="94"/>
    <d v="2014-12-22T00:00:00"/>
    <s v="Standard Class"/>
    <s v="LC-17140"/>
    <s v="Logan Currie"/>
    <x v="0"/>
    <s v="United States"/>
    <x v="8"/>
    <x v="1"/>
    <n v="94122"/>
    <x v="1"/>
    <s v="OFF-BI-10000605"/>
    <x v="1"/>
    <x v="8"/>
    <x v="531"/>
    <n v="15.24"/>
    <n v="5"/>
    <n v="0.2"/>
    <n v="5.1435000000000004"/>
  </r>
  <r>
    <n v="630"/>
    <x v="290"/>
    <x v="3"/>
    <x v="94"/>
    <d v="2014-12-22T00:00:00"/>
    <s v="Standard Class"/>
    <s v="LC-17140"/>
    <s v="Logan Currie"/>
    <x v="0"/>
    <s v="United States"/>
    <x v="8"/>
    <x v="1"/>
    <n v="94122"/>
    <x v="1"/>
    <s v="OFF-PA-10002615"/>
    <x v="1"/>
    <x v="10"/>
    <x v="247"/>
    <n v="13.23"/>
    <n v="3"/>
    <n v="0"/>
    <n v="6.0857999999999999"/>
  </r>
  <r>
    <n v="631"/>
    <x v="291"/>
    <x v="0"/>
    <x v="25"/>
    <d v="2013-12-14T00:00:00"/>
    <s v="Second Class"/>
    <s v="FM-14380"/>
    <s v="Fred McMath"/>
    <x v="0"/>
    <s v="United States"/>
    <x v="34"/>
    <x v="22"/>
    <n v="80013"/>
    <x v="1"/>
    <s v="OFF-ST-10001963"/>
    <x v="1"/>
    <x v="4"/>
    <x v="532"/>
    <n v="243.38399999999999"/>
    <n v="3"/>
    <n v="0.2"/>
    <n v="-51.719099999999997"/>
  </r>
  <r>
    <n v="632"/>
    <x v="291"/>
    <x v="0"/>
    <x v="25"/>
    <d v="2013-12-14T00:00:00"/>
    <s v="Second Class"/>
    <s v="FM-14380"/>
    <s v="Fred McMath"/>
    <x v="0"/>
    <s v="United States"/>
    <x v="34"/>
    <x v="22"/>
    <n v="80013"/>
    <x v="1"/>
    <s v="TEC-AC-10001267"/>
    <x v="2"/>
    <x v="11"/>
    <x v="533"/>
    <n v="119.8"/>
    <n v="5"/>
    <n v="0.2"/>
    <n v="29.95"/>
  </r>
  <r>
    <n v="633"/>
    <x v="291"/>
    <x v="0"/>
    <x v="25"/>
    <d v="2013-12-14T00:00:00"/>
    <s v="Second Class"/>
    <s v="FM-14380"/>
    <s v="Fred McMath"/>
    <x v="0"/>
    <s v="United States"/>
    <x v="34"/>
    <x v="22"/>
    <n v="80013"/>
    <x v="1"/>
    <s v="TEC-PH-10002103"/>
    <x v="2"/>
    <x v="7"/>
    <x v="534"/>
    <n v="300.76799999999997"/>
    <n v="4"/>
    <n v="0.2"/>
    <n v="30.076799999999999"/>
  </r>
  <r>
    <n v="634"/>
    <x v="292"/>
    <x v="3"/>
    <x v="241"/>
    <d v="2014-09-27T00:00:00"/>
    <s v="Second Class"/>
    <s v="BD-11605"/>
    <s v="Brian Dahlen"/>
    <x v="0"/>
    <s v="United States"/>
    <x v="100"/>
    <x v="2"/>
    <n v="33180"/>
    <x v="0"/>
    <s v="TEC-AC-10002857"/>
    <x v="2"/>
    <x v="11"/>
    <x v="535"/>
    <n v="17.88"/>
    <n v="3"/>
    <n v="0.2"/>
    <n v="2.4584999999999999"/>
  </r>
  <r>
    <n v="635"/>
    <x v="292"/>
    <x v="3"/>
    <x v="241"/>
    <d v="2014-09-27T00:00:00"/>
    <s v="Second Class"/>
    <s v="BD-11605"/>
    <s v="Brian Dahlen"/>
    <x v="0"/>
    <s v="United States"/>
    <x v="100"/>
    <x v="2"/>
    <n v="33180"/>
    <x v="0"/>
    <s v="OFF-LA-10003930"/>
    <x v="1"/>
    <x v="2"/>
    <x v="503"/>
    <n v="235.94399999999999"/>
    <n v="3"/>
    <n v="0.2"/>
    <n v="85.529700000000005"/>
  </r>
  <r>
    <n v="636"/>
    <x v="293"/>
    <x v="1"/>
    <x v="242"/>
    <d v="2012-09-10T00:00:00"/>
    <s v="Second Class"/>
    <s v="DJ-13420"/>
    <s v="Denny Joy"/>
    <x v="1"/>
    <s v="United States"/>
    <x v="131"/>
    <x v="32"/>
    <n v="31088"/>
    <x v="0"/>
    <s v="FUR-CH-10001482"/>
    <x v="0"/>
    <x v="1"/>
    <x v="536"/>
    <n v="392.94"/>
    <n v="3"/>
    <n v="0"/>
    <n v="43.223399999999998"/>
  </r>
  <r>
    <n v="637"/>
    <x v="294"/>
    <x v="0"/>
    <x v="243"/>
    <d v="2013-08-22T00:00:00"/>
    <s v="Standard Class"/>
    <s v="ME-17725"/>
    <s v="Max Engle"/>
    <x v="0"/>
    <s v="United States"/>
    <x v="34"/>
    <x v="22"/>
    <n v="80013"/>
    <x v="1"/>
    <s v="OFF-BI-10001989"/>
    <x v="1"/>
    <x v="8"/>
    <x v="537"/>
    <n v="18.882000000000001"/>
    <n v="3"/>
    <n v="0.7"/>
    <n v="-13.8468"/>
  </r>
  <r>
    <n v="638"/>
    <x v="294"/>
    <x v="0"/>
    <x v="243"/>
    <d v="2013-08-22T00:00:00"/>
    <s v="Standard Class"/>
    <s v="ME-17725"/>
    <s v="Max Engle"/>
    <x v="0"/>
    <s v="United States"/>
    <x v="34"/>
    <x v="22"/>
    <n v="80013"/>
    <x v="1"/>
    <s v="OFF-AP-10003287"/>
    <x v="1"/>
    <x v="9"/>
    <x v="538"/>
    <n v="122.328"/>
    <n v="3"/>
    <n v="0.2"/>
    <n v="12.232799999999999"/>
  </r>
  <r>
    <n v="639"/>
    <x v="295"/>
    <x v="0"/>
    <x v="244"/>
    <d v="2013-05-26T00:00:00"/>
    <s v="Standard Class"/>
    <s v="RB-19465"/>
    <s v="Rick Bensley"/>
    <x v="2"/>
    <s v="United States"/>
    <x v="132"/>
    <x v="1"/>
    <n v="94591"/>
    <x v="1"/>
    <s v="FUR-FU-10000576"/>
    <x v="0"/>
    <x v="5"/>
    <x v="219"/>
    <n v="1049.2"/>
    <n v="5"/>
    <n v="0"/>
    <n v="272.79199999999997"/>
  </r>
  <r>
    <n v="640"/>
    <x v="295"/>
    <x v="0"/>
    <x v="244"/>
    <d v="2013-05-26T00:00:00"/>
    <s v="Standard Class"/>
    <s v="RB-19465"/>
    <s v="Rick Bensley"/>
    <x v="2"/>
    <s v="United States"/>
    <x v="132"/>
    <x v="1"/>
    <n v="94591"/>
    <x v="1"/>
    <s v="OFF-BI-10004728"/>
    <x v="1"/>
    <x v="8"/>
    <x v="539"/>
    <n v="15.423999999999999"/>
    <n v="4"/>
    <n v="0.2"/>
    <n v="5.0128000000000004"/>
  </r>
  <r>
    <n v="641"/>
    <x v="296"/>
    <x v="0"/>
    <x v="122"/>
    <d v="2013-12-23T00:00:00"/>
    <s v="Standard Class"/>
    <s v="JD-16150"/>
    <s v="Justin Deggeller"/>
    <x v="1"/>
    <s v="United States"/>
    <x v="31"/>
    <x v="11"/>
    <n v="55407"/>
    <x v="2"/>
    <s v="FUR-FU-10000732"/>
    <x v="0"/>
    <x v="5"/>
    <x v="540"/>
    <n v="18.84"/>
    <n v="3"/>
    <n v="0"/>
    <n v="6.0288000000000004"/>
  </r>
  <r>
    <n v="642"/>
    <x v="297"/>
    <x v="3"/>
    <x v="245"/>
    <d v="2014-04-08T00:00:00"/>
    <s v="Second Class"/>
    <s v="JL-15835"/>
    <s v="John Lee"/>
    <x v="0"/>
    <s v="United States"/>
    <x v="133"/>
    <x v="1"/>
    <n v="92691"/>
    <x v="1"/>
    <s v="OFF-ST-10000585"/>
    <x v="1"/>
    <x v="4"/>
    <x v="541"/>
    <n v="330.4"/>
    <n v="2"/>
    <n v="0"/>
    <n v="85.903999999999996"/>
  </r>
  <r>
    <n v="643"/>
    <x v="297"/>
    <x v="3"/>
    <x v="245"/>
    <d v="2014-04-08T00:00:00"/>
    <s v="Second Class"/>
    <s v="JL-15835"/>
    <s v="John Lee"/>
    <x v="0"/>
    <s v="United States"/>
    <x v="133"/>
    <x v="1"/>
    <n v="92691"/>
    <x v="1"/>
    <s v="OFF-LA-10002787"/>
    <x v="1"/>
    <x v="2"/>
    <x v="542"/>
    <n v="26.25"/>
    <n v="7"/>
    <n v="0"/>
    <n v="12.6"/>
  </r>
  <r>
    <n v="644"/>
    <x v="298"/>
    <x v="3"/>
    <x v="193"/>
    <d v="2014-06-16T00:00:00"/>
    <s v="Standard Class"/>
    <s v="SC-20305"/>
    <s v="Sean Christensen"/>
    <x v="0"/>
    <s v="United States"/>
    <x v="134"/>
    <x v="12"/>
    <n v="48307"/>
    <x v="2"/>
    <s v="TEC-AC-10003832"/>
    <x v="2"/>
    <x v="11"/>
    <x v="458"/>
    <n v="132.52000000000001"/>
    <n v="4"/>
    <n v="0"/>
    <n v="54.333199999999998"/>
  </r>
  <r>
    <n v="645"/>
    <x v="299"/>
    <x v="3"/>
    <x v="246"/>
    <d v="2014-07-26T00:00:00"/>
    <s v="Standard Class"/>
    <s v="TW-21025"/>
    <s v="Tamara Willingham"/>
    <x v="2"/>
    <s v="United States"/>
    <x v="135"/>
    <x v="30"/>
    <n v="7060"/>
    <x v="3"/>
    <s v="OFF-PA-10001934"/>
    <x v="1"/>
    <x v="10"/>
    <x v="543"/>
    <n v="6.48"/>
    <n v="1"/>
    <n v="0"/>
    <n v="3.1751999999999998"/>
  </r>
  <r>
    <n v="646"/>
    <x v="300"/>
    <x v="3"/>
    <x v="247"/>
    <d v="2015-06-01T00:00:00"/>
    <s v="Standard Class"/>
    <s v="CC-12430"/>
    <s v="Chuck Clark"/>
    <x v="2"/>
    <s v="United States"/>
    <x v="38"/>
    <x v="14"/>
    <n v="47201"/>
    <x v="2"/>
    <s v="OFF-AP-10002457"/>
    <x v="1"/>
    <x v="9"/>
    <x v="544"/>
    <n v="209.3"/>
    <n v="2"/>
    <n v="0"/>
    <n v="56.511000000000003"/>
  </r>
  <r>
    <n v="647"/>
    <x v="301"/>
    <x v="0"/>
    <x v="178"/>
    <d v="2013-09-04T00:00:00"/>
    <s v="Standard Class"/>
    <s v="BB-10990"/>
    <s v="Barry Blumstein"/>
    <x v="1"/>
    <s v="United States"/>
    <x v="136"/>
    <x v="16"/>
    <n v="85635"/>
    <x v="1"/>
    <s v="OFF-FA-10003112"/>
    <x v="1"/>
    <x v="13"/>
    <x v="33"/>
    <n v="31.56"/>
    <n v="5"/>
    <n v="0.2"/>
    <n v="9.8625000000000007"/>
  </r>
  <r>
    <n v="648"/>
    <x v="301"/>
    <x v="0"/>
    <x v="178"/>
    <d v="2013-09-04T00:00:00"/>
    <s v="Standard Class"/>
    <s v="BB-10990"/>
    <s v="Barry Blumstein"/>
    <x v="1"/>
    <s v="United States"/>
    <x v="136"/>
    <x v="16"/>
    <n v="85635"/>
    <x v="1"/>
    <s v="OFF-AP-10002350"/>
    <x v="1"/>
    <x v="9"/>
    <x v="545"/>
    <n v="30.143999999999998"/>
    <n v="2"/>
    <n v="0.2"/>
    <n v="3.0144000000000002"/>
  </r>
  <r>
    <n v="649"/>
    <x v="302"/>
    <x v="0"/>
    <x v="25"/>
    <d v="2013-12-17T00:00:00"/>
    <s v="Second Class"/>
    <s v="AR-10825"/>
    <s v="Anthony Rawles"/>
    <x v="1"/>
    <s v="United States"/>
    <x v="137"/>
    <x v="4"/>
    <n v="98661"/>
    <x v="1"/>
    <s v="FUR-FU-10001935"/>
    <x v="0"/>
    <x v="5"/>
    <x v="341"/>
    <n v="14.8"/>
    <n v="4"/>
    <n v="0"/>
    <n v="6.0679999999999996"/>
  </r>
  <r>
    <n v="650"/>
    <x v="302"/>
    <x v="0"/>
    <x v="25"/>
    <d v="2013-12-17T00:00:00"/>
    <s v="Second Class"/>
    <s v="AR-10825"/>
    <s v="Anthony Rawles"/>
    <x v="1"/>
    <s v="United States"/>
    <x v="137"/>
    <x v="4"/>
    <n v="98661"/>
    <x v="1"/>
    <s v="TEC-PH-10003273"/>
    <x v="2"/>
    <x v="7"/>
    <x v="171"/>
    <n v="302.37599999999998"/>
    <n v="3"/>
    <n v="0.2"/>
    <n v="22.6782"/>
  </r>
  <r>
    <n v="651"/>
    <x v="302"/>
    <x v="0"/>
    <x v="25"/>
    <d v="2013-12-17T00:00:00"/>
    <s v="Second Class"/>
    <s v="AR-10825"/>
    <s v="Anthony Rawles"/>
    <x v="1"/>
    <s v="United States"/>
    <x v="137"/>
    <x v="4"/>
    <n v="98661"/>
    <x v="1"/>
    <s v="TEC-AC-10001142"/>
    <x v="2"/>
    <x v="11"/>
    <x v="546"/>
    <n v="316"/>
    <n v="4"/>
    <n v="0"/>
    <n v="31.6"/>
  </r>
  <r>
    <n v="652"/>
    <x v="303"/>
    <x v="0"/>
    <x v="248"/>
    <d v="2013-10-30T00:00:00"/>
    <s v="Standard Class"/>
    <s v="SR-20740"/>
    <s v="Steven Roelle"/>
    <x v="2"/>
    <s v="United States"/>
    <x v="20"/>
    <x v="15"/>
    <n v="10024"/>
    <x v="3"/>
    <s v="OFF-PA-10000482"/>
    <x v="1"/>
    <x v="10"/>
    <x v="67"/>
    <n v="379.4"/>
    <n v="10"/>
    <n v="0"/>
    <n v="178.31800000000001"/>
  </r>
  <r>
    <n v="653"/>
    <x v="304"/>
    <x v="3"/>
    <x v="249"/>
    <d v="2014-06-24T00:00:00"/>
    <s v="Standard Class"/>
    <s v="AR-10405"/>
    <s v="Allen Rosenblatt"/>
    <x v="1"/>
    <s v="United States"/>
    <x v="20"/>
    <x v="15"/>
    <n v="10035"/>
    <x v="3"/>
    <s v="OFF-PA-10003892"/>
    <x v="1"/>
    <x v="10"/>
    <x v="62"/>
    <n v="97.82"/>
    <n v="2"/>
    <n v="0"/>
    <n v="45.9754"/>
  </r>
  <r>
    <n v="654"/>
    <x v="304"/>
    <x v="3"/>
    <x v="249"/>
    <d v="2014-06-24T00:00:00"/>
    <s v="Standard Class"/>
    <s v="AR-10405"/>
    <s v="Allen Rosenblatt"/>
    <x v="1"/>
    <s v="United States"/>
    <x v="20"/>
    <x v="15"/>
    <n v="10035"/>
    <x v="3"/>
    <s v="TEC-AC-10001101"/>
    <x v="2"/>
    <x v="11"/>
    <x v="547"/>
    <n v="103.12"/>
    <n v="8"/>
    <n v="0"/>
    <n v="10.311999999999999"/>
  </r>
  <r>
    <n v="655"/>
    <x v="305"/>
    <x v="0"/>
    <x v="250"/>
    <d v="2013-08-29T00:00:00"/>
    <s v="Standard Class"/>
    <s v="CR-12730"/>
    <s v="Craig Reiter"/>
    <x v="0"/>
    <s v="United States"/>
    <x v="38"/>
    <x v="24"/>
    <n v="43229"/>
    <x v="3"/>
    <s v="OFF-AP-10002439"/>
    <x v="1"/>
    <x v="9"/>
    <x v="548"/>
    <n v="113.55200000000001"/>
    <n v="2"/>
    <n v="0.2"/>
    <n v="8.5164000000000009"/>
  </r>
  <r>
    <n v="656"/>
    <x v="305"/>
    <x v="0"/>
    <x v="250"/>
    <d v="2013-08-29T00:00:00"/>
    <s v="Standard Class"/>
    <s v="CR-12730"/>
    <s v="Craig Reiter"/>
    <x v="0"/>
    <s v="United States"/>
    <x v="38"/>
    <x v="24"/>
    <n v="43229"/>
    <x v="3"/>
    <s v="OFF-BI-10002827"/>
    <x v="1"/>
    <x v="8"/>
    <x v="549"/>
    <n v="3.3180000000000001"/>
    <n v="2"/>
    <n v="0.7"/>
    <n v="-2.6543999999999999"/>
  </r>
  <r>
    <n v="657"/>
    <x v="305"/>
    <x v="0"/>
    <x v="250"/>
    <d v="2013-08-29T00:00:00"/>
    <s v="Standard Class"/>
    <s v="CR-12730"/>
    <s v="Craig Reiter"/>
    <x v="0"/>
    <s v="United States"/>
    <x v="38"/>
    <x v="24"/>
    <n v="43229"/>
    <x v="3"/>
    <s v="OFF-EN-10002230"/>
    <x v="1"/>
    <x v="12"/>
    <x v="550"/>
    <n v="134.28800000000001"/>
    <n v="2"/>
    <n v="0.2"/>
    <n v="45.322200000000002"/>
  </r>
  <r>
    <n v="658"/>
    <x v="306"/>
    <x v="0"/>
    <x v="251"/>
    <d v="2013-09-20T00:00:00"/>
    <s v="Same Day"/>
    <s v="EH-14125"/>
    <s v="Eugene Hildebrand"/>
    <x v="2"/>
    <s v="United States"/>
    <x v="34"/>
    <x v="10"/>
    <n v="60505"/>
    <x v="2"/>
    <s v="FUR-CH-10001215"/>
    <x v="0"/>
    <x v="1"/>
    <x v="440"/>
    <n v="701.37199999999996"/>
    <n v="2"/>
    <n v="0.3"/>
    <n v="-50.097999999999999"/>
  </r>
  <r>
    <n v="659"/>
    <x v="306"/>
    <x v="0"/>
    <x v="251"/>
    <d v="2013-09-20T00:00:00"/>
    <s v="Same Day"/>
    <s v="EH-14125"/>
    <s v="Eugene Hildebrand"/>
    <x v="2"/>
    <s v="United States"/>
    <x v="34"/>
    <x v="10"/>
    <n v="60505"/>
    <x v="2"/>
    <s v="OFF-BI-10004654"/>
    <x v="1"/>
    <x v="8"/>
    <x v="68"/>
    <n v="2.3079999999999998"/>
    <n v="2"/>
    <n v="0.8"/>
    <n v="-3.4620000000000002"/>
  </r>
  <r>
    <n v="660"/>
    <x v="307"/>
    <x v="1"/>
    <x v="252"/>
    <d v="2012-08-28T00:00:00"/>
    <s v="Standard Class"/>
    <s v="CB-12025"/>
    <s v="Cassandra Brandow"/>
    <x v="0"/>
    <s v="United States"/>
    <x v="81"/>
    <x v="5"/>
    <n v="76017"/>
    <x v="2"/>
    <s v="OFF-ST-10001490"/>
    <x v="1"/>
    <x v="4"/>
    <x v="513"/>
    <n v="999.43200000000002"/>
    <n v="7"/>
    <n v="0.2"/>
    <n v="124.929"/>
  </r>
  <r>
    <n v="661"/>
    <x v="307"/>
    <x v="1"/>
    <x v="252"/>
    <d v="2012-08-28T00:00:00"/>
    <s v="Standard Class"/>
    <s v="CB-12025"/>
    <s v="Cassandra Brandow"/>
    <x v="0"/>
    <s v="United States"/>
    <x v="81"/>
    <x v="5"/>
    <n v="76017"/>
    <x v="2"/>
    <s v="OFF-ST-10001511"/>
    <x v="1"/>
    <x v="4"/>
    <x v="551"/>
    <n v="724.08"/>
    <n v="14"/>
    <n v="0.2"/>
    <n v="-135.76499999999999"/>
  </r>
  <r>
    <n v="662"/>
    <x v="307"/>
    <x v="1"/>
    <x v="252"/>
    <d v="2012-08-28T00:00:00"/>
    <s v="Standard Class"/>
    <s v="CB-12025"/>
    <s v="Cassandra Brandow"/>
    <x v="0"/>
    <s v="United States"/>
    <x v="81"/>
    <x v="5"/>
    <n v="76017"/>
    <x v="2"/>
    <s v="FUR-TA-10001768"/>
    <x v="0"/>
    <x v="3"/>
    <x v="114"/>
    <n v="918.78499999999997"/>
    <n v="5"/>
    <n v="0.3"/>
    <n v="-118.12949999999999"/>
  </r>
  <r>
    <n v="663"/>
    <x v="307"/>
    <x v="1"/>
    <x v="252"/>
    <d v="2012-08-28T00:00:00"/>
    <s v="Standard Class"/>
    <s v="CB-12025"/>
    <s v="Cassandra Brandow"/>
    <x v="0"/>
    <s v="United States"/>
    <x v="81"/>
    <x v="5"/>
    <n v="76017"/>
    <x v="2"/>
    <s v="OFF-BI-10003981"/>
    <x v="1"/>
    <x v="8"/>
    <x v="109"/>
    <n v="2.7240000000000002"/>
    <n v="3"/>
    <n v="0.8"/>
    <n v="-4.2222"/>
  </r>
  <r>
    <n v="664"/>
    <x v="308"/>
    <x v="0"/>
    <x v="253"/>
    <d v="2013-03-31T00:00:00"/>
    <s v="Standard Class"/>
    <s v="SP-20545"/>
    <s v="Sibella Parks"/>
    <x v="1"/>
    <s v="United States"/>
    <x v="20"/>
    <x v="15"/>
    <n v="10011"/>
    <x v="3"/>
    <s v="OFF-ST-10001522"/>
    <x v="1"/>
    <x v="4"/>
    <x v="195"/>
    <n v="459.95"/>
    <n v="5"/>
    <n v="0"/>
    <n v="18.398"/>
  </r>
  <r>
    <n v="665"/>
    <x v="309"/>
    <x v="0"/>
    <x v="254"/>
    <d v="2013-05-11T00:00:00"/>
    <s v="Same Day"/>
    <s v="RC-19825"/>
    <s v="Roy Collins"/>
    <x v="0"/>
    <s v="United States"/>
    <x v="103"/>
    <x v="0"/>
    <n v="40214"/>
    <x v="0"/>
    <s v="OFF-FA-10000621"/>
    <x v="1"/>
    <x v="13"/>
    <x v="110"/>
    <n v="10.74"/>
    <n v="3"/>
    <n v="0"/>
    <n v="5.2625999999999999"/>
  </r>
  <r>
    <n v="666"/>
    <x v="310"/>
    <x v="3"/>
    <x v="110"/>
    <d v="2014-11-06T00:00:00"/>
    <s v="Second Class"/>
    <s v="TH-21235"/>
    <s v="Tiffany House"/>
    <x v="1"/>
    <s v="United States"/>
    <x v="61"/>
    <x v="5"/>
    <n v="75081"/>
    <x v="2"/>
    <s v="OFF-SU-10004231"/>
    <x v="1"/>
    <x v="14"/>
    <x v="552"/>
    <n v="23.76"/>
    <n v="3"/>
    <n v="0.2"/>
    <n v="2.0790000000000002"/>
  </r>
  <r>
    <n v="667"/>
    <x v="310"/>
    <x v="3"/>
    <x v="110"/>
    <d v="2014-11-06T00:00:00"/>
    <s v="Second Class"/>
    <s v="TH-21235"/>
    <s v="Tiffany House"/>
    <x v="1"/>
    <s v="United States"/>
    <x v="61"/>
    <x v="5"/>
    <n v="75081"/>
    <x v="2"/>
    <s v="OFF-PA-10000474"/>
    <x v="1"/>
    <x v="10"/>
    <x v="33"/>
    <n v="85.055999999999997"/>
    <n v="3"/>
    <n v="0.2"/>
    <n v="28.706399999999999"/>
  </r>
  <r>
    <n v="668"/>
    <x v="310"/>
    <x v="3"/>
    <x v="110"/>
    <d v="2014-11-06T00:00:00"/>
    <s v="Second Class"/>
    <s v="TH-21235"/>
    <s v="Tiffany House"/>
    <x v="1"/>
    <s v="United States"/>
    <x v="61"/>
    <x v="5"/>
    <n v="75081"/>
    <x v="2"/>
    <s v="TEC-PH-10004042"/>
    <x v="2"/>
    <x v="7"/>
    <x v="553"/>
    <n v="381.57600000000002"/>
    <n v="3"/>
    <n v="0.2"/>
    <n v="28.618200000000002"/>
  </r>
  <r>
    <n v="669"/>
    <x v="311"/>
    <x v="2"/>
    <x v="163"/>
    <d v="2011-12-26T00:00:00"/>
    <s v="First Class"/>
    <s v="RP-19390"/>
    <s v="Resi PÃ¶lking"/>
    <x v="0"/>
    <s v="United States"/>
    <x v="138"/>
    <x v="24"/>
    <n v="44105"/>
    <x v="3"/>
    <s v="FUR-FU-10003096"/>
    <x v="0"/>
    <x v="5"/>
    <x v="554"/>
    <n v="30.36"/>
    <n v="5"/>
    <n v="0.2"/>
    <n v="8.7285000000000004"/>
  </r>
  <r>
    <n v="670"/>
    <x v="312"/>
    <x v="3"/>
    <x v="255"/>
    <d v="2014-06-14T00:00:00"/>
    <s v="Standard Class"/>
    <s v="MO-17800"/>
    <s v="Meg O'Connel"/>
    <x v="2"/>
    <s v="United States"/>
    <x v="22"/>
    <x v="10"/>
    <n v="60653"/>
    <x v="2"/>
    <s v="FUR-FU-10002759"/>
    <x v="0"/>
    <x v="5"/>
    <x v="555"/>
    <n v="23.975999999999999"/>
    <n v="3"/>
    <n v="0.6"/>
    <n v="-14.3856"/>
  </r>
  <r>
    <n v="671"/>
    <x v="312"/>
    <x v="3"/>
    <x v="255"/>
    <d v="2014-06-14T00:00:00"/>
    <s v="Standard Class"/>
    <s v="MO-17800"/>
    <s v="Meg O'Connel"/>
    <x v="2"/>
    <s v="United States"/>
    <x v="22"/>
    <x v="10"/>
    <n v="60653"/>
    <x v="2"/>
    <s v="FUR-TA-10000688"/>
    <x v="0"/>
    <x v="3"/>
    <x v="556"/>
    <n v="108.925"/>
    <n v="1"/>
    <n v="0.5"/>
    <n v="-71.890500000000003"/>
  </r>
  <r>
    <n v="672"/>
    <x v="312"/>
    <x v="3"/>
    <x v="255"/>
    <d v="2014-06-14T00:00:00"/>
    <s v="Standard Class"/>
    <s v="MO-17800"/>
    <s v="Meg O'Connel"/>
    <x v="2"/>
    <s v="United States"/>
    <x v="22"/>
    <x v="10"/>
    <n v="60653"/>
    <x v="2"/>
    <s v="OFF-PA-10002377"/>
    <x v="1"/>
    <x v="10"/>
    <x v="557"/>
    <n v="36.351999999999997"/>
    <n v="8"/>
    <n v="0.2"/>
    <n v="11.36"/>
  </r>
  <r>
    <n v="673"/>
    <x v="313"/>
    <x v="3"/>
    <x v="140"/>
    <d v="2014-06-23T00:00:00"/>
    <s v="Standard Class"/>
    <s v="TD-20995"/>
    <s v="Tamara Dahlen"/>
    <x v="0"/>
    <s v="United States"/>
    <x v="94"/>
    <x v="10"/>
    <n v="62301"/>
    <x v="2"/>
    <s v="OFF-AR-10001954"/>
    <x v="1"/>
    <x v="6"/>
    <x v="558"/>
    <n v="19.559999999999999"/>
    <n v="5"/>
    <n v="0.2"/>
    <n v="1.7115"/>
  </r>
  <r>
    <n v="674"/>
    <x v="314"/>
    <x v="3"/>
    <x v="256"/>
    <d v="2014-09-12T00:00:00"/>
    <s v="First Class"/>
    <s v="RB-19570"/>
    <s v="Rob Beeghly"/>
    <x v="0"/>
    <s v="United States"/>
    <x v="38"/>
    <x v="14"/>
    <n v="47201"/>
    <x v="2"/>
    <s v="OFF-AP-10004532"/>
    <x v="1"/>
    <x v="9"/>
    <x v="559"/>
    <n v="61.44"/>
    <n v="3"/>
    <n v="0"/>
    <n v="16.588799999999999"/>
  </r>
  <r>
    <n v="675"/>
    <x v="314"/>
    <x v="3"/>
    <x v="256"/>
    <d v="2014-09-12T00:00:00"/>
    <s v="First Class"/>
    <s v="RB-19570"/>
    <s v="Rob Beeghly"/>
    <x v="0"/>
    <s v="United States"/>
    <x v="38"/>
    <x v="14"/>
    <n v="47201"/>
    <x v="2"/>
    <s v="OFF-PA-10002137"/>
    <x v="1"/>
    <x v="10"/>
    <x v="560"/>
    <n v="38.9"/>
    <n v="5"/>
    <n v="0"/>
    <n v="17.504999999999999"/>
  </r>
  <r>
    <n v="676"/>
    <x v="314"/>
    <x v="3"/>
    <x v="256"/>
    <d v="2014-09-12T00:00:00"/>
    <s v="First Class"/>
    <s v="RB-19570"/>
    <s v="Rob Beeghly"/>
    <x v="0"/>
    <s v="United States"/>
    <x v="38"/>
    <x v="14"/>
    <n v="47201"/>
    <x v="2"/>
    <s v="TEC-AC-10003832"/>
    <x v="2"/>
    <x v="11"/>
    <x v="458"/>
    <n v="99.39"/>
    <n v="3"/>
    <n v="0"/>
    <n v="40.749899999999997"/>
  </r>
  <r>
    <n v="677"/>
    <x v="315"/>
    <x v="3"/>
    <x v="257"/>
    <d v="2014-03-24T00:00:00"/>
    <s v="Standard Class"/>
    <s v="CD-11980"/>
    <s v="Carol Darley"/>
    <x v="0"/>
    <s v="United States"/>
    <x v="139"/>
    <x v="5"/>
    <n v="75701"/>
    <x v="2"/>
    <s v="OFF-AP-10000804"/>
    <x v="1"/>
    <x v="9"/>
    <x v="561"/>
    <n v="2.6880000000000002"/>
    <n v="3"/>
    <n v="0.8"/>
    <n v="-7.3920000000000003"/>
  </r>
  <r>
    <n v="678"/>
    <x v="315"/>
    <x v="3"/>
    <x v="257"/>
    <d v="2014-03-24T00:00:00"/>
    <s v="Standard Class"/>
    <s v="CD-11980"/>
    <s v="Carol Darley"/>
    <x v="0"/>
    <s v="United States"/>
    <x v="139"/>
    <x v="5"/>
    <n v="75701"/>
    <x v="2"/>
    <s v="TEC-AC-10003614"/>
    <x v="2"/>
    <x v="11"/>
    <x v="562"/>
    <n v="27.815999999999999"/>
    <n v="3"/>
    <n v="0.2"/>
    <n v="4.5201000000000002"/>
  </r>
  <r>
    <n v="679"/>
    <x v="315"/>
    <x v="3"/>
    <x v="257"/>
    <d v="2014-03-24T00:00:00"/>
    <s v="Standard Class"/>
    <s v="CD-11980"/>
    <s v="Carol Darley"/>
    <x v="0"/>
    <s v="United States"/>
    <x v="139"/>
    <x v="5"/>
    <n v="75701"/>
    <x v="2"/>
    <s v="FUR-FU-10003553"/>
    <x v="0"/>
    <x v="5"/>
    <x v="563"/>
    <n v="82.524000000000001"/>
    <n v="3"/>
    <n v="0.6"/>
    <n v="-41.262"/>
  </r>
  <r>
    <n v="680"/>
    <x v="315"/>
    <x v="3"/>
    <x v="257"/>
    <d v="2014-03-24T00:00:00"/>
    <s v="Standard Class"/>
    <s v="CD-11980"/>
    <s v="Carol Darley"/>
    <x v="0"/>
    <s v="United States"/>
    <x v="139"/>
    <x v="5"/>
    <n v="75701"/>
    <x v="2"/>
    <s v="OFF-BI-10004632"/>
    <x v="1"/>
    <x v="8"/>
    <x v="564"/>
    <n v="182.994"/>
    <n v="3"/>
    <n v="0.8"/>
    <n v="-320.23950000000002"/>
  </r>
  <r>
    <n v="681"/>
    <x v="316"/>
    <x v="0"/>
    <x v="258"/>
    <d v="2013-11-25T00:00:00"/>
    <s v="Standard Class"/>
    <s v="DJ-13630"/>
    <s v="Doug Jacobs"/>
    <x v="0"/>
    <s v="United States"/>
    <x v="20"/>
    <x v="15"/>
    <n v="10024"/>
    <x v="3"/>
    <s v="OFF-BI-10003305"/>
    <x v="1"/>
    <x v="8"/>
    <x v="565"/>
    <n v="14.352"/>
    <n v="3"/>
    <n v="0.2"/>
    <n v="4.6643999999999997"/>
  </r>
  <r>
    <n v="682"/>
    <x v="316"/>
    <x v="0"/>
    <x v="258"/>
    <d v="2013-11-25T00:00:00"/>
    <s v="Standard Class"/>
    <s v="DJ-13630"/>
    <s v="Doug Jacobs"/>
    <x v="0"/>
    <s v="United States"/>
    <x v="20"/>
    <x v="15"/>
    <n v="10024"/>
    <x v="3"/>
    <s v="OFF-ST-10002583"/>
    <x v="1"/>
    <x v="4"/>
    <x v="566"/>
    <n v="64.959999999999994"/>
    <n v="2"/>
    <n v="0"/>
    <n v="2.5983999999999998"/>
  </r>
  <r>
    <n v="683"/>
    <x v="316"/>
    <x v="0"/>
    <x v="258"/>
    <d v="2013-11-25T00:00:00"/>
    <s v="Standard Class"/>
    <s v="DJ-13630"/>
    <s v="Doug Jacobs"/>
    <x v="0"/>
    <s v="United States"/>
    <x v="20"/>
    <x v="15"/>
    <n v="10024"/>
    <x v="3"/>
    <s v="OFF-ST-10004507"/>
    <x v="1"/>
    <x v="4"/>
    <x v="452"/>
    <n v="68.599999999999994"/>
    <n v="4"/>
    <n v="0"/>
    <n v="18.521999999999998"/>
  </r>
  <r>
    <n v="684"/>
    <x v="317"/>
    <x v="3"/>
    <x v="259"/>
    <d v="2014-05-11T00:00:00"/>
    <s v="Same Day"/>
    <s v="GT-14635"/>
    <s v="Grant Thornton"/>
    <x v="1"/>
    <s v="United States"/>
    <x v="140"/>
    <x v="3"/>
    <n v="27217"/>
    <x v="0"/>
    <s v="TEC-MA-10004125"/>
    <x v="2"/>
    <x v="15"/>
    <x v="567"/>
    <n v="7999.98"/>
    <n v="4"/>
    <n v="0.5"/>
    <n v="-3839.9904000000001"/>
  </r>
  <r>
    <n v="685"/>
    <x v="317"/>
    <x v="3"/>
    <x v="259"/>
    <d v="2014-05-11T00:00:00"/>
    <s v="Same Day"/>
    <s v="GT-14635"/>
    <s v="Grant Thornton"/>
    <x v="1"/>
    <s v="United States"/>
    <x v="140"/>
    <x v="3"/>
    <n v="27217"/>
    <x v="0"/>
    <s v="OFF-AP-10002457"/>
    <x v="1"/>
    <x v="9"/>
    <x v="544"/>
    <n v="167.44"/>
    <n v="2"/>
    <n v="0.2"/>
    <n v="14.651"/>
  </r>
  <r>
    <n v="686"/>
    <x v="318"/>
    <x v="2"/>
    <x v="260"/>
    <d v="2011-08-07T00:00:00"/>
    <s v="First Class"/>
    <s v="MC-17845"/>
    <s v="Michael Chen"/>
    <x v="0"/>
    <s v="United States"/>
    <x v="25"/>
    <x v="35"/>
    <n v="39212"/>
    <x v="0"/>
    <s v="TEC-AC-10003911"/>
    <x v="2"/>
    <x v="11"/>
    <x v="327"/>
    <n v="479.97"/>
    <n v="3"/>
    <n v="0"/>
    <n v="163.18979999999999"/>
  </r>
  <r>
    <n v="687"/>
    <x v="318"/>
    <x v="2"/>
    <x v="260"/>
    <d v="2011-08-07T00:00:00"/>
    <s v="First Class"/>
    <s v="MC-17845"/>
    <s v="Michael Chen"/>
    <x v="0"/>
    <s v="United States"/>
    <x v="25"/>
    <x v="35"/>
    <n v="39212"/>
    <x v="0"/>
    <s v="OFF-LA-10001934"/>
    <x v="1"/>
    <x v="2"/>
    <x v="568"/>
    <n v="14.62"/>
    <n v="2"/>
    <n v="0"/>
    <n v="6.8714000000000004"/>
  </r>
  <r>
    <n v="688"/>
    <x v="318"/>
    <x v="2"/>
    <x v="260"/>
    <d v="2011-08-07T00:00:00"/>
    <s v="First Class"/>
    <s v="MC-17845"/>
    <s v="Michael Chen"/>
    <x v="0"/>
    <s v="United States"/>
    <x v="25"/>
    <x v="35"/>
    <n v="39212"/>
    <x v="0"/>
    <s v="OFF-PA-10000304"/>
    <x v="1"/>
    <x v="10"/>
    <x v="88"/>
    <n v="19.440000000000001"/>
    <n v="3"/>
    <n v="0"/>
    <n v="9.3312000000000008"/>
  </r>
  <r>
    <n v="689"/>
    <x v="319"/>
    <x v="3"/>
    <x v="53"/>
    <d v="2014-12-30T00:00:00"/>
    <s v="Standard Class"/>
    <s v="RA-19285"/>
    <s v="Ralph Arnett"/>
    <x v="0"/>
    <s v="United States"/>
    <x v="20"/>
    <x v="15"/>
    <n v="10035"/>
    <x v="3"/>
    <s v="FUR-BO-10004015"/>
    <x v="0"/>
    <x v="0"/>
    <x v="569"/>
    <n v="191.98400000000001"/>
    <n v="2"/>
    <n v="0.2"/>
    <n v="4.7995999999999999"/>
  </r>
  <r>
    <n v="690"/>
    <x v="320"/>
    <x v="2"/>
    <x v="261"/>
    <d v="2011-06-23T00:00:00"/>
    <s v="Second Class"/>
    <s v="NP-18325"/>
    <s v="Naresj Patel"/>
    <x v="0"/>
    <s v="United States"/>
    <x v="141"/>
    <x v="17"/>
    <n v="22980"/>
    <x v="0"/>
    <s v="FUR-FU-10004071"/>
    <x v="0"/>
    <x v="5"/>
    <x v="570"/>
    <n v="104.01"/>
    <n v="1"/>
    <n v="0"/>
    <n v="14.561400000000001"/>
  </r>
  <r>
    <n v="691"/>
    <x v="320"/>
    <x v="2"/>
    <x v="261"/>
    <d v="2011-06-23T00:00:00"/>
    <s v="Second Class"/>
    <s v="NP-18325"/>
    <s v="Naresj Patel"/>
    <x v="0"/>
    <s v="United States"/>
    <x v="141"/>
    <x v="17"/>
    <n v="22980"/>
    <x v="0"/>
    <s v="TEC-PH-10002033"/>
    <x v="2"/>
    <x v="7"/>
    <x v="11"/>
    <n v="284.82"/>
    <n v="1"/>
    <n v="0"/>
    <n v="74.053200000000004"/>
  </r>
  <r>
    <n v="692"/>
    <x v="320"/>
    <x v="2"/>
    <x v="261"/>
    <d v="2011-06-23T00:00:00"/>
    <s v="Second Class"/>
    <s v="NP-18325"/>
    <s v="Naresj Patel"/>
    <x v="0"/>
    <s v="United States"/>
    <x v="141"/>
    <x v="17"/>
    <n v="22980"/>
    <x v="0"/>
    <s v="OFF-ST-10002444"/>
    <x v="1"/>
    <x v="4"/>
    <x v="571"/>
    <n v="36.840000000000003"/>
    <n v="3"/>
    <n v="0"/>
    <n v="10.315200000000001"/>
  </r>
  <r>
    <n v="693"/>
    <x v="321"/>
    <x v="1"/>
    <x v="262"/>
    <d v="2012-02-04T00:00:00"/>
    <s v="Standard Class"/>
    <s v="AB-10165"/>
    <s v="Alan Barnes"/>
    <x v="0"/>
    <s v="United States"/>
    <x v="1"/>
    <x v="1"/>
    <n v="90036"/>
    <x v="1"/>
    <s v="TEC-AC-10002253"/>
    <x v="2"/>
    <x v="11"/>
    <x v="572"/>
    <n v="166.24"/>
    <n v="1"/>
    <n v="0"/>
    <n v="24.936"/>
  </r>
  <r>
    <n v="694"/>
    <x v="321"/>
    <x v="1"/>
    <x v="262"/>
    <d v="2012-02-04T00:00:00"/>
    <s v="Standard Class"/>
    <s v="AB-10165"/>
    <s v="Alan Barnes"/>
    <x v="0"/>
    <s v="United States"/>
    <x v="1"/>
    <x v="1"/>
    <n v="90036"/>
    <x v="1"/>
    <s v="OFF-PA-10000743"/>
    <x v="1"/>
    <x v="10"/>
    <x v="573"/>
    <n v="33.4"/>
    <n v="5"/>
    <n v="0"/>
    <n v="16.032"/>
  </r>
  <r>
    <n v="695"/>
    <x v="322"/>
    <x v="1"/>
    <x v="263"/>
    <d v="2012-05-17T00:00:00"/>
    <s v="First Class"/>
    <s v="JO-15550"/>
    <s v="Jesus Ocampo"/>
    <x v="2"/>
    <s v="United States"/>
    <x v="142"/>
    <x v="9"/>
    <n v="19013"/>
    <x v="3"/>
    <s v="OFF-AR-10003373"/>
    <x v="1"/>
    <x v="6"/>
    <x v="287"/>
    <n v="198.27199999999999"/>
    <n v="8"/>
    <n v="0.2"/>
    <n v="17.348800000000001"/>
  </r>
  <r>
    <n v="696"/>
    <x v="322"/>
    <x v="1"/>
    <x v="263"/>
    <d v="2012-05-17T00:00:00"/>
    <s v="First Class"/>
    <s v="JO-15550"/>
    <s v="Jesus Ocampo"/>
    <x v="2"/>
    <s v="United States"/>
    <x v="142"/>
    <x v="9"/>
    <n v="19013"/>
    <x v="3"/>
    <s v="OFF-LA-10002312"/>
    <x v="1"/>
    <x v="2"/>
    <x v="574"/>
    <n v="47.36"/>
    <n v="4"/>
    <n v="0.2"/>
    <n v="17.760000000000002"/>
  </r>
  <r>
    <n v="697"/>
    <x v="322"/>
    <x v="1"/>
    <x v="263"/>
    <d v="2012-05-17T00:00:00"/>
    <s v="First Class"/>
    <s v="JO-15550"/>
    <s v="Jesus Ocampo"/>
    <x v="2"/>
    <s v="United States"/>
    <x v="142"/>
    <x v="9"/>
    <n v="19013"/>
    <x v="3"/>
    <s v="OFF-EN-10000927"/>
    <x v="1"/>
    <x v="12"/>
    <x v="81"/>
    <n v="200.98400000000001"/>
    <n v="7"/>
    <n v="0.2"/>
    <n v="62.807499999999997"/>
  </r>
  <r>
    <n v="698"/>
    <x v="322"/>
    <x v="1"/>
    <x v="263"/>
    <d v="2012-05-17T00:00:00"/>
    <s v="First Class"/>
    <s v="JO-15550"/>
    <s v="Jesus Ocampo"/>
    <x v="2"/>
    <s v="United States"/>
    <x v="142"/>
    <x v="9"/>
    <n v="19013"/>
    <x v="3"/>
    <s v="OFF-LA-10003510"/>
    <x v="1"/>
    <x v="2"/>
    <x v="575"/>
    <n v="97.695999999999998"/>
    <n v="4"/>
    <n v="0.2"/>
    <n v="31.751200000000001"/>
  </r>
  <r>
    <n v="699"/>
    <x v="322"/>
    <x v="1"/>
    <x v="263"/>
    <d v="2012-05-17T00:00:00"/>
    <s v="First Class"/>
    <s v="JO-15550"/>
    <s v="Jesus Ocampo"/>
    <x v="2"/>
    <s v="United States"/>
    <x v="142"/>
    <x v="9"/>
    <n v="19013"/>
    <x v="3"/>
    <s v="OFF-AR-10001118"/>
    <x v="1"/>
    <x v="6"/>
    <x v="576"/>
    <n v="2.6960000000000002"/>
    <n v="1"/>
    <n v="0.2"/>
    <n v="0.80879999999999996"/>
  </r>
  <r>
    <n v="700"/>
    <x v="322"/>
    <x v="1"/>
    <x v="263"/>
    <d v="2012-05-17T00:00:00"/>
    <s v="First Class"/>
    <s v="JO-15550"/>
    <s v="Jesus Ocampo"/>
    <x v="2"/>
    <s v="United States"/>
    <x v="142"/>
    <x v="9"/>
    <n v="19013"/>
    <x v="3"/>
    <s v="OFF-BI-10001575"/>
    <x v="1"/>
    <x v="8"/>
    <x v="577"/>
    <n v="18.588000000000001"/>
    <n v="2"/>
    <n v="0.7"/>
    <n v="-13.6312"/>
  </r>
  <r>
    <n v="701"/>
    <x v="322"/>
    <x v="1"/>
    <x v="263"/>
    <d v="2012-05-17T00:00:00"/>
    <s v="First Class"/>
    <s v="JO-15550"/>
    <s v="Jesus Ocampo"/>
    <x v="2"/>
    <s v="United States"/>
    <x v="142"/>
    <x v="9"/>
    <n v="19013"/>
    <x v="3"/>
    <s v="OFF-BI-10001982"/>
    <x v="1"/>
    <x v="8"/>
    <x v="301"/>
    <n v="4.8959999999999999"/>
    <n v="3"/>
    <n v="0.7"/>
    <n v="-3.4272"/>
  </r>
  <r>
    <n v="702"/>
    <x v="323"/>
    <x v="3"/>
    <x v="264"/>
    <d v="2014-09-09T00:00:00"/>
    <s v="Standard Class"/>
    <s v="Dl-13600"/>
    <s v="Dorris liebe"/>
    <x v="1"/>
    <s v="United States"/>
    <x v="138"/>
    <x v="24"/>
    <n v="44105"/>
    <x v="3"/>
    <s v="FUR-FU-10002960"/>
    <x v="0"/>
    <x v="5"/>
    <x v="190"/>
    <n v="15.071999999999999"/>
    <n v="3"/>
    <n v="0.2"/>
    <n v="4.1448"/>
  </r>
  <r>
    <n v="703"/>
    <x v="324"/>
    <x v="0"/>
    <x v="254"/>
    <d v="2013-09-11T00:00:00"/>
    <s v="Second Class"/>
    <s v="AS-10285"/>
    <s v="Alejandro Savely"/>
    <x v="1"/>
    <s v="United States"/>
    <x v="4"/>
    <x v="4"/>
    <n v="98103"/>
    <x v="1"/>
    <s v="FUR-FU-10003394"/>
    <x v="0"/>
    <x v="5"/>
    <x v="578"/>
    <n v="209.88"/>
    <n v="3"/>
    <n v="0"/>
    <n v="35.679600000000001"/>
  </r>
  <r>
    <n v="704"/>
    <x v="325"/>
    <x v="1"/>
    <x v="265"/>
    <d v="2012-04-14T00:00:00"/>
    <s v="Standard Class"/>
    <s v="JK-15370"/>
    <s v="Jay Kimmel"/>
    <x v="0"/>
    <s v="United States"/>
    <x v="85"/>
    <x v="1"/>
    <n v="90805"/>
    <x v="1"/>
    <s v="FUR-TA-10002774"/>
    <x v="0"/>
    <x v="3"/>
    <x v="579"/>
    <n v="369.91199999999998"/>
    <n v="3"/>
    <n v="0.2"/>
    <n v="-13.871700000000001"/>
  </r>
  <r>
    <n v="705"/>
    <x v="326"/>
    <x v="2"/>
    <x v="171"/>
    <d v="2011-09-17T00:00:00"/>
    <s v="Standard Class"/>
    <s v="BN-11470"/>
    <s v="Brad Norvell"/>
    <x v="1"/>
    <s v="United States"/>
    <x v="143"/>
    <x v="3"/>
    <n v="27511"/>
    <x v="0"/>
    <s v="OFF-PA-10001800"/>
    <x v="1"/>
    <x v="10"/>
    <x v="580"/>
    <n v="10.368"/>
    <n v="2"/>
    <n v="0.2"/>
    <n v="3.6288"/>
  </r>
  <r>
    <n v="706"/>
    <x v="326"/>
    <x v="2"/>
    <x v="171"/>
    <d v="2011-09-17T00:00:00"/>
    <s v="Standard Class"/>
    <s v="BN-11470"/>
    <s v="Brad Norvell"/>
    <x v="1"/>
    <s v="United States"/>
    <x v="143"/>
    <x v="3"/>
    <n v="27511"/>
    <x v="0"/>
    <s v="OFF-AP-10001469"/>
    <x v="1"/>
    <x v="9"/>
    <x v="581"/>
    <n v="166.84"/>
    <n v="5"/>
    <n v="0.2"/>
    <n v="18.769500000000001"/>
  </r>
  <r>
    <n v="707"/>
    <x v="326"/>
    <x v="2"/>
    <x v="171"/>
    <d v="2011-09-17T00:00:00"/>
    <s v="Standard Class"/>
    <s v="BN-11470"/>
    <s v="Brad Norvell"/>
    <x v="1"/>
    <s v="United States"/>
    <x v="143"/>
    <x v="3"/>
    <n v="27511"/>
    <x v="0"/>
    <s v="TEC-AC-10002399"/>
    <x v="2"/>
    <x v="11"/>
    <x v="448"/>
    <n v="15.215999999999999"/>
    <n v="1"/>
    <n v="0.2"/>
    <n v="2.2824"/>
  </r>
  <r>
    <n v="708"/>
    <x v="327"/>
    <x v="2"/>
    <x v="266"/>
    <d v="2011-04-12T00:00:00"/>
    <s v="First Class"/>
    <s v="DP-13165"/>
    <s v="David Philippe"/>
    <x v="0"/>
    <s v="United States"/>
    <x v="20"/>
    <x v="15"/>
    <n v="10035"/>
    <x v="3"/>
    <s v="TEC-AC-10003628"/>
    <x v="2"/>
    <x v="11"/>
    <x v="244"/>
    <n v="119.96"/>
    <n v="4"/>
    <n v="0"/>
    <n v="52.782400000000003"/>
  </r>
  <r>
    <n v="709"/>
    <x v="327"/>
    <x v="2"/>
    <x v="266"/>
    <d v="2011-04-12T00:00:00"/>
    <s v="First Class"/>
    <s v="DP-13165"/>
    <s v="David Philippe"/>
    <x v="0"/>
    <s v="United States"/>
    <x v="20"/>
    <x v="15"/>
    <n v="10035"/>
    <x v="3"/>
    <s v="FUR-BO-10003272"/>
    <x v="0"/>
    <x v="0"/>
    <x v="582"/>
    <n v="883.92"/>
    <n v="5"/>
    <n v="0.2"/>
    <n v="-110.49"/>
  </r>
  <r>
    <n v="710"/>
    <x v="327"/>
    <x v="2"/>
    <x v="266"/>
    <d v="2011-04-12T00:00:00"/>
    <s v="First Class"/>
    <s v="DP-13165"/>
    <s v="David Philippe"/>
    <x v="0"/>
    <s v="United States"/>
    <x v="20"/>
    <x v="15"/>
    <n v="10035"/>
    <x v="3"/>
    <s v="OFF-BI-10000050"/>
    <x v="1"/>
    <x v="8"/>
    <x v="343"/>
    <n v="46.72"/>
    <n v="8"/>
    <n v="0.2"/>
    <n v="15.768000000000001"/>
  </r>
  <r>
    <n v="711"/>
    <x v="328"/>
    <x v="2"/>
    <x v="267"/>
    <d v="2011-07-04T00:00:00"/>
    <s v="First Class"/>
    <s v="TH-21550"/>
    <s v="Tracy Hopkins"/>
    <x v="2"/>
    <s v="United States"/>
    <x v="20"/>
    <x v="15"/>
    <n v="10035"/>
    <x v="3"/>
    <s v="OFF-PA-10004071"/>
    <x v="1"/>
    <x v="10"/>
    <x v="412"/>
    <n v="55.48"/>
    <n v="1"/>
    <n v="0"/>
    <n v="26.630400000000002"/>
  </r>
  <r>
    <n v="712"/>
    <x v="329"/>
    <x v="3"/>
    <x v="213"/>
    <d v="2014-08-09T00:00:00"/>
    <s v="Standard Class"/>
    <s v="AP-10915"/>
    <s v="Arthur Prichep"/>
    <x v="0"/>
    <s v="United States"/>
    <x v="144"/>
    <x v="2"/>
    <n v="32137"/>
    <x v="0"/>
    <s v="OFF-EN-10001219"/>
    <x v="1"/>
    <x v="12"/>
    <x v="583"/>
    <n v="24.448"/>
    <n v="4"/>
    <n v="0.2"/>
    <n v="8.8623999999999992"/>
  </r>
  <r>
    <n v="713"/>
    <x v="330"/>
    <x v="3"/>
    <x v="240"/>
    <d v="2014-05-25T00:00:00"/>
    <s v="Standard Class"/>
    <s v="RS-19765"/>
    <s v="Roland Schwarz"/>
    <x v="1"/>
    <s v="United States"/>
    <x v="145"/>
    <x v="15"/>
    <n v="10550"/>
    <x v="3"/>
    <s v="OFF-AP-10001154"/>
    <x v="1"/>
    <x v="9"/>
    <x v="584"/>
    <n v="281.33999999999997"/>
    <n v="6"/>
    <n v="0"/>
    <n v="109.7226"/>
  </r>
  <r>
    <n v="714"/>
    <x v="330"/>
    <x v="3"/>
    <x v="240"/>
    <d v="2014-05-25T00:00:00"/>
    <s v="Standard Class"/>
    <s v="RS-19765"/>
    <s v="Roland Schwarz"/>
    <x v="1"/>
    <s v="United States"/>
    <x v="145"/>
    <x v="15"/>
    <n v="10550"/>
    <x v="3"/>
    <s v="TEC-PH-10003012"/>
    <x v="2"/>
    <x v="7"/>
    <x v="344"/>
    <n v="307.98"/>
    <n v="2"/>
    <n v="0"/>
    <n v="89.3142"/>
  </r>
  <r>
    <n v="715"/>
    <x v="330"/>
    <x v="3"/>
    <x v="240"/>
    <d v="2014-05-25T00:00:00"/>
    <s v="Standard Class"/>
    <s v="RS-19765"/>
    <s v="Roland Schwarz"/>
    <x v="1"/>
    <s v="United States"/>
    <x v="145"/>
    <x v="15"/>
    <n v="10550"/>
    <x v="3"/>
    <s v="TEC-AC-10001606"/>
    <x v="2"/>
    <x v="11"/>
    <x v="585"/>
    <n v="299.97000000000003"/>
    <n v="3"/>
    <n v="0"/>
    <n v="113.98860000000001"/>
  </r>
  <r>
    <n v="716"/>
    <x v="331"/>
    <x v="2"/>
    <x v="268"/>
    <d v="2011-06-07T00:00:00"/>
    <s v="Second Class"/>
    <s v="Dl-13600"/>
    <s v="Dorris liebe"/>
    <x v="1"/>
    <s v="United States"/>
    <x v="4"/>
    <x v="4"/>
    <n v="98105"/>
    <x v="1"/>
    <s v="OFF-BI-10003355"/>
    <x v="1"/>
    <x v="8"/>
    <x v="586"/>
    <n v="19.920000000000002"/>
    <n v="5"/>
    <n v="0.2"/>
    <n v="6.9720000000000004"/>
  </r>
  <r>
    <n v="717"/>
    <x v="332"/>
    <x v="2"/>
    <x v="269"/>
    <d v="2011-01-15T00:00:00"/>
    <s v="First Class"/>
    <s v="SV-20365"/>
    <s v="Seth Vernon"/>
    <x v="0"/>
    <s v="United States"/>
    <x v="18"/>
    <x v="13"/>
    <n v="19901"/>
    <x v="3"/>
    <s v="FUR-FU-10000010"/>
    <x v="0"/>
    <x v="5"/>
    <x v="522"/>
    <n v="9.94"/>
    <n v="2"/>
    <n v="0"/>
    <n v="3.0813999999999999"/>
  </r>
  <r>
    <n v="718"/>
    <x v="333"/>
    <x v="3"/>
    <x v="241"/>
    <d v="2014-09-30T00:00:00"/>
    <s v="Standard Class"/>
    <s v="KC-16540"/>
    <s v="Kelly Collister"/>
    <x v="0"/>
    <s v="United States"/>
    <x v="46"/>
    <x v="24"/>
    <n v="43055"/>
    <x v="3"/>
    <s v="FUR-FU-10002253"/>
    <x v="0"/>
    <x v="5"/>
    <x v="587"/>
    <n v="103.056"/>
    <n v="3"/>
    <n v="0.2"/>
    <n v="24.4758"/>
  </r>
  <r>
    <n v="719"/>
    <x v="334"/>
    <x v="2"/>
    <x v="270"/>
    <d v="2011-07-06T00:00:00"/>
    <s v="Standard Class"/>
    <s v="CK-12325"/>
    <s v="Christine Kargatis"/>
    <x v="2"/>
    <s v="United States"/>
    <x v="11"/>
    <x v="7"/>
    <n v="84057"/>
    <x v="1"/>
    <s v="OFF-BI-10001658"/>
    <x v="1"/>
    <x v="8"/>
    <x v="439"/>
    <n v="59.808"/>
    <n v="3"/>
    <n v="0.2"/>
    <n v="19.4376"/>
  </r>
  <r>
    <n v="720"/>
    <x v="334"/>
    <x v="2"/>
    <x v="270"/>
    <d v="2011-07-06T00:00:00"/>
    <s v="Standard Class"/>
    <s v="CK-12325"/>
    <s v="Christine Kargatis"/>
    <x v="2"/>
    <s v="United States"/>
    <x v="11"/>
    <x v="7"/>
    <n v="84057"/>
    <x v="1"/>
    <s v="FUR-FU-10000246"/>
    <x v="0"/>
    <x v="5"/>
    <x v="386"/>
    <n v="73.319999999999993"/>
    <n v="6"/>
    <n v="0"/>
    <n v="21.995999999999999"/>
  </r>
  <r>
    <n v="721"/>
    <x v="335"/>
    <x v="0"/>
    <x v="271"/>
    <d v="2013-02-18T00:00:00"/>
    <s v="Standard Class"/>
    <s v="RD-19810"/>
    <s v="Ross DeVincentis"/>
    <x v="2"/>
    <s v="United States"/>
    <x v="1"/>
    <x v="1"/>
    <n v="90045"/>
    <x v="1"/>
    <s v="OFF-PA-10004092"/>
    <x v="1"/>
    <x v="10"/>
    <x v="588"/>
    <n v="146.82"/>
    <n v="3"/>
    <n v="0"/>
    <n v="73.41"/>
  </r>
  <r>
    <n v="722"/>
    <x v="336"/>
    <x v="0"/>
    <x v="272"/>
    <d v="2013-12-20T00:00:00"/>
    <s v="Standard Class"/>
    <s v="MP-17965"/>
    <s v="Michael Paige"/>
    <x v="1"/>
    <s v="United States"/>
    <x v="66"/>
    <x v="12"/>
    <n v="48205"/>
    <x v="2"/>
    <s v="FUR-TA-10000198"/>
    <x v="0"/>
    <x v="3"/>
    <x v="589"/>
    <n v="1652.94"/>
    <n v="3"/>
    <n v="0"/>
    <n v="231.41159999999999"/>
  </r>
  <r>
    <n v="723"/>
    <x v="336"/>
    <x v="0"/>
    <x v="272"/>
    <d v="2013-12-20T00:00:00"/>
    <s v="Standard Class"/>
    <s v="MP-17965"/>
    <s v="Michael Paige"/>
    <x v="1"/>
    <s v="United States"/>
    <x v="66"/>
    <x v="12"/>
    <n v="48205"/>
    <x v="2"/>
    <s v="OFF-ST-10000036"/>
    <x v="1"/>
    <x v="4"/>
    <x v="590"/>
    <n v="296.37"/>
    <n v="3"/>
    <n v="0"/>
    <n v="80.019900000000007"/>
  </r>
  <r>
    <n v="724"/>
    <x v="337"/>
    <x v="2"/>
    <x v="273"/>
    <d v="2011-10-13T00:00:00"/>
    <s v="Standard Class"/>
    <s v="MR-17545"/>
    <s v="Mathew Reese"/>
    <x v="2"/>
    <s v="United States"/>
    <x v="10"/>
    <x v="9"/>
    <n v="19140"/>
    <x v="3"/>
    <s v="FUR-FU-10000222"/>
    <x v="0"/>
    <x v="5"/>
    <x v="591"/>
    <n v="129.91999999999999"/>
    <n v="5"/>
    <n v="0.2"/>
    <n v="21.111999999999998"/>
  </r>
  <r>
    <n v="725"/>
    <x v="338"/>
    <x v="0"/>
    <x v="274"/>
    <d v="2013-07-13T00:00:00"/>
    <s v="Standard Class"/>
    <s v="SC-20695"/>
    <s v="Steve Chapman"/>
    <x v="1"/>
    <s v="United States"/>
    <x v="146"/>
    <x v="2"/>
    <n v="33012"/>
    <x v="0"/>
    <s v="OFF-SU-10004664"/>
    <x v="1"/>
    <x v="14"/>
    <x v="592"/>
    <n v="45.584000000000003"/>
    <n v="7"/>
    <n v="0.2"/>
    <n v="5.1281999999999996"/>
  </r>
  <r>
    <n v="726"/>
    <x v="339"/>
    <x v="3"/>
    <x v="118"/>
    <d v="2014-09-21T00:00:00"/>
    <s v="Standard Class"/>
    <s v="JF-15355"/>
    <s v="Jay Fein"/>
    <x v="0"/>
    <s v="United States"/>
    <x v="89"/>
    <x v="5"/>
    <n v="78745"/>
    <x v="2"/>
    <s v="OFF-EN-10001141"/>
    <x v="1"/>
    <x v="12"/>
    <x v="593"/>
    <n v="17.568000000000001"/>
    <n v="2"/>
    <n v="0.2"/>
    <n v="6.3684000000000003"/>
  </r>
  <r>
    <n v="727"/>
    <x v="339"/>
    <x v="3"/>
    <x v="118"/>
    <d v="2014-09-21T00:00:00"/>
    <s v="Standard Class"/>
    <s v="JF-15355"/>
    <s v="Jay Fein"/>
    <x v="0"/>
    <s v="United States"/>
    <x v="89"/>
    <x v="5"/>
    <n v="78745"/>
    <x v="2"/>
    <s v="TEC-PH-10002170"/>
    <x v="2"/>
    <x v="7"/>
    <x v="594"/>
    <n v="55.991999999999997"/>
    <n v="1"/>
    <n v="0.2"/>
    <n v="5.5991999999999997"/>
  </r>
  <r>
    <n v="728"/>
    <x v="340"/>
    <x v="0"/>
    <x v="275"/>
    <d v="2013-07-12T00:00:00"/>
    <s v="First Class"/>
    <s v="EG-13900"/>
    <s v="Emily Grady"/>
    <x v="0"/>
    <s v="United States"/>
    <x v="147"/>
    <x v="15"/>
    <n v="11572"/>
    <x v="3"/>
    <s v="OFF-PA-10001954"/>
    <x v="1"/>
    <x v="10"/>
    <x v="595"/>
    <n v="182.72"/>
    <n v="8"/>
    <n v="0"/>
    <n v="84.051199999999994"/>
  </r>
  <r>
    <n v="729"/>
    <x v="340"/>
    <x v="0"/>
    <x v="275"/>
    <d v="2013-07-12T00:00:00"/>
    <s v="First Class"/>
    <s v="EG-13900"/>
    <s v="Emily Grady"/>
    <x v="0"/>
    <s v="United States"/>
    <x v="147"/>
    <x v="15"/>
    <n v="11572"/>
    <x v="3"/>
    <s v="FUR-TA-10002228"/>
    <x v="0"/>
    <x v="3"/>
    <x v="596"/>
    <n v="400.03199999999998"/>
    <n v="2"/>
    <n v="0.4"/>
    <n v="-153.34559999999999"/>
  </r>
  <r>
    <n v="730"/>
    <x v="340"/>
    <x v="0"/>
    <x v="275"/>
    <d v="2013-07-12T00:00:00"/>
    <s v="First Class"/>
    <s v="EG-13900"/>
    <s v="Emily Grady"/>
    <x v="0"/>
    <s v="United States"/>
    <x v="147"/>
    <x v="15"/>
    <n v="11572"/>
    <x v="3"/>
    <s v="OFF-ST-10004634"/>
    <x v="1"/>
    <x v="4"/>
    <x v="597"/>
    <n v="33.630000000000003"/>
    <n v="3"/>
    <n v="0"/>
    <n v="10.089"/>
  </r>
  <r>
    <n v="731"/>
    <x v="340"/>
    <x v="0"/>
    <x v="275"/>
    <d v="2013-07-12T00:00:00"/>
    <s v="First Class"/>
    <s v="EG-13900"/>
    <s v="Emily Grady"/>
    <x v="0"/>
    <s v="United States"/>
    <x v="147"/>
    <x v="15"/>
    <n v="11572"/>
    <x v="3"/>
    <s v="FUR-CH-10002965"/>
    <x v="0"/>
    <x v="1"/>
    <x v="226"/>
    <n v="542.64599999999996"/>
    <n v="3"/>
    <n v="0.1"/>
    <n v="102.49979999999999"/>
  </r>
  <r>
    <n v="732"/>
    <x v="340"/>
    <x v="0"/>
    <x v="275"/>
    <d v="2013-07-12T00:00:00"/>
    <s v="First Class"/>
    <s v="EG-13900"/>
    <s v="Emily Grady"/>
    <x v="0"/>
    <s v="United States"/>
    <x v="147"/>
    <x v="15"/>
    <n v="11572"/>
    <x v="3"/>
    <s v="OFF-LA-10001317"/>
    <x v="1"/>
    <x v="2"/>
    <x v="391"/>
    <n v="6.3"/>
    <n v="2"/>
    <n v="0"/>
    <n v="3.024"/>
  </r>
  <r>
    <n v="733"/>
    <x v="341"/>
    <x v="3"/>
    <x v="276"/>
    <d v="2014-01-26T00:00:00"/>
    <s v="Standard Class"/>
    <s v="DS-13030"/>
    <s v="Darrin Sayre"/>
    <x v="2"/>
    <s v="United States"/>
    <x v="4"/>
    <x v="4"/>
    <n v="98115"/>
    <x v="1"/>
    <s v="OFF-ST-10000736"/>
    <x v="1"/>
    <x v="4"/>
    <x v="455"/>
    <n v="242.94"/>
    <n v="3"/>
    <n v="0"/>
    <n v="9.7175999999999991"/>
  </r>
  <r>
    <n v="734"/>
    <x v="341"/>
    <x v="3"/>
    <x v="276"/>
    <d v="2014-01-26T00:00:00"/>
    <s v="Standard Class"/>
    <s v="DS-13030"/>
    <s v="Darrin Sayre"/>
    <x v="2"/>
    <s v="United States"/>
    <x v="4"/>
    <x v="4"/>
    <n v="98115"/>
    <x v="1"/>
    <s v="TEC-AC-10003610"/>
    <x v="2"/>
    <x v="11"/>
    <x v="598"/>
    <n v="179.97"/>
    <n v="3"/>
    <n v="0"/>
    <n v="86.385599999999997"/>
  </r>
  <r>
    <n v="735"/>
    <x v="341"/>
    <x v="3"/>
    <x v="276"/>
    <d v="2014-01-26T00:00:00"/>
    <s v="Standard Class"/>
    <s v="DS-13030"/>
    <s v="Darrin Sayre"/>
    <x v="2"/>
    <s v="United States"/>
    <x v="4"/>
    <x v="4"/>
    <n v="98115"/>
    <x v="1"/>
    <s v="OFF-BI-10003982"/>
    <x v="1"/>
    <x v="8"/>
    <x v="346"/>
    <n v="99.695999999999998"/>
    <n v="6"/>
    <n v="0.2"/>
    <n v="33.647399999999998"/>
  </r>
  <r>
    <n v="736"/>
    <x v="341"/>
    <x v="3"/>
    <x v="276"/>
    <d v="2014-01-26T00:00:00"/>
    <s v="Standard Class"/>
    <s v="DS-13030"/>
    <s v="Darrin Sayre"/>
    <x v="2"/>
    <s v="United States"/>
    <x v="4"/>
    <x v="4"/>
    <n v="98115"/>
    <x v="1"/>
    <s v="OFF-BI-10003291"/>
    <x v="1"/>
    <x v="8"/>
    <x v="44"/>
    <n v="27.936"/>
    <n v="4"/>
    <n v="0.2"/>
    <n v="9.4283999999999999"/>
  </r>
  <r>
    <n v="737"/>
    <x v="341"/>
    <x v="3"/>
    <x v="276"/>
    <d v="2014-01-26T00:00:00"/>
    <s v="Standard Class"/>
    <s v="DS-13030"/>
    <s v="Darrin Sayre"/>
    <x v="2"/>
    <s v="United States"/>
    <x v="4"/>
    <x v="4"/>
    <n v="98115"/>
    <x v="1"/>
    <s v="FUR-BO-10001619"/>
    <x v="0"/>
    <x v="0"/>
    <x v="599"/>
    <n v="84.98"/>
    <n v="1"/>
    <n v="0"/>
    <n v="18.695599999999999"/>
  </r>
  <r>
    <n v="738"/>
    <x v="341"/>
    <x v="3"/>
    <x v="276"/>
    <d v="2014-01-26T00:00:00"/>
    <s v="Standard Class"/>
    <s v="DS-13030"/>
    <s v="Darrin Sayre"/>
    <x v="2"/>
    <s v="United States"/>
    <x v="4"/>
    <x v="4"/>
    <n v="98115"/>
    <x v="1"/>
    <s v="OFF-BI-10000138"/>
    <x v="1"/>
    <x v="8"/>
    <x v="600"/>
    <n v="18.72"/>
    <n v="5"/>
    <n v="0.2"/>
    <n v="6.5519999999999996"/>
  </r>
  <r>
    <n v="739"/>
    <x v="342"/>
    <x v="2"/>
    <x v="78"/>
    <d v="2011-12-09T00:00:00"/>
    <s v="Standard Class"/>
    <s v="GZ-14470"/>
    <s v="Gary Zandusky"/>
    <x v="0"/>
    <s v="United States"/>
    <x v="8"/>
    <x v="1"/>
    <n v="94110"/>
    <x v="1"/>
    <s v="TEC-AC-10001383"/>
    <x v="2"/>
    <x v="11"/>
    <x v="601"/>
    <n v="49.98"/>
    <n v="2"/>
    <n v="0"/>
    <n v="8.4966000000000008"/>
  </r>
  <r>
    <n v="740"/>
    <x v="343"/>
    <x v="2"/>
    <x v="277"/>
    <d v="2011-09-01T00:00:00"/>
    <s v="Standard Class"/>
    <s v="PO-19195"/>
    <s v="Phillina Ober"/>
    <x v="2"/>
    <s v="United States"/>
    <x v="14"/>
    <x v="10"/>
    <n v="60540"/>
    <x v="2"/>
    <s v="OFF-LA-10003223"/>
    <x v="1"/>
    <x v="2"/>
    <x v="602"/>
    <n v="11.784000000000001"/>
    <n v="3"/>
    <n v="0.2"/>
    <n v="4.2717000000000001"/>
  </r>
  <r>
    <n v="741"/>
    <x v="343"/>
    <x v="2"/>
    <x v="277"/>
    <d v="2011-09-01T00:00:00"/>
    <s v="Standard Class"/>
    <s v="PO-19195"/>
    <s v="Phillina Ober"/>
    <x v="2"/>
    <s v="United States"/>
    <x v="14"/>
    <x v="10"/>
    <n v="60540"/>
    <x v="2"/>
    <s v="OFF-ST-10002743"/>
    <x v="1"/>
    <x v="4"/>
    <x v="413"/>
    <n v="272.73599999999999"/>
    <n v="3"/>
    <n v="0.2"/>
    <n v="-64.774799999999999"/>
  </r>
  <r>
    <n v="742"/>
    <x v="343"/>
    <x v="2"/>
    <x v="277"/>
    <d v="2011-09-01T00:00:00"/>
    <s v="Standard Class"/>
    <s v="PO-19195"/>
    <s v="Phillina Ober"/>
    <x v="2"/>
    <s v="United States"/>
    <x v="14"/>
    <x v="10"/>
    <n v="60540"/>
    <x v="2"/>
    <s v="OFF-BI-10004094"/>
    <x v="1"/>
    <x v="8"/>
    <x v="603"/>
    <n v="3.54"/>
    <n v="2"/>
    <n v="0.8"/>
    <n v="-5.4870000000000001"/>
  </r>
  <r>
    <n v="743"/>
    <x v="344"/>
    <x v="0"/>
    <x v="278"/>
    <d v="2013-02-09T00:00:00"/>
    <s v="Standard Class"/>
    <s v="SS-20875"/>
    <s v="Sung Shariari"/>
    <x v="0"/>
    <s v="United States"/>
    <x v="61"/>
    <x v="5"/>
    <n v="75220"/>
    <x v="2"/>
    <s v="OFF-SU-10004498"/>
    <x v="1"/>
    <x v="14"/>
    <x v="500"/>
    <n v="51.52"/>
    <n v="5"/>
    <n v="0.2"/>
    <n v="-10.948"/>
  </r>
  <r>
    <n v="744"/>
    <x v="344"/>
    <x v="0"/>
    <x v="278"/>
    <d v="2013-02-09T00:00:00"/>
    <s v="Standard Class"/>
    <s v="SS-20875"/>
    <s v="Sung Shariari"/>
    <x v="0"/>
    <s v="United States"/>
    <x v="61"/>
    <x v="5"/>
    <n v="75220"/>
    <x v="2"/>
    <s v="OFF-PA-10002615"/>
    <x v="1"/>
    <x v="10"/>
    <x v="247"/>
    <n v="3.528"/>
    <n v="1"/>
    <n v="0.2"/>
    <n v="1.1466000000000001"/>
  </r>
  <r>
    <n v="745"/>
    <x v="344"/>
    <x v="0"/>
    <x v="278"/>
    <d v="2013-02-09T00:00:00"/>
    <s v="Standard Class"/>
    <s v="SS-20875"/>
    <s v="Sung Shariari"/>
    <x v="0"/>
    <s v="United States"/>
    <x v="61"/>
    <x v="5"/>
    <n v="75220"/>
    <x v="2"/>
    <s v="OFF-PA-10004971"/>
    <x v="1"/>
    <x v="10"/>
    <x v="604"/>
    <n v="4.6239999999999997"/>
    <n v="1"/>
    <n v="0.2"/>
    <n v="1.6761999999999999"/>
  </r>
  <r>
    <n v="746"/>
    <x v="344"/>
    <x v="0"/>
    <x v="278"/>
    <d v="2013-02-09T00:00:00"/>
    <s v="Standard Class"/>
    <s v="SS-20875"/>
    <s v="Sung Shariari"/>
    <x v="0"/>
    <s v="United States"/>
    <x v="61"/>
    <x v="5"/>
    <n v="75220"/>
    <x v="2"/>
    <s v="OFF-SU-10004261"/>
    <x v="1"/>
    <x v="14"/>
    <x v="605"/>
    <n v="55.167999999999999"/>
    <n v="4"/>
    <n v="0.2"/>
    <n v="6.2064000000000004"/>
  </r>
  <r>
    <n v="747"/>
    <x v="345"/>
    <x v="2"/>
    <x v="279"/>
    <d v="2011-05-27T00:00:00"/>
    <s v="Same Day"/>
    <s v="MH-17785"/>
    <s v="Maya Herman"/>
    <x v="1"/>
    <s v="United States"/>
    <x v="70"/>
    <x v="1"/>
    <n v="92105"/>
    <x v="1"/>
    <s v="FUR-TA-10002607"/>
    <x v="0"/>
    <x v="3"/>
    <x v="221"/>
    <n v="567.12"/>
    <n v="10"/>
    <n v="0.2"/>
    <n v="-28.356000000000002"/>
  </r>
  <r>
    <n v="748"/>
    <x v="345"/>
    <x v="2"/>
    <x v="279"/>
    <d v="2011-05-27T00:00:00"/>
    <s v="Same Day"/>
    <s v="MH-17785"/>
    <s v="Maya Herman"/>
    <x v="1"/>
    <s v="United States"/>
    <x v="70"/>
    <x v="1"/>
    <n v="92105"/>
    <x v="1"/>
    <s v="OFF-ST-10001809"/>
    <x v="1"/>
    <x v="4"/>
    <x v="430"/>
    <n v="359.32"/>
    <n v="4"/>
    <n v="0"/>
    <n v="7.1863999999999999"/>
  </r>
  <r>
    <n v="749"/>
    <x v="346"/>
    <x v="0"/>
    <x v="231"/>
    <d v="2013-03-23T00:00:00"/>
    <s v="Second Class"/>
    <s v="PB-19105"/>
    <s v="Peter BÃ¼hler"/>
    <x v="0"/>
    <s v="United States"/>
    <x v="148"/>
    <x v="10"/>
    <n v="60201"/>
    <x v="2"/>
    <s v="TEC-PH-10000004"/>
    <x v="2"/>
    <x v="7"/>
    <x v="606"/>
    <n v="11.992000000000001"/>
    <n v="1"/>
    <n v="0.2"/>
    <n v="0.89939999999999998"/>
  </r>
  <r>
    <n v="750"/>
    <x v="347"/>
    <x v="3"/>
    <x v="280"/>
    <d v="2014-07-10T00:00:00"/>
    <s v="Standard Class"/>
    <s v="RF-19735"/>
    <s v="Roland Fjeld"/>
    <x v="0"/>
    <s v="United States"/>
    <x v="149"/>
    <x v="12"/>
    <n v="48183"/>
    <x v="2"/>
    <s v="OFF-BI-10003638"/>
    <x v="1"/>
    <x v="8"/>
    <x v="607"/>
    <n v="58.05"/>
    <n v="3"/>
    <n v="0"/>
    <n v="26.702999999999999"/>
  </r>
  <r>
    <n v="751"/>
    <x v="347"/>
    <x v="3"/>
    <x v="280"/>
    <d v="2014-07-10T00:00:00"/>
    <s v="Standard Class"/>
    <s v="RF-19735"/>
    <s v="Roland Fjeld"/>
    <x v="0"/>
    <s v="United States"/>
    <x v="149"/>
    <x v="12"/>
    <n v="48183"/>
    <x v="2"/>
    <s v="FUR-FU-10003577"/>
    <x v="0"/>
    <x v="5"/>
    <x v="608"/>
    <n v="157.74"/>
    <n v="11"/>
    <n v="0"/>
    <n v="56.7864"/>
  </r>
  <r>
    <n v="752"/>
    <x v="347"/>
    <x v="3"/>
    <x v="280"/>
    <d v="2014-07-10T00:00:00"/>
    <s v="Standard Class"/>
    <s v="RF-19735"/>
    <s v="Roland Fjeld"/>
    <x v="0"/>
    <s v="United States"/>
    <x v="149"/>
    <x v="12"/>
    <n v="48183"/>
    <x v="2"/>
    <s v="OFF-AR-10003478"/>
    <x v="1"/>
    <x v="6"/>
    <x v="355"/>
    <n v="56.98"/>
    <n v="7"/>
    <n v="0"/>
    <n v="22.792000000000002"/>
  </r>
  <r>
    <n v="753"/>
    <x v="347"/>
    <x v="3"/>
    <x v="280"/>
    <d v="2014-07-10T00:00:00"/>
    <s v="Standard Class"/>
    <s v="RF-19735"/>
    <s v="Roland Fjeld"/>
    <x v="0"/>
    <s v="United States"/>
    <x v="149"/>
    <x v="12"/>
    <n v="48183"/>
    <x v="2"/>
    <s v="OFF-BI-10000546"/>
    <x v="1"/>
    <x v="8"/>
    <x v="609"/>
    <n v="2.88"/>
    <n v="1"/>
    <n v="0"/>
    <n v="1.4112"/>
  </r>
  <r>
    <n v="754"/>
    <x v="348"/>
    <x v="0"/>
    <x v="281"/>
    <d v="2013-10-04T00:00:00"/>
    <s v="First Class"/>
    <s v="YC-21895"/>
    <s v="Yoseph Carroll"/>
    <x v="1"/>
    <s v="United States"/>
    <x v="8"/>
    <x v="1"/>
    <n v="94110"/>
    <x v="1"/>
    <s v="TEC-CO-10002095"/>
    <x v="2"/>
    <x v="16"/>
    <x v="610"/>
    <n v="1199.9760000000001"/>
    <n v="3"/>
    <n v="0.2"/>
    <n v="374.99250000000001"/>
  </r>
  <r>
    <n v="755"/>
    <x v="349"/>
    <x v="1"/>
    <x v="214"/>
    <d v="2012-12-12T00:00:00"/>
    <s v="Standard Class"/>
    <s v="MS-17830"/>
    <s v="Melanie Seite"/>
    <x v="0"/>
    <s v="United States"/>
    <x v="1"/>
    <x v="1"/>
    <n v="90036"/>
    <x v="1"/>
    <s v="FUR-FU-10002759"/>
    <x v="0"/>
    <x v="5"/>
    <x v="555"/>
    <n v="79.92"/>
    <n v="4"/>
    <n v="0"/>
    <n v="28.7712"/>
  </r>
  <r>
    <n v="756"/>
    <x v="350"/>
    <x v="0"/>
    <x v="31"/>
    <d v="2013-09-23T00:00:00"/>
    <s v="Standard Class"/>
    <s v="NB-18655"/>
    <s v="Nona Balk"/>
    <x v="1"/>
    <s v="United States"/>
    <x v="108"/>
    <x v="2"/>
    <n v="32216"/>
    <x v="0"/>
    <s v="FUR-TA-10001095"/>
    <x v="0"/>
    <x v="3"/>
    <x v="611"/>
    <n v="383.43799999999999"/>
    <n v="4"/>
    <n v="0.45"/>
    <n v="-167.3184"/>
  </r>
  <r>
    <n v="757"/>
    <x v="351"/>
    <x v="2"/>
    <x v="282"/>
    <d v="2012-02-01T00:00:00"/>
    <s v="Standard Class"/>
    <s v="DC-13285"/>
    <s v="Debra Catini"/>
    <x v="0"/>
    <s v="United States"/>
    <x v="150"/>
    <x v="11"/>
    <n v="55016"/>
    <x v="2"/>
    <s v="OFF-ST-10002444"/>
    <x v="1"/>
    <x v="4"/>
    <x v="571"/>
    <n v="24.56"/>
    <n v="2"/>
    <n v="0"/>
    <n v="6.8768000000000002"/>
  </r>
  <r>
    <n v="758"/>
    <x v="351"/>
    <x v="2"/>
    <x v="282"/>
    <d v="2012-02-01T00:00:00"/>
    <s v="Standard Class"/>
    <s v="DC-13285"/>
    <s v="Debra Catini"/>
    <x v="0"/>
    <s v="United States"/>
    <x v="150"/>
    <x v="11"/>
    <n v="55016"/>
    <x v="2"/>
    <s v="TEC-AC-10001267"/>
    <x v="2"/>
    <x v="11"/>
    <x v="533"/>
    <n v="119.8"/>
    <n v="4"/>
    <n v="0"/>
    <n v="47.92"/>
  </r>
  <r>
    <n v="759"/>
    <x v="352"/>
    <x v="3"/>
    <x v="283"/>
    <d v="2014-07-29T00:00:00"/>
    <s v="Standard Class"/>
    <s v="CP-12340"/>
    <s v="Christine Phan"/>
    <x v="1"/>
    <s v="United States"/>
    <x v="20"/>
    <x v="15"/>
    <n v="10009"/>
    <x v="3"/>
    <s v="OFF-BI-10000848"/>
    <x v="1"/>
    <x v="8"/>
    <x v="515"/>
    <n v="13.128"/>
    <n v="3"/>
    <n v="0.2"/>
    <n v="4.2666000000000004"/>
  </r>
  <r>
    <n v="760"/>
    <x v="353"/>
    <x v="3"/>
    <x v="65"/>
    <d v="2014-09-23T00:00:00"/>
    <s v="Standard Class"/>
    <s v="BF-11020"/>
    <s v="Barry FranzÃ¶sisch"/>
    <x v="1"/>
    <s v="United States"/>
    <x v="124"/>
    <x v="6"/>
    <n v="54302"/>
    <x v="2"/>
    <s v="OFF-PA-10002377"/>
    <x v="1"/>
    <x v="10"/>
    <x v="557"/>
    <n v="22.72"/>
    <n v="4"/>
    <n v="0"/>
    <n v="10.224"/>
  </r>
  <r>
    <n v="761"/>
    <x v="354"/>
    <x v="1"/>
    <x v="284"/>
    <d v="2012-05-09T00:00:00"/>
    <s v="Standard Class"/>
    <s v="AR-10510"/>
    <s v="Andrew Roberts"/>
    <x v="0"/>
    <s v="United States"/>
    <x v="1"/>
    <x v="1"/>
    <n v="90004"/>
    <x v="1"/>
    <s v="OFF-PA-10003441"/>
    <x v="1"/>
    <x v="10"/>
    <x v="485"/>
    <n v="58.32"/>
    <n v="9"/>
    <n v="0"/>
    <n v="27.993600000000001"/>
  </r>
  <r>
    <n v="762"/>
    <x v="355"/>
    <x v="3"/>
    <x v="132"/>
    <d v="2014-08-11T00:00:00"/>
    <s v="Standard Class"/>
    <s v="JC-16105"/>
    <s v="Julie Creighton"/>
    <x v="1"/>
    <s v="United States"/>
    <x v="118"/>
    <x v="32"/>
    <n v="30318"/>
    <x v="0"/>
    <s v="OFF-LA-10004484"/>
    <x v="1"/>
    <x v="2"/>
    <x v="612"/>
    <n v="12.39"/>
    <n v="3"/>
    <n v="0"/>
    <n v="5.6993999999999998"/>
  </r>
  <r>
    <n v="763"/>
    <x v="356"/>
    <x v="1"/>
    <x v="285"/>
    <d v="2012-02-13T00:00:00"/>
    <s v="Standard Class"/>
    <s v="LH-17020"/>
    <s v="Lisa Hazard"/>
    <x v="0"/>
    <s v="United States"/>
    <x v="38"/>
    <x v="24"/>
    <n v="43229"/>
    <x v="3"/>
    <s v="TEC-PH-10003931"/>
    <x v="2"/>
    <x v="7"/>
    <x v="159"/>
    <n v="107.982"/>
    <n v="3"/>
    <n v="0.4"/>
    <n v="-26.9955"/>
  </r>
  <r>
    <n v="764"/>
    <x v="357"/>
    <x v="2"/>
    <x v="286"/>
    <d v="2011-01-16T00:00:00"/>
    <s v="Second Class"/>
    <s v="CS-12250"/>
    <s v="Chris Selesnick"/>
    <x v="1"/>
    <s v="United States"/>
    <x v="151"/>
    <x v="28"/>
    <n v="71111"/>
    <x v="0"/>
    <s v="OFF-EN-10001990"/>
    <x v="1"/>
    <x v="12"/>
    <x v="33"/>
    <n v="11.36"/>
    <n v="2"/>
    <n v="0"/>
    <n v="5.3391999999999999"/>
  </r>
  <r>
    <n v="765"/>
    <x v="357"/>
    <x v="2"/>
    <x v="286"/>
    <d v="2011-01-16T00:00:00"/>
    <s v="Second Class"/>
    <s v="CS-12250"/>
    <s v="Chris Selesnick"/>
    <x v="1"/>
    <s v="United States"/>
    <x v="151"/>
    <x v="28"/>
    <n v="71111"/>
    <x v="0"/>
    <s v="OFF-EN-10001532"/>
    <x v="1"/>
    <x v="12"/>
    <x v="613"/>
    <n v="50.94"/>
    <n v="3"/>
    <n v="0"/>
    <n v="25.47"/>
  </r>
  <r>
    <n v="766"/>
    <x v="357"/>
    <x v="2"/>
    <x v="286"/>
    <d v="2011-01-16T00:00:00"/>
    <s v="Second Class"/>
    <s v="CS-12250"/>
    <s v="Chris Selesnick"/>
    <x v="1"/>
    <s v="United States"/>
    <x v="151"/>
    <x v="28"/>
    <n v="71111"/>
    <x v="0"/>
    <s v="TEC-AC-10003174"/>
    <x v="2"/>
    <x v="11"/>
    <x v="614"/>
    <n v="646.74"/>
    <n v="6"/>
    <n v="0"/>
    <n v="258.69600000000003"/>
  </r>
  <r>
    <n v="767"/>
    <x v="357"/>
    <x v="2"/>
    <x v="286"/>
    <d v="2011-01-16T00:00:00"/>
    <s v="Second Class"/>
    <s v="CS-12250"/>
    <s v="Chris Selesnick"/>
    <x v="1"/>
    <s v="United States"/>
    <x v="151"/>
    <x v="28"/>
    <n v="71111"/>
    <x v="0"/>
    <s v="OFF-BI-10004187"/>
    <x v="1"/>
    <x v="8"/>
    <x v="33"/>
    <n v="5.64"/>
    <n v="3"/>
    <n v="0"/>
    <n v="2.7071999999999998"/>
  </r>
  <r>
    <n v="768"/>
    <x v="357"/>
    <x v="2"/>
    <x v="286"/>
    <d v="2011-01-16T00:00:00"/>
    <s v="Second Class"/>
    <s v="CS-12250"/>
    <s v="Chris Selesnick"/>
    <x v="1"/>
    <s v="United States"/>
    <x v="151"/>
    <x v="28"/>
    <n v="71111"/>
    <x v="0"/>
    <s v="OFF-ST-10000025"/>
    <x v="1"/>
    <x v="4"/>
    <x v="615"/>
    <n v="572.58000000000004"/>
    <n v="6"/>
    <n v="0"/>
    <n v="34.354799999999997"/>
  </r>
  <r>
    <n v="769"/>
    <x v="358"/>
    <x v="2"/>
    <x v="287"/>
    <d v="2011-05-20T00:00:00"/>
    <s v="Standard Class"/>
    <s v="AJ-10795"/>
    <s v="Anthony Johnson"/>
    <x v="1"/>
    <s v="United States"/>
    <x v="84"/>
    <x v="2"/>
    <n v="33710"/>
    <x v="0"/>
    <s v="FUR-FU-10004306"/>
    <x v="0"/>
    <x v="5"/>
    <x v="616"/>
    <n v="310.88"/>
    <n v="2"/>
    <n v="0.2"/>
    <n v="23.315999999999999"/>
  </r>
  <r>
    <n v="770"/>
    <x v="359"/>
    <x v="0"/>
    <x v="288"/>
    <d v="2013-05-25T00:00:00"/>
    <s v="Standard Class"/>
    <s v="LE-16810"/>
    <s v="Laurel Elliston"/>
    <x v="0"/>
    <s v="United States"/>
    <x v="81"/>
    <x v="17"/>
    <n v="22204"/>
    <x v="0"/>
    <s v="FUR-CH-10003746"/>
    <x v="0"/>
    <x v="1"/>
    <x v="617"/>
    <n v="641.96"/>
    <n v="2"/>
    <n v="0"/>
    <n v="179.74879999999999"/>
  </r>
  <r>
    <n v="771"/>
    <x v="360"/>
    <x v="3"/>
    <x v="289"/>
    <d v="2014-06-02T00:00:00"/>
    <s v="Standard Class"/>
    <s v="BV-11245"/>
    <s v="Benjamin Venier"/>
    <x v="1"/>
    <s v="United States"/>
    <x v="96"/>
    <x v="23"/>
    <n v="50315"/>
    <x v="2"/>
    <s v="OFF-BI-10001036"/>
    <x v="1"/>
    <x v="8"/>
    <x v="618"/>
    <n v="18.28"/>
    <n v="2"/>
    <n v="0"/>
    <n v="9.14"/>
  </r>
  <r>
    <n v="772"/>
    <x v="360"/>
    <x v="3"/>
    <x v="289"/>
    <d v="2014-06-02T00:00:00"/>
    <s v="Standard Class"/>
    <s v="BV-11245"/>
    <s v="Benjamin Venier"/>
    <x v="1"/>
    <s v="United States"/>
    <x v="96"/>
    <x v="23"/>
    <n v="50315"/>
    <x v="2"/>
    <s v="TEC-PH-10004614"/>
    <x v="2"/>
    <x v="7"/>
    <x v="299"/>
    <n v="207"/>
    <n v="3"/>
    <n v="0"/>
    <n v="51.75"/>
  </r>
  <r>
    <n v="773"/>
    <x v="360"/>
    <x v="3"/>
    <x v="289"/>
    <d v="2014-06-02T00:00:00"/>
    <s v="Standard Class"/>
    <s v="BV-11245"/>
    <s v="Benjamin Venier"/>
    <x v="1"/>
    <s v="United States"/>
    <x v="96"/>
    <x v="23"/>
    <n v="50315"/>
    <x v="2"/>
    <s v="OFF-BI-10000301"/>
    <x v="1"/>
    <x v="8"/>
    <x v="619"/>
    <n v="32.35"/>
    <n v="5"/>
    <n v="0"/>
    <n v="16.175000000000001"/>
  </r>
  <r>
    <n v="774"/>
    <x v="360"/>
    <x v="3"/>
    <x v="289"/>
    <d v="2014-06-02T00:00:00"/>
    <s v="Standard Class"/>
    <s v="BV-11245"/>
    <s v="Benjamin Venier"/>
    <x v="1"/>
    <s v="United States"/>
    <x v="96"/>
    <x v="23"/>
    <n v="50315"/>
    <x v="2"/>
    <s v="OFF-BI-10003910"/>
    <x v="1"/>
    <x v="8"/>
    <x v="8"/>
    <n v="7.71"/>
    <n v="1"/>
    <n v="0"/>
    <n v="3.4695"/>
  </r>
  <r>
    <n v="775"/>
    <x v="360"/>
    <x v="3"/>
    <x v="289"/>
    <d v="2014-06-02T00:00:00"/>
    <s v="Standard Class"/>
    <s v="BV-11245"/>
    <s v="Benjamin Venier"/>
    <x v="1"/>
    <s v="United States"/>
    <x v="96"/>
    <x v="23"/>
    <n v="50315"/>
    <x v="2"/>
    <s v="OFF-AR-10004648"/>
    <x v="1"/>
    <x v="6"/>
    <x v="620"/>
    <n v="40.299999999999997"/>
    <n v="2"/>
    <n v="0"/>
    <n v="10.881"/>
  </r>
  <r>
    <n v="776"/>
    <x v="360"/>
    <x v="3"/>
    <x v="289"/>
    <d v="2014-06-02T00:00:00"/>
    <s v="Standard Class"/>
    <s v="BV-11245"/>
    <s v="Benjamin Venier"/>
    <x v="1"/>
    <s v="United States"/>
    <x v="96"/>
    <x v="23"/>
    <n v="50315"/>
    <x v="2"/>
    <s v="FUR-FU-10002597"/>
    <x v="0"/>
    <x v="5"/>
    <x v="621"/>
    <n v="34.58"/>
    <n v="7"/>
    <n v="0"/>
    <n v="14.5236"/>
  </r>
  <r>
    <n v="777"/>
    <x v="361"/>
    <x v="2"/>
    <x v="290"/>
    <d v="2011-06-07T00:00:00"/>
    <s v="Standard Class"/>
    <s v="DL-12865"/>
    <s v="Dan Lawera"/>
    <x v="0"/>
    <s v="United States"/>
    <x v="74"/>
    <x v="24"/>
    <n v="45231"/>
    <x v="3"/>
    <s v="OFF-AR-10003405"/>
    <x v="1"/>
    <x v="6"/>
    <x v="622"/>
    <n v="32.76"/>
    <n v="7"/>
    <n v="0.2"/>
    <n v="3.6855000000000002"/>
  </r>
  <r>
    <n v="778"/>
    <x v="362"/>
    <x v="1"/>
    <x v="291"/>
    <d v="2012-08-23T00:00:00"/>
    <s v="First Class"/>
    <s v="NZ-18565"/>
    <s v="Nick Zandusky"/>
    <x v="2"/>
    <s v="United States"/>
    <x v="8"/>
    <x v="1"/>
    <n v="94110"/>
    <x v="1"/>
    <s v="FUR-CH-10002335"/>
    <x v="0"/>
    <x v="1"/>
    <x v="623"/>
    <n v="544.00800000000004"/>
    <n v="3"/>
    <n v="0.2"/>
    <n v="40.800600000000003"/>
  </r>
  <r>
    <n v="779"/>
    <x v="362"/>
    <x v="1"/>
    <x v="291"/>
    <d v="2012-08-23T00:00:00"/>
    <s v="First Class"/>
    <s v="NZ-18565"/>
    <s v="Nick Zandusky"/>
    <x v="2"/>
    <s v="United States"/>
    <x v="8"/>
    <x v="1"/>
    <n v="94110"/>
    <x v="1"/>
    <s v="OFF-PA-10000157"/>
    <x v="1"/>
    <x v="10"/>
    <x v="364"/>
    <n v="59.94"/>
    <n v="3"/>
    <n v="0"/>
    <n v="28.171800000000001"/>
  </r>
  <r>
    <n v="780"/>
    <x v="362"/>
    <x v="1"/>
    <x v="291"/>
    <d v="2012-08-23T00:00:00"/>
    <s v="First Class"/>
    <s v="NZ-18565"/>
    <s v="Nick Zandusky"/>
    <x v="2"/>
    <s v="United States"/>
    <x v="8"/>
    <x v="1"/>
    <n v="94110"/>
    <x v="1"/>
    <s v="OFF-PA-10001947"/>
    <x v="1"/>
    <x v="10"/>
    <x v="354"/>
    <n v="23.92"/>
    <n v="4"/>
    <n v="0"/>
    <n v="11.720800000000001"/>
  </r>
  <r>
    <n v="781"/>
    <x v="362"/>
    <x v="1"/>
    <x v="291"/>
    <d v="2012-08-23T00:00:00"/>
    <s v="First Class"/>
    <s v="NZ-18565"/>
    <s v="Nick Zandusky"/>
    <x v="2"/>
    <s v="United States"/>
    <x v="8"/>
    <x v="1"/>
    <n v="94110"/>
    <x v="1"/>
    <s v="OFF-PA-10003657"/>
    <x v="1"/>
    <x v="10"/>
    <x v="624"/>
    <n v="4.28"/>
    <n v="1"/>
    <n v="0"/>
    <n v="1.9259999999999999"/>
  </r>
  <r>
    <n v="782"/>
    <x v="363"/>
    <x v="1"/>
    <x v="292"/>
    <d v="2012-06-10T00:00:00"/>
    <s v="Second Class"/>
    <s v="BM-11785"/>
    <s v="Bryan Mills"/>
    <x v="0"/>
    <s v="United States"/>
    <x v="38"/>
    <x v="24"/>
    <n v="43229"/>
    <x v="3"/>
    <s v="OFF-BI-10001098"/>
    <x v="1"/>
    <x v="8"/>
    <x v="405"/>
    <n v="32.07"/>
    <n v="5"/>
    <n v="0.7"/>
    <n v="-22.449000000000002"/>
  </r>
  <r>
    <n v="783"/>
    <x v="363"/>
    <x v="1"/>
    <x v="292"/>
    <d v="2012-06-10T00:00:00"/>
    <s v="Second Class"/>
    <s v="BM-11785"/>
    <s v="Bryan Mills"/>
    <x v="0"/>
    <s v="United States"/>
    <x v="38"/>
    <x v="24"/>
    <n v="43229"/>
    <x v="3"/>
    <s v="TEC-AC-10002167"/>
    <x v="2"/>
    <x v="11"/>
    <x v="46"/>
    <n v="24"/>
    <n v="2"/>
    <n v="0.2"/>
    <n v="-2.7"/>
  </r>
  <r>
    <n v="784"/>
    <x v="363"/>
    <x v="1"/>
    <x v="292"/>
    <d v="2012-06-10T00:00:00"/>
    <s v="Second Class"/>
    <s v="BM-11785"/>
    <s v="Bryan Mills"/>
    <x v="0"/>
    <s v="United States"/>
    <x v="38"/>
    <x v="24"/>
    <n v="43229"/>
    <x v="3"/>
    <s v="FUR-BO-10004409"/>
    <x v="0"/>
    <x v="0"/>
    <x v="625"/>
    <n v="35.49"/>
    <n v="1"/>
    <n v="0.5"/>
    <n v="-15.615600000000001"/>
  </r>
  <r>
    <n v="785"/>
    <x v="363"/>
    <x v="1"/>
    <x v="292"/>
    <d v="2012-06-10T00:00:00"/>
    <s v="Second Class"/>
    <s v="BM-11785"/>
    <s v="Bryan Mills"/>
    <x v="0"/>
    <s v="United States"/>
    <x v="38"/>
    <x v="24"/>
    <n v="43229"/>
    <x v="3"/>
    <s v="TEC-AC-10000057"/>
    <x v="2"/>
    <x v="11"/>
    <x v="626"/>
    <n v="47.984000000000002"/>
    <n v="2"/>
    <n v="0.2"/>
    <n v="0.5998"/>
  </r>
  <r>
    <n v="786"/>
    <x v="364"/>
    <x v="1"/>
    <x v="293"/>
    <d v="2012-05-28T00:00:00"/>
    <s v="Standard Class"/>
    <s v="EA-14035"/>
    <s v="Erin Ashbrook"/>
    <x v="1"/>
    <s v="United States"/>
    <x v="29"/>
    <x v="20"/>
    <n v="29203"/>
    <x v="0"/>
    <s v="OFF-EN-10000056"/>
    <x v="1"/>
    <x v="12"/>
    <x v="627"/>
    <n v="186.69"/>
    <n v="3"/>
    <n v="0"/>
    <n v="87.744299999999996"/>
  </r>
  <r>
    <n v="787"/>
    <x v="365"/>
    <x v="3"/>
    <x v="294"/>
    <d v="2014-03-22T00:00:00"/>
    <s v="Second Class"/>
    <s v="CL-12565"/>
    <s v="Clay Ludtke"/>
    <x v="0"/>
    <s v="United States"/>
    <x v="152"/>
    <x v="1"/>
    <n v="93534"/>
    <x v="1"/>
    <s v="OFF-BI-10000014"/>
    <x v="1"/>
    <x v="8"/>
    <x v="628"/>
    <n v="17.456"/>
    <n v="2"/>
    <n v="0.2"/>
    <n v="5.8914"/>
  </r>
  <r>
    <n v="788"/>
    <x v="366"/>
    <x v="1"/>
    <x v="295"/>
    <d v="2012-12-16T00:00:00"/>
    <s v="Standard Class"/>
    <s v="LT-17110"/>
    <s v="Liz Thompson"/>
    <x v="0"/>
    <s v="United States"/>
    <x v="152"/>
    <x v="1"/>
    <n v="93534"/>
    <x v="1"/>
    <s v="FUR-CH-10004675"/>
    <x v="0"/>
    <x v="1"/>
    <x v="629"/>
    <n v="348.928"/>
    <n v="2"/>
    <n v="0.2"/>
    <n v="34.892800000000001"/>
  </r>
  <r>
    <n v="789"/>
    <x v="367"/>
    <x v="1"/>
    <x v="153"/>
    <d v="2012-06-30T00:00:00"/>
    <s v="Standard Class"/>
    <s v="SA-20830"/>
    <s v="Sue Ann Reed"/>
    <x v="0"/>
    <s v="United States"/>
    <x v="102"/>
    <x v="17"/>
    <n v="23223"/>
    <x v="0"/>
    <s v="OFF-BI-10001543"/>
    <x v="1"/>
    <x v="8"/>
    <x v="375"/>
    <n v="143.96"/>
    <n v="4"/>
    <n v="0"/>
    <n v="69.100800000000007"/>
  </r>
  <r>
    <n v="790"/>
    <x v="367"/>
    <x v="1"/>
    <x v="153"/>
    <d v="2012-06-30T00:00:00"/>
    <s v="Standard Class"/>
    <s v="SA-20830"/>
    <s v="Sue Ann Reed"/>
    <x v="0"/>
    <s v="United States"/>
    <x v="102"/>
    <x v="17"/>
    <n v="23223"/>
    <x v="0"/>
    <s v="OFF-ST-10001321"/>
    <x v="1"/>
    <x v="4"/>
    <x v="416"/>
    <n v="15.42"/>
    <n v="1"/>
    <n v="0"/>
    <n v="4.1634000000000002"/>
  </r>
  <r>
    <n v="791"/>
    <x v="367"/>
    <x v="1"/>
    <x v="153"/>
    <d v="2012-06-30T00:00:00"/>
    <s v="Standard Class"/>
    <s v="SA-20830"/>
    <s v="Sue Ann Reed"/>
    <x v="0"/>
    <s v="United States"/>
    <x v="102"/>
    <x v="17"/>
    <n v="23223"/>
    <x v="0"/>
    <s v="OFF-BI-10001132"/>
    <x v="1"/>
    <x v="8"/>
    <x v="630"/>
    <n v="43.04"/>
    <n v="8"/>
    <n v="0"/>
    <n v="21.089600000000001"/>
  </r>
  <r>
    <n v="792"/>
    <x v="367"/>
    <x v="1"/>
    <x v="153"/>
    <d v="2012-06-30T00:00:00"/>
    <s v="Standard Class"/>
    <s v="SA-20830"/>
    <s v="Sue Ann Reed"/>
    <x v="0"/>
    <s v="United States"/>
    <x v="102"/>
    <x v="17"/>
    <n v="23223"/>
    <x v="0"/>
    <s v="FUR-CH-10003199"/>
    <x v="0"/>
    <x v="1"/>
    <x v="631"/>
    <n v="332.94"/>
    <n v="3"/>
    <n v="0"/>
    <n v="79.905600000000007"/>
  </r>
  <r>
    <n v="793"/>
    <x v="368"/>
    <x v="0"/>
    <x v="244"/>
    <d v="2013-05-21T00:00:00"/>
    <s v="Same Day"/>
    <s v="JK-15730"/>
    <s v="Joe Kamberova"/>
    <x v="0"/>
    <s v="United States"/>
    <x v="153"/>
    <x v="3"/>
    <n v="28806"/>
    <x v="0"/>
    <s v="TEC-PH-10001530"/>
    <x v="2"/>
    <x v="7"/>
    <x v="632"/>
    <n v="1363.96"/>
    <n v="5"/>
    <n v="0.2"/>
    <n v="85.247500000000002"/>
  </r>
  <r>
    <n v="794"/>
    <x v="369"/>
    <x v="2"/>
    <x v="59"/>
    <d v="2011-09-26T00:00:00"/>
    <s v="Standard Class"/>
    <s v="ES-14020"/>
    <s v="Erica Smith"/>
    <x v="0"/>
    <s v="United States"/>
    <x v="8"/>
    <x v="1"/>
    <n v="94110"/>
    <x v="1"/>
    <s v="OFF-LA-10001569"/>
    <x v="1"/>
    <x v="2"/>
    <x v="633"/>
    <n v="9.9600000000000009"/>
    <n v="2"/>
    <n v="0"/>
    <n v="4.5815999999999999"/>
  </r>
  <r>
    <n v="795"/>
    <x v="369"/>
    <x v="2"/>
    <x v="59"/>
    <d v="2011-09-26T00:00:00"/>
    <s v="Standard Class"/>
    <s v="ES-14020"/>
    <s v="Erica Smith"/>
    <x v="0"/>
    <s v="United States"/>
    <x v="8"/>
    <x v="1"/>
    <n v="94110"/>
    <x v="1"/>
    <s v="OFF-PA-10003724"/>
    <x v="1"/>
    <x v="10"/>
    <x v="357"/>
    <n v="21.72"/>
    <n v="4"/>
    <n v="0"/>
    <n v="10.642799999999999"/>
  </r>
  <r>
    <n v="796"/>
    <x v="370"/>
    <x v="3"/>
    <x v="296"/>
    <d v="2014-09-27T00:00:00"/>
    <s v="Standard Class"/>
    <s v="RH-19495"/>
    <s v="Rick Hansen"/>
    <x v="0"/>
    <s v="United States"/>
    <x v="30"/>
    <x v="11"/>
    <n v="55901"/>
    <x v="2"/>
    <s v="OFF-BI-10000546"/>
    <x v="1"/>
    <x v="8"/>
    <x v="609"/>
    <n v="20.16"/>
    <n v="7"/>
    <n v="0"/>
    <n v="9.8783999999999992"/>
  </r>
  <r>
    <n v="797"/>
    <x v="371"/>
    <x v="1"/>
    <x v="100"/>
    <d v="2012-12-26T00:00:00"/>
    <s v="First Class"/>
    <s v="DB-13120"/>
    <s v="David Bremer"/>
    <x v="1"/>
    <s v="United States"/>
    <x v="30"/>
    <x v="15"/>
    <n v="14609"/>
    <x v="3"/>
    <s v="OFF-PA-10000176"/>
    <x v="1"/>
    <x v="10"/>
    <x v="634"/>
    <n v="132.79"/>
    <n v="7"/>
    <n v="0"/>
    <n v="63.739199999999997"/>
  </r>
  <r>
    <n v="798"/>
    <x v="371"/>
    <x v="1"/>
    <x v="100"/>
    <d v="2012-12-26T00:00:00"/>
    <s v="First Class"/>
    <s v="DB-13120"/>
    <s v="David Bremer"/>
    <x v="1"/>
    <s v="United States"/>
    <x v="30"/>
    <x v="15"/>
    <n v="14609"/>
    <x v="3"/>
    <s v="OFF-PA-10002365"/>
    <x v="1"/>
    <x v="10"/>
    <x v="12"/>
    <n v="12.96"/>
    <n v="2"/>
    <n v="0"/>
    <n v="6.2207999999999997"/>
  </r>
  <r>
    <n v="799"/>
    <x v="371"/>
    <x v="1"/>
    <x v="100"/>
    <d v="2012-12-26T00:00:00"/>
    <s v="First Class"/>
    <s v="DB-13120"/>
    <s v="David Bremer"/>
    <x v="1"/>
    <s v="United States"/>
    <x v="30"/>
    <x v="15"/>
    <n v="14609"/>
    <x v="3"/>
    <s v="OFF-LA-10002271"/>
    <x v="1"/>
    <x v="2"/>
    <x v="635"/>
    <n v="21.56"/>
    <n v="7"/>
    <n v="0"/>
    <n v="10.348800000000001"/>
  </r>
  <r>
    <n v="800"/>
    <x v="372"/>
    <x v="1"/>
    <x v="154"/>
    <d v="2012-03-12T00:00:00"/>
    <s v="Standard Class"/>
    <s v="CD-11920"/>
    <s v="Carlos Daly"/>
    <x v="0"/>
    <s v="United States"/>
    <x v="154"/>
    <x v="1"/>
    <n v="92530"/>
    <x v="1"/>
    <s v="FUR-CH-10002647"/>
    <x v="0"/>
    <x v="1"/>
    <x v="470"/>
    <n v="283.92"/>
    <n v="5"/>
    <n v="0.2"/>
    <n v="17.745000000000001"/>
  </r>
  <r>
    <n v="801"/>
    <x v="373"/>
    <x v="3"/>
    <x v="297"/>
    <d v="2014-02-24T00:00:00"/>
    <s v="First Class"/>
    <s v="HW-14935"/>
    <s v="Helen Wasserman"/>
    <x v="1"/>
    <s v="United States"/>
    <x v="70"/>
    <x v="1"/>
    <n v="92105"/>
    <x v="1"/>
    <s v="FUR-FU-10004090"/>
    <x v="0"/>
    <x v="5"/>
    <x v="636"/>
    <n v="22.23"/>
    <n v="1"/>
    <n v="0"/>
    <n v="7.3358999999999996"/>
  </r>
  <r>
    <n v="802"/>
    <x v="373"/>
    <x v="3"/>
    <x v="297"/>
    <d v="2014-02-24T00:00:00"/>
    <s v="First Class"/>
    <s v="HW-14935"/>
    <s v="Helen Wasserman"/>
    <x v="1"/>
    <s v="United States"/>
    <x v="70"/>
    <x v="1"/>
    <n v="92105"/>
    <x v="1"/>
    <s v="TEC-PH-10001580"/>
    <x v="2"/>
    <x v="7"/>
    <x v="231"/>
    <n v="215.96799999999999"/>
    <n v="2"/>
    <n v="0.2"/>
    <n v="18.897200000000002"/>
  </r>
  <r>
    <n v="803"/>
    <x v="374"/>
    <x v="0"/>
    <x v="298"/>
    <d v="2013-08-24T00:00:00"/>
    <s v="Second Class"/>
    <s v="HW-14935"/>
    <s v="Helen Wasserman"/>
    <x v="1"/>
    <s v="United States"/>
    <x v="20"/>
    <x v="15"/>
    <n v="10024"/>
    <x v="3"/>
    <s v="OFF-AP-10000576"/>
    <x v="1"/>
    <x v="9"/>
    <x v="637"/>
    <n v="355.32"/>
    <n v="9"/>
    <n v="0"/>
    <n v="99.489599999999996"/>
  </r>
  <r>
    <n v="804"/>
    <x v="375"/>
    <x v="0"/>
    <x v="299"/>
    <d v="2013-03-18T00:00:00"/>
    <s v="Standard Class"/>
    <s v="MC-18130"/>
    <s v="Mike Caudle"/>
    <x v="1"/>
    <s v="United States"/>
    <x v="53"/>
    <x v="28"/>
    <n v="71203"/>
    <x v="0"/>
    <s v="OFF-PA-10003953"/>
    <x v="1"/>
    <x v="10"/>
    <x v="638"/>
    <n v="12.96"/>
    <n v="2"/>
    <n v="0"/>
    <n v="6.2207999999999997"/>
  </r>
  <r>
    <n v="805"/>
    <x v="376"/>
    <x v="3"/>
    <x v="300"/>
    <d v="2014-04-25T00:00:00"/>
    <s v="First Class"/>
    <s v="GM-14440"/>
    <s v="Gary McGarr"/>
    <x v="0"/>
    <s v="United States"/>
    <x v="8"/>
    <x v="1"/>
    <n v="94122"/>
    <x v="1"/>
    <s v="FUR-FU-10000794"/>
    <x v="0"/>
    <x v="5"/>
    <x v="639"/>
    <n v="18.28"/>
    <n v="2"/>
    <n v="0"/>
    <n v="6.2152000000000003"/>
  </r>
  <r>
    <n v="806"/>
    <x v="377"/>
    <x v="2"/>
    <x v="301"/>
    <d v="2011-07-11T00:00:00"/>
    <s v="Standard Class"/>
    <s v="RA-19915"/>
    <s v="Russell Applegate"/>
    <x v="0"/>
    <s v="United States"/>
    <x v="60"/>
    <x v="22"/>
    <n v="80219"/>
    <x v="1"/>
    <s v="OFF-AR-10001897"/>
    <x v="1"/>
    <x v="6"/>
    <x v="640"/>
    <n v="43.176000000000002"/>
    <n v="3"/>
    <n v="0.2"/>
    <n v="4.3175999999999997"/>
  </r>
  <r>
    <n v="807"/>
    <x v="377"/>
    <x v="2"/>
    <x v="301"/>
    <d v="2011-07-11T00:00:00"/>
    <s v="Standard Class"/>
    <s v="RA-19915"/>
    <s v="Russell Applegate"/>
    <x v="0"/>
    <s v="United States"/>
    <x v="60"/>
    <x v="22"/>
    <n v="80219"/>
    <x v="1"/>
    <s v="TEC-PH-10001795"/>
    <x v="2"/>
    <x v="7"/>
    <x v="641"/>
    <n v="1983.9680000000001"/>
    <n v="4"/>
    <n v="0.2"/>
    <n v="247.99600000000001"/>
  </r>
  <r>
    <n v="808"/>
    <x v="378"/>
    <x v="1"/>
    <x v="302"/>
    <d v="2012-05-02T00:00:00"/>
    <s v="First Class"/>
    <s v="AA-10375"/>
    <s v="Allen Armold"/>
    <x v="0"/>
    <s v="United States"/>
    <x v="155"/>
    <x v="8"/>
    <n v="68104"/>
    <x v="2"/>
    <s v="FUR-FU-10003347"/>
    <x v="0"/>
    <x v="5"/>
    <x v="374"/>
    <n v="28.4"/>
    <n v="2"/>
    <n v="0"/>
    <n v="11.076000000000001"/>
  </r>
  <r>
    <n v="809"/>
    <x v="378"/>
    <x v="1"/>
    <x v="302"/>
    <d v="2012-05-02T00:00:00"/>
    <s v="First Class"/>
    <s v="AA-10375"/>
    <s v="Allen Armold"/>
    <x v="0"/>
    <s v="United States"/>
    <x v="155"/>
    <x v="8"/>
    <n v="68104"/>
    <x v="2"/>
    <s v="TEC-AC-10004901"/>
    <x v="2"/>
    <x v="11"/>
    <x v="642"/>
    <n v="149.97"/>
    <n v="3"/>
    <n v="0"/>
    <n v="50.989800000000002"/>
  </r>
  <r>
    <n v="810"/>
    <x v="379"/>
    <x v="2"/>
    <x v="303"/>
    <d v="2011-10-15T00:00:00"/>
    <s v="First Class"/>
    <s v="ZC-21910"/>
    <s v="Zuschuss Carroll"/>
    <x v="0"/>
    <s v="United States"/>
    <x v="156"/>
    <x v="4"/>
    <n v="98026"/>
    <x v="1"/>
    <s v="OFF-AR-10003190"/>
    <x v="1"/>
    <x v="6"/>
    <x v="643"/>
    <n v="11.52"/>
    <n v="4"/>
    <n v="0"/>
    <n v="3.2256"/>
  </r>
  <r>
    <n v="811"/>
    <x v="379"/>
    <x v="2"/>
    <x v="303"/>
    <d v="2011-10-15T00:00:00"/>
    <s v="First Class"/>
    <s v="ZC-21910"/>
    <s v="Zuschuss Carroll"/>
    <x v="0"/>
    <s v="United States"/>
    <x v="156"/>
    <x v="4"/>
    <n v="98026"/>
    <x v="1"/>
    <s v="FUR-TA-10002903"/>
    <x v="0"/>
    <x v="3"/>
    <x v="255"/>
    <n v="1298.55"/>
    <n v="5"/>
    <n v="0"/>
    <n v="311.65199999999999"/>
  </r>
  <r>
    <n v="812"/>
    <x v="379"/>
    <x v="2"/>
    <x v="303"/>
    <d v="2011-10-15T00:00:00"/>
    <s v="First Class"/>
    <s v="ZC-21910"/>
    <s v="Zuschuss Carroll"/>
    <x v="0"/>
    <s v="United States"/>
    <x v="156"/>
    <x v="4"/>
    <n v="98026"/>
    <x v="1"/>
    <s v="OFF-AP-10000240"/>
    <x v="1"/>
    <x v="9"/>
    <x v="644"/>
    <n v="213.92"/>
    <n v="4"/>
    <n v="0"/>
    <n v="62.036799999999999"/>
  </r>
  <r>
    <n v="813"/>
    <x v="379"/>
    <x v="2"/>
    <x v="303"/>
    <d v="2011-10-15T00:00:00"/>
    <s v="First Class"/>
    <s v="ZC-21910"/>
    <s v="Zuschuss Carroll"/>
    <x v="0"/>
    <s v="United States"/>
    <x v="156"/>
    <x v="4"/>
    <n v="98026"/>
    <x v="1"/>
    <s v="TEC-AC-10001101"/>
    <x v="2"/>
    <x v="11"/>
    <x v="547"/>
    <n v="25.78"/>
    <n v="2"/>
    <n v="0"/>
    <n v="2.5779999999999998"/>
  </r>
  <r>
    <n v="814"/>
    <x v="380"/>
    <x v="3"/>
    <x v="304"/>
    <d v="2014-05-15T00:00:00"/>
    <s v="Same Day"/>
    <s v="PJ-19015"/>
    <s v="Pauline Johnson"/>
    <x v="0"/>
    <s v="United States"/>
    <x v="157"/>
    <x v="1"/>
    <n v="92704"/>
    <x v="1"/>
    <s v="FUR-FU-10000794"/>
    <x v="0"/>
    <x v="5"/>
    <x v="639"/>
    <n v="18.28"/>
    <n v="2"/>
    <n v="0"/>
    <n v="6.2152000000000003"/>
  </r>
  <r>
    <n v="815"/>
    <x v="380"/>
    <x v="3"/>
    <x v="304"/>
    <d v="2014-05-15T00:00:00"/>
    <s v="Same Day"/>
    <s v="PJ-19015"/>
    <s v="Pauline Johnson"/>
    <x v="0"/>
    <s v="United States"/>
    <x v="157"/>
    <x v="1"/>
    <n v="92704"/>
    <x v="1"/>
    <s v="TEC-AC-10001838"/>
    <x v="2"/>
    <x v="11"/>
    <x v="645"/>
    <n v="1399.93"/>
    <n v="7"/>
    <n v="0"/>
    <n v="601.96990000000005"/>
  </r>
  <r>
    <n v="816"/>
    <x v="381"/>
    <x v="1"/>
    <x v="305"/>
    <d v="2012-03-23T00:00:00"/>
    <s v="First Class"/>
    <s v="BW-11110"/>
    <s v="Bart Watters"/>
    <x v="1"/>
    <s v="United States"/>
    <x v="158"/>
    <x v="6"/>
    <n v="53209"/>
    <x v="2"/>
    <s v="OFF-PA-10000061"/>
    <x v="1"/>
    <x v="10"/>
    <x v="179"/>
    <n v="51.84"/>
    <n v="8"/>
    <n v="0"/>
    <n v="24.883199999999999"/>
  </r>
  <r>
    <n v="817"/>
    <x v="382"/>
    <x v="0"/>
    <x v="306"/>
    <d v="2013-09-20T00:00:00"/>
    <s v="Standard Class"/>
    <s v="DB-13210"/>
    <s v="Dean Braden"/>
    <x v="0"/>
    <s v="United States"/>
    <x v="10"/>
    <x v="9"/>
    <n v="19140"/>
    <x v="3"/>
    <s v="OFF-PA-10003651"/>
    <x v="1"/>
    <x v="10"/>
    <x v="646"/>
    <n v="5.3440000000000003"/>
    <n v="1"/>
    <n v="0.2"/>
    <n v="1.8704000000000001"/>
  </r>
  <r>
    <n v="818"/>
    <x v="383"/>
    <x v="2"/>
    <x v="307"/>
    <d v="2011-02-07T00:00:00"/>
    <s v="Standard Class"/>
    <s v="CA-12775"/>
    <s v="Cynthia Arntzen"/>
    <x v="0"/>
    <s v="United States"/>
    <x v="10"/>
    <x v="9"/>
    <n v="19140"/>
    <x v="3"/>
    <s v="OFF-PA-10000304"/>
    <x v="1"/>
    <x v="10"/>
    <x v="88"/>
    <n v="41.472000000000001"/>
    <n v="8"/>
    <n v="0.2"/>
    <n v="14.5152"/>
  </r>
  <r>
    <n v="819"/>
    <x v="383"/>
    <x v="2"/>
    <x v="307"/>
    <d v="2011-02-07T00:00:00"/>
    <s v="Standard Class"/>
    <s v="CA-12775"/>
    <s v="Cynthia Arntzen"/>
    <x v="0"/>
    <s v="United States"/>
    <x v="10"/>
    <x v="9"/>
    <n v="19140"/>
    <x v="3"/>
    <s v="OFF-BI-10003094"/>
    <x v="1"/>
    <x v="8"/>
    <x v="647"/>
    <n v="3.1680000000000001"/>
    <n v="3"/>
    <n v="0.7"/>
    <n v="-2.4287999999999998"/>
  </r>
  <r>
    <n v="820"/>
    <x v="383"/>
    <x v="2"/>
    <x v="307"/>
    <d v="2011-02-07T00:00:00"/>
    <s v="Standard Class"/>
    <s v="CA-12775"/>
    <s v="Cynthia Arntzen"/>
    <x v="0"/>
    <s v="United States"/>
    <x v="10"/>
    <x v="9"/>
    <n v="19140"/>
    <x v="3"/>
    <s v="FUR-CH-10001394"/>
    <x v="0"/>
    <x v="1"/>
    <x v="648"/>
    <n v="1228.4649999999999"/>
    <n v="5"/>
    <n v="0.3"/>
    <n v="0"/>
  </r>
  <r>
    <n v="821"/>
    <x v="383"/>
    <x v="2"/>
    <x v="307"/>
    <d v="2011-02-07T00:00:00"/>
    <s v="Standard Class"/>
    <s v="CA-12775"/>
    <s v="Cynthia Arntzen"/>
    <x v="0"/>
    <s v="United States"/>
    <x v="10"/>
    <x v="9"/>
    <n v="19140"/>
    <x v="3"/>
    <s v="OFF-BI-10004230"/>
    <x v="1"/>
    <x v="8"/>
    <x v="649"/>
    <n v="31.085999999999999"/>
    <n v="3"/>
    <n v="0.7"/>
    <n v="-22.796399999999998"/>
  </r>
  <r>
    <n v="822"/>
    <x v="383"/>
    <x v="2"/>
    <x v="307"/>
    <d v="2011-02-07T00:00:00"/>
    <s v="Standard Class"/>
    <s v="CA-12775"/>
    <s v="Cynthia Arntzen"/>
    <x v="0"/>
    <s v="United States"/>
    <x v="10"/>
    <x v="9"/>
    <n v="19140"/>
    <x v="3"/>
    <s v="OFF-PA-10003395"/>
    <x v="1"/>
    <x v="10"/>
    <x v="650"/>
    <n v="335.52"/>
    <n v="4"/>
    <n v="0.2"/>
    <n v="117.432"/>
  </r>
  <r>
    <n v="823"/>
    <x v="384"/>
    <x v="3"/>
    <x v="308"/>
    <d v="2014-06-28T00:00:00"/>
    <s v="Standard Class"/>
    <s v="TR-21325"/>
    <s v="Toby Ritter"/>
    <x v="0"/>
    <s v="United States"/>
    <x v="78"/>
    <x v="30"/>
    <n v="7109"/>
    <x v="3"/>
    <s v="TEC-AC-10002402"/>
    <x v="2"/>
    <x v="11"/>
    <x v="651"/>
    <n v="239.97"/>
    <n v="3"/>
    <n v="0"/>
    <n v="71.991"/>
  </r>
  <r>
    <n v="824"/>
    <x v="384"/>
    <x v="3"/>
    <x v="308"/>
    <d v="2014-06-28T00:00:00"/>
    <s v="Standard Class"/>
    <s v="TR-21325"/>
    <s v="Toby Ritter"/>
    <x v="0"/>
    <s v="United States"/>
    <x v="78"/>
    <x v="30"/>
    <n v="7109"/>
    <x v="3"/>
    <s v="OFF-LA-10003223"/>
    <x v="1"/>
    <x v="2"/>
    <x v="602"/>
    <n v="9.82"/>
    <n v="2"/>
    <n v="0"/>
    <n v="4.8117999999999999"/>
  </r>
  <r>
    <n v="825"/>
    <x v="385"/>
    <x v="2"/>
    <x v="309"/>
    <d v="2011-05-15T00:00:00"/>
    <s v="Standard Class"/>
    <s v="PG-18820"/>
    <s v="Patrick Gardner"/>
    <x v="0"/>
    <s v="United States"/>
    <x v="8"/>
    <x v="1"/>
    <n v="94110"/>
    <x v="1"/>
    <s v="TEC-AC-10003441"/>
    <x v="2"/>
    <x v="11"/>
    <x v="652"/>
    <n v="67.8"/>
    <n v="4"/>
    <n v="0"/>
    <n v="4.0679999999999996"/>
  </r>
  <r>
    <n v="826"/>
    <x v="385"/>
    <x v="2"/>
    <x v="309"/>
    <d v="2011-05-15T00:00:00"/>
    <s v="Standard Class"/>
    <s v="PG-18820"/>
    <s v="Patrick Gardner"/>
    <x v="0"/>
    <s v="United States"/>
    <x v="8"/>
    <x v="1"/>
    <n v="94110"/>
    <x v="1"/>
    <s v="TEC-AC-10000109"/>
    <x v="2"/>
    <x v="11"/>
    <x v="200"/>
    <n v="167.97"/>
    <n v="3"/>
    <n v="0"/>
    <n v="40.312800000000003"/>
  </r>
  <r>
    <n v="827"/>
    <x v="386"/>
    <x v="3"/>
    <x v="170"/>
    <d v="2014-08-29T00:00:00"/>
    <s v="Standard Class"/>
    <s v="GT-14710"/>
    <s v="Greg Tran"/>
    <x v="0"/>
    <s v="United States"/>
    <x v="69"/>
    <x v="11"/>
    <n v="55044"/>
    <x v="2"/>
    <s v="OFF-FA-10002280"/>
    <x v="1"/>
    <x v="13"/>
    <x v="653"/>
    <n v="35"/>
    <n v="7"/>
    <n v="0"/>
    <n v="16.8"/>
  </r>
  <r>
    <n v="828"/>
    <x v="386"/>
    <x v="3"/>
    <x v="170"/>
    <d v="2014-08-29T00:00:00"/>
    <s v="Standard Class"/>
    <s v="GT-14710"/>
    <s v="Greg Tran"/>
    <x v="0"/>
    <s v="United States"/>
    <x v="69"/>
    <x v="11"/>
    <n v="55044"/>
    <x v="2"/>
    <s v="OFF-SU-10000381"/>
    <x v="1"/>
    <x v="14"/>
    <x v="654"/>
    <n v="37.24"/>
    <n v="4"/>
    <n v="0"/>
    <n v="10.7996"/>
  </r>
  <r>
    <n v="829"/>
    <x v="386"/>
    <x v="3"/>
    <x v="170"/>
    <d v="2014-08-29T00:00:00"/>
    <s v="Standard Class"/>
    <s v="GT-14710"/>
    <s v="Greg Tran"/>
    <x v="0"/>
    <s v="United States"/>
    <x v="69"/>
    <x v="11"/>
    <n v="55044"/>
    <x v="2"/>
    <s v="OFF-EN-10004459"/>
    <x v="1"/>
    <x v="12"/>
    <x v="655"/>
    <n v="15.28"/>
    <n v="2"/>
    <n v="0"/>
    <n v="7.4871999999999996"/>
  </r>
  <r>
    <n v="830"/>
    <x v="387"/>
    <x v="3"/>
    <x v="114"/>
    <d v="2014-06-22T00:00:00"/>
    <s v="Second Class"/>
    <s v="JE-15745"/>
    <s v="Joel Eaton"/>
    <x v="0"/>
    <s v="United States"/>
    <x v="159"/>
    <x v="0"/>
    <n v="41042"/>
    <x v="0"/>
    <s v="FUR-CH-10000665"/>
    <x v="0"/>
    <x v="1"/>
    <x v="656"/>
    <n v="301.95999999999998"/>
    <n v="2"/>
    <n v="0"/>
    <n v="90.587999999999994"/>
  </r>
  <r>
    <n v="831"/>
    <x v="387"/>
    <x v="3"/>
    <x v="114"/>
    <d v="2014-06-22T00:00:00"/>
    <s v="Second Class"/>
    <s v="JE-15745"/>
    <s v="Joel Eaton"/>
    <x v="0"/>
    <s v="United States"/>
    <x v="159"/>
    <x v="0"/>
    <n v="41042"/>
    <x v="0"/>
    <s v="OFF-AP-10003884"/>
    <x v="1"/>
    <x v="9"/>
    <x v="657"/>
    <n v="180.66"/>
    <n v="3"/>
    <n v="0"/>
    <n v="50.584800000000001"/>
  </r>
  <r>
    <n v="832"/>
    <x v="387"/>
    <x v="3"/>
    <x v="114"/>
    <d v="2014-06-22T00:00:00"/>
    <s v="Second Class"/>
    <s v="JE-15745"/>
    <s v="Joel Eaton"/>
    <x v="0"/>
    <s v="United States"/>
    <x v="159"/>
    <x v="0"/>
    <n v="41042"/>
    <x v="0"/>
    <s v="TEC-PH-10001557"/>
    <x v="2"/>
    <x v="7"/>
    <x v="658"/>
    <n v="191.98"/>
    <n v="2"/>
    <n v="0"/>
    <n v="51.834600000000002"/>
  </r>
  <r>
    <n v="833"/>
    <x v="387"/>
    <x v="3"/>
    <x v="114"/>
    <d v="2014-06-22T00:00:00"/>
    <s v="Second Class"/>
    <s v="JE-15745"/>
    <s v="Joel Eaton"/>
    <x v="0"/>
    <s v="United States"/>
    <x v="159"/>
    <x v="0"/>
    <n v="41042"/>
    <x v="0"/>
    <s v="TEC-PH-10002085"/>
    <x v="2"/>
    <x v="7"/>
    <x v="659"/>
    <n v="65.989999999999995"/>
    <n v="1"/>
    <n v="0"/>
    <n v="17.157399999999999"/>
  </r>
  <r>
    <n v="834"/>
    <x v="388"/>
    <x v="0"/>
    <x v="310"/>
    <d v="2013-07-28T00:00:00"/>
    <s v="Standard Class"/>
    <s v="JB-15400"/>
    <s v="Jennifer Braxton"/>
    <x v="1"/>
    <s v="United States"/>
    <x v="67"/>
    <x v="2"/>
    <n v="33614"/>
    <x v="0"/>
    <s v="OFF-AR-10002956"/>
    <x v="1"/>
    <x v="6"/>
    <x v="660"/>
    <n v="35.216000000000001"/>
    <n v="2"/>
    <n v="0.2"/>
    <n v="2.6412"/>
  </r>
  <r>
    <n v="835"/>
    <x v="388"/>
    <x v="0"/>
    <x v="310"/>
    <d v="2013-07-28T00:00:00"/>
    <s v="Standard Class"/>
    <s v="JB-15400"/>
    <s v="Jennifer Braxton"/>
    <x v="1"/>
    <s v="United States"/>
    <x v="67"/>
    <x v="2"/>
    <n v="33614"/>
    <x v="0"/>
    <s v="OFF-AP-10003266"/>
    <x v="1"/>
    <x v="9"/>
    <x v="661"/>
    <n v="23.696000000000002"/>
    <n v="2"/>
    <n v="0.2"/>
    <n v="6.5164"/>
  </r>
  <r>
    <n v="836"/>
    <x v="388"/>
    <x v="0"/>
    <x v="310"/>
    <d v="2013-07-28T00:00:00"/>
    <s v="Standard Class"/>
    <s v="JB-15400"/>
    <s v="Jennifer Braxton"/>
    <x v="1"/>
    <s v="United States"/>
    <x v="67"/>
    <x v="2"/>
    <n v="33614"/>
    <x v="0"/>
    <s v="TEC-MA-10004002"/>
    <x v="2"/>
    <x v="15"/>
    <x v="662"/>
    <n v="265.47500000000002"/>
    <n v="1"/>
    <n v="0.5"/>
    <n v="-111.4995"/>
  </r>
  <r>
    <n v="837"/>
    <x v="389"/>
    <x v="2"/>
    <x v="78"/>
    <d v="2011-09-13T00:00:00"/>
    <s v="Second Class"/>
    <s v="LH-17020"/>
    <s v="Lisa Hazard"/>
    <x v="0"/>
    <s v="United States"/>
    <x v="139"/>
    <x v="5"/>
    <n v="75701"/>
    <x v="2"/>
    <s v="OFF-BI-10001071"/>
    <x v="1"/>
    <x v="8"/>
    <x v="663"/>
    <n v="51.183999999999997"/>
    <n v="4"/>
    <n v="0.8"/>
    <n v="-79.3352"/>
  </r>
  <r>
    <n v="838"/>
    <x v="390"/>
    <x v="3"/>
    <x v="259"/>
    <d v="2014-12-11T00:00:00"/>
    <s v="Standard Class"/>
    <s v="JL-15175"/>
    <s v="James Lanier"/>
    <x v="2"/>
    <s v="United States"/>
    <x v="29"/>
    <x v="18"/>
    <n v="38401"/>
    <x v="0"/>
    <s v="OFF-PA-10001560"/>
    <x v="1"/>
    <x v="10"/>
    <x v="664"/>
    <n v="9.6639999999999997"/>
    <n v="2"/>
    <n v="0.2"/>
    <n v="3.2616000000000001"/>
  </r>
  <r>
    <n v="839"/>
    <x v="391"/>
    <x v="0"/>
    <x v="311"/>
    <d v="2013-03-13T00:00:00"/>
    <s v="Standard Class"/>
    <s v="EB-13705"/>
    <s v="Ed Braxton"/>
    <x v="1"/>
    <s v="United States"/>
    <x v="5"/>
    <x v="5"/>
    <n v="76106"/>
    <x v="2"/>
    <s v="TEC-PH-10002365"/>
    <x v="2"/>
    <x v="7"/>
    <x v="398"/>
    <n v="21.071999999999999"/>
    <n v="3"/>
    <n v="0.2"/>
    <n v="1.5804"/>
  </r>
  <r>
    <n v="840"/>
    <x v="392"/>
    <x v="1"/>
    <x v="312"/>
    <d v="2012-11-25T00:00:00"/>
    <s v="Standard Class"/>
    <s v="BM-11650"/>
    <s v="Brian Moss"/>
    <x v="1"/>
    <s v="United States"/>
    <x v="20"/>
    <x v="15"/>
    <n v="10035"/>
    <x v="3"/>
    <s v="OFF-AR-10004648"/>
    <x v="1"/>
    <x v="6"/>
    <x v="620"/>
    <n v="60.45"/>
    <n v="3"/>
    <n v="0"/>
    <n v="16.3215"/>
  </r>
  <r>
    <n v="841"/>
    <x v="392"/>
    <x v="1"/>
    <x v="312"/>
    <d v="2012-11-25T00:00:00"/>
    <s v="Standard Class"/>
    <s v="BM-11650"/>
    <s v="Brian Moss"/>
    <x v="1"/>
    <s v="United States"/>
    <x v="20"/>
    <x v="15"/>
    <n v="10035"/>
    <x v="3"/>
    <s v="OFF-AR-10002578"/>
    <x v="1"/>
    <x v="6"/>
    <x v="665"/>
    <n v="11.52"/>
    <n v="4"/>
    <n v="0"/>
    <n v="3.3408000000000002"/>
  </r>
  <r>
    <n v="842"/>
    <x v="392"/>
    <x v="1"/>
    <x v="312"/>
    <d v="2012-11-25T00:00:00"/>
    <s v="Standard Class"/>
    <s v="BM-11650"/>
    <s v="Brian Moss"/>
    <x v="1"/>
    <s v="United States"/>
    <x v="20"/>
    <x v="15"/>
    <n v="10035"/>
    <x v="3"/>
    <s v="FUR-BO-10001519"/>
    <x v="0"/>
    <x v="0"/>
    <x v="666"/>
    <n v="186.048"/>
    <n v="4"/>
    <n v="0.2"/>
    <n v="9.3024000000000004"/>
  </r>
  <r>
    <n v="843"/>
    <x v="393"/>
    <x v="0"/>
    <x v="77"/>
    <d v="2013-10-11T00:00:00"/>
    <s v="First Class"/>
    <s v="EM-14095"/>
    <s v="Eudokia Martin"/>
    <x v="1"/>
    <s v="United States"/>
    <x v="1"/>
    <x v="1"/>
    <n v="90036"/>
    <x v="1"/>
    <s v="OFF-BI-10001294"/>
    <x v="1"/>
    <x v="8"/>
    <x v="667"/>
    <n v="37.44"/>
    <n v="4"/>
    <n v="0.2"/>
    <n v="11.7"/>
  </r>
  <r>
    <n v="844"/>
    <x v="393"/>
    <x v="0"/>
    <x v="77"/>
    <d v="2013-10-11T00:00:00"/>
    <s v="First Class"/>
    <s v="EM-14095"/>
    <s v="Eudokia Martin"/>
    <x v="1"/>
    <s v="United States"/>
    <x v="1"/>
    <x v="1"/>
    <n v="90036"/>
    <x v="1"/>
    <s v="OFF-BI-10001636"/>
    <x v="1"/>
    <x v="8"/>
    <x v="668"/>
    <n v="26.975999999999999"/>
    <n v="4"/>
    <n v="0.2"/>
    <n v="8.7672000000000008"/>
  </r>
  <r>
    <n v="845"/>
    <x v="393"/>
    <x v="0"/>
    <x v="77"/>
    <d v="2013-10-11T00:00:00"/>
    <s v="First Class"/>
    <s v="EM-14095"/>
    <s v="Eudokia Martin"/>
    <x v="1"/>
    <s v="United States"/>
    <x v="1"/>
    <x v="1"/>
    <n v="90036"/>
    <x v="1"/>
    <s v="OFF-SU-10002503"/>
    <x v="1"/>
    <x v="14"/>
    <x v="669"/>
    <n v="11.36"/>
    <n v="2"/>
    <n v="0"/>
    <n v="3.2944"/>
  </r>
  <r>
    <n v="846"/>
    <x v="393"/>
    <x v="0"/>
    <x v="77"/>
    <d v="2013-10-11T00:00:00"/>
    <s v="First Class"/>
    <s v="EM-14095"/>
    <s v="Eudokia Martin"/>
    <x v="1"/>
    <s v="United States"/>
    <x v="1"/>
    <x v="1"/>
    <n v="90036"/>
    <x v="1"/>
    <s v="OFF-LA-10004093"/>
    <x v="1"/>
    <x v="2"/>
    <x v="670"/>
    <n v="14.62"/>
    <n v="2"/>
    <n v="0"/>
    <n v="6.8714000000000004"/>
  </r>
  <r>
    <n v="847"/>
    <x v="394"/>
    <x v="1"/>
    <x v="313"/>
    <d v="2012-10-17T00:00:00"/>
    <s v="Standard Class"/>
    <s v="AF-10885"/>
    <s v="Art Foster"/>
    <x v="0"/>
    <s v="United States"/>
    <x v="103"/>
    <x v="0"/>
    <n v="40214"/>
    <x v="0"/>
    <s v="TEC-PH-10001552"/>
    <x v="2"/>
    <x v="7"/>
    <x v="178"/>
    <n v="83.72"/>
    <n v="7"/>
    <n v="0"/>
    <n v="23.441600000000001"/>
  </r>
  <r>
    <n v="848"/>
    <x v="394"/>
    <x v="1"/>
    <x v="313"/>
    <d v="2012-10-17T00:00:00"/>
    <s v="Standard Class"/>
    <s v="AF-10885"/>
    <s v="Art Foster"/>
    <x v="0"/>
    <s v="United States"/>
    <x v="103"/>
    <x v="0"/>
    <n v="40214"/>
    <x v="0"/>
    <s v="FUR-CH-10001891"/>
    <x v="0"/>
    <x v="1"/>
    <x v="265"/>
    <n v="287.94"/>
    <n v="3"/>
    <n v="0"/>
    <n v="77.743799999999993"/>
  </r>
  <r>
    <n v="849"/>
    <x v="395"/>
    <x v="3"/>
    <x v="314"/>
    <d v="2014-07-01T00:00:00"/>
    <s v="Standard Class"/>
    <s v="GA-14725"/>
    <s v="Guy Armstrong"/>
    <x v="0"/>
    <s v="United States"/>
    <x v="160"/>
    <x v="24"/>
    <n v="44052"/>
    <x v="3"/>
    <s v="FUR-FU-10003878"/>
    <x v="0"/>
    <x v="5"/>
    <x v="671"/>
    <n v="48.896000000000001"/>
    <n v="4"/>
    <n v="0.2"/>
    <n v="8.5568000000000008"/>
  </r>
  <r>
    <n v="850"/>
    <x v="396"/>
    <x v="2"/>
    <x v="315"/>
    <d v="2011-02-13T00:00:00"/>
    <s v="Standard Class"/>
    <s v="CK-12760"/>
    <s v="Cyma Kinney"/>
    <x v="1"/>
    <s v="United States"/>
    <x v="161"/>
    <x v="30"/>
    <n v="7036"/>
    <x v="3"/>
    <s v="TEC-AC-10000710"/>
    <x v="2"/>
    <x v="11"/>
    <x v="672"/>
    <n v="115.36"/>
    <n v="7"/>
    <n v="0"/>
    <n v="49.604799999999997"/>
  </r>
  <r>
    <n v="851"/>
    <x v="397"/>
    <x v="0"/>
    <x v="23"/>
    <d v="2013-06-26T00:00:00"/>
    <s v="Second Class"/>
    <s v="DP-13105"/>
    <s v="Dave Poirier"/>
    <x v="1"/>
    <s v="United States"/>
    <x v="162"/>
    <x v="1"/>
    <n v="93905"/>
    <x v="1"/>
    <s v="OFF-AR-10002335"/>
    <x v="1"/>
    <x v="6"/>
    <x v="673"/>
    <n v="5.16"/>
    <n v="2"/>
    <n v="0"/>
    <n v="1.3415999999999999"/>
  </r>
  <r>
    <n v="852"/>
    <x v="397"/>
    <x v="0"/>
    <x v="23"/>
    <d v="2013-06-26T00:00:00"/>
    <s v="Second Class"/>
    <s v="DP-13105"/>
    <s v="Dave Poirier"/>
    <x v="1"/>
    <s v="United States"/>
    <x v="162"/>
    <x v="1"/>
    <n v="93905"/>
    <x v="1"/>
    <s v="OFF-PA-10001870"/>
    <x v="1"/>
    <x v="10"/>
    <x v="674"/>
    <n v="38.880000000000003"/>
    <n v="6"/>
    <n v="0"/>
    <n v="18.662400000000002"/>
  </r>
  <r>
    <n v="853"/>
    <x v="398"/>
    <x v="0"/>
    <x v="316"/>
    <d v="2013-05-06T00:00:00"/>
    <s v="Standard Class"/>
    <s v="VD-21670"/>
    <s v="Valerie Dominguez"/>
    <x v="0"/>
    <s v="United States"/>
    <x v="25"/>
    <x v="35"/>
    <n v="39212"/>
    <x v="0"/>
    <s v="OFF-AR-10003373"/>
    <x v="1"/>
    <x v="6"/>
    <x v="287"/>
    <n v="185.88"/>
    <n v="6"/>
    <n v="0"/>
    <n v="50.187600000000003"/>
  </r>
  <r>
    <n v="854"/>
    <x v="399"/>
    <x v="0"/>
    <x v="317"/>
    <d v="2013-02-24T00:00:00"/>
    <s v="Standard Class"/>
    <s v="GT-14710"/>
    <s v="Greg Tran"/>
    <x v="0"/>
    <s v="United States"/>
    <x v="20"/>
    <x v="15"/>
    <n v="10035"/>
    <x v="3"/>
    <s v="FUR-FU-10004090"/>
    <x v="0"/>
    <x v="5"/>
    <x v="636"/>
    <n v="44.46"/>
    <n v="2"/>
    <n v="0"/>
    <n v="14.671799999999999"/>
  </r>
  <r>
    <n v="855"/>
    <x v="399"/>
    <x v="0"/>
    <x v="317"/>
    <d v="2013-02-24T00:00:00"/>
    <s v="Standard Class"/>
    <s v="GT-14710"/>
    <s v="Greg Tran"/>
    <x v="0"/>
    <s v="United States"/>
    <x v="20"/>
    <x v="15"/>
    <n v="10035"/>
    <x v="3"/>
    <s v="OFF-ST-10000736"/>
    <x v="1"/>
    <x v="4"/>
    <x v="455"/>
    <n v="242.94"/>
    <n v="3"/>
    <n v="0"/>
    <n v="9.7175999999999991"/>
  </r>
  <r>
    <n v="856"/>
    <x v="400"/>
    <x v="2"/>
    <x v="93"/>
    <d v="2011-08-08T00:00:00"/>
    <s v="Standard Class"/>
    <s v="BK-11260"/>
    <s v="Berenike Kampe"/>
    <x v="0"/>
    <s v="United States"/>
    <x v="20"/>
    <x v="15"/>
    <n v="10035"/>
    <x v="3"/>
    <s v="OFF-PA-10001019"/>
    <x v="1"/>
    <x v="10"/>
    <x v="675"/>
    <n v="39.96"/>
    <n v="2"/>
    <n v="0"/>
    <n v="18.781199999999998"/>
  </r>
  <r>
    <n v="857"/>
    <x v="400"/>
    <x v="2"/>
    <x v="93"/>
    <d v="2011-08-08T00:00:00"/>
    <s v="Standard Class"/>
    <s v="BK-11260"/>
    <s v="Berenike Kampe"/>
    <x v="0"/>
    <s v="United States"/>
    <x v="20"/>
    <x v="15"/>
    <n v="10035"/>
    <x v="3"/>
    <s v="OFF-SU-10002537"/>
    <x v="1"/>
    <x v="14"/>
    <x v="676"/>
    <n v="102.3"/>
    <n v="10"/>
    <n v="0"/>
    <n v="26.597999999999999"/>
  </r>
  <r>
    <n v="858"/>
    <x v="400"/>
    <x v="2"/>
    <x v="93"/>
    <d v="2011-08-08T00:00:00"/>
    <s v="Standard Class"/>
    <s v="BK-11260"/>
    <s v="Berenike Kampe"/>
    <x v="0"/>
    <s v="United States"/>
    <x v="20"/>
    <x v="15"/>
    <n v="10035"/>
    <x v="3"/>
    <s v="OFF-ST-10003221"/>
    <x v="1"/>
    <x v="4"/>
    <x v="33"/>
    <n v="21.36"/>
    <n v="2"/>
    <n v="0"/>
    <n v="5.7671999999999999"/>
  </r>
  <r>
    <n v="859"/>
    <x v="401"/>
    <x v="3"/>
    <x v="318"/>
    <d v="2014-04-16T00:00:00"/>
    <s v="Standard Class"/>
    <s v="SJ-20125"/>
    <s v="Sanjit Jacobs"/>
    <x v="2"/>
    <s v="United States"/>
    <x v="163"/>
    <x v="30"/>
    <n v="8901"/>
    <x v="3"/>
    <s v="OFF-PA-10004569"/>
    <x v="1"/>
    <x v="10"/>
    <x v="227"/>
    <n v="7.61"/>
    <n v="1"/>
    <n v="0"/>
    <n v="3.5767000000000002"/>
  </r>
  <r>
    <n v="860"/>
    <x v="401"/>
    <x v="3"/>
    <x v="318"/>
    <d v="2014-04-16T00:00:00"/>
    <s v="Standard Class"/>
    <s v="SJ-20125"/>
    <s v="Sanjit Jacobs"/>
    <x v="2"/>
    <s v="United States"/>
    <x v="163"/>
    <x v="30"/>
    <n v="8901"/>
    <x v="3"/>
    <s v="OFF-FA-10000624"/>
    <x v="1"/>
    <x v="13"/>
    <x v="291"/>
    <n v="7.16"/>
    <n v="2"/>
    <n v="0"/>
    <n v="3.58"/>
  </r>
  <r>
    <n v="861"/>
    <x v="402"/>
    <x v="2"/>
    <x v="3"/>
    <d v="2011-06-16T00:00:00"/>
    <s v="Standard Class"/>
    <s v="CM-12445"/>
    <s v="Chuck Magee"/>
    <x v="0"/>
    <s v="United States"/>
    <x v="8"/>
    <x v="1"/>
    <n v="94122"/>
    <x v="1"/>
    <s v="OFF-SU-10001225"/>
    <x v="1"/>
    <x v="14"/>
    <x v="33"/>
    <n v="7.36"/>
    <n v="2"/>
    <n v="0"/>
    <n v="0.1472"/>
  </r>
  <r>
    <n v="862"/>
    <x v="402"/>
    <x v="2"/>
    <x v="3"/>
    <d v="2011-06-16T00:00:00"/>
    <s v="Standard Class"/>
    <s v="CM-12445"/>
    <s v="Chuck Magee"/>
    <x v="0"/>
    <s v="United States"/>
    <x v="8"/>
    <x v="1"/>
    <n v="94122"/>
    <x v="1"/>
    <s v="OFF-AR-10003752"/>
    <x v="1"/>
    <x v="6"/>
    <x v="677"/>
    <n v="23.1"/>
    <n v="2"/>
    <n v="0"/>
    <n v="10.625999999999999"/>
  </r>
  <r>
    <n v="863"/>
    <x v="403"/>
    <x v="0"/>
    <x v="319"/>
    <d v="2013-07-01T00:00:00"/>
    <s v="Second Class"/>
    <s v="AJ-10795"/>
    <s v="Anthony Johnson"/>
    <x v="1"/>
    <s v="United States"/>
    <x v="108"/>
    <x v="2"/>
    <n v="32216"/>
    <x v="0"/>
    <s v="TEC-AC-10001714"/>
    <x v="2"/>
    <x v="11"/>
    <x v="678"/>
    <n v="191.47200000000001"/>
    <n v="6"/>
    <n v="0.2"/>
    <n v="40.687800000000003"/>
  </r>
  <r>
    <n v="864"/>
    <x v="403"/>
    <x v="0"/>
    <x v="319"/>
    <d v="2013-07-01T00:00:00"/>
    <s v="Second Class"/>
    <s v="AJ-10795"/>
    <s v="Anthony Johnson"/>
    <x v="1"/>
    <s v="United States"/>
    <x v="108"/>
    <x v="2"/>
    <n v="32216"/>
    <x v="0"/>
    <s v="OFF-AR-10003958"/>
    <x v="1"/>
    <x v="6"/>
    <x v="679"/>
    <n v="5.2480000000000002"/>
    <n v="2"/>
    <n v="0.2"/>
    <n v="0.59040000000000004"/>
  </r>
  <r>
    <n v="865"/>
    <x v="403"/>
    <x v="0"/>
    <x v="319"/>
    <d v="2013-07-01T00:00:00"/>
    <s v="Second Class"/>
    <s v="AJ-10795"/>
    <s v="Anthony Johnson"/>
    <x v="1"/>
    <s v="United States"/>
    <x v="108"/>
    <x v="2"/>
    <n v="32216"/>
    <x v="0"/>
    <s v="TEC-PH-10002923"/>
    <x v="2"/>
    <x v="7"/>
    <x v="680"/>
    <n v="59.183999999999997"/>
    <n v="2"/>
    <n v="0.2"/>
    <n v="5.1786000000000003"/>
  </r>
  <r>
    <n v="866"/>
    <x v="404"/>
    <x v="2"/>
    <x v="320"/>
    <d v="2011-01-16T00:00:00"/>
    <s v="Standard Class"/>
    <s v="AJ-10780"/>
    <s v="Anthony Jacobs"/>
    <x v="1"/>
    <s v="United States"/>
    <x v="24"/>
    <x v="17"/>
    <n v="22153"/>
    <x v="0"/>
    <s v="OFF-LA-10004272"/>
    <x v="1"/>
    <x v="2"/>
    <x v="681"/>
    <n v="2.89"/>
    <n v="1"/>
    <n v="0"/>
    <n v="1.3583000000000001"/>
  </r>
  <r>
    <n v="867"/>
    <x v="404"/>
    <x v="2"/>
    <x v="320"/>
    <d v="2011-01-16T00:00:00"/>
    <s v="Standard Class"/>
    <s v="AJ-10780"/>
    <s v="Anthony Jacobs"/>
    <x v="1"/>
    <s v="United States"/>
    <x v="24"/>
    <x v="17"/>
    <n v="22153"/>
    <x v="0"/>
    <s v="FUR-FU-10000965"/>
    <x v="0"/>
    <x v="5"/>
    <x v="682"/>
    <n v="51.94"/>
    <n v="1"/>
    <n v="0"/>
    <n v="21.295400000000001"/>
  </r>
  <r>
    <n v="868"/>
    <x v="405"/>
    <x v="0"/>
    <x v="321"/>
    <d v="2013-03-10T00:00:00"/>
    <s v="First Class"/>
    <s v="LS-16945"/>
    <s v="Linda Southworth"/>
    <x v="1"/>
    <s v="United States"/>
    <x v="10"/>
    <x v="9"/>
    <n v="19140"/>
    <x v="3"/>
    <s v="OFF-LA-10004853"/>
    <x v="1"/>
    <x v="2"/>
    <x v="683"/>
    <n v="15.936"/>
    <n v="4"/>
    <n v="0.2"/>
    <n v="5.1791999999999998"/>
  </r>
  <r>
    <n v="869"/>
    <x v="406"/>
    <x v="2"/>
    <x v="322"/>
    <d v="2011-10-04T00:00:00"/>
    <s v="Standard Class"/>
    <s v="GP-14740"/>
    <s v="Guy Phonely"/>
    <x v="1"/>
    <s v="United States"/>
    <x v="152"/>
    <x v="9"/>
    <n v="17602"/>
    <x v="3"/>
    <s v="OFF-BI-10003719"/>
    <x v="1"/>
    <x v="8"/>
    <x v="684"/>
    <n v="44.91"/>
    <n v="6"/>
    <n v="0.7"/>
    <n v="-35.927999999999997"/>
  </r>
  <r>
    <n v="870"/>
    <x v="407"/>
    <x v="0"/>
    <x v="323"/>
    <d v="2013-06-09T00:00:00"/>
    <s v="First Class"/>
    <s v="PK-18910"/>
    <s v="Paul Knutson"/>
    <x v="2"/>
    <s v="United States"/>
    <x v="10"/>
    <x v="9"/>
    <n v="19143"/>
    <x v="3"/>
    <s v="OFF-BI-10000545"/>
    <x v="1"/>
    <x v="8"/>
    <x v="685"/>
    <n v="1141.47"/>
    <n v="5"/>
    <n v="0.7"/>
    <n v="-760.98"/>
  </r>
  <r>
    <n v="871"/>
    <x v="407"/>
    <x v="0"/>
    <x v="323"/>
    <d v="2013-06-09T00:00:00"/>
    <s v="First Class"/>
    <s v="PK-18910"/>
    <s v="Paul Knutson"/>
    <x v="2"/>
    <s v="United States"/>
    <x v="10"/>
    <x v="9"/>
    <n v="19143"/>
    <x v="3"/>
    <s v="TEC-PH-10002496"/>
    <x v="2"/>
    <x v="7"/>
    <x v="490"/>
    <n v="280.78199999999998"/>
    <n v="3"/>
    <n v="0.4"/>
    <n v="-46.796999999999997"/>
  </r>
  <r>
    <n v="872"/>
    <x v="408"/>
    <x v="1"/>
    <x v="324"/>
    <d v="2012-10-20T00:00:00"/>
    <s v="First Class"/>
    <s v="TB-21520"/>
    <s v="Tracy Blumstein"/>
    <x v="0"/>
    <s v="United States"/>
    <x v="3"/>
    <x v="38"/>
    <n v="3301"/>
    <x v="3"/>
    <s v="OFF-PA-10003591"/>
    <x v="1"/>
    <x v="10"/>
    <x v="686"/>
    <n v="34.44"/>
    <n v="3"/>
    <n v="0"/>
    <n v="17.22"/>
  </r>
  <r>
    <n v="873"/>
    <x v="409"/>
    <x v="2"/>
    <x v="325"/>
    <d v="2011-12-15T00:00:00"/>
    <s v="Standard Class"/>
    <s v="SM-20005"/>
    <s v="Sally Matthias"/>
    <x v="0"/>
    <s v="United States"/>
    <x v="20"/>
    <x v="15"/>
    <n v="10009"/>
    <x v="3"/>
    <s v="OFF-PA-10004470"/>
    <x v="1"/>
    <x v="10"/>
    <x v="250"/>
    <n v="11.36"/>
    <n v="2"/>
    <n v="0"/>
    <n v="5.2256"/>
  </r>
  <r>
    <n v="874"/>
    <x v="409"/>
    <x v="2"/>
    <x v="325"/>
    <d v="2011-12-15T00:00:00"/>
    <s v="Standard Class"/>
    <s v="SM-20005"/>
    <s v="Sally Matthias"/>
    <x v="0"/>
    <s v="United States"/>
    <x v="20"/>
    <x v="15"/>
    <n v="10009"/>
    <x v="3"/>
    <s v="OFF-BI-10000315"/>
    <x v="1"/>
    <x v="8"/>
    <x v="407"/>
    <n v="106.34399999999999"/>
    <n v="7"/>
    <n v="0.2"/>
    <n v="37.220399999999998"/>
  </r>
  <r>
    <n v="875"/>
    <x v="410"/>
    <x v="3"/>
    <x v="326"/>
    <d v="2014-08-30T00:00:00"/>
    <s v="Standard Class"/>
    <s v="GA-14725"/>
    <s v="Guy Armstrong"/>
    <x v="0"/>
    <s v="United States"/>
    <x v="35"/>
    <x v="3"/>
    <n v="28205"/>
    <x v="0"/>
    <s v="OFF-PA-10001790"/>
    <x v="1"/>
    <x v="10"/>
    <x v="687"/>
    <n v="192.16"/>
    <n v="5"/>
    <n v="0.2"/>
    <n v="67.256"/>
  </r>
  <r>
    <n v="876"/>
    <x v="411"/>
    <x v="0"/>
    <x v="327"/>
    <d v="2013-01-21T00:00:00"/>
    <s v="Standard Class"/>
    <s v="CC-12430"/>
    <s v="Chuck Clark"/>
    <x v="2"/>
    <s v="United States"/>
    <x v="3"/>
    <x v="38"/>
    <n v="3301"/>
    <x v="3"/>
    <s v="FUR-FU-10004017"/>
    <x v="0"/>
    <x v="5"/>
    <x v="215"/>
    <n v="322.58999999999997"/>
    <n v="3"/>
    <n v="0"/>
    <n v="64.518000000000001"/>
  </r>
  <r>
    <n v="877"/>
    <x v="411"/>
    <x v="0"/>
    <x v="327"/>
    <d v="2013-01-21T00:00:00"/>
    <s v="Standard Class"/>
    <s v="CC-12430"/>
    <s v="Chuck Clark"/>
    <x v="2"/>
    <s v="United States"/>
    <x v="3"/>
    <x v="38"/>
    <n v="3301"/>
    <x v="3"/>
    <s v="TEC-AC-10003628"/>
    <x v="2"/>
    <x v="11"/>
    <x v="244"/>
    <n v="29.99"/>
    <n v="1"/>
    <n v="0"/>
    <n v="13.195600000000001"/>
  </r>
  <r>
    <n v="878"/>
    <x v="411"/>
    <x v="0"/>
    <x v="327"/>
    <d v="2013-01-21T00:00:00"/>
    <s v="Standard Class"/>
    <s v="CC-12430"/>
    <s v="Chuck Clark"/>
    <x v="2"/>
    <s v="United States"/>
    <x v="3"/>
    <x v="38"/>
    <n v="3301"/>
    <x v="3"/>
    <s v="TEC-AC-10002049"/>
    <x v="2"/>
    <x v="11"/>
    <x v="688"/>
    <n v="371.97"/>
    <n v="3"/>
    <n v="0"/>
    <n v="66.954599999999999"/>
  </r>
  <r>
    <n v="879"/>
    <x v="412"/>
    <x v="2"/>
    <x v="328"/>
    <d v="2011-09-21T00:00:00"/>
    <s v="Standard Class"/>
    <s v="AG-10765"/>
    <s v="Anthony Garverick"/>
    <x v="2"/>
    <s v="United States"/>
    <x v="10"/>
    <x v="9"/>
    <n v="19120"/>
    <x v="3"/>
    <s v="OFF-BI-10003712"/>
    <x v="1"/>
    <x v="8"/>
    <x v="689"/>
    <n v="5.8920000000000003"/>
    <n v="4"/>
    <n v="0.7"/>
    <n v="-4.1243999999999996"/>
  </r>
  <r>
    <n v="880"/>
    <x v="413"/>
    <x v="3"/>
    <x v="329"/>
    <d v="2014-03-12T00:00:00"/>
    <s v="Second Class"/>
    <s v="HP-14815"/>
    <s v="Harold Pawlan"/>
    <x v="2"/>
    <s v="United States"/>
    <x v="20"/>
    <x v="15"/>
    <n v="10024"/>
    <x v="3"/>
    <s v="OFF-BI-10003984"/>
    <x v="1"/>
    <x v="8"/>
    <x v="690"/>
    <n v="68.471999999999994"/>
    <n v="3"/>
    <n v="0.2"/>
    <n v="23.109300000000001"/>
  </r>
  <r>
    <n v="881"/>
    <x v="413"/>
    <x v="3"/>
    <x v="329"/>
    <d v="2014-03-12T00:00:00"/>
    <s v="Second Class"/>
    <s v="HP-14815"/>
    <s v="Harold Pawlan"/>
    <x v="2"/>
    <s v="United States"/>
    <x v="20"/>
    <x v="15"/>
    <n v="10024"/>
    <x v="3"/>
    <s v="FUR-CH-10004287"/>
    <x v="0"/>
    <x v="1"/>
    <x v="156"/>
    <n v="1242.9000000000001"/>
    <n v="5"/>
    <n v="0.1"/>
    <n v="262.39"/>
  </r>
  <r>
    <n v="882"/>
    <x v="414"/>
    <x v="1"/>
    <x v="330"/>
    <d v="2012-10-13T00:00:00"/>
    <s v="Standard Class"/>
    <s v="DK-13090"/>
    <s v="Dave Kipp"/>
    <x v="0"/>
    <s v="United States"/>
    <x v="24"/>
    <x v="17"/>
    <n v="22153"/>
    <x v="0"/>
    <s v="OFF-ST-10001321"/>
    <x v="1"/>
    <x v="4"/>
    <x v="416"/>
    <n v="30.84"/>
    <n v="2"/>
    <n v="0"/>
    <n v="8.3268000000000004"/>
  </r>
  <r>
    <n v="883"/>
    <x v="415"/>
    <x v="3"/>
    <x v="331"/>
    <d v="2014-12-24T00:00:00"/>
    <s v="Same Day"/>
    <s v="GZ-14470"/>
    <s v="Gary Zandusky"/>
    <x v="0"/>
    <s v="United States"/>
    <x v="8"/>
    <x v="1"/>
    <n v="94109"/>
    <x v="1"/>
    <s v="OFF-AR-10001118"/>
    <x v="1"/>
    <x v="6"/>
    <x v="576"/>
    <n v="13.48"/>
    <n v="4"/>
    <n v="0"/>
    <n v="5.9311999999999996"/>
  </r>
  <r>
    <n v="884"/>
    <x v="416"/>
    <x v="0"/>
    <x v="332"/>
    <d v="2013-10-25T00:00:00"/>
    <s v="First Class"/>
    <s v="PM-19135"/>
    <s v="Peter McVee"/>
    <x v="2"/>
    <s v="United States"/>
    <x v="66"/>
    <x v="12"/>
    <n v="48227"/>
    <x v="2"/>
    <s v="FUR-FU-10000732"/>
    <x v="0"/>
    <x v="5"/>
    <x v="540"/>
    <n v="31.4"/>
    <n v="5"/>
    <n v="0"/>
    <n v="10.048"/>
  </r>
  <r>
    <n v="885"/>
    <x v="417"/>
    <x v="2"/>
    <x v="333"/>
    <d v="2011-04-05T00:00:00"/>
    <s v="Standard Class"/>
    <s v="LL-16840"/>
    <s v="Lauren Leatherbury"/>
    <x v="0"/>
    <s v="United States"/>
    <x v="30"/>
    <x v="15"/>
    <n v="14609"/>
    <x v="3"/>
    <s v="FUR-FU-10001424"/>
    <x v="0"/>
    <x v="5"/>
    <x v="691"/>
    <n v="17.46"/>
    <n v="2"/>
    <n v="0"/>
    <n v="5.9363999999999999"/>
  </r>
  <r>
    <n v="886"/>
    <x v="418"/>
    <x v="1"/>
    <x v="334"/>
    <d v="2012-04-28T00:00:00"/>
    <s v="Second Class"/>
    <s v="JS-15595"/>
    <s v="Jill Stevenson"/>
    <x v="1"/>
    <s v="United States"/>
    <x v="1"/>
    <x v="1"/>
    <n v="90045"/>
    <x v="1"/>
    <s v="OFF-BI-10002071"/>
    <x v="1"/>
    <x v="8"/>
    <x v="692"/>
    <n v="13.944000000000001"/>
    <n v="3"/>
    <n v="0.2"/>
    <n v="4.5317999999999996"/>
  </r>
  <r>
    <n v="887"/>
    <x v="419"/>
    <x v="3"/>
    <x v="335"/>
    <d v="2014-03-07T00:00:00"/>
    <s v="Standard Class"/>
    <s v="OT-18730"/>
    <s v="Olvera Toch"/>
    <x v="0"/>
    <s v="United States"/>
    <x v="70"/>
    <x v="1"/>
    <n v="92105"/>
    <x v="1"/>
    <s v="OFF-ST-10002486"/>
    <x v="1"/>
    <x v="4"/>
    <x v="693"/>
    <n v="83.76"/>
    <n v="12"/>
    <n v="0"/>
    <n v="1.6752"/>
  </r>
  <r>
    <n v="888"/>
    <x v="420"/>
    <x v="3"/>
    <x v="336"/>
    <d v="2014-10-20T00:00:00"/>
    <s v="Standard Class"/>
    <s v="EL-13735"/>
    <s v="Ed Ludwig"/>
    <x v="2"/>
    <s v="United States"/>
    <x v="29"/>
    <x v="39"/>
    <n v="21044"/>
    <x v="3"/>
    <s v="OFF-BI-10001078"/>
    <x v="1"/>
    <x v="8"/>
    <x v="61"/>
    <n v="37.659999999999997"/>
    <n v="7"/>
    <n v="0"/>
    <n v="18.453399999999998"/>
  </r>
  <r>
    <n v="889"/>
    <x v="421"/>
    <x v="2"/>
    <x v="337"/>
    <d v="2011-12-16T00:00:00"/>
    <s v="Standard Class"/>
    <s v="CK-12760"/>
    <s v="Cyma Kinney"/>
    <x v="1"/>
    <s v="United States"/>
    <x v="8"/>
    <x v="1"/>
    <n v="94122"/>
    <x v="1"/>
    <s v="OFF-PA-10003845"/>
    <x v="1"/>
    <x v="10"/>
    <x v="367"/>
    <n v="34.68"/>
    <n v="6"/>
    <n v="0"/>
    <n v="16.993200000000002"/>
  </r>
  <r>
    <n v="890"/>
    <x v="422"/>
    <x v="3"/>
    <x v="308"/>
    <d v="2014-06-27T00:00:00"/>
    <s v="Standard Class"/>
    <s v="JE-15475"/>
    <s v="Jeremy Ellison"/>
    <x v="0"/>
    <s v="United States"/>
    <x v="106"/>
    <x v="15"/>
    <n v="10801"/>
    <x v="3"/>
    <s v="TEC-AC-10000927"/>
    <x v="2"/>
    <x v="11"/>
    <x v="694"/>
    <n v="149.94999999999999"/>
    <n v="5"/>
    <n v="0"/>
    <n v="14.994999999999999"/>
  </r>
  <r>
    <n v="891"/>
    <x v="422"/>
    <x v="3"/>
    <x v="308"/>
    <d v="2014-06-27T00:00:00"/>
    <s v="Standard Class"/>
    <s v="JE-15475"/>
    <s v="Jeremy Ellison"/>
    <x v="0"/>
    <s v="United States"/>
    <x v="106"/>
    <x v="15"/>
    <n v="10801"/>
    <x v="3"/>
    <s v="OFF-BI-10001098"/>
    <x v="1"/>
    <x v="8"/>
    <x v="405"/>
    <n v="51.311999999999998"/>
    <n v="3"/>
    <n v="0.2"/>
    <n v="18.6006"/>
  </r>
  <r>
    <n v="892"/>
    <x v="423"/>
    <x v="3"/>
    <x v="335"/>
    <d v="2014-06-28T00:00:00"/>
    <s v="First Class"/>
    <s v="TH-21550"/>
    <s v="Tracy Hopkins"/>
    <x v="2"/>
    <s v="United States"/>
    <x v="66"/>
    <x v="12"/>
    <n v="48227"/>
    <x v="2"/>
    <s v="OFF-PA-10001622"/>
    <x v="1"/>
    <x v="10"/>
    <x v="695"/>
    <n v="4.54"/>
    <n v="1"/>
    <n v="0"/>
    <n v="2.0430000000000001"/>
  </r>
  <r>
    <n v="893"/>
    <x v="423"/>
    <x v="3"/>
    <x v="335"/>
    <d v="2014-06-28T00:00:00"/>
    <s v="First Class"/>
    <s v="TH-21550"/>
    <s v="Tracy Hopkins"/>
    <x v="2"/>
    <s v="United States"/>
    <x v="66"/>
    <x v="12"/>
    <n v="48227"/>
    <x v="2"/>
    <s v="OFF-AR-10003158"/>
    <x v="1"/>
    <x v="6"/>
    <x v="696"/>
    <n v="15.92"/>
    <n v="4"/>
    <n v="0"/>
    <n v="5.4127999999999998"/>
  </r>
  <r>
    <n v="894"/>
    <x v="423"/>
    <x v="3"/>
    <x v="335"/>
    <d v="2014-06-28T00:00:00"/>
    <s v="First Class"/>
    <s v="TH-21550"/>
    <s v="Tracy Hopkins"/>
    <x v="2"/>
    <s v="United States"/>
    <x v="66"/>
    <x v="12"/>
    <n v="48227"/>
    <x v="2"/>
    <s v="TEC-PH-10002660"/>
    <x v="2"/>
    <x v="7"/>
    <x v="697"/>
    <n v="543.91999999999996"/>
    <n v="8"/>
    <n v="0"/>
    <n v="135.97999999999999"/>
  </r>
  <r>
    <n v="895"/>
    <x v="424"/>
    <x v="0"/>
    <x v="338"/>
    <d v="2013-11-13T00:00:00"/>
    <s v="First Class"/>
    <s v="PC-18745"/>
    <s v="Pamela Coakley"/>
    <x v="1"/>
    <s v="United States"/>
    <x v="8"/>
    <x v="1"/>
    <n v="94122"/>
    <x v="1"/>
    <s v="OFF-ST-10002205"/>
    <x v="1"/>
    <x v="4"/>
    <x v="326"/>
    <n v="155.82"/>
    <n v="7"/>
    <n v="0"/>
    <n v="42.071399999999997"/>
  </r>
  <r>
    <n v="896"/>
    <x v="424"/>
    <x v="0"/>
    <x v="338"/>
    <d v="2013-11-13T00:00:00"/>
    <s v="First Class"/>
    <s v="PC-18745"/>
    <s v="Pamela Coakley"/>
    <x v="1"/>
    <s v="United States"/>
    <x v="8"/>
    <x v="1"/>
    <n v="94122"/>
    <x v="1"/>
    <s v="OFF-BI-10003364"/>
    <x v="1"/>
    <x v="8"/>
    <x v="698"/>
    <n v="70.007999999999996"/>
    <n v="3"/>
    <n v="0.2"/>
    <n v="24.502800000000001"/>
  </r>
  <r>
    <n v="897"/>
    <x v="425"/>
    <x v="0"/>
    <x v="339"/>
    <d v="2013-07-10T00:00:00"/>
    <s v="Second Class"/>
    <s v="HL-15040"/>
    <s v="Hunter Lopez"/>
    <x v="0"/>
    <s v="United States"/>
    <x v="12"/>
    <x v="5"/>
    <n v="77095"/>
    <x v="2"/>
    <s v="OFF-EN-10001099"/>
    <x v="1"/>
    <x v="12"/>
    <x v="33"/>
    <n v="15.648"/>
    <n v="2"/>
    <n v="0.2"/>
    <n v="5.0856000000000003"/>
  </r>
  <r>
    <n v="898"/>
    <x v="426"/>
    <x v="2"/>
    <x v="340"/>
    <d v="2011-09-15T00:00:00"/>
    <s v="Standard Class"/>
    <s v="MS-17365"/>
    <s v="Maribeth Schnelling"/>
    <x v="0"/>
    <s v="United States"/>
    <x v="66"/>
    <x v="12"/>
    <n v="48227"/>
    <x v="2"/>
    <s v="OFF-LA-10003923"/>
    <x v="1"/>
    <x v="2"/>
    <x v="424"/>
    <n v="103.6"/>
    <n v="7"/>
    <n v="0"/>
    <n v="51.8"/>
  </r>
  <r>
    <n v="899"/>
    <x v="427"/>
    <x v="3"/>
    <x v="341"/>
    <d v="2014-01-11T00:00:00"/>
    <s v="Second Class"/>
    <s v="GB-14530"/>
    <s v="George Bell"/>
    <x v="1"/>
    <s v="United States"/>
    <x v="109"/>
    <x v="15"/>
    <n v="13021"/>
    <x v="3"/>
    <s v="OFF-PA-10002250"/>
    <x v="1"/>
    <x v="10"/>
    <x v="699"/>
    <n v="46.96"/>
    <n v="8"/>
    <n v="0"/>
    <n v="22.540800000000001"/>
  </r>
  <r>
    <n v="900"/>
    <x v="428"/>
    <x v="0"/>
    <x v="342"/>
    <d v="2013-04-13T00:00:00"/>
    <s v="First Class"/>
    <s v="JR-16210"/>
    <s v="Justin Ritter"/>
    <x v="1"/>
    <s v="United States"/>
    <x v="24"/>
    <x v="24"/>
    <n v="45503"/>
    <x v="3"/>
    <s v="OFF-BI-10004716"/>
    <x v="1"/>
    <x v="8"/>
    <x v="700"/>
    <n v="8.9039999999999999"/>
    <n v="2"/>
    <n v="0.7"/>
    <n v="-6.5296000000000003"/>
  </r>
  <r>
    <n v="901"/>
    <x v="429"/>
    <x v="3"/>
    <x v="343"/>
    <d v="2014-11-14T00:00:00"/>
    <s v="First Class"/>
    <s v="TD-20995"/>
    <s v="Tamara Dahlen"/>
    <x v="0"/>
    <s v="United States"/>
    <x v="164"/>
    <x v="5"/>
    <n v="75043"/>
    <x v="2"/>
    <s v="OFF-LA-10001045"/>
    <x v="1"/>
    <x v="2"/>
    <x v="701"/>
    <n v="10.44"/>
    <n v="5"/>
    <n v="0.2"/>
    <n v="3.3929999999999998"/>
  </r>
  <r>
    <n v="902"/>
    <x v="429"/>
    <x v="3"/>
    <x v="343"/>
    <d v="2014-11-14T00:00:00"/>
    <s v="First Class"/>
    <s v="TD-20995"/>
    <s v="Tamara Dahlen"/>
    <x v="0"/>
    <s v="United States"/>
    <x v="164"/>
    <x v="5"/>
    <n v="75043"/>
    <x v="2"/>
    <s v="OFF-BI-10001510"/>
    <x v="1"/>
    <x v="8"/>
    <x v="702"/>
    <n v="18.335999999999999"/>
    <n v="4"/>
    <n v="0.8"/>
    <n v="-32.088000000000001"/>
  </r>
  <r>
    <n v="903"/>
    <x v="430"/>
    <x v="3"/>
    <x v="175"/>
    <d v="2014-09-18T00:00:00"/>
    <s v="First Class"/>
    <s v="DB-13060"/>
    <s v="Dave Brooks"/>
    <x v="0"/>
    <s v="United States"/>
    <x v="22"/>
    <x v="10"/>
    <n v="60653"/>
    <x v="2"/>
    <s v="TEC-PH-10004536"/>
    <x v="2"/>
    <x v="7"/>
    <x v="149"/>
    <n v="323.976"/>
    <n v="3"/>
    <n v="0.2"/>
    <n v="20.2485"/>
  </r>
  <r>
    <n v="904"/>
    <x v="431"/>
    <x v="0"/>
    <x v="143"/>
    <d v="2013-04-13T00:00:00"/>
    <s v="Standard Class"/>
    <s v="LC-17140"/>
    <s v="Logan Currie"/>
    <x v="0"/>
    <s v="United States"/>
    <x v="1"/>
    <x v="1"/>
    <n v="90032"/>
    <x v="1"/>
    <s v="OFF-PA-10002947"/>
    <x v="1"/>
    <x v="10"/>
    <x v="703"/>
    <n v="20.04"/>
    <n v="3"/>
    <n v="0"/>
    <n v="9.6191999999999993"/>
  </r>
  <r>
    <n v="905"/>
    <x v="431"/>
    <x v="0"/>
    <x v="143"/>
    <d v="2013-04-13T00:00:00"/>
    <s v="Standard Class"/>
    <s v="LC-17140"/>
    <s v="Logan Currie"/>
    <x v="0"/>
    <s v="United States"/>
    <x v="1"/>
    <x v="1"/>
    <n v="90032"/>
    <x v="1"/>
    <s v="OFF-ST-10002583"/>
    <x v="1"/>
    <x v="4"/>
    <x v="566"/>
    <n v="64.959999999999994"/>
    <n v="2"/>
    <n v="0"/>
    <n v="2.5983999999999998"/>
  </r>
  <r>
    <n v="906"/>
    <x v="431"/>
    <x v="0"/>
    <x v="143"/>
    <d v="2013-04-13T00:00:00"/>
    <s v="Standard Class"/>
    <s v="LC-17140"/>
    <s v="Logan Currie"/>
    <x v="0"/>
    <s v="United States"/>
    <x v="1"/>
    <x v="1"/>
    <n v="90032"/>
    <x v="1"/>
    <s v="OFF-PA-10000019"/>
    <x v="1"/>
    <x v="10"/>
    <x v="704"/>
    <n v="12.96"/>
    <n v="2"/>
    <n v="0"/>
    <n v="6.2207999999999997"/>
  </r>
  <r>
    <n v="907"/>
    <x v="432"/>
    <x v="3"/>
    <x v="247"/>
    <d v="2015-04-01T00:00:00"/>
    <s v="Standard Class"/>
    <s v="PO-18865"/>
    <s v="Patrick O'Donnell"/>
    <x v="0"/>
    <s v="United States"/>
    <x v="20"/>
    <x v="15"/>
    <n v="10009"/>
    <x v="3"/>
    <s v="FUR-BO-10003441"/>
    <x v="0"/>
    <x v="0"/>
    <x v="705"/>
    <n v="323.13600000000002"/>
    <n v="4"/>
    <n v="0.2"/>
    <n v="12.117599999999999"/>
  </r>
  <r>
    <n v="908"/>
    <x v="432"/>
    <x v="3"/>
    <x v="247"/>
    <d v="2015-04-01T00:00:00"/>
    <s v="Standard Class"/>
    <s v="PO-18865"/>
    <s v="Patrick O'Donnell"/>
    <x v="0"/>
    <s v="United States"/>
    <x v="20"/>
    <x v="15"/>
    <n v="10009"/>
    <x v="3"/>
    <s v="TEC-PH-10004774"/>
    <x v="2"/>
    <x v="7"/>
    <x v="706"/>
    <n v="90.93"/>
    <n v="7"/>
    <n v="0"/>
    <n v="2.7279"/>
  </r>
  <r>
    <n v="909"/>
    <x v="432"/>
    <x v="3"/>
    <x v="247"/>
    <d v="2015-04-01T00:00:00"/>
    <s v="Standard Class"/>
    <s v="PO-18865"/>
    <s v="Patrick O'Donnell"/>
    <x v="0"/>
    <s v="United States"/>
    <x v="20"/>
    <x v="15"/>
    <n v="10009"/>
    <x v="3"/>
    <s v="OFF-BI-10003684"/>
    <x v="1"/>
    <x v="8"/>
    <x v="707"/>
    <n v="52.776000000000003"/>
    <n v="3"/>
    <n v="0.2"/>
    <n v="19.791"/>
  </r>
  <r>
    <n v="910"/>
    <x v="433"/>
    <x v="3"/>
    <x v="264"/>
    <d v="2014-08-09T00:00:00"/>
    <s v="Standard Class"/>
    <s v="BE-11335"/>
    <s v="Bill Eplett"/>
    <x v="2"/>
    <s v="United States"/>
    <x v="25"/>
    <x v="12"/>
    <n v="49201"/>
    <x v="2"/>
    <s v="TEC-PH-10001494"/>
    <x v="2"/>
    <x v="7"/>
    <x v="708"/>
    <n v="1199.8"/>
    <n v="4"/>
    <n v="0"/>
    <n v="323.94600000000003"/>
  </r>
  <r>
    <n v="911"/>
    <x v="433"/>
    <x v="3"/>
    <x v="264"/>
    <d v="2014-08-09T00:00:00"/>
    <s v="Standard Class"/>
    <s v="BE-11335"/>
    <s v="Bill Eplett"/>
    <x v="2"/>
    <s v="United States"/>
    <x v="25"/>
    <x v="12"/>
    <n v="49201"/>
    <x v="2"/>
    <s v="TEC-AC-10004666"/>
    <x v="2"/>
    <x v="11"/>
    <x v="709"/>
    <n v="1928.78"/>
    <n v="7"/>
    <n v="0"/>
    <n v="829.37540000000001"/>
  </r>
  <r>
    <n v="912"/>
    <x v="433"/>
    <x v="3"/>
    <x v="264"/>
    <d v="2014-08-09T00:00:00"/>
    <s v="Standard Class"/>
    <s v="BE-11335"/>
    <s v="Bill Eplett"/>
    <x v="2"/>
    <s v="United States"/>
    <x v="25"/>
    <x v="12"/>
    <n v="49201"/>
    <x v="2"/>
    <s v="OFF-ST-10003816"/>
    <x v="1"/>
    <x v="4"/>
    <x v="710"/>
    <n v="352.38"/>
    <n v="2"/>
    <n v="0"/>
    <n v="81.047399999999996"/>
  </r>
  <r>
    <n v="913"/>
    <x v="434"/>
    <x v="1"/>
    <x v="70"/>
    <d v="2012-07-06T00:00:00"/>
    <s v="Standard Class"/>
    <s v="SC-20050"/>
    <s v="Sample Company A"/>
    <x v="2"/>
    <s v="United States"/>
    <x v="165"/>
    <x v="29"/>
    <n v="6360"/>
    <x v="3"/>
    <s v="FUR-FU-10001935"/>
    <x v="0"/>
    <x v="5"/>
    <x v="341"/>
    <n v="22.2"/>
    <n v="6"/>
    <n v="0"/>
    <n v="9.1020000000000003"/>
  </r>
  <r>
    <n v="914"/>
    <x v="435"/>
    <x v="3"/>
    <x v="344"/>
    <d v="2014-11-30T00:00:00"/>
    <s v="First Class"/>
    <s v="BM-11650"/>
    <s v="Brian Moss"/>
    <x v="1"/>
    <s v="United States"/>
    <x v="158"/>
    <x v="6"/>
    <n v="53209"/>
    <x v="2"/>
    <s v="FUR-FU-10004091"/>
    <x v="0"/>
    <x v="5"/>
    <x v="264"/>
    <n v="46.94"/>
    <n v="1"/>
    <n v="0"/>
    <n v="19.2454"/>
  </r>
  <r>
    <n v="915"/>
    <x v="435"/>
    <x v="3"/>
    <x v="344"/>
    <d v="2014-11-30T00:00:00"/>
    <s v="First Class"/>
    <s v="BM-11650"/>
    <s v="Brian Moss"/>
    <x v="1"/>
    <s v="United States"/>
    <x v="158"/>
    <x v="6"/>
    <n v="53209"/>
    <x v="2"/>
    <s v="TEC-AC-10001772"/>
    <x v="2"/>
    <x v="11"/>
    <x v="400"/>
    <n v="143.72999999999999"/>
    <n v="9"/>
    <n v="0"/>
    <n v="56.054699999999997"/>
  </r>
  <r>
    <n v="916"/>
    <x v="436"/>
    <x v="2"/>
    <x v="345"/>
    <d v="2011-06-21T00:00:00"/>
    <s v="Standard Class"/>
    <s v="KL-16555"/>
    <s v="Kelly Lampkin"/>
    <x v="1"/>
    <s v="United States"/>
    <x v="52"/>
    <x v="5"/>
    <n v="78207"/>
    <x v="2"/>
    <s v="FUR-TA-10001520"/>
    <x v="0"/>
    <x v="3"/>
    <x v="711"/>
    <n v="99.918000000000006"/>
    <n v="2"/>
    <n v="0.3"/>
    <n v="-18.5562"/>
  </r>
  <r>
    <n v="917"/>
    <x v="436"/>
    <x v="2"/>
    <x v="345"/>
    <d v="2011-06-21T00:00:00"/>
    <s v="Standard Class"/>
    <s v="KL-16555"/>
    <s v="Kelly Lampkin"/>
    <x v="1"/>
    <s v="United States"/>
    <x v="52"/>
    <x v="5"/>
    <n v="78207"/>
    <x v="2"/>
    <s v="FUR-CH-10003379"/>
    <x v="0"/>
    <x v="1"/>
    <x v="459"/>
    <n v="797.94399999999996"/>
    <n v="4"/>
    <n v="0.3"/>
    <n v="-56.996000000000002"/>
  </r>
  <r>
    <n v="918"/>
    <x v="436"/>
    <x v="2"/>
    <x v="345"/>
    <d v="2011-06-21T00:00:00"/>
    <s v="Standard Class"/>
    <s v="KL-16555"/>
    <s v="Kelly Lampkin"/>
    <x v="1"/>
    <s v="United States"/>
    <x v="52"/>
    <x v="5"/>
    <n v="78207"/>
    <x v="2"/>
    <s v="OFF-BI-10002706"/>
    <x v="1"/>
    <x v="8"/>
    <x v="273"/>
    <n v="8.5679999999999996"/>
    <n v="3"/>
    <n v="0.8"/>
    <n v="-14.5656"/>
  </r>
  <r>
    <n v="919"/>
    <x v="437"/>
    <x v="0"/>
    <x v="346"/>
    <d v="2013-12-03T00:00:00"/>
    <s v="Standard Class"/>
    <s v="RW-19630"/>
    <s v="Rob Williams"/>
    <x v="1"/>
    <s v="United States"/>
    <x v="61"/>
    <x v="5"/>
    <n v="75220"/>
    <x v="2"/>
    <s v="OFF-EN-10000056"/>
    <x v="1"/>
    <x v="12"/>
    <x v="627"/>
    <n v="149.352"/>
    <n v="3"/>
    <n v="0.2"/>
    <n v="50.406300000000002"/>
  </r>
  <r>
    <n v="920"/>
    <x v="437"/>
    <x v="0"/>
    <x v="346"/>
    <d v="2013-12-03T00:00:00"/>
    <s v="Standard Class"/>
    <s v="RW-19630"/>
    <s v="Rob Williams"/>
    <x v="1"/>
    <s v="United States"/>
    <x v="61"/>
    <x v="5"/>
    <n v="75220"/>
    <x v="2"/>
    <s v="OFF-ST-10001558"/>
    <x v="1"/>
    <x v="4"/>
    <x v="712"/>
    <n v="12.992000000000001"/>
    <n v="1"/>
    <n v="0.2"/>
    <n v="-0.81200000000000006"/>
  </r>
  <r>
    <n v="921"/>
    <x v="438"/>
    <x v="2"/>
    <x v="29"/>
    <d v="2011-12-12T00:00:00"/>
    <s v="Standard Class"/>
    <s v="RC-19825"/>
    <s v="Roy Collins"/>
    <x v="0"/>
    <s v="United States"/>
    <x v="166"/>
    <x v="17"/>
    <n v="22304"/>
    <x v="0"/>
    <s v="OFF-ST-10002444"/>
    <x v="1"/>
    <x v="4"/>
    <x v="571"/>
    <n v="24.56"/>
    <n v="2"/>
    <n v="0"/>
    <n v="6.8768000000000002"/>
  </r>
  <r>
    <n v="922"/>
    <x v="439"/>
    <x v="1"/>
    <x v="347"/>
    <d v="2012-04-15T00:00:00"/>
    <s v="Standard Class"/>
    <s v="SE-20110"/>
    <s v="Sanjit Engle"/>
    <x v="0"/>
    <s v="United States"/>
    <x v="20"/>
    <x v="15"/>
    <n v="10009"/>
    <x v="3"/>
    <s v="TEC-AC-10002473"/>
    <x v="2"/>
    <x v="11"/>
    <x v="713"/>
    <n v="85.14"/>
    <n v="3"/>
    <n v="0"/>
    <n v="34.907400000000003"/>
  </r>
  <r>
    <n v="923"/>
    <x v="439"/>
    <x v="1"/>
    <x v="347"/>
    <d v="2012-04-15T00:00:00"/>
    <s v="Standard Class"/>
    <s v="SE-20110"/>
    <s v="Sanjit Engle"/>
    <x v="0"/>
    <s v="United States"/>
    <x v="20"/>
    <x v="15"/>
    <n v="10009"/>
    <x v="3"/>
    <s v="TEC-PH-10004531"/>
    <x v="2"/>
    <x v="7"/>
    <x v="714"/>
    <n v="21.99"/>
    <n v="1"/>
    <n v="0"/>
    <n v="10.555199999999999"/>
  </r>
  <r>
    <n v="924"/>
    <x v="439"/>
    <x v="1"/>
    <x v="347"/>
    <d v="2012-04-15T00:00:00"/>
    <s v="Standard Class"/>
    <s v="SE-20110"/>
    <s v="Sanjit Engle"/>
    <x v="0"/>
    <s v="United States"/>
    <x v="20"/>
    <x v="15"/>
    <n v="10009"/>
    <x v="3"/>
    <s v="OFF-AP-10004487"/>
    <x v="1"/>
    <x v="9"/>
    <x v="715"/>
    <n v="406.6"/>
    <n v="5"/>
    <n v="0"/>
    <n v="113.848"/>
  </r>
  <r>
    <n v="925"/>
    <x v="440"/>
    <x v="0"/>
    <x v="306"/>
    <d v="2013-09-21T00:00:00"/>
    <s v="Standard Class"/>
    <s v="AH-10075"/>
    <s v="Adam Hart"/>
    <x v="1"/>
    <s v="United States"/>
    <x v="20"/>
    <x v="15"/>
    <n v="10011"/>
    <x v="3"/>
    <s v="OFF-BI-10003650"/>
    <x v="1"/>
    <x v="8"/>
    <x v="115"/>
    <n v="841.56799999999998"/>
    <n v="2"/>
    <n v="0.2"/>
    <n v="294.54880000000003"/>
  </r>
  <r>
    <n v="926"/>
    <x v="441"/>
    <x v="2"/>
    <x v="103"/>
    <d v="2011-09-16T00:00:00"/>
    <s v="First Class"/>
    <s v="JM-15535"/>
    <s v="Jessica Myrick"/>
    <x v="0"/>
    <s v="United States"/>
    <x v="10"/>
    <x v="9"/>
    <n v="19143"/>
    <x v="3"/>
    <s v="OFF-PA-10003543"/>
    <x v="1"/>
    <x v="10"/>
    <x v="716"/>
    <n v="15.552"/>
    <n v="3"/>
    <n v="0.2"/>
    <n v="5.4432"/>
  </r>
  <r>
    <n v="927"/>
    <x v="441"/>
    <x v="2"/>
    <x v="103"/>
    <d v="2011-09-16T00:00:00"/>
    <s v="First Class"/>
    <s v="JM-15535"/>
    <s v="Jessica Myrick"/>
    <x v="0"/>
    <s v="United States"/>
    <x v="10"/>
    <x v="9"/>
    <n v="19143"/>
    <x v="3"/>
    <s v="TEC-AC-10004353"/>
    <x v="2"/>
    <x v="11"/>
    <x v="717"/>
    <n v="252"/>
    <n v="5"/>
    <n v="0.2"/>
    <n v="53.55"/>
  </r>
  <r>
    <n v="928"/>
    <x v="442"/>
    <x v="1"/>
    <x v="348"/>
    <d v="2012-09-10T00:00:00"/>
    <s v="Standard Class"/>
    <s v="JJ-15760"/>
    <s v="Joel Jenkins"/>
    <x v="2"/>
    <s v="United States"/>
    <x v="24"/>
    <x v="17"/>
    <n v="22153"/>
    <x v="0"/>
    <s v="OFF-AR-10000658"/>
    <x v="1"/>
    <x v="6"/>
    <x v="328"/>
    <n v="46.2"/>
    <n v="4"/>
    <n v="0"/>
    <n v="12.936"/>
  </r>
  <r>
    <n v="929"/>
    <x v="442"/>
    <x v="1"/>
    <x v="348"/>
    <d v="2012-09-10T00:00:00"/>
    <s v="Standard Class"/>
    <s v="JJ-15760"/>
    <s v="Joel Jenkins"/>
    <x v="2"/>
    <s v="United States"/>
    <x v="24"/>
    <x v="17"/>
    <n v="22153"/>
    <x v="0"/>
    <s v="OFF-AP-10000696"/>
    <x v="1"/>
    <x v="9"/>
    <x v="332"/>
    <n v="28.84"/>
    <n v="2"/>
    <n v="0"/>
    <n v="9.5172000000000008"/>
  </r>
  <r>
    <n v="930"/>
    <x v="443"/>
    <x v="3"/>
    <x v="349"/>
    <d v="2014-04-18T00:00:00"/>
    <s v="First Class"/>
    <s v="AB-10165"/>
    <s v="Alan Barnes"/>
    <x v="0"/>
    <s v="United States"/>
    <x v="167"/>
    <x v="24"/>
    <n v="43615"/>
    <x v="3"/>
    <s v="OFF-AR-10003560"/>
    <x v="1"/>
    <x v="6"/>
    <x v="482"/>
    <n v="14.592000000000001"/>
    <n v="3"/>
    <n v="0.2"/>
    <n v="2.5535999999999999"/>
  </r>
  <r>
    <n v="931"/>
    <x v="443"/>
    <x v="3"/>
    <x v="349"/>
    <d v="2014-04-18T00:00:00"/>
    <s v="First Class"/>
    <s v="AB-10165"/>
    <s v="Alan Barnes"/>
    <x v="0"/>
    <s v="United States"/>
    <x v="167"/>
    <x v="24"/>
    <n v="43615"/>
    <x v="3"/>
    <s v="OFF-AR-10001468"/>
    <x v="1"/>
    <x v="6"/>
    <x v="718"/>
    <n v="89.855999999999995"/>
    <n v="3"/>
    <n v="0.2"/>
    <n v="21.340800000000002"/>
  </r>
  <r>
    <n v="932"/>
    <x v="443"/>
    <x v="3"/>
    <x v="349"/>
    <d v="2014-04-18T00:00:00"/>
    <s v="First Class"/>
    <s v="AB-10165"/>
    <s v="Alan Barnes"/>
    <x v="0"/>
    <s v="United States"/>
    <x v="167"/>
    <x v="24"/>
    <n v="43615"/>
    <x v="3"/>
    <s v="OFF-PA-10004971"/>
    <x v="1"/>
    <x v="10"/>
    <x v="604"/>
    <n v="13.872"/>
    <n v="3"/>
    <n v="0.2"/>
    <n v="5.0286"/>
  </r>
  <r>
    <n v="933"/>
    <x v="444"/>
    <x v="3"/>
    <x v="264"/>
    <d v="2014-07-09T00:00:00"/>
    <s v="Standard Class"/>
    <s v="RK-19300"/>
    <s v="Ralph Kennedy"/>
    <x v="0"/>
    <s v="United States"/>
    <x v="10"/>
    <x v="9"/>
    <n v="19140"/>
    <x v="3"/>
    <s v="OFF-PA-10002195"/>
    <x v="1"/>
    <x v="10"/>
    <x v="719"/>
    <n v="12.192"/>
    <n v="3"/>
    <n v="0.2"/>
    <n v="4.1147999999999998"/>
  </r>
  <r>
    <n v="934"/>
    <x v="445"/>
    <x v="0"/>
    <x v="23"/>
    <d v="2013-06-25T00:00:00"/>
    <s v="Standard Class"/>
    <s v="CG-12040"/>
    <s v="Catherine Glotzbach"/>
    <x v="2"/>
    <s v="United States"/>
    <x v="10"/>
    <x v="9"/>
    <n v="19120"/>
    <x v="3"/>
    <s v="OFF-PA-10001745"/>
    <x v="1"/>
    <x v="10"/>
    <x v="720"/>
    <n v="45.055999999999997"/>
    <n v="8"/>
    <n v="0.2"/>
    <n v="15.2064"/>
  </r>
  <r>
    <n v="935"/>
    <x v="445"/>
    <x v="0"/>
    <x v="23"/>
    <d v="2013-06-25T00:00:00"/>
    <s v="Standard Class"/>
    <s v="CG-12040"/>
    <s v="Catherine Glotzbach"/>
    <x v="2"/>
    <s v="United States"/>
    <x v="10"/>
    <x v="9"/>
    <n v="19120"/>
    <x v="3"/>
    <s v="OFF-BI-10004826"/>
    <x v="1"/>
    <x v="8"/>
    <x v="721"/>
    <n v="29.718"/>
    <n v="6"/>
    <n v="0.7"/>
    <n v="-21.793199999999999"/>
  </r>
  <r>
    <n v="936"/>
    <x v="445"/>
    <x v="0"/>
    <x v="23"/>
    <d v="2013-06-25T00:00:00"/>
    <s v="Standard Class"/>
    <s v="CG-12040"/>
    <s v="Catherine Glotzbach"/>
    <x v="2"/>
    <s v="United States"/>
    <x v="10"/>
    <x v="9"/>
    <n v="19120"/>
    <x v="3"/>
    <s v="OFF-PA-10001870"/>
    <x v="1"/>
    <x v="10"/>
    <x v="674"/>
    <n v="15.552"/>
    <n v="3"/>
    <n v="0.2"/>
    <n v="5.4432"/>
  </r>
  <r>
    <n v="937"/>
    <x v="445"/>
    <x v="0"/>
    <x v="23"/>
    <d v="2013-06-25T00:00:00"/>
    <s v="Standard Class"/>
    <s v="CG-12040"/>
    <s v="Catherine Glotzbach"/>
    <x v="2"/>
    <s v="United States"/>
    <x v="10"/>
    <x v="9"/>
    <n v="19120"/>
    <x v="3"/>
    <s v="OFF-AP-10001058"/>
    <x v="1"/>
    <x v="9"/>
    <x v="137"/>
    <n v="447.69600000000003"/>
    <n v="2"/>
    <n v="0.2"/>
    <n v="33.577199999999998"/>
  </r>
  <r>
    <n v="938"/>
    <x v="446"/>
    <x v="3"/>
    <x v="60"/>
    <d v="2014-07-11T00:00:00"/>
    <s v="First Class"/>
    <s v="RA-19885"/>
    <s v="Ruben Ausman"/>
    <x v="1"/>
    <s v="United States"/>
    <x v="168"/>
    <x v="27"/>
    <n v="87401"/>
    <x v="1"/>
    <s v="TEC-AC-10003911"/>
    <x v="2"/>
    <x v="11"/>
    <x v="327"/>
    <n v="159.99"/>
    <n v="1"/>
    <n v="0"/>
    <n v="54.396599999999999"/>
  </r>
  <r>
    <n v="939"/>
    <x v="447"/>
    <x v="1"/>
    <x v="350"/>
    <d v="2012-12-17T00:00:00"/>
    <s v="Standard Class"/>
    <s v="RP-19270"/>
    <s v="Rachel Payne"/>
    <x v="1"/>
    <s v="United States"/>
    <x v="169"/>
    <x v="1"/>
    <n v="92503"/>
    <x v="1"/>
    <s v="OFF-PA-10000289"/>
    <x v="1"/>
    <x v="10"/>
    <x v="722"/>
    <n v="12.96"/>
    <n v="2"/>
    <n v="0"/>
    <n v="6.2207999999999997"/>
  </r>
  <r>
    <n v="940"/>
    <x v="447"/>
    <x v="1"/>
    <x v="350"/>
    <d v="2012-12-17T00:00:00"/>
    <s v="Standard Class"/>
    <s v="RP-19270"/>
    <s v="Rachel Payne"/>
    <x v="1"/>
    <s v="United States"/>
    <x v="169"/>
    <x v="1"/>
    <n v="92503"/>
    <x v="1"/>
    <s v="OFF-AP-10003040"/>
    <x v="1"/>
    <x v="9"/>
    <x v="723"/>
    <n v="134.47999999999999"/>
    <n v="4"/>
    <n v="0"/>
    <n v="34.964799999999997"/>
  </r>
  <r>
    <n v="941"/>
    <x v="448"/>
    <x v="0"/>
    <x v="351"/>
    <d v="2013-06-21T00:00:00"/>
    <s v="First Class"/>
    <s v="KC-16255"/>
    <s v="Karen Carlisle"/>
    <x v="1"/>
    <s v="United States"/>
    <x v="8"/>
    <x v="1"/>
    <n v="94110"/>
    <x v="1"/>
    <s v="OFF-PA-10000350"/>
    <x v="1"/>
    <x v="10"/>
    <x v="724"/>
    <n v="17.12"/>
    <n v="2"/>
    <n v="0"/>
    <n v="8.0464000000000002"/>
  </r>
  <r>
    <n v="942"/>
    <x v="449"/>
    <x v="0"/>
    <x v="180"/>
    <d v="2013-12-21T00:00:00"/>
    <s v="Standard Class"/>
    <s v="RW-19630"/>
    <s v="Rob Williams"/>
    <x v="1"/>
    <s v="United States"/>
    <x v="170"/>
    <x v="1"/>
    <n v="90503"/>
    <x v="1"/>
    <s v="OFF-BI-10001759"/>
    <x v="1"/>
    <x v="8"/>
    <x v="725"/>
    <n v="6.0960000000000001"/>
    <n v="2"/>
    <n v="0.2"/>
    <n v="2.2098"/>
  </r>
  <r>
    <n v="943"/>
    <x v="449"/>
    <x v="0"/>
    <x v="180"/>
    <d v="2013-12-21T00:00:00"/>
    <s v="Standard Class"/>
    <s v="RW-19630"/>
    <s v="Rob Williams"/>
    <x v="1"/>
    <s v="United States"/>
    <x v="170"/>
    <x v="1"/>
    <n v="90503"/>
    <x v="1"/>
    <s v="FUR-TA-10000577"/>
    <x v="0"/>
    <x v="3"/>
    <x v="3"/>
    <n v="1114.2719999999999"/>
    <n v="4"/>
    <n v="0.2"/>
    <n v="41.785200000000003"/>
  </r>
  <r>
    <n v="944"/>
    <x v="450"/>
    <x v="1"/>
    <x v="352"/>
    <d v="2012-03-06T00:00:00"/>
    <s v="Standard Class"/>
    <s v="JL-15850"/>
    <s v="John Lucas"/>
    <x v="0"/>
    <s v="United States"/>
    <x v="4"/>
    <x v="4"/>
    <n v="98105"/>
    <x v="1"/>
    <s v="OFF-PA-10004101"/>
    <x v="1"/>
    <x v="10"/>
    <x v="506"/>
    <n v="32.4"/>
    <n v="5"/>
    <n v="0"/>
    <n v="15.552"/>
  </r>
  <r>
    <n v="945"/>
    <x v="450"/>
    <x v="1"/>
    <x v="352"/>
    <d v="2012-03-06T00:00:00"/>
    <s v="Standard Class"/>
    <s v="JL-15850"/>
    <s v="John Lucas"/>
    <x v="0"/>
    <s v="United States"/>
    <x v="4"/>
    <x v="4"/>
    <n v="98105"/>
    <x v="1"/>
    <s v="OFF-ST-10001496"/>
    <x v="1"/>
    <x v="4"/>
    <x v="726"/>
    <n v="540.57000000000005"/>
    <n v="3"/>
    <n v="0"/>
    <n v="140.54820000000001"/>
  </r>
  <r>
    <n v="946"/>
    <x v="450"/>
    <x v="1"/>
    <x v="352"/>
    <d v="2012-03-06T00:00:00"/>
    <s v="Standard Class"/>
    <s v="JL-15850"/>
    <s v="John Lucas"/>
    <x v="0"/>
    <s v="United States"/>
    <x v="4"/>
    <x v="4"/>
    <n v="98105"/>
    <x v="1"/>
    <s v="OFF-BI-10002931"/>
    <x v="1"/>
    <x v="8"/>
    <x v="727"/>
    <n v="167.76"/>
    <n v="5"/>
    <n v="0.2"/>
    <n v="62.91"/>
  </r>
  <r>
    <n v="947"/>
    <x v="451"/>
    <x v="1"/>
    <x v="353"/>
    <d v="2012-07-28T00:00:00"/>
    <s v="First Class"/>
    <s v="CA-12775"/>
    <s v="Cynthia Arntzen"/>
    <x v="0"/>
    <s v="United States"/>
    <x v="123"/>
    <x v="16"/>
    <n v="85204"/>
    <x v="1"/>
    <s v="FUR-TA-10002356"/>
    <x v="0"/>
    <x v="3"/>
    <x v="728"/>
    <n v="393.16500000000002"/>
    <n v="3"/>
    <n v="0.5"/>
    <n v="-204.44579999999999"/>
  </r>
  <r>
    <n v="948"/>
    <x v="452"/>
    <x v="3"/>
    <x v="354"/>
    <d v="2014-03-12T00:00:00"/>
    <s v="Standard Class"/>
    <s v="RB-19795"/>
    <s v="Ross Baird"/>
    <x v="2"/>
    <s v="United States"/>
    <x v="10"/>
    <x v="9"/>
    <n v="19120"/>
    <x v="3"/>
    <s v="FUR-FU-10003601"/>
    <x v="0"/>
    <x v="5"/>
    <x v="729"/>
    <n v="516.48800000000006"/>
    <n v="7"/>
    <n v="0.2"/>
    <n v="-12.9122"/>
  </r>
  <r>
    <n v="949"/>
    <x v="452"/>
    <x v="3"/>
    <x v="354"/>
    <d v="2014-03-12T00:00:00"/>
    <s v="Standard Class"/>
    <s v="RB-19795"/>
    <s v="Ross Baird"/>
    <x v="2"/>
    <s v="United States"/>
    <x v="10"/>
    <x v="9"/>
    <n v="19120"/>
    <x v="3"/>
    <s v="FUR-FU-10000576"/>
    <x v="0"/>
    <x v="5"/>
    <x v="219"/>
    <n v="1007.232"/>
    <n v="6"/>
    <n v="0.2"/>
    <n v="75.542400000000001"/>
  </r>
  <r>
    <n v="950"/>
    <x v="452"/>
    <x v="3"/>
    <x v="354"/>
    <d v="2014-03-12T00:00:00"/>
    <s v="Standard Class"/>
    <s v="RB-19795"/>
    <s v="Ross Baird"/>
    <x v="2"/>
    <s v="United States"/>
    <x v="10"/>
    <x v="9"/>
    <n v="19120"/>
    <x v="3"/>
    <s v="FUR-TA-10004154"/>
    <x v="0"/>
    <x v="3"/>
    <x v="730"/>
    <n v="2065.3200000000002"/>
    <n v="12"/>
    <n v="0.4"/>
    <n v="-619.596"/>
  </r>
  <r>
    <n v="951"/>
    <x v="452"/>
    <x v="3"/>
    <x v="354"/>
    <d v="2014-03-12T00:00:00"/>
    <s v="Standard Class"/>
    <s v="RB-19795"/>
    <s v="Ross Baird"/>
    <x v="2"/>
    <s v="United States"/>
    <x v="10"/>
    <x v="9"/>
    <n v="19120"/>
    <x v="3"/>
    <s v="OFF-PA-10000788"/>
    <x v="1"/>
    <x v="10"/>
    <x v="731"/>
    <n v="15.552"/>
    <n v="3"/>
    <n v="0.2"/>
    <n v="5.4432"/>
  </r>
  <r>
    <n v="952"/>
    <x v="452"/>
    <x v="3"/>
    <x v="354"/>
    <d v="2014-03-12T00:00:00"/>
    <s v="Standard Class"/>
    <s v="RB-19795"/>
    <s v="Ross Baird"/>
    <x v="2"/>
    <s v="United States"/>
    <x v="10"/>
    <x v="9"/>
    <n v="19120"/>
    <x v="3"/>
    <s v="OFF-PA-10002479"/>
    <x v="1"/>
    <x v="10"/>
    <x v="217"/>
    <n v="25.344000000000001"/>
    <n v="6"/>
    <n v="0.2"/>
    <n v="7.92"/>
  </r>
  <r>
    <n v="953"/>
    <x v="453"/>
    <x v="3"/>
    <x v="355"/>
    <d v="2014-08-04T00:00:00"/>
    <s v="Standard Class"/>
    <s v="KH-16360"/>
    <s v="Katherine Hughes"/>
    <x v="0"/>
    <s v="United States"/>
    <x v="10"/>
    <x v="9"/>
    <n v="19143"/>
    <x v="3"/>
    <s v="FUR-FU-10001940"/>
    <x v="0"/>
    <x v="5"/>
    <x v="33"/>
    <n v="25.472000000000001"/>
    <n v="4"/>
    <n v="0.2"/>
    <n v="7.6416000000000004"/>
  </r>
  <r>
    <n v="954"/>
    <x v="454"/>
    <x v="3"/>
    <x v="116"/>
    <d v="2015-02-01T00:00:00"/>
    <s v="Standard Class"/>
    <s v="GH-14665"/>
    <s v="Greg Hansen"/>
    <x v="0"/>
    <s v="United States"/>
    <x v="171"/>
    <x v="5"/>
    <n v="78664"/>
    <x v="2"/>
    <s v="OFF-AR-10001958"/>
    <x v="1"/>
    <x v="6"/>
    <x v="206"/>
    <n v="27.167999999999999"/>
    <n v="2"/>
    <n v="0.2"/>
    <n v="2.7168000000000001"/>
  </r>
  <r>
    <n v="955"/>
    <x v="454"/>
    <x v="3"/>
    <x v="116"/>
    <d v="2015-02-01T00:00:00"/>
    <s v="Standard Class"/>
    <s v="GH-14665"/>
    <s v="Greg Hansen"/>
    <x v="0"/>
    <s v="United States"/>
    <x v="171"/>
    <x v="5"/>
    <n v="78664"/>
    <x v="2"/>
    <s v="FUR-BO-10004709"/>
    <x v="0"/>
    <x v="0"/>
    <x v="263"/>
    <n v="78.852800000000002"/>
    <n v="2"/>
    <n v="0.32"/>
    <n v="-11.596"/>
  </r>
  <r>
    <n v="956"/>
    <x v="455"/>
    <x v="3"/>
    <x v="329"/>
    <d v="2014-05-12T00:00:00"/>
    <s v="Standard Class"/>
    <s v="SW-20275"/>
    <s v="Scott Williamson"/>
    <x v="0"/>
    <s v="United States"/>
    <x v="25"/>
    <x v="35"/>
    <n v="39212"/>
    <x v="0"/>
    <s v="OFF-ST-10000604"/>
    <x v="1"/>
    <x v="4"/>
    <x v="54"/>
    <n v="173.8"/>
    <n v="5"/>
    <n v="0"/>
    <n v="43.45"/>
  </r>
  <r>
    <n v="957"/>
    <x v="456"/>
    <x v="3"/>
    <x v="356"/>
    <d v="2014-05-19T00:00:00"/>
    <s v="Second Class"/>
    <s v="JA-15970"/>
    <s v="Joseph Airdo"/>
    <x v="0"/>
    <s v="United States"/>
    <x v="42"/>
    <x v="16"/>
    <n v="85023"/>
    <x v="1"/>
    <s v="TEC-PH-10002923"/>
    <x v="2"/>
    <x v="7"/>
    <x v="680"/>
    <n v="29.591999999999999"/>
    <n v="1"/>
    <n v="0.2"/>
    <n v="2.5893000000000002"/>
  </r>
  <r>
    <n v="958"/>
    <x v="456"/>
    <x v="3"/>
    <x v="356"/>
    <d v="2014-05-19T00:00:00"/>
    <s v="Second Class"/>
    <s v="JA-15970"/>
    <s v="Joseph Airdo"/>
    <x v="0"/>
    <s v="United States"/>
    <x v="42"/>
    <x v="16"/>
    <n v="85023"/>
    <x v="1"/>
    <s v="OFF-BI-10004465"/>
    <x v="1"/>
    <x v="8"/>
    <x v="732"/>
    <n v="4.7519999999999998"/>
    <n v="2"/>
    <n v="0.7"/>
    <n v="-3.1680000000000001"/>
  </r>
  <r>
    <n v="959"/>
    <x v="456"/>
    <x v="3"/>
    <x v="356"/>
    <d v="2014-05-19T00:00:00"/>
    <s v="Second Class"/>
    <s v="JA-15970"/>
    <s v="Joseph Airdo"/>
    <x v="0"/>
    <s v="United States"/>
    <x v="42"/>
    <x v="16"/>
    <n v="85023"/>
    <x v="1"/>
    <s v="OFF-PA-10002333"/>
    <x v="1"/>
    <x v="10"/>
    <x v="733"/>
    <n v="15.552"/>
    <n v="3"/>
    <n v="0.2"/>
    <n v="5.6375999999999999"/>
  </r>
  <r>
    <n v="960"/>
    <x v="457"/>
    <x v="1"/>
    <x v="357"/>
    <d v="2012-09-22T00:00:00"/>
    <s v="Same Day"/>
    <s v="DL-12925"/>
    <s v="Daniel Lacy"/>
    <x v="0"/>
    <s v="United States"/>
    <x v="147"/>
    <x v="1"/>
    <n v="92054"/>
    <x v="1"/>
    <s v="FUR-FU-10004188"/>
    <x v="0"/>
    <x v="5"/>
    <x v="734"/>
    <n v="204.6"/>
    <n v="2"/>
    <n v="0"/>
    <n v="53.195999999999998"/>
  </r>
  <r>
    <n v="961"/>
    <x v="458"/>
    <x v="3"/>
    <x v="237"/>
    <d v="2014-11-20T00:00:00"/>
    <s v="Standard Class"/>
    <s v="LW-16990"/>
    <s v="Lindsay Williams"/>
    <x v="1"/>
    <s v="United States"/>
    <x v="8"/>
    <x v="1"/>
    <n v="94110"/>
    <x v="1"/>
    <s v="FUR-CH-10002965"/>
    <x v="0"/>
    <x v="1"/>
    <x v="226"/>
    <n v="321.56799999999998"/>
    <n v="2"/>
    <n v="0.2"/>
    <n v="28.1372"/>
  </r>
  <r>
    <n v="962"/>
    <x v="459"/>
    <x v="1"/>
    <x v="154"/>
    <d v="2012-01-12T00:00:00"/>
    <s v="Standard Class"/>
    <s v="TB-21190"/>
    <s v="Thomas Brumley"/>
    <x v="2"/>
    <s v="United States"/>
    <x v="115"/>
    <x v="36"/>
    <n v="72701"/>
    <x v="0"/>
    <s v="OFF-BI-10000145"/>
    <x v="1"/>
    <x v="8"/>
    <x v="735"/>
    <n v="6.24"/>
    <n v="2"/>
    <n v="0"/>
    <n v="3.0575999999999999"/>
  </r>
  <r>
    <n v="963"/>
    <x v="460"/>
    <x v="0"/>
    <x v="142"/>
    <d v="2013-05-09T00:00:00"/>
    <s v="First Class"/>
    <s v="CV-12805"/>
    <s v="Cynthia Voltz"/>
    <x v="1"/>
    <s v="United States"/>
    <x v="8"/>
    <x v="1"/>
    <n v="94110"/>
    <x v="1"/>
    <s v="OFF-EN-10001335"/>
    <x v="1"/>
    <x v="12"/>
    <x v="462"/>
    <n v="21.88"/>
    <n v="2"/>
    <n v="0"/>
    <n v="10.94"/>
  </r>
  <r>
    <n v="964"/>
    <x v="461"/>
    <x v="2"/>
    <x v="358"/>
    <d v="2011-09-24T00:00:00"/>
    <s v="Second Class"/>
    <s v="MS-17365"/>
    <s v="Maribeth Schnelling"/>
    <x v="0"/>
    <s v="United States"/>
    <x v="172"/>
    <x v="2"/>
    <n v="33433"/>
    <x v="0"/>
    <s v="OFF-LA-10001613"/>
    <x v="1"/>
    <x v="2"/>
    <x v="736"/>
    <n v="4.6079999999999997"/>
    <n v="2"/>
    <n v="0.2"/>
    <n v="1.6704000000000001"/>
  </r>
  <r>
    <n v="965"/>
    <x v="462"/>
    <x v="3"/>
    <x v="359"/>
    <d v="2014-12-04T00:00:00"/>
    <s v="First Class"/>
    <s v="BS-11800"/>
    <s v="Bryan Spruell"/>
    <x v="2"/>
    <s v="United States"/>
    <x v="20"/>
    <x v="15"/>
    <n v="10011"/>
    <x v="3"/>
    <s v="OFF-LA-10004055"/>
    <x v="1"/>
    <x v="2"/>
    <x v="737"/>
    <n v="9.82"/>
    <n v="2"/>
    <n v="0"/>
    <n v="4.8117999999999999"/>
  </r>
  <r>
    <n v="966"/>
    <x v="462"/>
    <x v="3"/>
    <x v="359"/>
    <d v="2014-12-04T00:00:00"/>
    <s v="First Class"/>
    <s v="BS-11800"/>
    <s v="Bryan Spruell"/>
    <x v="2"/>
    <s v="United States"/>
    <x v="20"/>
    <x v="15"/>
    <n v="10011"/>
    <x v="3"/>
    <s v="OFF-AR-10004344"/>
    <x v="1"/>
    <x v="6"/>
    <x v="365"/>
    <n v="35.97"/>
    <n v="3"/>
    <n v="0"/>
    <n v="9.7119"/>
  </r>
  <r>
    <n v="967"/>
    <x v="462"/>
    <x v="3"/>
    <x v="359"/>
    <d v="2014-12-04T00:00:00"/>
    <s v="First Class"/>
    <s v="BS-11800"/>
    <s v="Bryan Spruell"/>
    <x v="2"/>
    <s v="United States"/>
    <x v="20"/>
    <x v="15"/>
    <n v="10011"/>
    <x v="3"/>
    <s v="OFF-PA-10004621"/>
    <x v="1"/>
    <x v="10"/>
    <x v="738"/>
    <n v="12.96"/>
    <n v="2"/>
    <n v="0"/>
    <n v="6.2207999999999997"/>
  </r>
  <r>
    <n v="968"/>
    <x v="462"/>
    <x v="3"/>
    <x v="359"/>
    <d v="2014-12-04T00:00:00"/>
    <s v="First Class"/>
    <s v="BS-11800"/>
    <s v="Bryan Spruell"/>
    <x v="2"/>
    <s v="United States"/>
    <x v="20"/>
    <x v="15"/>
    <n v="10011"/>
    <x v="3"/>
    <s v="OFF-PA-10001281"/>
    <x v="1"/>
    <x v="10"/>
    <x v="739"/>
    <n v="191.6"/>
    <n v="4"/>
    <n v="0"/>
    <n v="91.968000000000004"/>
  </r>
  <r>
    <n v="969"/>
    <x v="462"/>
    <x v="3"/>
    <x v="359"/>
    <d v="2014-12-04T00:00:00"/>
    <s v="First Class"/>
    <s v="BS-11800"/>
    <s v="Bryan Spruell"/>
    <x v="2"/>
    <s v="United States"/>
    <x v="20"/>
    <x v="15"/>
    <n v="10011"/>
    <x v="3"/>
    <s v="OFF-LA-10001613"/>
    <x v="1"/>
    <x v="2"/>
    <x v="736"/>
    <n v="8.64"/>
    <n v="3"/>
    <n v="0"/>
    <n v="4.2336"/>
  </r>
  <r>
    <n v="970"/>
    <x v="462"/>
    <x v="3"/>
    <x v="359"/>
    <d v="2014-12-04T00:00:00"/>
    <s v="First Class"/>
    <s v="BS-11800"/>
    <s v="Bryan Spruell"/>
    <x v="2"/>
    <s v="United States"/>
    <x v="20"/>
    <x v="15"/>
    <n v="10011"/>
    <x v="3"/>
    <s v="OFF-ST-10001097"/>
    <x v="1"/>
    <x v="4"/>
    <x v="740"/>
    <n v="501.81"/>
    <n v="3"/>
    <n v="0"/>
    <n v="0"/>
  </r>
  <r>
    <n v="971"/>
    <x v="463"/>
    <x v="2"/>
    <x v="360"/>
    <d v="2011-01-19T00:00:00"/>
    <s v="Second Class"/>
    <s v="DL-13315"/>
    <s v="Delfina Latchford"/>
    <x v="0"/>
    <s v="United States"/>
    <x v="10"/>
    <x v="9"/>
    <n v="19134"/>
    <x v="3"/>
    <s v="FUR-FU-10001095"/>
    <x v="0"/>
    <x v="5"/>
    <x v="741"/>
    <n v="127.104"/>
    <n v="6"/>
    <n v="0.2"/>
    <n v="28.598400000000002"/>
  </r>
  <r>
    <n v="972"/>
    <x v="463"/>
    <x v="2"/>
    <x v="360"/>
    <d v="2011-01-19T00:00:00"/>
    <s v="Second Class"/>
    <s v="DL-13315"/>
    <s v="Delfina Latchford"/>
    <x v="0"/>
    <s v="United States"/>
    <x v="10"/>
    <x v="9"/>
    <n v="19134"/>
    <x v="3"/>
    <s v="TEC-PH-10004614"/>
    <x v="2"/>
    <x v="7"/>
    <x v="299"/>
    <n v="124.2"/>
    <n v="3"/>
    <n v="0.4"/>
    <n v="-31.05"/>
  </r>
  <r>
    <n v="973"/>
    <x v="463"/>
    <x v="2"/>
    <x v="360"/>
    <d v="2011-01-19T00:00:00"/>
    <s v="Second Class"/>
    <s v="DL-13315"/>
    <s v="Delfina Latchford"/>
    <x v="0"/>
    <s v="United States"/>
    <x v="10"/>
    <x v="9"/>
    <n v="19134"/>
    <x v="3"/>
    <s v="OFF-BI-10001575"/>
    <x v="1"/>
    <x v="8"/>
    <x v="577"/>
    <n v="18.588000000000001"/>
    <n v="2"/>
    <n v="0.7"/>
    <n v="-13.6312"/>
  </r>
  <r>
    <n v="974"/>
    <x v="463"/>
    <x v="2"/>
    <x v="360"/>
    <d v="2011-01-19T00:00:00"/>
    <s v="Second Class"/>
    <s v="DL-13315"/>
    <s v="Delfina Latchford"/>
    <x v="0"/>
    <s v="United States"/>
    <x v="10"/>
    <x v="9"/>
    <n v="19134"/>
    <x v="3"/>
    <s v="OFF-LA-10001074"/>
    <x v="1"/>
    <x v="2"/>
    <x v="297"/>
    <n v="30.071999999999999"/>
    <n v="3"/>
    <n v="0.2"/>
    <n v="10.1493"/>
  </r>
  <r>
    <n v="975"/>
    <x v="464"/>
    <x v="3"/>
    <x v="361"/>
    <d v="2014-09-10T00:00:00"/>
    <s v="Second Class"/>
    <s v="PO-19195"/>
    <s v="Phillina Ober"/>
    <x v="2"/>
    <s v="United States"/>
    <x v="20"/>
    <x v="15"/>
    <n v="10011"/>
    <x v="3"/>
    <s v="TEC-PH-10003555"/>
    <x v="2"/>
    <x v="7"/>
    <x v="457"/>
    <n v="160.93"/>
    <n v="7"/>
    <n v="0"/>
    <n v="3.2185999999999999"/>
  </r>
  <r>
    <n v="976"/>
    <x v="464"/>
    <x v="3"/>
    <x v="361"/>
    <d v="2014-09-10T00:00:00"/>
    <s v="Second Class"/>
    <s v="PO-19195"/>
    <s v="Phillina Ober"/>
    <x v="2"/>
    <s v="United States"/>
    <x v="20"/>
    <x v="15"/>
    <n v="10011"/>
    <x v="3"/>
    <s v="OFF-BI-10004492"/>
    <x v="1"/>
    <x v="8"/>
    <x v="347"/>
    <n v="75.792000000000002"/>
    <n v="3"/>
    <n v="0.2"/>
    <n v="25.579799999999999"/>
  </r>
  <r>
    <n v="977"/>
    <x v="465"/>
    <x v="3"/>
    <x v="362"/>
    <d v="2014-07-16T00:00:00"/>
    <s v="Standard Class"/>
    <s v="TD-20995"/>
    <s v="Tamara Dahlen"/>
    <x v="0"/>
    <s v="United States"/>
    <x v="32"/>
    <x v="21"/>
    <n v="97206"/>
    <x v="1"/>
    <s v="OFF-BI-10002012"/>
    <x v="1"/>
    <x v="8"/>
    <x v="742"/>
    <n v="1.08"/>
    <n v="2"/>
    <n v="0.7"/>
    <n v="-0.79200000000000004"/>
  </r>
  <r>
    <n v="978"/>
    <x v="466"/>
    <x v="3"/>
    <x v="363"/>
    <d v="2014-11-01T00:00:00"/>
    <s v="First Class"/>
    <s v="BW-11110"/>
    <s v="Bart Watters"/>
    <x v="1"/>
    <s v="United States"/>
    <x v="66"/>
    <x v="12"/>
    <n v="48205"/>
    <x v="2"/>
    <s v="TEC-MA-10000822"/>
    <x v="2"/>
    <x v="15"/>
    <x v="154"/>
    <n v="3059.982"/>
    <n v="2"/>
    <n v="0.1"/>
    <n v="679.99599999999998"/>
  </r>
  <r>
    <n v="979"/>
    <x v="467"/>
    <x v="0"/>
    <x v="198"/>
    <d v="2013-01-06T00:00:00"/>
    <s v="First Class"/>
    <s v="RW-19690"/>
    <s v="Robert Waldorf"/>
    <x v="0"/>
    <s v="United States"/>
    <x v="40"/>
    <x v="3"/>
    <n v="28403"/>
    <x v="0"/>
    <s v="OFF-BI-10000848"/>
    <x v="1"/>
    <x v="8"/>
    <x v="515"/>
    <n v="3.282"/>
    <n v="2"/>
    <n v="0.7"/>
    <n v="-2.6255999999999999"/>
  </r>
  <r>
    <n v="980"/>
    <x v="468"/>
    <x v="1"/>
    <x v="364"/>
    <d v="2012-12-12T00:00:00"/>
    <s v="First Class"/>
    <s v="KB-16600"/>
    <s v="Ken Brennan"/>
    <x v="1"/>
    <s v="United States"/>
    <x v="38"/>
    <x v="14"/>
    <n v="47201"/>
    <x v="2"/>
    <s v="OFF-PA-10004156"/>
    <x v="1"/>
    <x v="10"/>
    <x v="743"/>
    <n v="34.020000000000003"/>
    <n v="3"/>
    <n v="0"/>
    <n v="16.669799999999999"/>
  </r>
  <r>
    <n v="981"/>
    <x v="469"/>
    <x v="0"/>
    <x v="339"/>
    <d v="2013-09-10T00:00:00"/>
    <s v="Standard Class"/>
    <s v="EB-13870"/>
    <s v="Emily Burns"/>
    <x v="0"/>
    <s v="United States"/>
    <x v="20"/>
    <x v="15"/>
    <n v="10035"/>
    <x v="3"/>
    <s v="FUR-CH-10003199"/>
    <x v="0"/>
    <x v="1"/>
    <x v="631"/>
    <n v="599.29200000000003"/>
    <n v="6"/>
    <n v="0.1"/>
    <n v="93.223200000000006"/>
  </r>
  <r>
    <n v="982"/>
    <x v="470"/>
    <x v="2"/>
    <x v="7"/>
    <d v="2011-11-14T00:00:00"/>
    <s v="Second Class"/>
    <s v="TZ-21580"/>
    <s v="Tracy Zic"/>
    <x v="0"/>
    <s v="United States"/>
    <x v="103"/>
    <x v="22"/>
    <n v="80027"/>
    <x v="1"/>
    <s v="OFF-AR-10000034"/>
    <x v="1"/>
    <x v="6"/>
    <x v="744"/>
    <n v="3.3919999999999999"/>
    <n v="1"/>
    <n v="0.2"/>
    <n v="0.80559999999999998"/>
  </r>
  <r>
    <n v="983"/>
    <x v="470"/>
    <x v="2"/>
    <x v="7"/>
    <d v="2011-11-14T00:00:00"/>
    <s v="Second Class"/>
    <s v="TZ-21580"/>
    <s v="Tracy Zic"/>
    <x v="0"/>
    <s v="United States"/>
    <x v="103"/>
    <x v="22"/>
    <n v="80027"/>
    <x v="1"/>
    <s v="TEC-PH-10000560"/>
    <x v="2"/>
    <x v="7"/>
    <x v="745"/>
    <n v="559.98400000000004"/>
    <n v="2"/>
    <n v="0.2"/>
    <n v="55.998399999999997"/>
  </r>
  <r>
    <n v="984"/>
    <x v="470"/>
    <x v="2"/>
    <x v="7"/>
    <d v="2011-11-14T00:00:00"/>
    <s v="Second Class"/>
    <s v="TZ-21580"/>
    <s v="Tracy Zic"/>
    <x v="0"/>
    <s v="United States"/>
    <x v="103"/>
    <x v="22"/>
    <n v="80027"/>
    <x v="1"/>
    <s v="FUR-CH-10000665"/>
    <x v="0"/>
    <x v="1"/>
    <x v="656"/>
    <n v="603.91999999999996"/>
    <n v="5"/>
    <n v="0.2"/>
    <n v="75.489999999999995"/>
  </r>
  <r>
    <n v="985"/>
    <x v="471"/>
    <x v="3"/>
    <x v="365"/>
    <d v="2014-06-10T00:00:00"/>
    <s v="Standard Class"/>
    <s v="AS-10630"/>
    <s v="Ann Steele"/>
    <x v="2"/>
    <s v="United States"/>
    <x v="45"/>
    <x v="5"/>
    <n v="77506"/>
    <x v="2"/>
    <s v="OFF-LA-10001569"/>
    <x v="1"/>
    <x v="2"/>
    <x v="633"/>
    <n v="7.968"/>
    <n v="2"/>
    <n v="0.2"/>
    <n v="2.5895999999999999"/>
  </r>
  <r>
    <n v="986"/>
    <x v="471"/>
    <x v="3"/>
    <x v="365"/>
    <d v="2014-06-10T00:00:00"/>
    <s v="Standard Class"/>
    <s v="AS-10630"/>
    <s v="Ann Steele"/>
    <x v="2"/>
    <s v="United States"/>
    <x v="45"/>
    <x v="5"/>
    <n v="77506"/>
    <x v="2"/>
    <s v="OFF-EN-10000461"/>
    <x v="1"/>
    <x v="12"/>
    <x v="746"/>
    <n v="27.968"/>
    <n v="4"/>
    <n v="0.2"/>
    <n v="9.4391999999999996"/>
  </r>
  <r>
    <n v="987"/>
    <x v="471"/>
    <x v="3"/>
    <x v="365"/>
    <d v="2014-06-10T00:00:00"/>
    <s v="Standard Class"/>
    <s v="AS-10630"/>
    <s v="Ann Steele"/>
    <x v="2"/>
    <s v="United States"/>
    <x v="45"/>
    <x v="5"/>
    <n v="77506"/>
    <x v="2"/>
    <s v="TEC-MA-10003066"/>
    <x v="2"/>
    <x v="15"/>
    <x v="747"/>
    <n v="336.51"/>
    <n v="3"/>
    <n v="0.4"/>
    <n v="44.868000000000002"/>
  </r>
  <r>
    <n v="988"/>
    <x v="472"/>
    <x v="1"/>
    <x v="366"/>
    <d v="2012-10-03T00:00:00"/>
    <s v="Same Day"/>
    <s v="TS-21340"/>
    <s v="Toby Swindell"/>
    <x v="0"/>
    <s v="United States"/>
    <x v="12"/>
    <x v="5"/>
    <n v="77041"/>
    <x v="2"/>
    <s v="OFF-BI-10004022"/>
    <x v="1"/>
    <x v="8"/>
    <x v="748"/>
    <n v="1.1120000000000001"/>
    <n v="2"/>
    <n v="0.8"/>
    <n v="-1.8904000000000001"/>
  </r>
  <r>
    <n v="989"/>
    <x v="473"/>
    <x v="3"/>
    <x v="367"/>
    <d v="2014-05-27T00:00:00"/>
    <s v="Standard Class"/>
    <s v="JG-15805"/>
    <s v="John Grady"/>
    <x v="1"/>
    <s v="United States"/>
    <x v="109"/>
    <x v="15"/>
    <n v="13021"/>
    <x v="3"/>
    <s v="FUR-FU-10004071"/>
    <x v="0"/>
    <x v="5"/>
    <x v="570"/>
    <n v="520.04999999999995"/>
    <n v="5"/>
    <n v="0"/>
    <n v="72.807000000000002"/>
  </r>
  <r>
    <n v="990"/>
    <x v="473"/>
    <x v="3"/>
    <x v="367"/>
    <d v="2014-05-27T00:00:00"/>
    <s v="Standard Class"/>
    <s v="JG-15805"/>
    <s v="John Grady"/>
    <x v="1"/>
    <s v="United States"/>
    <x v="109"/>
    <x v="15"/>
    <n v="13021"/>
    <x v="3"/>
    <s v="OFF-AR-10001988"/>
    <x v="1"/>
    <x v="6"/>
    <x v="749"/>
    <n v="17.97"/>
    <n v="3"/>
    <n v="0"/>
    <n v="5.2112999999999996"/>
  </r>
  <r>
    <n v="991"/>
    <x v="474"/>
    <x v="1"/>
    <x v="368"/>
    <d v="2012-03-31T00:00:00"/>
    <s v="Second Class"/>
    <s v="SL-20155"/>
    <s v="Sara Luxemburg"/>
    <x v="2"/>
    <s v="United States"/>
    <x v="108"/>
    <x v="2"/>
    <n v="32216"/>
    <x v="0"/>
    <s v="FUR-CH-10004086"/>
    <x v="0"/>
    <x v="1"/>
    <x v="281"/>
    <n v="1166.92"/>
    <n v="5"/>
    <n v="0.2"/>
    <n v="131.27850000000001"/>
  </r>
  <r>
    <n v="992"/>
    <x v="475"/>
    <x v="0"/>
    <x v="369"/>
    <d v="2013-12-09T00:00:00"/>
    <s v="First Class"/>
    <s v="TS-21610"/>
    <s v="Troy Staebel"/>
    <x v="0"/>
    <s v="United States"/>
    <x v="20"/>
    <x v="15"/>
    <n v="10024"/>
    <x v="3"/>
    <s v="OFF-BI-10001036"/>
    <x v="1"/>
    <x v="8"/>
    <x v="618"/>
    <n v="14.624000000000001"/>
    <n v="2"/>
    <n v="0.2"/>
    <n v="5.484"/>
  </r>
  <r>
    <n v="993"/>
    <x v="476"/>
    <x v="0"/>
    <x v="370"/>
    <d v="2013-08-28T00:00:00"/>
    <s v="First Class"/>
    <s v="RF-19735"/>
    <s v="Roland Fjeld"/>
    <x v="0"/>
    <s v="United States"/>
    <x v="49"/>
    <x v="1"/>
    <n v="95123"/>
    <x v="1"/>
    <s v="OFF-FA-10002983"/>
    <x v="1"/>
    <x v="13"/>
    <x v="260"/>
    <n v="10.23"/>
    <n v="3"/>
    <n v="0"/>
    <n v="4.9104000000000001"/>
  </r>
  <r>
    <n v="994"/>
    <x v="476"/>
    <x v="0"/>
    <x v="370"/>
    <d v="2013-08-28T00:00:00"/>
    <s v="First Class"/>
    <s v="RF-19735"/>
    <s v="Roland Fjeld"/>
    <x v="0"/>
    <s v="United States"/>
    <x v="49"/>
    <x v="1"/>
    <n v="95123"/>
    <x v="1"/>
    <s v="OFF-PA-10003625"/>
    <x v="1"/>
    <x v="10"/>
    <x v="750"/>
    <n v="154.9"/>
    <n v="5"/>
    <n v="0"/>
    <n v="69.704999999999998"/>
  </r>
  <r>
    <n v="995"/>
    <x v="477"/>
    <x v="2"/>
    <x v="371"/>
    <d v="2011-05-25T00:00:00"/>
    <s v="Standard Class"/>
    <s v="MW-18235"/>
    <s v="Mitch Willingham"/>
    <x v="1"/>
    <s v="United States"/>
    <x v="173"/>
    <x v="17"/>
    <n v="23464"/>
    <x v="0"/>
    <s v="OFF-BI-10003925"/>
    <x v="1"/>
    <x v="8"/>
    <x v="751"/>
    <n v="2715.93"/>
    <n v="7"/>
    <n v="0"/>
    <n v="1276.4871000000001"/>
  </r>
  <r>
    <n v="996"/>
    <x v="477"/>
    <x v="2"/>
    <x v="371"/>
    <d v="2011-05-25T00:00:00"/>
    <s v="Standard Class"/>
    <s v="MW-18235"/>
    <s v="Mitch Willingham"/>
    <x v="1"/>
    <s v="United States"/>
    <x v="173"/>
    <x v="17"/>
    <n v="23464"/>
    <x v="0"/>
    <s v="TEC-PH-10001530"/>
    <x v="2"/>
    <x v="7"/>
    <x v="752"/>
    <n v="617.97"/>
    <n v="3"/>
    <n v="0"/>
    <n v="173.0316"/>
  </r>
  <r>
    <n v="997"/>
    <x v="478"/>
    <x v="1"/>
    <x v="372"/>
    <d v="2012-03-11T00:00:00"/>
    <s v="Standard Class"/>
    <s v="RD-19585"/>
    <s v="Rob Dowd"/>
    <x v="0"/>
    <s v="United States"/>
    <x v="0"/>
    <x v="0"/>
    <n v="42420"/>
    <x v="0"/>
    <s v="OFF-EN-10003862"/>
    <x v="1"/>
    <x v="12"/>
    <x v="753"/>
    <n v="10.67"/>
    <n v="1"/>
    <n v="0"/>
    <n v="4.9081999999999999"/>
  </r>
  <r>
    <n v="998"/>
    <x v="478"/>
    <x v="1"/>
    <x v="372"/>
    <d v="2012-03-11T00:00:00"/>
    <s v="Standard Class"/>
    <s v="RD-19585"/>
    <s v="Rob Dowd"/>
    <x v="0"/>
    <s v="United States"/>
    <x v="0"/>
    <x v="0"/>
    <n v="42420"/>
    <x v="0"/>
    <s v="OFF-ST-10004258"/>
    <x v="1"/>
    <x v="4"/>
    <x v="754"/>
    <n v="36.630000000000003"/>
    <n v="3"/>
    <n v="0"/>
    <n v="9.8901000000000003"/>
  </r>
  <r>
    <n v="999"/>
    <x v="478"/>
    <x v="1"/>
    <x v="372"/>
    <d v="2012-03-11T00:00:00"/>
    <s v="Standard Class"/>
    <s v="RD-19585"/>
    <s v="Rob Dowd"/>
    <x v="0"/>
    <s v="United States"/>
    <x v="0"/>
    <x v="0"/>
    <n v="42420"/>
    <x v="0"/>
    <s v="FUR-FU-10002885"/>
    <x v="0"/>
    <x v="5"/>
    <x v="755"/>
    <n v="24.1"/>
    <n v="5"/>
    <n v="0"/>
    <n v="9.1579999999999995"/>
  </r>
  <r>
    <n v="1000"/>
    <x v="478"/>
    <x v="1"/>
    <x v="372"/>
    <d v="2012-03-11T00:00:00"/>
    <s v="Standard Class"/>
    <s v="RD-19585"/>
    <s v="Rob Dowd"/>
    <x v="0"/>
    <s v="United States"/>
    <x v="0"/>
    <x v="0"/>
    <n v="42420"/>
    <x v="0"/>
    <s v="FUR-FU-10001918"/>
    <x v="0"/>
    <x v="5"/>
    <x v="280"/>
    <n v="33.11"/>
    <n v="7"/>
    <n v="0"/>
    <n v="12.9129"/>
  </r>
  <r>
    <n v="1001"/>
    <x v="479"/>
    <x v="0"/>
    <x v="373"/>
    <d v="2013-11-18T00:00:00"/>
    <s v="Standard Class"/>
    <s v="FM-14290"/>
    <s v="Frank Merwin"/>
    <x v="2"/>
    <s v="United States"/>
    <x v="137"/>
    <x v="4"/>
    <n v="98661"/>
    <x v="1"/>
    <s v="OFF-AR-10002956"/>
    <x v="1"/>
    <x v="6"/>
    <x v="660"/>
    <n v="44.02"/>
    <n v="2"/>
    <n v="0"/>
    <n v="11.4452"/>
  </r>
  <r>
    <n v="1002"/>
    <x v="480"/>
    <x v="1"/>
    <x v="374"/>
    <d v="2012-07-31T00:00:00"/>
    <s v="Same Day"/>
    <s v="RH-19495"/>
    <s v="Rick Hansen"/>
    <x v="0"/>
    <s v="United States"/>
    <x v="20"/>
    <x v="15"/>
    <n v="10024"/>
    <x v="3"/>
    <s v="TEC-AC-10003033"/>
    <x v="2"/>
    <x v="11"/>
    <x v="756"/>
    <n v="2309.65"/>
    <n v="7"/>
    <n v="0"/>
    <n v="762.18449999999996"/>
  </r>
  <r>
    <n v="1003"/>
    <x v="480"/>
    <x v="1"/>
    <x v="374"/>
    <d v="2012-07-31T00:00:00"/>
    <s v="Same Day"/>
    <s v="RH-19495"/>
    <s v="Rick Hansen"/>
    <x v="0"/>
    <s v="United States"/>
    <x v="20"/>
    <x v="15"/>
    <n v="10024"/>
    <x v="3"/>
    <s v="FUR-TA-10002903"/>
    <x v="0"/>
    <x v="3"/>
    <x v="255"/>
    <n v="1090.7819999999999"/>
    <n v="7"/>
    <n v="0.4"/>
    <n v="-290.87520000000001"/>
  </r>
  <r>
    <n v="1004"/>
    <x v="480"/>
    <x v="1"/>
    <x v="374"/>
    <d v="2012-07-31T00:00:00"/>
    <s v="Same Day"/>
    <s v="RH-19495"/>
    <s v="Rick Hansen"/>
    <x v="0"/>
    <s v="United States"/>
    <x v="20"/>
    <x v="15"/>
    <n v="10024"/>
    <x v="3"/>
    <s v="OFF-PA-10004621"/>
    <x v="1"/>
    <x v="10"/>
    <x v="738"/>
    <n v="19.440000000000001"/>
    <n v="3"/>
    <n v="0"/>
    <n v="9.3312000000000008"/>
  </r>
  <r>
    <n v="1005"/>
    <x v="481"/>
    <x v="1"/>
    <x v="375"/>
    <d v="2012-08-31T00:00:00"/>
    <s v="Standard Class"/>
    <s v="RA-19945"/>
    <s v="Ryan Akin"/>
    <x v="0"/>
    <s v="United States"/>
    <x v="174"/>
    <x v="1"/>
    <n v="92563"/>
    <x v="1"/>
    <s v="OFF-ST-10000046"/>
    <x v="1"/>
    <x v="4"/>
    <x v="757"/>
    <n v="484.65"/>
    <n v="3"/>
    <n v="0"/>
    <n v="92.083500000000001"/>
  </r>
  <r>
    <n v="1006"/>
    <x v="482"/>
    <x v="1"/>
    <x v="50"/>
    <d v="2012-11-17T00:00:00"/>
    <s v="Standard Class"/>
    <s v="JK-15730"/>
    <s v="Joe Kamberova"/>
    <x v="0"/>
    <s v="United States"/>
    <x v="108"/>
    <x v="3"/>
    <n v="28540"/>
    <x v="0"/>
    <s v="OFF-PA-10001790"/>
    <x v="1"/>
    <x v="10"/>
    <x v="687"/>
    <n v="115.29600000000001"/>
    <n v="3"/>
    <n v="0.2"/>
    <n v="40.3536"/>
  </r>
  <r>
    <n v="1007"/>
    <x v="483"/>
    <x v="1"/>
    <x v="376"/>
    <d v="2012-09-11T00:00:00"/>
    <s v="First Class"/>
    <s v="MT-17815"/>
    <s v="Meg Tillman"/>
    <x v="0"/>
    <s v="United States"/>
    <x v="48"/>
    <x v="16"/>
    <n v="85254"/>
    <x v="1"/>
    <s v="OFF-EN-10002600"/>
    <x v="1"/>
    <x v="12"/>
    <x v="111"/>
    <n v="7.08"/>
    <n v="3"/>
    <n v="0.2"/>
    <n v="2.4780000000000002"/>
  </r>
  <r>
    <n v="1008"/>
    <x v="483"/>
    <x v="1"/>
    <x v="376"/>
    <d v="2012-09-11T00:00:00"/>
    <s v="First Class"/>
    <s v="MT-17815"/>
    <s v="Meg Tillman"/>
    <x v="0"/>
    <s v="United States"/>
    <x v="48"/>
    <x v="16"/>
    <n v="85254"/>
    <x v="1"/>
    <s v="OFF-BI-10002049"/>
    <x v="1"/>
    <x v="8"/>
    <x v="758"/>
    <n v="4.4009999999999998"/>
    <n v="3"/>
    <n v="0.7"/>
    <n v="-3.5207999999999999"/>
  </r>
  <r>
    <n v="1009"/>
    <x v="484"/>
    <x v="3"/>
    <x v="377"/>
    <d v="2015-02-01T00:00:00"/>
    <s v="Standard Class"/>
    <s v="PO-18850"/>
    <s v="Patrick O'Brill"/>
    <x v="0"/>
    <s v="United States"/>
    <x v="140"/>
    <x v="23"/>
    <n v="52601"/>
    <x v="2"/>
    <s v="OFF-PA-10001509"/>
    <x v="1"/>
    <x v="10"/>
    <x v="417"/>
    <n v="44.75"/>
    <n v="5"/>
    <n v="0"/>
    <n v="20.585000000000001"/>
  </r>
  <r>
    <n v="1010"/>
    <x v="485"/>
    <x v="3"/>
    <x v="378"/>
    <d v="2014-04-08T00:00:00"/>
    <s v="First Class"/>
    <s v="AT-10735"/>
    <s v="Annie Thurman"/>
    <x v="0"/>
    <s v="United States"/>
    <x v="22"/>
    <x v="10"/>
    <n v="60653"/>
    <x v="2"/>
    <s v="TEC-PH-10003931"/>
    <x v="2"/>
    <x v="7"/>
    <x v="159"/>
    <n v="95.983999999999995"/>
    <n v="2"/>
    <n v="0.2"/>
    <n v="5.9989999999999997"/>
  </r>
  <r>
    <n v="1011"/>
    <x v="486"/>
    <x v="2"/>
    <x v="156"/>
    <d v="2011-11-26T00:00:00"/>
    <s v="First Class"/>
    <s v="VG-21790"/>
    <s v="Vivek Gonzalez"/>
    <x v="0"/>
    <s v="United States"/>
    <x v="70"/>
    <x v="1"/>
    <n v="92037"/>
    <x v="1"/>
    <s v="FUR-FU-10001602"/>
    <x v="0"/>
    <x v="5"/>
    <x v="759"/>
    <n v="151.72"/>
    <n v="4"/>
    <n v="0"/>
    <n v="27.3096"/>
  </r>
  <r>
    <n v="1012"/>
    <x v="487"/>
    <x v="3"/>
    <x v="46"/>
    <d v="2014-06-22T00:00:00"/>
    <s v="Second Class"/>
    <s v="PF-19165"/>
    <s v="Philip Fox"/>
    <x v="0"/>
    <s v="United States"/>
    <x v="175"/>
    <x v="4"/>
    <n v="98502"/>
    <x v="1"/>
    <s v="FUR-FU-10004848"/>
    <x v="0"/>
    <x v="5"/>
    <x v="28"/>
    <n v="155.25"/>
    <n v="3"/>
    <n v="0"/>
    <n v="46.575000000000003"/>
  </r>
  <r>
    <n v="1013"/>
    <x v="487"/>
    <x v="3"/>
    <x v="46"/>
    <d v="2014-06-22T00:00:00"/>
    <s v="Second Class"/>
    <s v="PF-19165"/>
    <s v="Philip Fox"/>
    <x v="0"/>
    <s v="United States"/>
    <x v="175"/>
    <x v="4"/>
    <n v="98502"/>
    <x v="1"/>
    <s v="OFF-ST-10003722"/>
    <x v="1"/>
    <x v="4"/>
    <x v="760"/>
    <n v="14.03"/>
    <n v="1"/>
    <n v="0"/>
    <n v="4.0686999999999998"/>
  </r>
  <r>
    <n v="1014"/>
    <x v="488"/>
    <x v="1"/>
    <x v="379"/>
    <d v="2012-12-24T00:00:00"/>
    <s v="Second Class"/>
    <s v="JS-15880"/>
    <s v="John Stevenson"/>
    <x v="0"/>
    <s v="United States"/>
    <x v="4"/>
    <x v="4"/>
    <n v="98103"/>
    <x v="1"/>
    <s v="FUR-TA-10003748"/>
    <x v="0"/>
    <x v="3"/>
    <x v="208"/>
    <n v="1618.37"/>
    <n v="13"/>
    <n v="0"/>
    <n v="356.04140000000001"/>
  </r>
  <r>
    <n v="1015"/>
    <x v="488"/>
    <x v="1"/>
    <x v="379"/>
    <d v="2012-12-24T00:00:00"/>
    <s v="Second Class"/>
    <s v="JS-15880"/>
    <s v="John Stevenson"/>
    <x v="0"/>
    <s v="United States"/>
    <x v="4"/>
    <x v="4"/>
    <n v="98103"/>
    <x v="1"/>
    <s v="TEC-AC-10003198"/>
    <x v="2"/>
    <x v="11"/>
    <x v="761"/>
    <n v="99.6"/>
    <n v="1"/>
    <n v="0"/>
    <n v="36.851999999999997"/>
  </r>
  <r>
    <n v="1016"/>
    <x v="489"/>
    <x v="1"/>
    <x v="14"/>
    <d v="2012-09-19T00:00:00"/>
    <s v="Second Class"/>
    <s v="MO-17800"/>
    <s v="Meg O'Connel"/>
    <x v="2"/>
    <s v="United States"/>
    <x v="1"/>
    <x v="1"/>
    <n v="90036"/>
    <x v="1"/>
    <s v="OFF-PA-10004100"/>
    <x v="1"/>
    <x v="10"/>
    <x v="257"/>
    <n v="32.4"/>
    <n v="5"/>
    <n v="0"/>
    <n v="15.552"/>
  </r>
  <r>
    <n v="1017"/>
    <x v="490"/>
    <x v="1"/>
    <x v="380"/>
    <d v="2012-10-07T00:00:00"/>
    <s v="Standard Class"/>
    <s v="KM-16225"/>
    <s v="Kalyca Meade"/>
    <x v="1"/>
    <s v="United States"/>
    <x v="20"/>
    <x v="15"/>
    <n v="10011"/>
    <x v="3"/>
    <s v="FUR-FU-10002191"/>
    <x v="0"/>
    <x v="5"/>
    <x v="762"/>
    <n v="13.96"/>
    <n v="2"/>
    <n v="0"/>
    <n v="6.7008000000000001"/>
  </r>
  <r>
    <n v="1018"/>
    <x v="490"/>
    <x v="1"/>
    <x v="380"/>
    <d v="2012-10-07T00:00:00"/>
    <s v="Standard Class"/>
    <s v="KM-16225"/>
    <s v="Kalyca Meade"/>
    <x v="1"/>
    <s v="United States"/>
    <x v="20"/>
    <x v="15"/>
    <n v="10011"/>
    <x v="3"/>
    <s v="FUR-FU-10000965"/>
    <x v="0"/>
    <x v="5"/>
    <x v="682"/>
    <n v="155.82"/>
    <n v="3"/>
    <n v="0"/>
    <n v="63.886200000000002"/>
  </r>
  <r>
    <n v="1019"/>
    <x v="490"/>
    <x v="1"/>
    <x v="380"/>
    <d v="2012-10-07T00:00:00"/>
    <s v="Standard Class"/>
    <s v="KM-16225"/>
    <s v="Kalyca Meade"/>
    <x v="1"/>
    <s v="United States"/>
    <x v="20"/>
    <x v="15"/>
    <n v="10011"/>
    <x v="3"/>
    <s v="TEC-PH-10004188"/>
    <x v="2"/>
    <x v="7"/>
    <x v="763"/>
    <n v="124.95"/>
    <n v="5"/>
    <n v="0"/>
    <n v="2.4990000000000001"/>
  </r>
  <r>
    <n v="1020"/>
    <x v="490"/>
    <x v="1"/>
    <x v="380"/>
    <d v="2012-10-07T00:00:00"/>
    <s v="Standard Class"/>
    <s v="KM-16225"/>
    <s v="Kalyca Meade"/>
    <x v="1"/>
    <s v="United States"/>
    <x v="20"/>
    <x v="15"/>
    <n v="10011"/>
    <x v="3"/>
    <s v="OFF-ST-10001526"/>
    <x v="1"/>
    <x v="4"/>
    <x v="764"/>
    <n v="601.65"/>
    <n v="5"/>
    <n v="0"/>
    <n v="156.429"/>
  </r>
  <r>
    <n v="1021"/>
    <x v="491"/>
    <x v="1"/>
    <x v="381"/>
    <d v="2012-03-05T00:00:00"/>
    <s v="Standard Class"/>
    <s v="GT-14710"/>
    <s v="Greg Tran"/>
    <x v="0"/>
    <s v="United States"/>
    <x v="176"/>
    <x v="40"/>
    <n v="20016"/>
    <x v="3"/>
    <s v="OFF-AR-10001166"/>
    <x v="1"/>
    <x v="6"/>
    <x v="33"/>
    <n v="22.74"/>
    <n v="3"/>
    <n v="0"/>
    <n v="8.8686000000000007"/>
  </r>
  <r>
    <n v="1022"/>
    <x v="491"/>
    <x v="1"/>
    <x v="381"/>
    <d v="2012-03-05T00:00:00"/>
    <s v="Standard Class"/>
    <s v="GT-14710"/>
    <s v="Greg Tran"/>
    <x v="0"/>
    <s v="United States"/>
    <x v="176"/>
    <x v="40"/>
    <n v="20016"/>
    <x v="3"/>
    <s v="FUR-CH-10000309"/>
    <x v="0"/>
    <x v="1"/>
    <x v="765"/>
    <n v="1267.53"/>
    <n v="3"/>
    <n v="0"/>
    <n v="316.88249999999999"/>
  </r>
  <r>
    <n v="1023"/>
    <x v="491"/>
    <x v="1"/>
    <x v="381"/>
    <d v="2012-03-05T00:00:00"/>
    <s v="Standard Class"/>
    <s v="GT-14710"/>
    <s v="Greg Tran"/>
    <x v="0"/>
    <s v="United States"/>
    <x v="176"/>
    <x v="40"/>
    <n v="20016"/>
    <x v="3"/>
    <s v="TEC-MA-10004212"/>
    <x v="2"/>
    <x v="15"/>
    <x v="766"/>
    <n v="1379.92"/>
    <n v="8"/>
    <n v="0"/>
    <n v="648.56240000000003"/>
  </r>
  <r>
    <n v="1024"/>
    <x v="492"/>
    <x v="1"/>
    <x v="382"/>
    <d v="2012-06-20T00:00:00"/>
    <s v="Standard Class"/>
    <s v="PB-19150"/>
    <s v="Philip Brown"/>
    <x v="0"/>
    <s v="United States"/>
    <x v="10"/>
    <x v="9"/>
    <n v="19134"/>
    <x v="3"/>
    <s v="OFF-EN-10003072"/>
    <x v="1"/>
    <x v="12"/>
    <x v="767"/>
    <n v="6.2080000000000002"/>
    <n v="2"/>
    <n v="0.2"/>
    <n v="2.1728000000000001"/>
  </r>
  <r>
    <n v="1025"/>
    <x v="493"/>
    <x v="3"/>
    <x v="94"/>
    <d v="2014-12-21T00:00:00"/>
    <s v="First Class"/>
    <s v="HR-14770"/>
    <s v="Hallie Redmond"/>
    <x v="2"/>
    <s v="United States"/>
    <x v="1"/>
    <x v="1"/>
    <n v="90045"/>
    <x v="1"/>
    <s v="OFF-BI-10000320"/>
    <x v="1"/>
    <x v="8"/>
    <x v="768"/>
    <n v="11.808"/>
    <n v="2"/>
    <n v="0.2"/>
    <n v="4.2804000000000002"/>
  </r>
  <r>
    <n v="1026"/>
    <x v="494"/>
    <x v="0"/>
    <x v="383"/>
    <d v="2013-01-13T00:00:00"/>
    <s v="Second Class"/>
    <s v="DE-13255"/>
    <s v="Deanra Eno"/>
    <x v="2"/>
    <s v="United States"/>
    <x v="24"/>
    <x v="24"/>
    <n v="45503"/>
    <x v="3"/>
    <s v="OFF-PA-10001166"/>
    <x v="1"/>
    <x v="10"/>
    <x v="769"/>
    <n v="15.552"/>
    <n v="3"/>
    <n v="0.2"/>
    <n v="5.4432"/>
  </r>
  <r>
    <n v="1027"/>
    <x v="494"/>
    <x v="0"/>
    <x v="383"/>
    <d v="2013-01-13T00:00:00"/>
    <s v="Second Class"/>
    <s v="DE-13255"/>
    <s v="Deanra Eno"/>
    <x v="2"/>
    <s v="United States"/>
    <x v="24"/>
    <x v="24"/>
    <n v="45503"/>
    <x v="3"/>
    <s v="OFF-PA-10003656"/>
    <x v="1"/>
    <x v="10"/>
    <x v="770"/>
    <n v="63.311999999999998"/>
    <n v="3"/>
    <n v="0.2"/>
    <n v="20.5764"/>
  </r>
  <r>
    <n v="1028"/>
    <x v="494"/>
    <x v="0"/>
    <x v="383"/>
    <d v="2013-01-13T00:00:00"/>
    <s v="Second Class"/>
    <s v="DE-13255"/>
    <s v="Deanra Eno"/>
    <x v="2"/>
    <s v="United States"/>
    <x v="24"/>
    <x v="24"/>
    <n v="45503"/>
    <x v="3"/>
    <s v="TEC-PH-10000148"/>
    <x v="2"/>
    <x v="7"/>
    <x v="771"/>
    <n v="15.587999999999999"/>
    <n v="2"/>
    <n v="0.4"/>
    <n v="-9.8724000000000007"/>
  </r>
  <r>
    <n v="1029"/>
    <x v="495"/>
    <x v="2"/>
    <x v="384"/>
    <d v="2011-07-15T00:00:00"/>
    <s v="Standard Class"/>
    <s v="LA-16780"/>
    <s v="Laura Armstrong"/>
    <x v="1"/>
    <s v="United States"/>
    <x v="83"/>
    <x v="30"/>
    <n v="7601"/>
    <x v="3"/>
    <s v="OFF-PA-10000474"/>
    <x v="1"/>
    <x v="10"/>
    <x v="33"/>
    <n v="177.2"/>
    <n v="5"/>
    <n v="0"/>
    <n v="83.284000000000006"/>
  </r>
  <r>
    <n v="1030"/>
    <x v="495"/>
    <x v="2"/>
    <x v="384"/>
    <d v="2011-07-15T00:00:00"/>
    <s v="Standard Class"/>
    <s v="LA-16780"/>
    <s v="Laura Armstrong"/>
    <x v="1"/>
    <s v="United States"/>
    <x v="83"/>
    <x v="30"/>
    <n v="7601"/>
    <x v="3"/>
    <s v="TEC-PH-10003885"/>
    <x v="2"/>
    <x v="7"/>
    <x v="772"/>
    <n v="197.97"/>
    <n v="3"/>
    <n v="0"/>
    <n v="57.411299999999997"/>
  </r>
  <r>
    <n v="1031"/>
    <x v="495"/>
    <x v="2"/>
    <x v="384"/>
    <d v="2011-07-15T00:00:00"/>
    <s v="Standard Class"/>
    <s v="LA-16780"/>
    <s v="Laura Armstrong"/>
    <x v="1"/>
    <s v="United States"/>
    <x v="83"/>
    <x v="30"/>
    <n v="7601"/>
    <x v="3"/>
    <s v="FUR-CH-10003379"/>
    <x v="0"/>
    <x v="1"/>
    <x v="459"/>
    <n v="854.94"/>
    <n v="3"/>
    <n v="0"/>
    <n v="213.73500000000001"/>
  </r>
  <r>
    <n v="1032"/>
    <x v="495"/>
    <x v="2"/>
    <x v="384"/>
    <d v="2011-07-15T00:00:00"/>
    <s v="Standard Class"/>
    <s v="LA-16780"/>
    <s v="Laura Armstrong"/>
    <x v="1"/>
    <s v="United States"/>
    <x v="83"/>
    <x v="30"/>
    <n v="7601"/>
    <x v="3"/>
    <s v="FUR-FU-10000629"/>
    <x v="0"/>
    <x v="5"/>
    <x v="93"/>
    <n v="124.11"/>
    <n v="9"/>
    <n v="0"/>
    <n v="52.126199999999997"/>
  </r>
  <r>
    <n v="1033"/>
    <x v="495"/>
    <x v="2"/>
    <x v="384"/>
    <d v="2011-07-15T00:00:00"/>
    <s v="Standard Class"/>
    <s v="LA-16780"/>
    <s v="Laura Armstrong"/>
    <x v="1"/>
    <s v="United States"/>
    <x v="83"/>
    <x v="30"/>
    <n v="7601"/>
    <x v="3"/>
    <s v="OFF-LA-10001175"/>
    <x v="1"/>
    <x v="2"/>
    <x v="773"/>
    <n v="14.4"/>
    <n v="5"/>
    <n v="0"/>
    <n v="7.056"/>
  </r>
  <r>
    <n v="1034"/>
    <x v="496"/>
    <x v="0"/>
    <x v="73"/>
    <d v="2013-11-23T00:00:00"/>
    <s v="First Class"/>
    <s v="AG-10390"/>
    <s v="Allen Goldenen"/>
    <x v="0"/>
    <s v="United States"/>
    <x v="74"/>
    <x v="24"/>
    <n v="45231"/>
    <x v="3"/>
    <s v="OFF-PA-10000955"/>
    <x v="1"/>
    <x v="10"/>
    <x v="774"/>
    <n v="15.696"/>
    <n v="3"/>
    <n v="0.2"/>
    <n v="5.1012000000000004"/>
  </r>
  <r>
    <n v="1035"/>
    <x v="496"/>
    <x v="0"/>
    <x v="73"/>
    <d v="2013-11-23T00:00:00"/>
    <s v="First Class"/>
    <s v="AG-10390"/>
    <s v="Allen Goldenen"/>
    <x v="0"/>
    <s v="United States"/>
    <x v="74"/>
    <x v="24"/>
    <n v="45231"/>
    <x v="3"/>
    <s v="OFF-BI-10003460"/>
    <x v="1"/>
    <x v="8"/>
    <x v="234"/>
    <n v="2.6280000000000001"/>
    <n v="2"/>
    <n v="0.7"/>
    <n v="-1.9272"/>
  </r>
  <r>
    <n v="1036"/>
    <x v="496"/>
    <x v="0"/>
    <x v="73"/>
    <d v="2013-11-23T00:00:00"/>
    <s v="First Class"/>
    <s v="AG-10390"/>
    <s v="Allen Goldenen"/>
    <x v="0"/>
    <s v="United States"/>
    <x v="74"/>
    <x v="24"/>
    <n v="45231"/>
    <x v="3"/>
    <s v="OFF-BI-10000474"/>
    <x v="1"/>
    <x v="8"/>
    <x v="27"/>
    <n v="14.427"/>
    <n v="3"/>
    <n v="0.7"/>
    <n v="-10.579800000000001"/>
  </r>
  <r>
    <n v="1037"/>
    <x v="497"/>
    <x v="0"/>
    <x v="183"/>
    <d v="2013-04-27T00:00:00"/>
    <s v="Standard Class"/>
    <s v="EL-13735"/>
    <s v="Ed Ludwig"/>
    <x v="2"/>
    <s v="United States"/>
    <x v="177"/>
    <x v="25"/>
    <n v="65109"/>
    <x v="2"/>
    <s v="FUR-FU-10003975"/>
    <x v="0"/>
    <x v="5"/>
    <x v="775"/>
    <n v="86.62"/>
    <n v="2"/>
    <n v="0"/>
    <n v="8.6620000000000008"/>
  </r>
  <r>
    <n v="1038"/>
    <x v="498"/>
    <x v="1"/>
    <x v="385"/>
    <d v="2012-06-14T00:00:00"/>
    <s v="First Class"/>
    <s v="JJ-15445"/>
    <s v="Jennifer Jackson"/>
    <x v="0"/>
    <s v="United States"/>
    <x v="1"/>
    <x v="1"/>
    <n v="90004"/>
    <x v="1"/>
    <s v="OFF-BI-10003707"/>
    <x v="1"/>
    <x v="8"/>
    <x v="776"/>
    <n v="36.624000000000002"/>
    <n v="3"/>
    <n v="0.2"/>
    <n v="13.734"/>
  </r>
  <r>
    <n v="1039"/>
    <x v="499"/>
    <x v="3"/>
    <x v="225"/>
    <d v="2014-11-22T00:00:00"/>
    <s v="First Class"/>
    <s v="JH-15430"/>
    <s v="Jennifer Halladay"/>
    <x v="0"/>
    <s v="United States"/>
    <x v="140"/>
    <x v="3"/>
    <n v="27217"/>
    <x v="0"/>
    <s v="OFF-AR-10000203"/>
    <x v="1"/>
    <x v="6"/>
    <x v="777"/>
    <n v="23.968"/>
    <n v="7"/>
    <n v="0.2"/>
    <n v="2.6964000000000001"/>
  </r>
  <r>
    <n v="1040"/>
    <x v="499"/>
    <x v="3"/>
    <x v="225"/>
    <d v="2014-11-22T00:00:00"/>
    <s v="First Class"/>
    <s v="JH-15430"/>
    <s v="Jennifer Halladay"/>
    <x v="0"/>
    <s v="United States"/>
    <x v="140"/>
    <x v="3"/>
    <n v="27217"/>
    <x v="0"/>
    <s v="OFF-AR-10004790"/>
    <x v="1"/>
    <x v="6"/>
    <x v="33"/>
    <n v="28.728000000000002"/>
    <n v="3"/>
    <n v="0.2"/>
    <n v="1.7955000000000001"/>
  </r>
  <r>
    <n v="1041"/>
    <x v="500"/>
    <x v="0"/>
    <x v="231"/>
    <d v="2013-03-25T00:00:00"/>
    <s v="Standard Class"/>
    <s v="RD-19660"/>
    <s v="Robert Dilbeck"/>
    <x v="2"/>
    <s v="United States"/>
    <x v="178"/>
    <x v="25"/>
    <n v="63376"/>
    <x v="2"/>
    <s v="FUR-TA-10001095"/>
    <x v="0"/>
    <x v="3"/>
    <x v="611"/>
    <n v="697.16"/>
    <n v="4"/>
    <n v="0"/>
    <n v="146.40360000000001"/>
  </r>
  <r>
    <n v="1042"/>
    <x v="501"/>
    <x v="0"/>
    <x v="47"/>
    <d v="2013-10-09T00:00:00"/>
    <s v="Second Class"/>
    <s v="MO-17500"/>
    <s v="Mary O'Rourke"/>
    <x v="0"/>
    <s v="United States"/>
    <x v="20"/>
    <x v="15"/>
    <n v="10035"/>
    <x v="3"/>
    <s v="TEC-AC-10004761"/>
    <x v="2"/>
    <x v="11"/>
    <x v="778"/>
    <n v="31.86"/>
    <n v="2"/>
    <n v="0"/>
    <n v="11.151"/>
  </r>
  <r>
    <n v="1043"/>
    <x v="501"/>
    <x v="0"/>
    <x v="47"/>
    <d v="2013-10-09T00:00:00"/>
    <s v="Second Class"/>
    <s v="MO-17500"/>
    <s v="Mary O'Rourke"/>
    <x v="0"/>
    <s v="United States"/>
    <x v="20"/>
    <x v="15"/>
    <n v="10035"/>
    <x v="3"/>
    <s v="FUR-BO-10001811"/>
    <x v="0"/>
    <x v="0"/>
    <x v="779"/>
    <n v="722.35199999999998"/>
    <n v="3"/>
    <n v="0.2"/>
    <n v="90.293999999999997"/>
  </r>
  <r>
    <n v="1044"/>
    <x v="502"/>
    <x v="3"/>
    <x v="362"/>
    <d v="2014-07-13T00:00:00"/>
    <s v="First Class"/>
    <s v="NS-18640"/>
    <s v="Noel Staavos"/>
    <x v="1"/>
    <s v="United States"/>
    <x v="22"/>
    <x v="10"/>
    <n v="60610"/>
    <x v="2"/>
    <s v="OFF-AR-10001130"/>
    <x v="1"/>
    <x v="6"/>
    <x v="780"/>
    <n v="8.84"/>
    <n v="5"/>
    <n v="0.2"/>
    <n v="2.9834999999999998"/>
  </r>
  <r>
    <n v="1045"/>
    <x v="502"/>
    <x v="3"/>
    <x v="362"/>
    <d v="2014-07-13T00:00:00"/>
    <s v="First Class"/>
    <s v="NS-18640"/>
    <s v="Noel Staavos"/>
    <x v="1"/>
    <s v="United States"/>
    <x v="22"/>
    <x v="10"/>
    <n v="60610"/>
    <x v="2"/>
    <s v="OFF-AP-10000055"/>
    <x v="1"/>
    <x v="9"/>
    <x v="781"/>
    <n v="58.463999999999999"/>
    <n v="9"/>
    <n v="0.8"/>
    <n v="-146.16"/>
  </r>
  <r>
    <n v="1046"/>
    <x v="503"/>
    <x v="3"/>
    <x v="386"/>
    <d v="2014-10-17T00:00:00"/>
    <s v="Standard Class"/>
    <s v="SN-20710"/>
    <s v="Steve Nguyen"/>
    <x v="2"/>
    <s v="United States"/>
    <x v="179"/>
    <x v="10"/>
    <n v="61107"/>
    <x v="2"/>
    <s v="FUR-CH-10002304"/>
    <x v="0"/>
    <x v="1"/>
    <x v="782"/>
    <n v="254.60400000000001"/>
    <n v="14"/>
    <n v="0.3"/>
    <n v="-18.186"/>
  </r>
  <r>
    <n v="1047"/>
    <x v="504"/>
    <x v="0"/>
    <x v="387"/>
    <d v="2013-03-14T00:00:00"/>
    <s v="Standard Class"/>
    <s v="ZC-21910"/>
    <s v="Zuschuss Carroll"/>
    <x v="0"/>
    <s v="United States"/>
    <x v="100"/>
    <x v="2"/>
    <n v="33142"/>
    <x v="0"/>
    <s v="TEC-PH-10001530"/>
    <x v="2"/>
    <x v="7"/>
    <x v="632"/>
    <n v="1363.96"/>
    <n v="5"/>
    <n v="0.2"/>
    <n v="85.247500000000002"/>
  </r>
  <r>
    <n v="1048"/>
    <x v="504"/>
    <x v="0"/>
    <x v="387"/>
    <d v="2013-03-14T00:00:00"/>
    <s v="Standard Class"/>
    <s v="ZC-21910"/>
    <s v="Zuschuss Carroll"/>
    <x v="0"/>
    <s v="United States"/>
    <x v="100"/>
    <x v="2"/>
    <n v="33142"/>
    <x v="0"/>
    <s v="FUR-FU-10004006"/>
    <x v="0"/>
    <x v="5"/>
    <x v="101"/>
    <n v="102.36"/>
    <n v="3"/>
    <n v="0.2"/>
    <n v="-3.8384999999999998"/>
  </r>
  <r>
    <n v="1049"/>
    <x v="505"/>
    <x v="2"/>
    <x v="279"/>
    <d v="2011-01-06T00:00:00"/>
    <s v="Second Class"/>
    <s v="LC-16885"/>
    <s v="Lena Creighton"/>
    <x v="0"/>
    <s v="United States"/>
    <x v="8"/>
    <x v="1"/>
    <n v="94109"/>
    <x v="1"/>
    <s v="TEC-PH-10000486"/>
    <x v="2"/>
    <x v="7"/>
    <x v="39"/>
    <n v="1113.5039999999999"/>
    <n v="12"/>
    <n v="0.2"/>
    <n v="125.2692"/>
  </r>
  <r>
    <n v="1050"/>
    <x v="505"/>
    <x v="2"/>
    <x v="279"/>
    <d v="2011-01-06T00:00:00"/>
    <s v="Second Class"/>
    <s v="LC-16885"/>
    <s v="Lena Creighton"/>
    <x v="0"/>
    <s v="United States"/>
    <x v="8"/>
    <x v="1"/>
    <n v="94109"/>
    <x v="1"/>
    <s v="TEC-AC-10001606"/>
    <x v="2"/>
    <x v="11"/>
    <x v="585"/>
    <n v="99.99"/>
    <n v="1"/>
    <n v="0"/>
    <n v="37.996200000000002"/>
  </r>
  <r>
    <n v="1051"/>
    <x v="506"/>
    <x v="1"/>
    <x v="230"/>
    <d v="2012-05-07T00:00:00"/>
    <s v="First Class"/>
    <s v="DG-13300"/>
    <s v="Deirdre Greer"/>
    <x v="1"/>
    <s v="United States"/>
    <x v="10"/>
    <x v="9"/>
    <n v="19134"/>
    <x v="3"/>
    <s v="FUR-FU-10000293"/>
    <x v="0"/>
    <x v="5"/>
    <x v="783"/>
    <n v="168.464"/>
    <n v="2"/>
    <n v="0.2"/>
    <n v="-29.481200000000001"/>
  </r>
  <r>
    <n v="1052"/>
    <x v="506"/>
    <x v="1"/>
    <x v="230"/>
    <d v="2012-05-07T00:00:00"/>
    <s v="First Class"/>
    <s v="DG-13300"/>
    <s v="Deirdre Greer"/>
    <x v="1"/>
    <s v="United States"/>
    <x v="10"/>
    <x v="9"/>
    <n v="19134"/>
    <x v="3"/>
    <s v="OFF-PA-10001307"/>
    <x v="1"/>
    <x v="10"/>
    <x v="784"/>
    <n v="6.72"/>
    <n v="2"/>
    <n v="0.2"/>
    <n v="2.4359999999999999"/>
  </r>
  <r>
    <n v="1053"/>
    <x v="506"/>
    <x v="1"/>
    <x v="230"/>
    <d v="2012-05-07T00:00:00"/>
    <s v="First Class"/>
    <s v="DG-13300"/>
    <s v="Deirdre Greer"/>
    <x v="1"/>
    <s v="United States"/>
    <x v="10"/>
    <x v="9"/>
    <n v="19134"/>
    <x v="3"/>
    <s v="FUR-FU-10004460"/>
    <x v="0"/>
    <x v="5"/>
    <x v="785"/>
    <n v="282.88799999999998"/>
    <n v="9"/>
    <n v="0.2"/>
    <n v="56.577599999999997"/>
  </r>
  <r>
    <n v="1054"/>
    <x v="507"/>
    <x v="1"/>
    <x v="388"/>
    <d v="2012-08-04T00:00:00"/>
    <s v="Standard Class"/>
    <s v="NF-18595"/>
    <s v="Nicole Fjeld"/>
    <x v="2"/>
    <s v="United States"/>
    <x v="20"/>
    <x v="15"/>
    <n v="10009"/>
    <x v="3"/>
    <s v="OFF-AR-10000716"/>
    <x v="1"/>
    <x v="6"/>
    <x v="786"/>
    <n v="11.16"/>
    <n v="2"/>
    <n v="0"/>
    <n v="4.3524000000000003"/>
  </r>
  <r>
    <n v="1055"/>
    <x v="507"/>
    <x v="1"/>
    <x v="388"/>
    <d v="2012-08-04T00:00:00"/>
    <s v="Standard Class"/>
    <s v="NF-18595"/>
    <s v="Nicole Fjeld"/>
    <x v="2"/>
    <s v="United States"/>
    <x v="20"/>
    <x v="15"/>
    <n v="10009"/>
    <x v="3"/>
    <s v="FUR-FU-10004622"/>
    <x v="0"/>
    <x v="5"/>
    <x v="787"/>
    <n v="108.4"/>
    <n v="2"/>
    <n v="0"/>
    <n v="22.763999999999999"/>
  </r>
  <r>
    <n v="1056"/>
    <x v="507"/>
    <x v="1"/>
    <x v="388"/>
    <d v="2012-08-04T00:00:00"/>
    <s v="Standard Class"/>
    <s v="NF-18595"/>
    <s v="Nicole Fjeld"/>
    <x v="2"/>
    <s v="United States"/>
    <x v="20"/>
    <x v="15"/>
    <n v="10009"/>
    <x v="3"/>
    <s v="OFF-BI-10002735"/>
    <x v="1"/>
    <x v="8"/>
    <x v="141"/>
    <n v="82.343999999999994"/>
    <n v="3"/>
    <n v="0.2"/>
    <n v="27.7911"/>
  </r>
  <r>
    <n v="1057"/>
    <x v="507"/>
    <x v="1"/>
    <x v="388"/>
    <d v="2012-08-04T00:00:00"/>
    <s v="Standard Class"/>
    <s v="NF-18595"/>
    <s v="Nicole Fjeld"/>
    <x v="2"/>
    <s v="United States"/>
    <x v="20"/>
    <x v="15"/>
    <n v="10009"/>
    <x v="3"/>
    <s v="OFF-BI-10003529"/>
    <x v="1"/>
    <x v="8"/>
    <x v="788"/>
    <n v="9.0879999999999992"/>
    <n v="4"/>
    <n v="0.2"/>
    <n v="3.2944"/>
  </r>
  <r>
    <n v="1058"/>
    <x v="508"/>
    <x v="3"/>
    <x v="389"/>
    <d v="2014-12-18T00:00:00"/>
    <s v="Standard Class"/>
    <s v="BP-11185"/>
    <s v="Ben Peterman"/>
    <x v="1"/>
    <s v="United States"/>
    <x v="70"/>
    <x v="1"/>
    <n v="92037"/>
    <x v="1"/>
    <s v="OFF-BI-10001097"/>
    <x v="1"/>
    <x v="8"/>
    <x v="789"/>
    <n v="19.936"/>
    <n v="4"/>
    <n v="0.2"/>
    <n v="7.2267999999999999"/>
  </r>
  <r>
    <n v="1059"/>
    <x v="508"/>
    <x v="3"/>
    <x v="389"/>
    <d v="2014-12-18T00:00:00"/>
    <s v="Standard Class"/>
    <s v="BP-11185"/>
    <s v="Ben Peterman"/>
    <x v="1"/>
    <s v="United States"/>
    <x v="70"/>
    <x v="1"/>
    <n v="92037"/>
    <x v="1"/>
    <s v="OFF-BI-10001597"/>
    <x v="1"/>
    <x v="8"/>
    <x v="790"/>
    <n v="65.567999999999998"/>
    <n v="2"/>
    <n v="0.2"/>
    <n v="22.948799999999999"/>
  </r>
  <r>
    <n v="1060"/>
    <x v="509"/>
    <x v="0"/>
    <x v="390"/>
    <d v="2013-02-12T00:00:00"/>
    <s v="Standard Class"/>
    <s v="MG-17650"/>
    <s v="Matthew Grinstein"/>
    <x v="2"/>
    <s v="United States"/>
    <x v="10"/>
    <x v="9"/>
    <n v="19143"/>
    <x v="3"/>
    <s v="OFF-FA-10001754"/>
    <x v="1"/>
    <x v="13"/>
    <x v="791"/>
    <n v="4.4160000000000004"/>
    <n v="3"/>
    <n v="0.2"/>
    <n v="1.6008"/>
  </r>
  <r>
    <n v="1061"/>
    <x v="510"/>
    <x v="1"/>
    <x v="391"/>
    <d v="2012-03-29T00:00:00"/>
    <s v="Standard Class"/>
    <s v="JD-16060"/>
    <s v="Julia Dunbar"/>
    <x v="0"/>
    <s v="United States"/>
    <x v="12"/>
    <x v="5"/>
    <n v="77095"/>
    <x v="2"/>
    <s v="FUR-CH-10003396"/>
    <x v="0"/>
    <x v="1"/>
    <x v="385"/>
    <n v="107.77200000000001"/>
    <n v="2"/>
    <n v="0.3"/>
    <n v="-29.252400000000002"/>
  </r>
  <r>
    <n v="1062"/>
    <x v="511"/>
    <x v="1"/>
    <x v="392"/>
    <d v="2012-04-21T00:00:00"/>
    <s v="Standard Class"/>
    <s v="TS-21160"/>
    <s v="Theresa Swint"/>
    <x v="1"/>
    <s v="United States"/>
    <x v="167"/>
    <x v="24"/>
    <n v="43615"/>
    <x v="3"/>
    <s v="OFF-AP-10002350"/>
    <x v="1"/>
    <x v="9"/>
    <x v="545"/>
    <n v="45.216000000000001"/>
    <n v="3"/>
    <n v="0.2"/>
    <n v="4.5216000000000003"/>
  </r>
  <r>
    <n v="1063"/>
    <x v="511"/>
    <x v="1"/>
    <x v="392"/>
    <d v="2012-04-21T00:00:00"/>
    <s v="Standard Class"/>
    <s v="TS-21160"/>
    <s v="Theresa Swint"/>
    <x v="1"/>
    <s v="United States"/>
    <x v="167"/>
    <x v="24"/>
    <n v="43615"/>
    <x v="3"/>
    <s v="OFF-FA-10004838"/>
    <x v="1"/>
    <x v="13"/>
    <x v="792"/>
    <n v="10.416"/>
    <n v="7"/>
    <n v="0.2"/>
    <n v="-2.2134"/>
  </r>
  <r>
    <n v="1064"/>
    <x v="511"/>
    <x v="1"/>
    <x v="392"/>
    <d v="2012-04-21T00:00:00"/>
    <s v="Standard Class"/>
    <s v="TS-21160"/>
    <s v="Theresa Swint"/>
    <x v="1"/>
    <s v="United States"/>
    <x v="167"/>
    <x v="24"/>
    <n v="43615"/>
    <x v="3"/>
    <s v="OFF-AR-10004757"/>
    <x v="1"/>
    <x v="6"/>
    <x v="342"/>
    <n v="7.8719999999999999"/>
    <n v="3"/>
    <n v="0.2"/>
    <n v="1.2791999999999999"/>
  </r>
  <r>
    <n v="1065"/>
    <x v="511"/>
    <x v="1"/>
    <x v="392"/>
    <d v="2012-04-21T00:00:00"/>
    <s v="Standard Class"/>
    <s v="TS-21160"/>
    <s v="Theresa Swint"/>
    <x v="1"/>
    <s v="United States"/>
    <x v="167"/>
    <x v="24"/>
    <n v="43615"/>
    <x v="3"/>
    <s v="TEC-PH-10002115"/>
    <x v="2"/>
    <x v="7"/>
    <x v="793"/>
    <n v="118.782"/>
    <n v="3"/>
    <n v="0.4"/>
    <n v="-27.715800000000002"/>
  </r>
  <r>
    <n v="1066"/>
    <x v="511"/>
    <x v="1"/>
    <x v="392"/>
    <d v="2012-04-21T00:00:00"/>
    <s v="Standard Class"/>
    <s v="TS-21160"/>
    <s v="Theresa Swint"/>
    <x v="1"/>
    <s v="United States"/>
    <x v="167"/>
    <x v="24"/>
    <n v="43615"/>
    <x v="3"/>
    <s v="OFF-FA-10003059"/>
    <x v="1"/>
    <x v="13"/>
    <x v="794"/>
    <n v="1.448"/>
    <n v="1"/>
    <n v="0.2"/>
    <n v="0.23530000000000001"/>
  </r>
  <r>
    <n v="1067"/>
    <x v="511"/>
    <x v="1"/>
    <x v="392"/>
    <d v="2012-04-21T00:00:00"/>
    <s v="Standard Class"/>
    <s v="TS-21160"/>
    <s v="Theresa Swint"/>
    <x v="1"/>
    <s v="United States"/>
    <x v="167"/>
    <x v="24"/>
    <n v="43615"/>
    <x v="3"/>
    <s v="OFF-BI-10004330"/>
    <x v="1"/>
    <x v="8"/>
    <x v="795"/>
    <n v="55.47"/>
    <n v="5"/>
    <n v="0.7"/>
    <n v="-46.225000000000001"/>
  </r>
  <r>
    <n v="1068"/>
    <x v="512"/>
    <x v="0"/>
    <x v="393"/>
    <d v="2013-03-10T00:00:00"/>
    <s v="First Class"/>
    <s v="BD-11620"/>
    <s v="Brian DeCherney"/>
    <x v="0"/>
    <s v="United States"/>
    <x v="8"/>
    <x v="1"/>
    <n v="94122"/>
    <x v="1"/>
    <s v="FUR-CH-10001146"/>
    <x v="0"/>
    <x v="1"/>
    <x v="64"/>
    <n v="194.84800000000001"/>
    <n v="4"/>
    <n v="0.2"/>
    <n v="12.178000000000001"/>
  </r>
  <r>
    <n v="1069"/>
    <x v="513"/>
    <x v="3"/>
    <x v="394"/>
    <d v="2014-01-10T00:00:00"/>
    <s v="Second Class"/>
    <s v="CM-12160"/>
    <s v="Charles McCrossin"/>
    <x v="0"/>
    <s v="United States"/>
    <x v="180"/>
    <x v="5"/>
    <n v="78521"/>
    <x v="2"/>
    <s v="OFF-SU-10001935"/>
    <x v="1"/>
    <x v="14"/>
    <x v="33"/>
    <n v="1.744"/>
    <n v="1"/>
    <n v="0.2"/>
    <n v="-0.3488"/>
  </r>
  <r>
    <n v="1070"/>
    <x v="514"/>
    <x v="1"/>
    <x v="395"/>
    <d v="2012-07-29T00:00:00"/>
    <s v="Standard Class"/>
    <s v="RB-19795"/>
    <s v="Ross Baird"/>
    <x v="2"/>
    <s v="United States"/>
    <x v="10"/>
    <x v="9"/>
    <n v="19143"/>
    <x v="3"/>
    <s v="OFF-BI-10001524"/>
    <x v="1"/>
    <x v="8"/>
    <x v="298"/>
    <n v="25.175999999999998"/>
    <n v="4"/>
    <n v="0.7"/>
    <n v="-18.462399999999999"/>
  </r>
  <r>
    <n v="1071"/>
    <x v="515"/>
    <x v="1"/>
    <x v="312"/>
    <d v="2012-11-26T00:00:00"/>
    <s v="Standard Class"/>
    <s v="SN-20560"/>
    <s v="Skye Norling"/>
    <x v="2"/>
    <s v="United States"/>
    <x v="1"/>
    <x v="1"/>
    <n v="90008"/>
    <x v="1"/>
    <s v="OFF-AR-10003732"/>
    <x v="1"/>
    <x v="6"/>
    <x v="321"/>
    <n v="19.46"/>
    <n v="7"/>
    <n v="0"/>
    <n v="5.0595999999999997"/>
  </r>
  <r>
    <n v="1072"/>
    <x v="516"/>
    <x v="0"/>
    <x v="236"/>
    <d v="2013-03-05T00:00:00"/>
    <s v="Standard Class"/>
    <s v="EH-14005"/>
    <s v="Erica Hernandez"/>
    <x v="2"/>
    <s v="United States"/>
    <x v="60"/>
    <x v="22"/>
    <n v="80219"/>
    <x v="1"/>
    <s v="OFF-PA-10001970"/>
    <x v="1"/>
    <x v="10"/>
    <x v="311"/>
    <n v="29.472000000000001"/>
    <n v="3"/>
    <n v="0.2"/>
    <n v="9.9467999999999996"/>
  </r>
  <r>
    <n v="1073"/>
    <x v="517"/>
    <x v="3"/>
    <x v="237"/>
    <d v="2014-11-20T00:00:00"/>
    <s v="Standard Class"/>
    <s v="FO-14305"/>
    <s v="Frank Olsen"/>
    <x v="0"/>
    <s v="United States"/>
    <x v="20"/>
    <x v="15"/>
    <n v="10035"/>
    <x v="3"/>
    <s v="OFF-BI-10003669"/>
    <x v="1"/>
    <x v="8"/>
    <x v="796"/>
    <n v="8.64"/>
    <n v="2"/>
    <n v="0.2"/>
    <n v="3.024"/>
  </r>
  <r>
    <n v="1074"/>
    <x v="518"/>
    <x v="0"/>
    <x v="396"/>
    <d v="2013-11-20T00:00:00"/>
    <s v="Standard Class"/>
    <s v="MS-17710"/>
    <s v="Maurice Satty"/>
    <x v="0"/>
    <s v="United States"/>
    <x v="123"/>
    <x v="16"/>
    <n v="85204"/>
    <x v="1"/>
    <s v="OFF-BI-10003727"/>
    <x v="1"/>
    <x v="8"/>
    <x v="797"/>
    <n v="6.27"/>
    <n v="5"/>
    <n v="0.7"/>
    <n v="-4.5979999999999999"/>
  </r>
  <r>
    <n v="1075"/>
    <x v="518"/>
    <x v="0"/>
    <x v="396"/>
    <d v="2013-11-20T00:00:00"/>
    <s v="Standard Class"/>
    <s v="MS-17710"/>
    <s v="Maurice Satty"/>
    <x v="0"/>
    <s v="United States"/>
    <x v="123"/>
    <x v="16"/>
    <n v="85204"/>
    <x v="1"/>
    <s v="OFF-BI-10004967"/>
    <x v="1"/>
    <x v="8"/>
    <x v="253"/>
    <n v="4.3680000000000003"/>
    <n v="7"/>
    <n v="0.7"/>
    <n v="-3.3488000000000002"/>
  </r>
  <r>
    <n v="1076"/>
    <x v="518"/>
    <x v="0"/>
    <x v="396"/>
    <d v="2013-11-20T00:00:00"/>
    <s v="Standard Class"/>
    <s v="MS-17710"/>
    <s v="Maurice Satty"/>
    <x v="0"/>
    <s v="United States"/>
    <x v="123"/>
    <x v="16"/>
    <n v="85204"/>
    <x v="1"/>
    <s v="TEC-AC-10003447"/>
    <x v="2"/>
    <x v="11"/>
    <x v="798"/>
    <n v="31.984000000000002"/>
    <n v="2"/>
    <n v="0.2"/>
    <n v="1.9990000000000001"/>
  </r>
  <r>
    <n v="1077"/>
    <x v="519"/>
    <x v="0"/>
    <x v="321"/>
    <d v="2013-01-10T00:00:00"/>
    <s v="First Class"/>
    <s v="CC-12100"/>
    <s v="Chad Cunningham"/>
    <x v="2"/>
    <s v="United States"/>
    <x v="38"/>
    <x v="14"/>
    <n v="47201"/>
    <x v="2"/>
    <s v="OFF-AR-10000255"/>
    <x v="1"/>
    <x v="6"/>
    <x v="799"/>
    <n v="40.880000000000003"/>
    <n v="7"/>
    <n v="0"/>
    <n v="10.6288"/>
  </r>
  <r>
    <n v="1078"/>
    <x v="520"/>
    <x v="3"/>
    <x v="397"/>
    <d v="2014-09-26T00:00:00"/>
    <s v="Second Class"/>
    <s v="DW-13540"/>
    <s v="Don Weiss"/>
    <x v="0"/>
    <s v="United States"/>
    <x v="4"/>
    <x v="4"/>
    <n v="98105"/>
    <x v="1"/>
    <s v="OFF-AP-10002191"/>
    <x v="1"/>
    <x v="9"/>
    <x v="800"/>
    <n v="119.96"/>
    <n v="2"/>
    <n v="0"/>
    <n v="33.588799999999999"/>
  </r>
  <r>
    <n v="1079"/>
    <x v="520"/>
    <x v="3"/>
    <x v="397"/>
    <d v="2014-09-26T00:00:00"/>
    <s v="Second Class"/>
    <s v="DW-13540"/>
    <s v="Don Weiss"/>
    <x v="0"/>
    <s v="United States"/>
    <x v="4"/>
    <x v="4"/>
    <n v="98105"/>
    <x v="1"/>
    <s v="OFF-ST-10001325"/>
    <x v="1"/>
    <x v="4"/>
    <x v="466"/>
    <n v="31.44"/>
    <n v="3"/>
    <n v="0"/>
    <n v="8.4887999999999995"/>
  </r>
  <r>
    <n v="1080"/>
    <x v="520"/>
    <x v="3"/>
    <x v="397"/>
    <d v="2014-09-26T00:00:00"/>
    <s v="Second Class"/>
    <s v="DW-13540"/>
    <s v="Don Weiss"/>
    <x v="0"/>
    <s v="United States"/>
    <x v="4"/>
    <x v="4"/>
    <n v="98105"/>
    <x v="1"/>
    <s v="OFF-BI-10000404"/>
    <x v="1"/>
    <x v="8"/>
    <x v="476"/>
    <n v="6.88"/>
    <n v="1"/>
    <n v="0.2"/>
    <n v="2.3220000000000001"/>
  </r>
  <r>
    <n v="1081"/>
    <x v="521"/>
    <x v="1"/>
    <x v="239"/>
    <d v="2012-04-12T00:00:00"/>
    <s v="Standard Class"/>
    <s v="BT-11395"/>
    <s v="Bill Tyler"/>
    <x v="1"/>
    <s v="United States"/>
    <x v="66"/>
    <x v="12"/>
    <n v="48227"/>
    <x v="2"/>
    <s v="OFF-PA-10000349"/>
    <x v="1"/>
    <x v="10"/>
    <x v="33"/>
    <n v="19.920000000000002"/>
    <n v="4"/>
    <n v="0"/>
    <n v="9.3623999999999992"/>
  </r>
  <r>
    <n v="1082"/>
    <x v="521"/>
    <x v="1"/>
    <x v="239"/>
    <d v="2012-04-12T00:00:00"/>
    <s v="Standard Class"/>
    <s v="BT-11395"/>
    <s v="Bill Tyler"/>
    <x v="1"/>
    <s v="United States"/>
    <x v="66"/>
    <x v="12"/>
    <n v="48227"/>
    <x v="2"/>
    <s v="FUR-CH-10002880"/>
    <x v="0"/>
    <x v="1"/>
    <x v="801"/>
    <n v="1106.9100000000001"/>
    <n v="9"/>
    <n v="0"/>
    <n v="121.76009999999999"/>
  </r>
  <r>
    <n v="1083"/>
    <x v="522"/>
    <x v="0"/>
    <x v="398"/>
    <d v="2013-06-03T00:00:00"/>
    <s v="Standard Class"/>
    <s v="KD-16270"/>
    <s v="Karen Daniels"/>
    <x v="0"/>
    <s v="United States"/>
    <x v="181"/>
    <x v="15"/>
    <n v="10701"/>
    <x v="3"/>
    <s v="FUR-TA-10001095"/>
    <x v="0"/>
    <x v="3"/>
    <x v="611"/>
    <n v="836.59199999999998"/>
    <n v="8"/>
    <n v="0.4"/>
    <n v="-264.92079999999999"/>
  </r>
  <r>
    <n v="1084"/>
    <x v="522"/>
    <x v="0"/>
    <x v="398"/>
    <d v="2013-06-03T00:00:00"/>
    <s v="Standard Class"/>
    <s v="KD-16270"/>
    <s v="Karen Daniels"/>
    <x v="0"/>
    <s v="United States"/>
    <x v="181"/>
    <x v="15"/>
    <n v="10701"/>
    <x v="3"/>
    <s v="OFF-PA-10003127"/>
    <x v="1"/>
    <x v="10"/>
    <x v="33"/>
    <n v="26.38"/>
    <n v="1"/>
    <n v="0"/>
    <n v="12.1348"/>
  </r>
  <r>
    <n v="1085"/>
    <x v="522"/>
    <x v="0"/>
    <x v="398"/>
    <d v="2013-06-03T00:00:00"/>
    <s v="Standard Class"/>
    <s v="KD-16270"/>
    <s v="Karen Daniels"/>
    <x v="0"/>
    <s v="United States"/>
    <x v="181"/>
    <x v="15"/>
    <n v="10701"/>
    <x v="3"/>
    <s v="OFF-ST-10003208"/>
    <x v="1"/>
    <x v="4"/>
    <x v="243"/>
    <n v="362.92"/>
    <n v="2"/>
    <n v="0"/>
    <n v="105.24679999999999"/>
  </r>
  <r>
    <n v="1086"/>
    <x v="522"/>
    <x v="0"/>
    <x v="398"/>
    <d v="2013-06-03T00:00:00"/>
    <s v="Standard Class"/>
    <s v="KD-16270"/>
    <s v="Karen Daniels"/>
    <x v="0"/>
    <s v="United States"/>
    <x v="181"/>
    <x v="15"/>
    <n v="10701"/>
    <x v="3"/>
    <s v="TEC-MA-10003979"/>
    <x v="2"/>
    <x v="15"/>
    <x v="802"/>
    <n v="4899.93"/>
    <n v="7"/>
    <n v="0"/>
    <n v="2400.9657000000002"/>
  </r>
  <r>
    <n v="1087"/>
    <x v="523"/>
    <x v="0"/>
    <x v="399"/>
    <d v="2013-08-13T00:00:00"/>
    <s v="Same Day"/>
    <s v="LC-16870"/>
    <s v="Lena Cacioppo"/>
    <x v="0"/>
    <s v="United States"/>
    <x v="96"/>
    <x v="23"/>
    <n v="50315"/>
    <x v="2"/>
    <s v="OFF-PA-10000029"/>
    <x v="1"/>
    <x v="10"/>
    <x v="803"/>
    <n v="6.48"/>
    <n v="1"/>
    <n v="0"/>
    <n v="3.1103999999999998"/>
  </r>
  <r>
    <n v="1088"/>
    <x v="524"/>
    <x v="0"/>
    <x v="243"/>
    <d v="2013-08-21T00:00:00"/>
    <s v="Second Class"/>
    <s v="CY-12745"/>
    <s v="Craig Yedwab"/>
    <x v="1"/>
    <s v="United States"/>
    <x v="182"/>
    <x v="1"/>
    <n v="94601"/>
    <x v="1"/>
    <s v="TEC-PH-10004896"/>
    <x v="2"/>
    <x v="7"/>
    <x v="172"/>
    <n v="71.975999999999999"/>
    <n v="3"/>
    <n v="0.2"/>
    <n v="7.1976000000000004"/>
  </r>
  <r>
    <n v="1089"/>
    <x v="524"/>
    <x v="0"/>
    <x v="243"/>
    <d v="2013-08-21T00:00:00"/>
    <s v="Second Class"/>
    <s v="CY-12745"/>
    <s v="Craig Yedwab"/>
    <x v="1"/>
    <s v="United States"/>
    <x v="182"/>
    <x v="1"/>
    <n v="94601"/>
    <x v="1"/>
    <s v="OFF-LA-10000452"/>
    <x v="1"/>
    <x v="2"/>
    <x v="804"/>
    <n v="3.15"/>
    <n v="1"/>
    <n v="0"/>
    <n v="1.512"/>
  </r>
  <r>
    <n v="1090"/>
    <x v="525"/>
    <x v="3"/>
    <x v="400"/>
    <d v="2014-11-06T00:00:00"/>
    <s v="Standard Class"/>
    <s v="LW-16990"/>
    <s v="Lindsay Williams"/>
    <x v="1"/>
    <s v="United States"/>
    <x v="53"/>
    <x v="3"/>
    <n v="28110"/>
    <x v="0"/>
    <s v="FUR-FU-10001967"/>
    <x v="0"/>
    <x v="5"/>
    <x v="293"/>
    <n v="31.984000000000002"/>
    <n v="2"/>
    <n v="0.2"/>
    <n v="1.9990000000000001"/>
  </r>
  <r>
    <n v="1091"/>
    <x v="525"/>
    <x v="3"/>
    <x v="400"/>
    <d v="2014-11-06T00:00:00"/>
    <s v="Standard Class"/>
    <s v="LW-16990"/>
    <s v="Lindsay Williams"/>
    <x v="1"/>
    <s v="United States"/>
    <x v="53"/>
    <x v="3"/>
    <n v="28110"/>
    <x v="0"/>
    <s v="TEC-PH-10001819"/>
    <x v="2"/>
    <x v="7"/>
    <x v="805"/>
    <n v="71.983999999999995"/>
    <n v="2"/>
    <n v="0.2"/>
    <n v="25.194400000000002"/>
  </r>
  <r>
    <n v="1092"/>
    <x v="526"/>
    <x v="1"/>
    <x v="401"/>
    <d v="2012-12-13T00:00:00"/>
    <s v="Standard Class"/>
    <s v="NP-18325"/>
    <s v="Naresj Patel"/>
    <x v="0"/>
    <s v="United States"/>
    <x v="70"/>
    <x v="1"/>
    <n v="92105"/>
    <x v="1"/>
    <s v="OFF-AR-10002952"/>
    <x v="1"/>
    <x v="6"/>
    <x v="806"/>
    <n v="120.15"/>
    <n v="9"/>
    <n v="0"/>
    <n v="33.642000000000003"/>
  </r>
  <r>
    <n v="1093"/>
    <x v="526"/>
    <x v="1"/>
    <x v="401"/>
    <d v="2012-12-13T00:00:00"/>
    <s v="Standard Class"/>
    <s v="NP-18325"/>
    <s v="Naresj Patel"/>
    <x v="0"/>
    <s v="United States"/>
    <x v="70"/>
    <x v="1"/>
    <n v="92105"/>
    <x v="1"/>
    <s v="TEC-PH-10000576"/>
    <x v="2"/>
    <x v="7"/>
    <x v="807"/>
    <n v="219.184"/>
    <n v="2"/>
    <n v="0.2"/>
    <n v="19.178599999999999"/>
  </r>
  <r>
    <n v="1094"/>
    <x v="527"/>
    <x v="1"/>
    <x v="17"/>
    <d v="2012-12-31T00:00:00"/>
    <s v="Standard Class"/>
    <s v="BT-11485"/>
    <s v="Brad Thomas"/>
    <x v="2"/>
    <s v="United States"/>
    <x v="183"/>
    <x v="39"/>
    <n v="20735"/>
    <x v="3"/>
    <s v="OFF-PA-10000605"/>
    <x v="1"/>
    <x v="10"/>
    <x v="808"/>
    <n v="28.9"/>
    <n v="5"/>
    <n v="0"/>
    <n v="14.161"/>
  </r>
  <r>
    <n v="1095"/>
    <x v="527"/>
    <x v="1"/>
    <x v="17"/>
    <d v="2012-12-31T00:00:00"/>
    <s v="Standard Class"/>
    <s v="BT-11485"/>
    <s v="Brad Thomas"/>
    <x v="2"/>
    <s v="United States"/>
    <x v="183"/>
    <x v="39"/>
    <n v="20735"/>
    <x v="3"/>
    <s v="OFF-AP-10002518"/>
    <x v="1"/>
    <x v="9"/>
    <x v="158"/>
    <n v="355.96"/>
    <n v="2"/>
    <n v="0"/>
    <n v="103.22839999999999"/>
  </r>
  <r>
    <n v="1096"/>
    <x v="528"/>
    <x v="3"/>
    <x v="276"/>
    <d v="2014-01-27T00:00:00"/>
    <s v="Standard Class"/>
    <s v="PS-19045"/>
    <s v="Penelope Sewall"/>
    <x v="2"/>
    <s v="United States"/>
    <x v="35"/>
    <x v="3"/>
    <n v="28205"/>
    <x v="0"/>
    <s v="OFF-ST-10004340"/>
    <x v="1"/>
    <x v="4"/>
    <x v="809"/>
    <n v="348.20800000000003"/>
    <n v="7"/>
    <n v="0.2"/>
    <n v="30.4682"/>
  </r>
  <r>
    <n v="1097"/>
    <x v="528"/>
    <x v="3"/>
    <x v="276"/>
    <d v="2014-01-27T00:00:00"/>
    <s v="Standard Class"/>
    <s v="PS-19045"/>
    <s v="Penelope Sewall"/>
    <x v="2"/>
    <s v="United States"/>
    <x v="35"/>
    <x v="3"/>
    <n v="28205"/>
    <x v="0"/>
    <s v="OFF-BI-10004001"/>
    <x v="1"/>
    <x v="8"/>
    <x v="810"/>
    <n v="35.783999999999999"/>
    <n v="7"/>
    <n v="0.7"/>
    <n v="-28.627199999999998"/>
  </r>
  <r>
    <n v="1098"/>
    <x v="529"/>
    <x v="2"/>
    <x v="402"/>
    <d v="2011-06-28T00:00:00"/>
    <s v="First Class"/>
    <s v="NS-18640"/>
    <s v="Noel Staavos"/>
    <x v="1"/>
    <s v="United States"/>
    <x v="1"/>
    <x v="1"/>
    <n v="90049"/>
    <x v="1"/>
    <s v="FUR-TA-10004147"/>
    <x v="0"/>
    <x v="3"/>
    <x v="811"/>
    <n v="447.84"/>
    <n v="5"/>
    <n v="0.2"/>
    <n v="11.196"/>
  </r>
  <r>
    <n v="1099"/>
    <x v="530"/>
    <x v="0"/>
    <x v="403"/>
    <d v="2013-06-18T00:00:00"/>
    <s v="First Class"/>
    <s v="PV-18985"/>
    <s v="Paul Van Hugh"/>
    <x v="2"/>
    <s v="United States"/>
    <x v="8"/>
    <x v="1"/>
    <n v="94122"/>
    <x v="1"/>
    <s v="OFF-AR-10001545"/>
    <x v="1"/>
    <x v="6"/>
    <x v="812"/>
    <n v="7.04"/>
    <n v="4"/>
    <n v="0"/>
    <n v="2.0415999999999999"/>
  </r>
  <r>
    <n v="1100"/>
    <x v="530"/>
    <x v="0"/>
    <x v="403"/>
    <d v="2013-06-18T00:00:00"/>
    <s v="First Class"/>
    <s v="PV-18985"/>
    <s v="Paul Van Hugh"/>
    <x v="2"/>
    <s v="United States"/>
    <x v="8"/>
    <x v="1"/>
    <n v="94122"/>
    <x v="1"/>
    <s v="FUR-FU-10000206"/>
    <x v="0"/>
    <x v="5"/>
    <x v="392"/>
    <n v="8.73"/>
    <n v="3"/>
    <n v="0"/>
    <n v="4.1031000000000004"/>
  </r>
  <r>
    <n v="1101"/>
    <x v="530"/>
    <x v="0"/>
    <x v="403"/>
    <d v="2013-06-18T00:00:00"/>
    <s v="First Class"/>
    <s v="PV-18985"/>
    <s v="Paul Van Hugh"/>
    <x v="2"/>
    <s v="United States"/>
    <x v="8"/>
    <x v="1"/>
    <n v="94122"/>
    <x v="1"/>
    <s v="TEC-AC-10001013"/>
    <x v="2"/>
    <x v="11"/>
    <x v="813"/>
    <n v="29.29"/>
    <n v="1"/>
    <n v="0"/>
    <n v="9.6656999999999993"/>
  </r>
  <r>
    <n v="1102"/>
    <x v="530"/>
    <x v="0"/>
    <x v="403"/>
    <d v="2013-06-18T00:00:00"/>
    <s v="First Class"/>
    <s v="PV-18985"/>
    <s v="Paul Van Hugh"/>
    <x v="2"/>
    <s v="United States"/>
    <x v="8"/>
    <x v="1"/>
    <n v="94122"/>
    <x v="1"/>
    <s v="OFF-AR-10002255"/>
    <x v="1"/>
    <x v="6"/>
    <x v="814"/>
    <n v="8.64"/>
    <n v="3"/>
    <n v="0"/>
    <n v="2.5055999999999998"/>
  </r>
  <r>
    <n v="1103"/>
    <x v="531"/>
    <x v="3"/>
    <x v="81"/>
    <d v="2014-04-28T00:00:00"/>
    <s v="Standard Class"/>
    <s v="RP-19390"/>
    <s v="Resi PÃ¶lking"/>
    <x v="0"/>
    <s v="United States"/>
    <x v="12"/>
    <x v="5"/>
    <n v="77041"/>
    <x v="2"/>
    <s v="OFF-BI-10004140"/>
    <x v="1"/>
    <x v="8"/>
    <x v="304"/>
    <n v="2.694"/>
    <n v="3"/>
    <n v="0.8"/>
    <n v="-4.7145000000000001"/>
  </r>
  <r>
    <n v="1104"/>
    <x v="531"/>
    <x v="3"/>
    <x v="81"/>
    <d v="2014-04-28T00:00:00"/>
    <s v="Standard Class"/>
    <s v="RP-19390"/>
    <s v="Resi PÃ¶lking"/>
    <x v="0"/>
    <s v="United States"/>
    <x v="12"/>
    <x v="5"/>
    <n v="77041"/>
    <x v="2"/>
    <s v="OFF-BI-10002049"/>
    <x v="1"/>
    <x v="8"/>
    <x v="758"/>
    <n v="2.9340000000000002"/>
    <n v="3"/>
    <n v="0.8"/>
    <n v="-4.9878"/>
  </r>
  <r>
    <n v="1105"/>
    <x v="532"/>
    <x v="0"/>
    <x v="147"/>
    <d v="2013-10-28T00:00:00"/>
    <s v="Standard Class"/>
    <s v="NM-18520"/>
    <s v="Neoma Murray"/>
    <x v="0"/>
    <s v="United States"/>
    <x v="169"/>
    <x v="1"/>
    <n v="92503"/>
    <x v="1"/>
    <s v="OFF-PA-10001892"/>
    <x v="1"/>
    <x v="10"/>
    <x v="815"/>
    <n v="22.92"/>
    <n v="3"/>
    <n v="0"/>
    <n v="11.2308"/>
  </r>
  <r>
    <n v="1106"/>
    <x v="533"/>
    <x v="0"/>
    <x v="258"/>
    <d v="2013-11-25T00:00:00"/>
    <s v="Standard Class"/>
    <s v="EH-13945"/>
    <s v="Eric Hoffmann"/>
    <x v="0"/>
    <s v="United States"/>
    <x v="12"/>
    <x v="5"/>
    <n v="77041"/>
    <x v="2"/>
    <s v="OFF-ST-10000642"/>
    <x v="1"/>
    <x v="4"/>
    <x v="192"/>
    <n v="100.70399999999999"/>
    <n v="6"/>
    <n v="0.2"/>
    <n v="-16.3644"/>
  </r>
  <r>
    <n v="1107"/>
    <x v="533"/>
    <x v="0"/>
    <x v="258"/>
    <d v="2013-11-25T00:00:00"/>
    <s v="Standard Class"/>
    <s v="EH-13945"/>
    <s v="Eric Hoffmann"/>
    <x v="0"/>
    <s v="United States"/>
    <x v="12"/>
    <x v="5"/>
    <n v="77041"/>
    <x v="2"/>
    <s v="FUR-FU-10000206"/>
    <x v="0"/>
    <x v="5"/>
    <x v="392"/>
    <n v="2.3279999999999998"/>
    <n v="2"/>
    <n v="0.6"/>
    <n v="-0.75660000000000005"/>
  </r>
  <r>
    <n v="1108"/>
    <x v="533"/>
    <x v="0"/>
    <x v="258"/>
    <d v="2013-11-25T00:00:00"/>
    <s v="Standard Class"/>
    <s v="EH-13945"/>
    <s v="Eric Hoffmann"/>
    <x v="0"/>
    <s v="United States"/>
    <x v="12"/>
    <x v="5"/>
    <n v="77041"/>
    <x v="2"/>
    <s v="OFF-BI-10003676"/>
    <x v="1"/>
    <x v="8"/>
    <x v="816"/>
    <n v="10.78"/>
    <n v="5"/>
    <n v="0.8"/>
    <n v="-17.248000000000001"/>
  </r>
  <r>
    <n v="1109"/>
    <x v="533"/>
    <x v="0"/>
    <x v="258"/>
    <d v="2013-11-25T00:00:00"/>
    <s v="Standard Class"/>
    <s v="EH-13945"/>
    <s v="Eric Hoffmann"/>
    <x v="0"/>
    <s v="United States"/>
    <x v="12"/>
    <x v="5"/>
    <n v="77041"/>
    <x v="2"/>
    <s v="OFF-FA-10003495"/>
    <x v="1"/>
    <x v="13"/>
    <x v="33"/>
    <n v="58.368000000000002"/>
    <n v="12"/>
    <n v="0.2"/>
    <n v="21.888000000000002"/>
  </r>
  <r>
    <n v="1110"/>
    <x v="533"/>
    <x v="0"/>
    <x v="258"/>
    <d v="2013-11-25T00:00:00"/>
    <s v="Standard Class"/>
    <s v="EH-13945"/>
    <s v="Eric Hoffmann"/>
    <x v="0"/>
    <s v="United States"/>
    <x v="12"/>
    <x v="5"/>
    <n v="77041"/>
    <x v="2"/>
    <s v="OFF-EN-10003798"/>
    <x v="1"/>
    <x v="12"/>
    <x v="817"/>
    <n v="40.968000000000004"/>
    <n v="3"/>
    <n v="0.2"/>
    <n v="13.826700000000001"/>
  </r>
  <r>
    <n v="1111"/>
    <x v="533"/>
    <x v="0"/>
    <x v="258"/>
    <d v="2013-11-25T00:00:00"/>
    <s v="Standard Class"/>
    <s v="EH-13945"/>
    <s v="Eric Hoffmann"/>
    <x v="0"/>
    <s v="United States"/>
    <x v="12"/>
    <x v="5"/>
    <n v="77041"/>
    <x v="2"/>
    <s v="TEC-PH-10003589"/>
    <x v="2"/>
    <x v="7"/>
    <x v="818"/>
    <n v="71.959999999999994"/>
    <n v="5"/>
    <n v="0.2"/>
    <n v="25.186"/>
  </r>
  <r>
    <n v="1112"/>
    <x v="533"/>
    <x v="0"/>
    <x v="258"/>
    <d v="2013-11-25T00:00:00"/>
    <s v="Standard Class"/>
    <s v="EH-13945"/>
    <s v="Eric Hoffmann"/>
    <x v="0"/>
    <s v="United States"/>
    <x v="12"/>
    <x v="5"/>
    <n v="77041"/>
    <x v="2"/>
    <s v="OFF-PA-10004735"/>
    <x v="1"/>
    <x v="10"/>
    <x v="819"/>
    <n v="10.368"/>
    <n v="2"/>
    <n v="0.2"/>
    <n v="3.6288"/>
  </r>
  <r>
    <n v="1113"/>
    <x v="533"/>
    <x v="0"/>
    <x v="258"/>
    <d v="2013-11-25T00:00:00"/>
    <s v="Standard Class"/>
    <s v="EH-13945"/>
    <s v="Eric Hoffmann"/>
    <x v="0"/>
    <s v="United States"/>
    <x v="12"/>
    <x v="5"/>
    <n v="77041"/>
    <x v="2"/>
    <s v="OFF-BI-10002609"/>
    <x v="1"/>
    <x v="8"/>
    <x v="98"/>
    <n v="1.1919999999999999"/>
    <n v="2"/>
    <n v="0.8"/>
    <n v="-2.0264000000000002"/>
  </r>
  <r>
    <n v="1114"/>
    <x v="534"/>
    <x v="3"/>
    <x v="404"/>
    <d v="2014-12-24T00:00:00"/>
    <s v="Second Class"/>
    <s v="RA-19915"/>
    <s v="Russell Applegate"/>
    <x v="0"/>
    <s v="United States"/>
    <x v="184"/>
    <x v="1"/>
    <n v="92024"/>
    <x v="1"/>
    <s v="OFF-BI-10003364"/>
    <x v="1"/>
    <x v="8"/>
    <x v="698"/>
    <n v="46.671999999999997"/>
    <n v="2"/>
    <n v="0.2"/>
    <n v="16.3352"/>
  </r>
  <r>
    <n v="1115"/>
    <x v="534"/>
    <x v="3"/>
    <x v="404"/>
    <d v="2014-12-24T00:00:00"/>
    <s v="Second Class"/>
    <s v="RA-19915"/>
    <s v="Russell Applegate"/>
    <x v="0"/>
    <s v="United States"/>
    <x v="184"/>
    <x v="1"/>
    <n v="92024"/>
    <x v="1"/>
    <s v="FUR-BO-10002206"/>
    <x v="0"/>
    <x v="0"/>
    <x v="820"/>
    <n v="119.833"/>
    <n v="1"/>
    <n v="0.15"/>
    <n v="-12.6882"/>
  </r>
  <r>
    <n v="1116"/>
    <x v="534"/>
    <x v="3"/>
    <x v="404"/>
    <d v="2014-12-24T00:00:00"/>
    <s v="Second Class"/>
    <s v="RA-19915"/>
    <s v="Russell Applegate"/>
    <x v="0"/>
    <s v="United States"/>
    <x v="184"/>
    <x v="1"/>
    <n v="92024"/>
    <x v="1"/>
    <s v="TEC-AC-10003610"/>
    <x v="2"/>
    <x v="11"/>
    <x v="598"/>
    <n v="119.98"/>
    <n v="2"/>
    <n v="0"/>
    <n v="57.590400000000002"/>
  </r>
  <r>
    <n v="1117"/>
    <x v="535"/>
    <x v="0"/>
    <x v="405"/>
    <d v="2013-07-25T00:00:00"/>
    <s v="Second Class"/>
    <s v="DL-13495"/>
    <s v="Dionis Lloyd"/>
    <x v="1"/>
    <s v="United States"/>
    <x v="8"/>
    <x v="1"/>
    <n v="94110"/>
    <x v="1"/>
    <s v="OFF-LA-10003766"/>
    <x v="1"/>
    <x v="2"/>
    <x v="360"/>
    <n v="6.3"/>
    <n v="2"/>
    <n v="0"/>
    <n v="3.024"/>
  </r>
  <r>
    <n v="1118"/>
    <x v="536"/>
    <x v="1"/>
    <x v="406"/>
    <d v="2012-08-09T00:00:00"/>
    <s v="Standard Class"/>
    <s v="CS-12355"/>
    <s v="Christine Sundaresam"/>
    <x v="0"/>
    <s v="United States"/>
    <x v="185"/>
    <x v="32"/>
    <n v="30076"/>
    <x v="0"/>
    <s v="OFF-PA-10001970"/>
    <x v="1"/>
    <x v="10"/>
    <x v="361"/>
    <n v="279.89999999999998"/>
    <n v="5"/>
    <n v="0"/>
    <n v="137.15100000000001"/>
  </r>
  <r>
    <n v="1119"/>
    <x v="536"/>
    <x v="1"/>
    <x v="406"/>
    <d v="2012-08-09T00:00:00"/>
    <s v="Standard Class"/>
    <s v="CS-12355"/>
    <s v="Christine Sundaresam"/>
    <x v="0"/>
    <s v="United States"/>
    <x v="185"/>
    <x v="32"/>
    <n v="30076"/>
    <x v="0"/>
    <s v="TEC-AC-10002049"/>
    <x v="2"/>
    <x v="11"/>
    <x v="688"/>
    <n v="619.95000000000005"/>
    <n v="5"/>
    <n v="0"/>
    <n v="111.59099999999999"/>
  </r>
  <r>
    <n v="1120"/>
    <x v="536"/>
    <x v="1"/>
    <x v="406"/>
    <d v="2012-08-09T00:00:00"/>
    <s v="Standard Class"/>
    <s v="CS-12355"/>
    <s v="Christine Sundaresam"/>
    <x v="0"/>
    <s v="United States"/>
    <x v="185"/>
    <x v="32"/>
    <n v="30076"/>
    <x v="0"/>
    <s v="OFF-PA-10000141"/>
    <x v="1"/>
    <x v="10"/>
    <x v="821"/>
    <n v="4.3600000000000003"/>
    <n v="2"/>
    <n v="0"/>
    <n v="2.0491999999999999"/>
  </r>
  <r>
    <n v="1121"/>
    <x v="536"/>
    <x v="1"/>
    <x v="406"/>
    <d v="2012-08-09T00:00:00"/>
    <s v="Standard Class"/>
    <s v="CS-12355"/>
    <s v="Christine Sundaresam"/>
    <x v="0"/>
    <s v="United States"/>
    <x v="185"/>
    <x v="32"/>
    <n v="30076"/>
    <x v="0"/>
    <s v="OFF-EN-10004459"/>
    <x v="1"/>
    <x v="12"/>
    <x v="655"/>
    <n v="15.28"/>
    <n v="2"/>
    <n v="0"/>
    <n v="7.4871999999999996"/>
  </r>
  <r>
    <n v="1122"/>
    <x v="537"/>
    <x v="2"/>
    <x v="407"/>
    <d v="2011-01-27T00:00:00"/>
    <s v="Standard Class"/>
    <s v="HL-15040"/>
    <s v="Hunter Lopez"/>
    <x v="0"/>
    <s v="United States"/>
    <x v="186"/>
    <x v="36"/>
    <n v="72401"/>
    <x v="0"/>
    <s v="TEC-PH-10001061"/>
    <x v="2"/>
    <x v="7"/>
    <x v="822"/>
    <n v="699.93"/>
    <n v="7"/>
    <n v="0"/>
    <n v="181.98179999999999"/>
  </r>
  <r>
    <n v="1123"/>
    <x v="537"/>
    <x v="2"/>
    <x v="407"/>
    <d v="2011-01-27T00:00:00"/>
    <s v="Standard Class"/>
    <s v="HL-15040"/>
    <s v="Hunter Lopez"/>
    <x v="0"/>
    <s v="United States"/>
    <x v="186"/>
    <x v="36"/>
    <n v="72401"/>
    <x v="0"/>
    <s v="OFF-AR-10002375"/>
    <x v="1"/>
    <x v="6"/>
    <x v="823"/>
    <n v="22.96"/>
    <n v="7"/>
    <n v="0"/>
    <n v="6.6584000000000003"/>
  </r>
  <r>
    <n v="1124"/>
    <x v="537"/>
    <x v="2"/>
    <x v="407"/>
    <d v="2011-01-27T00:00:00"/>
    <s v="Standard Class"/>
    <s v="HL-15040"/>
    <s v="Hunter Lopez"/>
    <x v="0"/>
    <s v="United States"/>
    <x v="186"/>
    <x v="36"/>
    <n v="72401"/>
    <x v="0"/>
    <s v="FUR-FU-10003194"/>
    <x v="0"/>
    <x v="5"/>
    <x v="76"/>
    <n v="38.6"/>
    <n v="4"/>
    <n v="0"/>
    <n v="11.58"/>
  </r>
  <r>
    <n v="1125"/>
    <x v="537"/>
    <x v="2"/>
    <x v="407"/>
    <d v="2011-01-27T00:00:00"/>
    <s v="Standard Class"/>
    <s v="HL-15040"/>
    <s v="Hunter Lopez"/>
    <x v="0"/>
    <s v="United States"/>
    <x v="186"/>
    <x v="36"/>
    <n v="72401"/>
    <x v="0"/>
    <s v="OFF-AR-10003811"/>
    <x v="1"/>
    <x v="6"/>
    <x v="449"/>
    <n v="6.63"/>
    <n v="3"/>
    <n v="0"/>
    <n v="1.7901"/>
  </r>
  <r>
    <n v="1126"/>
    <x v="537"/>
    <x v="2"/>
    <x v="407"/>
    <d v="2011-01-27T00:00:00"/>
    <s v="Standard Class"/>
    <s v="HL-15040"/>
    <s v="Hunter Lopez"/>
    <x v="0"/>
    <s v="United States"/>
    <x v="186"/>
    <x v="36"/>
    <n v="72401"/>
    <x v="0"/>
    <s v="OFF-EN-10001539"/>
    <x v="1"/>
    <x v="12"/>
    <x v="33"/>
    <n v="23.34"/>
    <n v="3"/>
    <n v="0"/>
    <n v="10.969799999999999"/>
  </r>
  <r>
    <n v="1127"/>
    <x v="537"/>
    <x v="2"/>
    <x v="407"/>
    <d v="2011-01-27T00:00:00"/>
    <s v="Standard Class"/>
    <s v="HL-15040"/>
    <s v="Hunter Lopez"/>
    <x v="0"/>
    <s v="United States"/>
    <x v="186"/>
    <x v="36"/>
    <n v="72401"/>
    <x v="0"/>
    <s v="FUR-CH-10002331"/>
    <x v="0"/>
    <x v="1"/>
    <x v="402"/>
    <n v="1067.94"/>
    <n v="3"/>
    <n v="0"/>
    <n v="224.26740000000001"/>
  </r>
  <r>
    <n v="1128"/>
    <x v="538"/>
    <x v="1"/>
    <x v="56"/>
    <d v="2012-07-03T00:00:00"/>
    <s v="Standard Class"/>
    <s v="PA-19060"/>
    <s v="Pete Armstrong"/>
    <x v="2"/>
    <s v="United States"/>
    <x v="102"/>
    <x v="14"/>
    <n v="47374"/>
    <x v="2"/>
    <s v="OFF-AR-10003156"/>
    <x v="1"/>
    <x v="6"/>
    <x v="396"/>
    <n v="10.16"/>
    <n v="1"/>
    <n v="0"/>
    <n v="2.6415999999999999"/>
  </r>
  <r>
    <n v="1129"/>
    <x v="538"/>
    <x v="1"/>
    <x v="56"/>
    <d v="2012-07-03T00:00:00"/>
    <s v="Standard Class"/>
    <s v="PA-19060"/>
    <s v="Pete Armstrong"/>
    <x v="2"/>
    <s v="United States"/>
    <x v="102"/>
    <x v="14"/>
    <n v="47374"/>
    <x v="2"/>
    <s v="OFF-EN-10001532"/>
    <x v="1"/>
    <x v="12"/>
    <x v="613"/>
    <n v="101.88"/>
    <n v="6"/>
    <n v="0"/>
    <n v="50.94"/>
  </r>
  <r>
    <n v="1130"/>
    <x v="539"/>
    <x v="0"/>
    <x v="408"/>
    <d v="2013-04-17T00:00:00"/>
    <s v="Standard Class"/>
    <s v="BD-11605"/>
    <s v="Brian Dahlen"/>
    <x v="0"/>
    <s v="United States"/>
    <x v="24"/>
    <x v="17"/>
    <n v="22153"/>
    <x v="0"/>
    <s v="FUR-TA-10004086"/>
    <x v="0"/>
    <x v="3"/>
    <x v="824"/>
    <n v="343.92"/>
    <n v="4"/>
    <n v="0"/>
    <n v="75.662400000000005"/>
  </r>
  <r>
    <n v="1131"/>
    <x v="539"/>
    <x v="0"/>
    <x v="408"/>
    <d v="2013-04-17T00:00:00"/>
    <s v="Standard Class"/>
    <s v="BD-11605"/>
    <s v="Brian Dahlen"/>
    <x v="0"/>
    <s v="United States"/>
    <x v="24"/>
    <x v="17"/>
    <n v="22153"/>
    <x v="0"/>
    <s v="OFF-PA-10000100"/>
    <x v="1"/>
    <x v="10"/>
    <x v="825"/>
    <n v="40.99"/>
    <n v="1"/>
    <n v="0"/>
    <n v="20.085100000000001"/>
  </r>
  <r>
    <n v="1132"/>
    <x v="539"/>
    <x v="0"/>
    <x v="408"/>
    <d v="2013-04-17T00:00:00"/>
    <s v="Standard Class"/>
    <s v="BD-11605"/>
    <s v="Brian Dahlen"/>
    <x v="0"/>
    <s v="United States"/>
    <x v="24"/>
    <x v="17"/>
    <n v="22153"/>
    <x v="0"/>
    <s v="OFF-EN-10002500"/>
    <x v="1"/>
    <x v="12"/>
    <x v="118"/>
    <n v="63.9"/>
    <n v="5"/>
    <n v="0"/>
    <n v="28.754999999999999"/>
  </r>
  <r>
    <n v="1133"/>
    <x v="540"/>
    <x v="0"/>
    <x v="409"/>
    <d v="2013-08-12T00:00:00"/>
    <s v="First Class"/>
    <s v="GG-14650"/>
    <s v="Greg Guthrie"/>
    <x v="1"/>
    <s v="United States"/>
    <x v="187"/>
    <x v="1"/>
    <n v="94509"/>
    <x v="1"/>
    <s v="OFF-PA-10004100"/>
    <x v="1"/>
    <x v="10"/>
    <x v="257"/>
    <n v="19.440000000000001"/>
    <n v="3"/>
    <n v="0"/>
    <n v="9.3312000000000008"/>
  </r>
  <r>
    <n v="1134"/>
    <x v="541"/>
    <x v="0"/>
    <x v="410"/>
    <d v="2013-10-06T00:00:00"/>
    <s v="Standard Class"/>
    <s v="JS-15940"/>
    <s v="Joni Sundaresam"/>
    <x v="2"/>
    <s v="United States"/>
    <x v="10"/>
    <x v="9"/>
    <n v="19134"/>
    <x v="3"/>
    <s v="OFF-ST-10003479"/>
    <x v="1"/>
    <x v="4"/>
    <x v="41"/>
    <n v="124.608"/>
    <n v="4"/>
    <n v="0.2"/>
    <n v="-23.364000000000001"/>
  </r>
  <r>
    <n v="1135"/>
    <x v="541"/>
    <x v="0"/>
    <x v="410"/>
    <d v="2013-10-06T00:00:00"/>
    <s v="Standard Class"/>
    <s v="JS-15940"/>
    <s v="Joni Sundaresam"/>
    <x v="2"/>
    <s v="United States"/>
    <x v="10"/>
    <x v="9"/>
    <n v="19134"/>
    <x v="3"/>
    <s v="OFF-LA-10000973"/>
    <x v="1"/>
    <x v="2"/>
    <x v="826"/>
    <n v="7.56"/>
    <n v="3"/>
    <n v="0.2"/>
    <n v="2.6459999999999999"/>
  </r>
  <r>
    <n v="1136"/>
    <x v="542"/>
    <x v="0"/>
    <x v="25"/>
    <d v="2013-12-12T00:00:00"/>
    <s v="Same Day"/>
    <s v="LR-16915"/>
    <s v="Lena Radford"/>
    <x v="0"/>
    <s v="United States"/>
    <x v="188"/>
    <x v="2"/>
    <n v="33030"/>
    <x v="0"/>
    <s v="OFF-ST-10001476"/>
    <x v="1"/>
    <x v="4"/>
    <x v="827"/>
    <n v="85.224000000000004"/>
    <n v="3"/>
    <n v="0.2"/>
    <n v="7.4570999999999996"/>
  </r>
  <r>
    <n v="1137"/>
    <x v="543"/>
    <x v="0"/>
    <x v="396"/>
    <d v="2013-11-16T00:00:00"/>
    <s v="Second Class"/>
    <s v="FH-14275"/>
    <s v="Frank Hawley"/>
    <x v="1"/>
    <s v="United States"/>
    <x v="189"/>
    <x v="14"/>
    <n v="46350"/>
    <x v="2"/>
    <s v="OFF-EN-10002831"/>
    <x v="1"/>
    <x v="12"/>
    <x v="828"/>
    <n v="287.52"/>
    <n v="8"/>
    <n v="0"/>
    <n v="129.38399999999999"/>
  </r>
  <r>
    <n v="1138"/>
    <x v="543"/>
    <x v="0"/>
    <x v="396"/>
    <d v="2013-11-16T00:00:00"/>
    <s v="Second Class"/>
    <s v="FH-14275"/>
    <s v="Frank Hawley"/>
    <x v="1"/>
    <s v="United States"/>
    <x v="189"/>
    <x v="14"/>
    <n v="46350"/>
    <x v="2"/>
    <s v="OFF-AP-10002350"/>
    <x v="1"/>
    <x v="9"/>
    <x v="545"/>
    <n v="37.68"/>
    <n v="2"/>
    <n v="0"/>
    <n v="10.5504"/>
  </r>
  <r>
    <n v="1139"/>
    <x v="543"/>
    <x v="0"/>
    <x v="396"/>
    <d v="2013-11-16T00:00:00"/>
    <s v="Second Class"/>
    <s v="FH-14275"/>
    <s v="Frank Hawley"/>
    <x v="1"/>
    <s v="United States"/>
    <x v="189"/>
    <x v="14"/>
    <n v="46350"/>
    <x v="2"/>
    <s v="OFF-PA-10001763"/>
    <x v="1"/>
    <x v="10"/>
    <x v="829"/>
    <n v="19.98"/>
    <n v="2"/>
    <n v="0"/>
    <n v="8.9909999999999997"/>
  </r>
  <r>
    <n v="1140"/>
    <x v="543"/>
    <x v="0"/>
    <x v="396"/>
    <d v="2013-11-16T00:00:00"/>
    <s v="Second Class"/>
    <s v="FH-14275"/>
    <s v="Frank Hawley"/>
    <x v="1"/>
    <s v="United States"/>
    <x v="189"/>
    <x v="14"/>
    <n v="46350"/>
    <x v="2"/>
    <s v="OFF-AR-10003394"/>
    <x v="1"/>
    <x v="6"/>
    <x v="496"/>
    <n v="20.58"/>
    <n v="7"/>
    <n v="0"/>
    <n v="5.5566000000000004"/>
  </r>
  <r>
    <n v="1141"/>
    <x v="543"/>
    <x v="0"/>
    <x v="396"/>
    <d v="2013-11-16T00:00:00"/>
    <s v="Second Class"/>
    <s v="FH-14275"/>
    <s v="Frank Hawley"/>
    <x v="1"/>
    <s v="United States"/>
    <x v="189"/>
    <x v="14"/>
    <n v="46350"/>
    <x v="2"/>
    <s v="OFF-BI-10002072"/>
    <x v="1"/>
    <x v="8"/>
    <x v="830"/>
    <n v="17.38"/>
    <n v="2"/>
    <n v="0"/>
    <n v="8.69"/>
  </r>
  <r>
    <n v="1142"/>
    <x v="544"/>
    <x v="2"/>
    <x v="411"/>
    <d v="2011-03-10T00:00:00"/>
    <s v="Standard Class"/>
    <s v="AP-10915"/>
    <s v="Arthur Prichep"/>
    <x v="0"/>
    <s v="United States"/>
    <x v="1"/>
    <x v="1"/>
    <n v="90045"/>
    <x v="1"/>
    <s v="FUR-FU-10004188"/>
    <x v="0"/>
    <x v="5"/>
    <x v="734"/>
    <n v="204.6"/>
    <n v="2"/>
    <n v="0"/>
    <n v="53.195999999999998"/>
  </r>
  <r>
    <n v="1143"/>
    <x v="544"/>
    <x v="2"/>
    <x v="411"/>
    <d v="2011-03-10T00:00:00"/>
    <s v="Standard Class"/>
    <s v="AP-10915"/>
    <s v="Arthur Prichep"/>
    <x v="0"/>
    <s v="United States"/>
    <x v="1"/>
    <x v="1"/>
    <n v="90045"/>
    <x v="1"/>
    <s v="OFF-FA-10001561"/>
    <x v="1"/>
    <x v="13"/>
    <x v="831"/>
    <n v="8.7200000000000006"/>
    <n v="4"/>
    <n v="0"/>
    <n v="2.8776000000000002"/>
  </r>
  <r>
    <n v="1144"/>
    <x v="544"/>
    <x v="2"/>
    <x v="411"/>
    <d v="2011-03-10T00:00:00"/>
    <s v="Standard Class"/>
    <s v="AP-10915"/>
    <s v="Arthur Prichep"/>
    <x v="0"/>
    <s v="United States"/>
    <x v="1"/>
    <x v="1"/>
    <n v="90045"/>
    <x v="1"/>
    <s v="OFF-PA-10002105"/>
    <x v="1"/>
    <x v="10"/>
    <x v="269"/>
    <n v="6.48"/>
    <n v="1"/>
    <n v="0"/>
    <n v="3.1103999999999998"/>
  </r>
  <r>
    <n v="1145"/>
    <x v="544"/>
    <x v="2"/>
    <x v="411"/>
    <d v="2011-03-10T00:00:00"/>
    <s v="Standard Class"/>
    <s v="AP-10915"/>
    <s v="Arthur Prichep"/>
    <x v="0"/>
    <s v="United States"/>
    <x v="1"/>
    <x v="1"/>
    <n v="90045"/>
    <x v="1"/>
    <s v="TEC-MA-10004241"/>
    <x v="2"/>
    <x v="15"/>
    <x v="832"/>
    <n v="686.32"/>
    <n v="2"/>
    <n v="0.2"/>
    <n v="223.054"/>
  </r>
  <r>
    <n v="1146"/>
    <x v="544"/>
    <x v="2"/>
    <x v="411"/>
    <d v="2011-03-10T00:00:00"/>
    <s v="Standard Class"/>
    <s v="AP-10915"/>
    <s v="Arthur Prichep"/>
    <x v="0"/>
    <s v="United States"/>
    <x v="1"/>
    <x v="1"/>
    <n v="90045"/>
    <x v="1"/>
    <s v="OFF-ST-10004340"/>
    <x v="1"/>
    <x v="4"/>
    <x v="809"/>
    <n v="62.18"/>
    <n v="1"/>
    <n v="0"/>
    <n v="16.788599999999999"/>
  </r>
  <r>
    <n v="1147"/>
    <x v="545"/>
    <x v="1"/>
    <x v="388"/>
    <d v="2012-04-04T00:00:00"/>
    <s v="Same Day"/>
    <s v="NC-18340"/>
    <s v="Nat Carroll"/>
    <x v="0"/>
    <s v="United States"/>
    <x v="190"/>
    <x v="12"/>
    <n v="48911"/>
    <x v="2"/>
    <s v="OFF-AP-10003849"/>
    <x v="1"/>
    <x v="9"/>
    <x v="833"/>
    <n v="644.07600000000002"/>
    <n v="2"/>
    <n v="0.1"/>
    <n v="107.346"/>
  </r>
  <r>
    <n v="1148"/>
    <x v="545"/>
    <x v="1"/>
    <x v="388"/>
    <d v="2012-04-04T00:00:00"/>
    <s v="Same Day"/>
    <s v="NC-18340"/>
    <s v="Nat Carroll"/>
    <x v="0"/>
    <s v="United States"/>
    <x v="190"/>
    <x v="12"/>
    <n v="48911"/>
    <x v="2"/>
    <s v="OFF-FA-10000735"/>
    <x v="1"/>
    <x v="13"/>
    <x v="33"/>
    <n v="5.84"/>
    <n v="2"/>
    <n v="0"/>
    <n v="2.6280000000000001"/>
  </r>
  <r>
    <n v="1149"/>
    <x v="545"/>
    <x v="1"/>
    <x v="388"/>
    <d v="2012-04-04T00:00:00"/>
    <s v="Same Day"/>
    <s v="NC-18340"/>
    <s v="Nat Carroll"/>
    <x v="0"/>
    <s v="United States"/>
    <x v="190"/>
    <x v="12"/>
    <n v="48911"/>
    <x v="2"/>
    <s v="OFF-BI-10003350"/>
    <x v="1"/>
    <x v="8"/>
    <x v="834"/>
    <n v="12.76"/>
    <n v="2"/>
    <n v="0"/>
    <n v="5.8696000000000002"/>
  </r>
  <r>
    <n v="1150"/>
    <x v="545"/>
    <x v="1"/>
    <x v="388"/>
    <d v="2012-04-04T00:00:00"/>
    <s v="Same Day"/>
    <s v="NC-18340"/>
    <s v="Nat Carroll"/>
    <x v="0"/>
    <s v="United States"/>
    <x v="190"/>
    <x v="12"/>
    <n v="48911"/>
    <x v="2"/>
    <s v="TEC-PH-10000307"/>
    <x v="2"/>
    <x v="7"/>
    <x v="835"/>
    <n v="10.95"/>
    <n v="1"/>
    <n v="0"/>
    <n v="0.438"/>
  </r>
  <r>
    <n v="1151"/>
    <x v="545"/>
    <x v="1"/>
    <x v="388"/>
    <d v="2012-04-04T00:00:00"/>
    <s v="Same Day"/>
    <s v="NC-18340"/>
    <s v="Nat Carroll"/>
    <x v="0"/>
    <s v="United States"/>
    <x v="190"/>
    <x v="12"/>
    <n v="48911"/>
    <x v="2"/>
    <s v="TEC-CO-10004202"/>
    <x v="2"/>
    <x v="16"/>
    <x v="836"/>
    <n v="599.98"/>
    <n v="2"/>
    <n v="0"/>
    <n v="209.99299999999999"/>
  </r>
  <r>
    <n v="1152"/>
    <x v="546"/>
    <x v="1"/>
    <x v="412"/>
    <d v="2012-05-14T00:00:00"/>
    <s v="Standard Class"/>
    <s v="CB-12535"/>
    <s v="Claudia Bergmann"/>
    <x v="1"/>
    <s v="United States"/>
    <x v="191"/>
    <x v="24"/>
    <n v="44221"/>
    <x v="3"/>
    <s v="FUR-FU-10001852"/>
    <x v="0"/>
    <x v="5"/>
    <x v="837"/>
    <n v="8.3520000000000003"/>
    <n v="6"/>
    <n v="0.2"/>
    <n v="1.2527999999999999"/>
  </r>
  <r>
    <n v="1153"/>
    <x v="547"/>
    <x v="3"/>
    <x v="413"/>
    <d v="2014-07-01T00:00:00"/>
    <s v="Standard Class"/>
    <s v="KL-16555"/>
    <s v="Kelly Lampkin"/>
    <x v="1"/>
    <s v="United States"/>
    <x v="192"/>
    <x v="33"/>
    <n v="89502"/>
    <x v="1"/>
    <s v="OFF-AR-10003759"/>
    <x v="1"/>
    <x v="6"/>
    <x v="838"/>
    <n v="3.64"/>
    <n v="2"/>
    <n v="0"/>
    <n v="1.6379999999999999"/>
  </r>
  <r>
    <n v="1154"/>
    <x v="547"/>
    <x v="3"/>
    <x v="413"/>
    <d v="2014-07-01T00:00:00"/>
    <s v="Standard Class"/>
    <s v="KL-16555"/>
    <s v="Kelly Lampkin"/>
    <x v="1"/>
    <s v="United States"/>
    <x v="192"/>
    <x v="33"/>
    <n v="89502"/>
    <x v="1"/>
    <s v="OFF-BI-10003984"/>
    <x v="1"/>
    <x v="8"/>
    <x v="690"/>
    <n v="159.768"/>
    <n v="7"/>
    <n v="0.2"/>
    <n v="53.921700000000001"/>
  </r>
  <r>
    <n v="1155"/>
    <x v="548"/>
    <x v="2"/>
    <x v="414"/>
    <d v="2011-12-21T00:00:00"/>
    <s v="First Class"/>
    <s v="PS-19045"/>
    <s v="Penelope Sewall"/>
    <x v="2"/>
    <s v="United States"/>
    <x v="193"/>
    <x v="17"/>
    <n v="22801"/>
    <x v="0"/>
    <s v="OFF-ST-10004337"/>
    <x v="1"/>
    <x v="4"/>
    <x v="839"/>
    <n v="122.48"/>
    <n v="2"/>
    <n v="0"/>
    <n v="0"/>
  </r>
  <r>
    <n v="1156"/>
    <x v="548"/>
    <x v="2"/>
    <x v="414"/>
    <d v="2011-12-21T00:00:00"/>
    <s v="First Class"/>
    <s v="PS-19045"/>
    <s v="Penelope Sewall"/>
    <x v="2"/>
    <s v="United States"/>
    <x v="193"/>
    <x v="17"/>
    <n v="22801"/>
    <x v="0"/>
    <s v="FUR-TA-10001932"/>
    <x v="0"/>
    <x v="3"/>
    <x v="840"/>
    <n v="2244.48"/>
    <n v="7"/>
    <n v="0"/>
    <n v="493.78559999999999"/>
  </r>
  <r>
    <n v="1157"/>
    <x v="548"/>
    <x v="2"/>
    <x v="414"/>
    <d v="2011-12-21T00:00:00"/>
    <s v="First Class"/>
    <s v="PS-19045"/>
    <s v="Penelope Sewall"/>
    <x v="2"/>
    <s v="United States"/>
    <x v="193"/>
    <x v="17"/>
    <n v="22801"/>
    <x v="0"/>
    <s v="OFF-BI-10003982"/>
    <x v="1"/>
    <x v="8"/>
    <x v="346"/>
    <n v="62.31"/>
    <n v="3"/>
    <n v="0"/>
    <n v="29.285699999999999"/>
  </r>
  <r>
    <n v="1158"/>
    <x v="548"/>
    <x v="2"/>
    <x v="414"/>
    <d v="2011-12-21T00:00:00"/>
    <s v="First Class"/>
    <s v="PS-19045"/>
    <s v="Penelope Sewall"/>
    <x v="2"/>
    <s v="United States"/>
    <x v="193"/>
    <x v="17"/>
    <n v="22801"/>
    <x v="0"/>
    <s v="FUR-TA-10000617"/>
    <x v="0"/>
    <x v="3"/>
    <x v="338"/>
    <n v="455.1"/>
    <n v="2"/>
    <n v="0"/>
    <n v="100.122"/>
  </r>
  <r>
    <n v="1159"/>
    <x v="549"/>
    <x v="0"/>
    <x v="415"/>
    <d v="2013-08-07T00:00:00"/>
    <s v="Second Class"/>
    <s v="GB-14530"/>
    <s v="George Bell"/>
    <x v="1"/>
    <s v="United States"/>
    <x v="1"/>
    <x v="1"/>
    <n v="90004"/>
    <x v="1"/>
    <s v="FUR-CH-10002126"/>
    <x v="0"/>
    <x v="1"/>
    <x v="841"/>
    <n v="195.184"/>
    <n v="1"/>
    <n v="0.2"/>
    <n v="19.5184"/>
  </r>
  <r>
    <n v="1160"/>
    <x v="550"/>
    <x v="3"/>
    <x v="222"/>
    <d v="2014-05-07T00:00:00"/>
    <s v="Standard Class"/>
    <s v="AA-10315"/>
    <s v="Alex Avila"/>
    <x v="0"/>
    <s v="United States"/>
    <x v="31"/>
    <x v="11"/>
    <n v="55407"/>
    <x v="2"/>
    <s v="OFF-AP-10000576"/>
    <x v="1"/>
    <x v="9"/>
    <x v="842"/>
    <n v="362.94"/>
    <n v="3"/>
    <n v="0"/>
    <n v="90.734999999999999"/>
  </r>
  <r>
    <n v="1161"/>
    <x v="550"/>
    <x v="3"/>
    <x v="222"/>
    <d v="2014-05-07T00:00:00"/>
    <s v="Standard Class"/>
    <s v="AA-10315"/>
    <s v="Alex Avila"/>
    <x v="0"/>
    <s v="United States"/>
    <x v="31"/>
    <x v="11"/>
    <n v="55407"/>
    <x v="2"/>
    <s v="OFF-BI-10004654"/>
    <x v="1"/>
    <x v="8"/>
    <x v="68"/>
    <n v="11.54"/>
    <n v="2"/>
    <n v="0"/>
    <n v="5.77"/>
  </r>
  <r>
    <n v="1162"/>
    <x v="551"/>
    <x v="2"/>
    <x v="416"/>
    <d v="2011-05-09T00:00:00"/>
    <s v="Second Class"/>
    <s v="LT-16765"/>
    <s v="Larry Tron"/>
    <x v="0"/>
    <s v="United States"/>
    <x v="194"/>
    <x v="1"/>
    <n v="92025"/>
    <x v="1"/>
    <s v="OFF-AR-10004042"/>
    <x v="1"/>
    <x v="6"/>
    <x v="30"/>
    <n v="53.94"/>
    <n v="3"/>
    <n v="0"/>
    <n v="15.6426"/>
  </r>
  <r>
    <n v="1163"/>
    <x v="552"/>
    <x v="2"/>
    <x v="223"/>
    <d v="2011-08-03T00:00:00"/>
    <s v="Standard Class"/>
    <s v="AP-10720"/>
    <s v="Anne Pryor"/>
    <x v="2"/>
    <s v="United States"/>
    <x v="20"/>
    <x v="15"/>
    <n v="10035"/>
    <x v="3"/>
    <s v="TEC-PH-10004700"/>
    <x v="2"/>
    <x v="7"/>
    <x v="843"/>
    <n v="9.99"/>
    <n v="1"/>
    <n v="0"/>
    <n v="4.5953999999999997"/>
  </r>
  <r>
    <n v="1164"/>
    <x v="552"/>
    <x v="2"/>
    <x v="223"/>
    <d v="2011-08-03T00:00:00"/>
    <s v="Standard Class"/>
    <s v="AP-10720"/>
    <s v="Anne Pryor"/>
    <x v="2"/>
    <s v="United States"/>
    <x v="20"/>
    <x v="15"/>
    <n v="10035"/>
    <x v="3"/>
    <s v="OFF-BI-10004593"/>
    <x v="1"/>
    <x v="8"/>
    <x v="267"/>
    <n v="125.76"/>
    <n v="3"/>
    <n v="0.2"/>
    <n v="40.872"/>
  </r>
  <r>
    <n v="1165"/>
    <x v="552"/>
    <x v="2"/>
    <x v="223"/>
    <d v="2011-08-03T00:00:00"/>
    <s v="Standard Class"/>
    <s v="AP-10720"/>
    <s v="Anne Pryor"/>
    <x v="2"/>
    <s v="United States"/>
    <x v="20"/>
    <x v="15"/>
    <n v="10035"/>
    <x v="3"/>
    <s v="OFF-BI-10003429"/>
    <x v="1"/>
    <x v="8"/>
    <x v="844"/>
    <n v="25.32"/>
    <n v="5"/>
    <n v="0.2"/>
    <n v="9.1784999999999997"/>
  </r>
  <r>
    <n v="1166"/>
    <x v="553"/>
    <x v="2"/>
    <x v="417"/>
    <d v="2011-08-05T00:00:00"/>
    <s v="Standard Class"/>
    <s v="PM-18940"/>
    <s v="Paul MacIntyre"/>
    <x v="0"/>
    <s v="United States"/>
    <x v="25"/>
    <x v="12"/>
    <n v="49201"/>
    <x v="2"/>
    <s v="OFF-BI-10001294"/>
    <x v="1"/>
    <x v="8"/>
    <x v="667"/>
    <n v="46.8"/>
    <n v="4"/>
    <n v="0"/>
    <n v="21.06"/>
  </r>
  <r>
    <n v="1167"/>
    <x v="554"/>
    <x v="1"/>
    <x v="121"/>
    <d v="2012-02-11T00:00:00"/>
    <s v="Same Day"/>
    <s v="KC-16540"/>
    <s v="Kelly Collister"/>
    <x v="0"/>
    <s v="United States"/>
    <x v="4"/>
    <x v="4"/>
    <n v="98115"/>
    <x v="1"/>
    <s v="TEC-AC-10001552"/>
    <x v="2"/>
    <x v="11"/>
    <x v="100"/>
    <n v="447.93"/>
    <n v="9"/>
    <n v="0"/>
    <n v="49.272300000000001"/>
  </r>
  <r>
    <n v="1168"/>
    <x v="555"/>
    <x v="3"/>
    <x v="166"/>
    <d v="2014-11-12T00:00:00"/>
    <s v="Second Class"/>
    <s v="DL-13315"/>
    <s v="Delfina Latchford"/>
    <x v="0"/>
    <s v="United States"/>
    <x v="20"/>
    <x v="15"/>
    <n v="10035"/>
    <x v="3"/>
    <s v="FUR-FU-10004952"/>
    <x v="0"/>
    <x v="5"/>
    <x v="845"/>
    <n v="109.48"/>
    <n v="2"/>
    <n v="0"/>
    <n v="33.938800000000001"/>
  </r>
  <r>
    <n v="1169"/>
    <x v="555"/>
    <x v="3"/>
    <x v="166"/>
    <d v="2014-11-12T00:00:00"/>
    <s v="Second Class"/>
    <s v="DL-13315"/>
    <s v="Delfina Latchford"/>
    <x v="0"/>
    <s v="United States"/>
    <x v="20"/>
    <x v="15"/>
    <n v="10035"/>
    <x v="3"/>
    <s v="OFF-ST-10004123"/>
    <x v="1"/>
    <x v="4"/>
    <x v="72"/>
    <n v="272.94"/>
    <n v="3"/>
    <n v="0"/>
    <n v="0"/>
  </r>
  <r>
    <n v="1170"/>
    <x v="555"/>
    <x v="3"/>
    <x v="166"/>
    <d v="2014-11-12T00:00:00"/>
    <s v="Second Class"/>
    <s v="DL-13315"/>
    <s v="Delfina Latchford"/>
    <x v="0"/>
    <s v="United States"/>
    <x v="20"/>
    <x v="15"/>
    <n v="10035"/>
    <x v="3"/>
    <s v="OFF-PA-10003172"/>
    <x v="1"/>
    <x v="10"/>
    <x v="846"/>
    <n v="19.440000000000001"/>
    <n v="3"/>
    <n v="0"/>
    <n v="9.3312000000000008"/>
  </r>
  <r>
    <n v="1171"/>
    <x v="555"/>
    <x v="3"/>
    <x v="166"/>
    <d v="2014-11-12T00:00:00"/>
    <s v="Second Class"/>
    <s v="DL-13315"/>
    <s v="Delfina Latchford"/>
    <x v="0"/>
    <s v="United States"/>
    <x v="20"/>
    <x v="15"/>
    <n v="10035"/>
    <x v="3"/>
    <s v="OFF-ST-10002352"/>
    <x v="1"/>
    <x v="4"/>
    <x v="847"/>
    <n v="31.92"/>
    <n v="4"/>
    <n v="0"/>
    <n v="8.2992000000000008"/>
  </r>
  <r>
    <n v="1172"/>
    <x v="556"/>
    <x v="2"/>
    <x v="418"/>
    <d v="2011-03-14T00:00:00"/>
    <s v="Standard Class"/>
    <s v="SW-20275"/>
    <s v="Scott Williamson"/>
    <x v="0"/>
    <s v="United States"/>
    <x v="195"/>
    <x v="12"/>
    <n v="48073"/>
    <x v="2"/>
    <s v="OFF-PA-10002259"/>
    <x v="1"/>
    <x v="10"/>
    <x v="848"/>
    <n v="22.38"/>
    <n v="2"/>
    <n v="0"/>
    <n v="10.7424"/>
  </r>
  <r>
    <n v="1173"/>
    <x v="557"/>
    <x v="2"/>
    <x v="419"/>
    <d v="2011-04-25T00:00:00"/>
    <s v="Standard Class"/>
    <s v="AA-10375"/>
    <s v="Allen Armold"/>
    <x v="0"/>
    <s v="United States"/>
    <x v="1"/>
    <x v="1"/>
    <n v="90008"/>
    <x v="1"/>
    <s v="OFF-BI-10002976"/>
    <x v="1"/>
    <x v="8"/>
    <x v="849"/>
    <n v="16.52"/>
    <n v="5"/>
    <n v="0.2"/>
    <n v="5.5754999999999999"/>
  </r>
  <r>
    <n v="1174"/>
    <x v="558"/>
    <x v="1"/>
    <x v="420"/>
    <d v="2012-10-26T00:00:00"/>
    <s v="Standard Class"/>
    <s v="LT-17110"/>
    <s v="Liz Thompson"/>
    <x v="0"/>
    <s v="United States"/>
    <x v="41"/>
    <x v="10"/>
    <n v="61701"/>
    <x v="2"/>
    <s v="OFF-BI-10000301"/>
    <x v="1"/>
    <x v="8"/>
    <x v="619"/>
    <n v="5.1760000000000002"/>
    <n v="4"/>
    <n v="0.8"/>
    <n v="-7.7640000000000002"/>
  </r>
  <r>
    <n v="1175"/>
    <x v="559"/>
    <x v="1"/>
    <x v="421"/>
    <d v="2012-08-25T00:00:00"/>
    <s v="First Class"/>
    <s v="DP-13105"/>
    <s v="Dave Poirier"/>
    <x v="1"/>
    <s v="United States"/>
    <x v="20"/>
    <x v="15"/>
    <n v="10035"/>
    <x v="3"/>
    <s v="OFF-BI-10003694"/>
    <x v="1"/>
    <x v="8"/>
    <x v="850"/>
    <n v="50.112000000000002"/>
    <n v="6"/>
    <n v="0.2"/>
    <n v="16.2864"/>
  </r>
  <r>
    <n v="1176"/>
    <x v="560"/>
    <x v="0"/>
    <x v="48"/>
    <d v="2013-04-09T00:00:00"/>
    <s v="Standard Class"/>
    <s v="AB-10060"/>
    <s v="Adam Bellavance"/>
    <x v="2"/>
    <s v="United States"/>
    <x v="3"/>
    <x v="38"/>
    <n v="3301"/>
    <x v="3"/>
    <s v="OFF-SU-10000381"/>
    <x v="1"/>
    <x v="14"/>
    <x v="654"/>
    <n v="27.93"/>
    <n v="3"/>
    <n v="0"/>
    <n v="8.0997000000000003"/>
  </r>
  <r>
    <n v="1177"/>
    <x v="561"/>
    <x v="2"/>
    <x v="422"/>
    <d v="2011-12-30T00:00:00"/>
    <s v="Second Class"/>
    <s v="AT-10435"/>
    <s v="Alyssa Tate"/>
    <x v="2"/>
    <s v="United States"/>
    <x v="1"/>
    <x v="1"/>
    <n v="90004"/>
    <x v="1"/>
    <s v="OFF-LA-10004425"/>
    <x v="1"/>
    <x v="2"/>
    <x v="33"/>
    <n v="11.56"/>
    <n v="4"/>
    <n v="0"/>
    <n v="5.4332000000000003"/>
  </r>
  <r>
    <n v="1178"/>
    <x v="562"/>
    <x v="0"/>
    <x v="49"/>
    <d v="2013-06-12T00:00:00"/>
    <s v="Standard Class"/>
    <s v="JE-15745"/>
    <s v="Joel Eaton"/>
    <x v="0"/>
    <s v="United States"/>
    <x v="196"/>
    <x v="39"/>
    <n v="20852"/>
    <x v="3"/>
    <s v="FUR-CH-10001270"/>
    <x v="0"/>
    <x v="1"/>
    <x v="851"/>
    <n v="172.5"/>
    <n v="2"/>
    <n v="0"/>
    <n v="51.75"/>
  </r>
  <r>
    <n v="1179"/>
    <x v="562"/>
    <x v="0"/>
    <x v="49"/>
    <d v="2013-06-12T00:00:00"/>
    <s v="Standard Class"/>
    <s v="JE-15745"/>
    <s v="Joel Eaton"/>
    <x v="0"/>
    <s v="United States"/>
    <x v="196"/>
    <x v="39"/>
    <n v="20852"/>
    <x v="3"/>
    <s v="TEC-PH-10003931"/>
    <x v="2"/>
    <x v="7"/>
    <x v="159"/>
    <n v="179.97"/>
    <n v="3"/>
    <n v="0"/>
    <n v="44.9925"/>
  </r>
  <r>
    <n v="1180"/>
    <x v="563"/>
    <x v="0"/>
    <x v="423"/>
    <d v="2013-04-28T00:00:00"/>
    <s v="Second Class"/>
    <s v="CA-12055"/>
    <s v="Cathy Armstrong"/>
    <x v="2"/>
    <s v="United States"/>
    <x v="12"/>
    <x v="5"/>
    <n v="77070"/>
    <x v="2"/>
    <s v="TEC-AC-10003174"/>
    <x v="2"/>
    <x v="11"/>
    <x v="614"/>
    <n v="258.69600000000003"/>
    <n v="3"/>
    <n v="0.2"/>
    <n v="64.674000000000007"/>
  </r>
  <r>
    <n v="1181"/>
    <x v="564"/>
    <x v="2"/>
    <x v="261"/>
    <d v="2011-06-25T00:00:00"/>
    <s v="Standard Class"/>
    <s v="DB-13060"/>
    <s v="Dave Brooks"/>
    <x v="0"/>
    <s v="United States"/>
    <x v="80"/>
    <x v="30"/>
    <n v="8701"/>
    <x v="3"/>
    <s v="TEC-PH-10004539"/>
    <x v="2"/>
    <x v="7"/>
    <x v="852"/>
    <n v="1322.93"/>
    <n v="7"/>
    <n v="0"/>
    <n v="357.19110000000001"/>
  </r>
  <r>
    <n v="1182"/>
    <x v="564"/>
    <x v="2"/>
    <x v="261"/>
    <d v="2011-06-25T00:00:00"/>
    <s v="Standard Class"/>
    <s v="DB-13060"/>
    <s v="Dave Brooks"/>
    <x v="0"/>
    <s v="United States"/>
    <x v="80"/>
    <x v="30"/>
    <n v="8701"/>
    <x v="3"/>
    <s v="OFF-AR-10001919"/>
    <x v="1"/>
    <x v="6"/>
    <x v="853"/>
    <n v="3.76"/>
    <n v="2"/>
    <n v="0"/>
    <n v="1.0904"/>
  </r>
  <r>
    <n v="1183"/>
    <x v="565"/>
    <x v="3"/>
    <x v="424"/>
    <d v="2014-01-16T00:00:00"/>
    <s v="First Class"/>
    <s v="RB-19570"/>
    <s v="Rob Beeghly"/>
    <x v="0"/>
    <s v="United States"/>
    <x v="108"/>
    <x v="3"/>
    <n v="28540"/>
    <x v="0"/>
    <s v="OFF-EN-10002504"/>
    <x v="1"/>
    <x v="12"/>
    <x v="113"/>
    <n v="21.744"/>
    <n v="1"/>
    <n v="0.2"/>
    <n v="7.3385999999999996"/>
  </r>
  <r>
    <n v="1184"/>
    <x v="565"/>
    <x v="3"/>
    <x v="424"/>
    <d v="2014-01-16T00:00:00"/>
    <s v="First Class"/>
    <s v="RB-19570"/>
    <s v="Rob Beeghly"/>
    <x v="0"/>
    <s v="United States"/>
    <x v="108"/>
    <x v="3"/>
    <n v="28540"/>
    <x v="0"/>
    <s v="TEC-PH-10003655"/>
    <x v="2"/>
    <x v="7"/>
    <x v="854"/>
    <n v="7.92"/>
    <n v="5"/>
    <n v="0.2"/>
    <n v="0.69299999999999995"/>
  </r>
  <r>
    <n v="1185"/>
    <x v="566"/>
    <x v="2"/>
    <x v="156"/>
    <d v="2011-11-30T00:00:00"/>
    <s v="Standard Class"/>
    <s v="HR-14830"/>
    <s v="Harold Ryan"/>
    <x v="1"/>
    <s v="United States"/>
    <x v="4"/>
    <x v="4"/>
    <n v="98103"/>
    <x v="1"/>
    <s v="OFF-BI-10004656"/>
    <x v="1"/>
    <x v="8"/>
    <x v="855"/>
    <n v="12.096"/>
    <n v="7"/>
    <n v="0.2"/>
    <n v="4.2336"/>
  </r>
  <r>
    <n v="1186"/>
    <x v="566"/>
    <x v="2"/>
    <x v="156"/>
    <d v="2011-11-30T00:00:00"/>
    <s v="Standard Class"/>
    <s v="HR-14830"/>
    <s v="Harold Ryan"/>
    <x v="1"/>
    <s v="United States"/>
    <x v="4"/>
    <x v="4"/>
    <n v="98103"/>
    <x v="1"/>
    <s v="OFF-ST-10002344"/>
    <x v="1"/>
    <x v="4"/>
    <x v="856"/>
    <n v="485.88"/>
    <n v="6"/>
    <n v="0"/>
    <n v="9.7175999999999991"/>
  </r>
  <r>
    <n v="1187"/>
    <x v="566"/>
    <x v="2"/>
    <x v="156"/>
    <d v="2011-11-30T00:00:00"/>
    <s v="Standard Class"/>
    <s v="HR-14830"/>
    <s v="Harold Ryan"/>
    <x v="1"/>
    <s v="United States"/>
    <x v="4"/>
    <x v="4"/>
    <n v="98103"/>
    <x v="1"/>
    <s v="OFF-PA-10001800"/>
    <x v="1"/>
    <x v="10"/>
    <x v="580"/>
    <n v="25.92"/>
    <n v="4"/>
    <n v="0"/>
    <n v="12.441599999999999"/>
  </r>
  <r>
    <n v="1188"/>
    <x v="566"/>
    <x v="2"/>
    <x v="156"/>
    <d v="2011-11-30T00:00:00"/>
    <s v="Standard Class"/>
    <s v="HR-14830"/>
    <s v="Harold Ryan"/>
    <x v="1"/>
    <s v="United States"/>
    <x v="4"/>
    <x v="4"/>
    <n v="98103"/>
    <x v="1"/>
    <s v="OFF-ST-10000036"/>
    <x v="1"/>
    <x v="4"/>
    <x v="590"/>
    <n v="197.58"/>
    <n v="2"/>
    <n v="0"/>
    <n v="53.346600000000002"/>
  </r>
  <r>
    <n v="1189"/>
    <x v="567"/>
    <x v="3"/>
    <x v="425"/>
    <d v="2014-01-03T00:00:00"/>
    <s v="Second Class"/>
    <s v="BT-11530"/>
    <s v="Bradley Talbott"/>
    <x v="2"/>
    <s v="United States"/>
    <x v="1"/>
    <x v="1"/>
    <n v="90036"/>
    <x v="1"/>
    <s v="OFF-AP-10004532"/>
    <x v="1"/>
    <x v="9"/>
    <x v="559"/>
    <n v="81.92"/>
    <n v="4"/>
    <n v="0"/>
    <n v="22.118400000000001"/>
  </r>
  <r>
    <n v="1190"/>
    <x v="567"/>
    <x v="3"/>
    <x v="425"/>
    <d v="2014-01-03T00:00:00"/>
    <s v="Second Class"/>
    <s v="BT-11530"/>
    <s v="Bradley Talbott"/>
    <x v="2"/>
    <s v="United States"/>
    <x v="1"/>
    <x v="1"/>
    <n v="90036"/>
    <x v="1"/>
    <s v="TEC-PH-10004447"/>
    <x v="2"/>
    <x v="7"/>
    <x v="857"/>
    <n v="889.53599999999994"/>
    <n v="8"/>
    <n v="0.2"/>
    <n v="66.715199999999996"/>
  </r>
  <r>
    <n v="1191"/>
    <x v="567"/>
    <x v="3"/>
    <x v="425"/>
    <d v="2014-01-03T00:00:00"/>
    <s v="Second Class"/>
    <s v="BT-11530"/>
    <s v="Bradley Talbott"/>
    <x v="2"/>
    <s v="United States"/>
    <x v="1"/>
    <x v="1"/>
    <n v="90036"/>
    <x v="1"/>
    <s v="FUR-CH-10003973"/>
    <x v="0"/>
    <x v="1"/>
    <x v="858"/>
    <n v="892.22400000000005"/>
    <n v="3"/>
    <n v="0.2"/>
    <n v="89.222399999999993"/>
  </r>
  <r>
    <n v="1192"/>
    <x v="567"/>
    <x v="3"/>
    <x v="425"/>
    <d v="2014-01-03T00:00:00"/>
    <s v="Second Class"/>
    <s v="BT-11530"/>
    <s v="Bradley Talbott"/>
    <x v="2"/>
    <s v="United States"/>
    <x v="1"/>
    <x v="1"/>
    <n v="90036"/>
    <x v="1"/>
    <s v="OFF-PA-10001970"/>
    <x v="1"/>
    <x v="10"/>
    <x v="361"/>
    <n v="223.92"/>
    <n v="4"/>
    <n v="0"/>
    <n v="109.7208"/>
  </r>
  <r>
    <n v="1193"/>
    <x v="567"/>
    <x v="3"/>
    <x v="425"/>
    <d v="2014-01-03T00:00:00"/>
    <s v="Second Class"/>
    <s v="BT-11530"/>
    <s v="Bradley Talbott"/>
    <x v="2"/>
    <s v="United States"/>
    <x v="1"/>
    <x v="1"/>
    <n v="90036"/>
    <x v="1"/>
    <s v="OFF-PA-10000682"/>
    <x v="1"/>
    <x v="10"/>
    <x v="859"/>
    <n v="23.12"/>
    <n v="4"/>
    <n v="0"/>
    <n v="11.328799999999999"/>
  </r>
  <r>
    <n v="1194"/>
    <x v="568"/>
    <x v="1"/>
    <x v="426"/>
    <d v="2012-09-15T00:00:00"/>
    <s v="Same Day"/>
    <s v="NG-18355"/>
    <s v="Nat Gilpin"/>
    <x v="1"/>
    <s v="United States"/>
    <x v="197"/>
    <x v="2"/>
    <n v="33065"/>
    <x v="0"/>
    <s v="OFF-PA-10001937"/>
    <x v="1"/>
    <x v="10"/>
    <x v="286"/>
    <n v="15.552"/>
    <n v="3"/>
    <n v="0.2"/>
    <n v="5.4432"/>
  </r>
  <r>
    <n v="1195"/>
    <x v="568"/>
    <x v="1"/>
    <x v="426"/>
    <d v="2012-09-15T00:00:00"/>
    <s v="Same Day"/>
    <s v="NG-18355"/>
    <s v="Nat Gilpin"/>
    <x v="1"/>
    <s v="United States"/>
    <x v="197"/>
    <x v="2"/>
    <n v="33065"/>
    <x v="0"/>
    <s v="FUR-FU-10002268"/>
    <x v="0"/>
    <x v="5"/>
    <x v="860"/>
    <n v="15.712"/>
    <n v="4"/>
    <n v="0.2"/>
    <n v="2.5531999999999999"/>
  </r>
  <r>
    <n v="1196"/>
    <x v="568"/>
    <x v="1"/>
    <x v="426"/>
    <d v="2012-09-15T00:00:00"/>
    <s v="Same Day"/>
    <s v="NG-18355"/>
    <s v="Nat Gilpin"/>
    <x v="1"/>
    <s v="United States"/>
    <x v="197"/>
    <x v="2"/>
    <n v="33065"/>
    <x v="0"/>
    <s v="OFF-ST-10001321"/>
    <x v="1"/>
    <x v="4"/>
    <x v="416"/>
    <n v="24.672000000000001"/>
    <n v="2"/>
    <n v="0.2"/>
    <n v="2.1587999999999998"/>
  </r>
  <r>
    <n v="1197"/>
    <x v="568"/>
    <x v="1"/>
    <x v="426"/>
    <d v="2012-09-15T00:00:00"/>
    <s v="Same Day"/>
    <s v="NG-18355"/>
    <s v="Nat Gilpin"/>
    <x v="1"/>
    <s v="United States"/>
    <x v="197"/>
    <x v="2"/>
    <n v="33065"/>
    <x v="0"/>
    <s v="FUR-FU-10003394"/>
    <x v="0"/>
    <x v="5"/>
    <x v="578"/>
    <n v="55.968000000000004"/>
    <n v="1"/>
    <n v="0.2"/>
    <n v="-2.0988000000000002"/>
  </r>
  <r>
    <n v="1198"/>
    <x v="569"/>
    <x v="0"/>
    <x v="143"/>
    <d v="2013-04-13T00:00:00"/>
    <s v="Standard Class"/>
    <s v="ZC-21910"/>
    <s v="Zuschuss Carroll"/>
    <x v="0"/>
    <s v="United States"/>
    <x v="12"/>
    <x v="5"/>
    <n v="77041"/>
    <x v="2"/>
    <s v="TEC-AC-10001990"/>
    <x v="2"/>
    <x v="11"/>
    <x v="861"/>
    <n v="431.928"/>
    <n v="9"/>
    <n v="0.2"/>
    <n v="64.789199999999994"/>
  </r>
  <r>
    <n v="1199"/>
    <x v="569"/>
    <x v="0"/>
    <x v="143"/>
    <d v="2013-04-13T00:00:00"/>
    <s v="Standard Class"/>
    <s v="ZC-21910"/>
    <s v="Zuschuss Carroll"/>
    <x v="0"/>
    <s v="United States"/>
    <x v="12"/>
    <x v="5"/>
    <n v="77041"/>
    <x v="2"/>
    <s v="FUR-CH-10004540"/>
    <x v="0"/>
    <x v="1"/>
    <x v="862"/>
    <n v="95.983999999999995"/>
    <n v="4"/>
    <n v="0.3"/>
    <n v="-4.1135999999999999"/>
  </r>
  <r>
    <n v="1200"/>
    <x v="569"/>
    <x v="0"/>
    <x v="143"/>
    <d v="2013-04-13T00:00:00"/>
    <s v="Standard Class"/>
    <s v="ZC-21910"/>
    <s v="Zuschuss Carroll"/>
    <x v="0"/>
    <s v="United States"/>
    <x v="12"/>
    <x v="5"/>
    <n v="77041"/>
    <x v="2"/>
    <s v="OFF-BI-10004995"/>
    <x v="1"/>
    <x v="8"/>
    <x v="313"/>
    <n v="1088.7919999999999"/>
    <n v="4"/>
    <n v="0.8"/>
    <n v="-1850.9464"/>
  </r>
  <r>
    <n v="1201"/>
    <x v="570"/>
    <x v="0"/>
    <x v="427"/>
    <d v="2013-07-25T00:00:00"/>
    <s v="Standard Class"/>
    <s v="LS-16945"/>
    <s v="Linda Southworth"/>
    <x v="1"/>
    <s v="United States"/>
    <x v="60"/>
    <x v="22"/>
    <n v="80219"/>
    <x v="1"/>
    <s v="FUR-CH-10002335"/>
    <x v="0"/>
    <x v="1"/>
    <x v="623"/>
    <n v="544.00800000000004"/>
    <n v="3"/>
    <n v="0.2"/>
    <n v="40.800600000000003"/>
  </r>
  <r>
    <n v="1202"/>
    <x v="570"/>
    <x v="0"/>
    <x v="427"/>
    <d v="2013-07-25T00:00:00"/>
    <s v="Standard Class"/>
    <s v="LS-16945"/>
    <s v="Linda Southworth"/>
    <x v="1"/>
    <s v="United States"/>
    <x v="60"/>
    <x v="22"/>
    <n v="80219"/>
    <x v="1"/>
    <s v="OFF-BI-10004967"/>
    <x v="1"/>
    <x v="8"/>
    <x v="253"/>
    <n v="1.8720000000000001"/>
    <n v="3"/>
    <n v="0.7"/>
    <n v="-1.4352"/>
  </r>
  <r>
    <n v="1203"/>
    <x v="570"/>
    <x v="0"/>
    <x v="427"/>
    <d v="2013-07-25T00:00:00"/>
    <s v="Standard Class"/>
    <s v="LS-16945"/>
    <s v="Linda Southworth"/>
    <x v="1"/>
    <s v="United States"/>
    <x v="60"/>
    <x v="22"/>
    <n v="80219"/>
    <x v="1"/>
    <s v="FUR-CH-10002331"/>
    <x v="0"/>
    <x v="1"/>
    <x v="402"/>
    <n v="854.35199999999998"/>
    <n v="3"/>
    <n v="0.2"/>
    <n v="10.679399999999999"/>
  </r>
  <r>
    <n v="1204"/>
    <x v="570"/>
    <x v="0"/>
    <x v="427"/>
    <d v="2013-07-25T00:00:00"/>
    <s v="Standard Class"/>
    <s v="LS-16945"/>
    <s v="Linda Southworth"/>
    <x v="1"/>
    <s v="United States"/>
    <x v="60"/>
    <x v="22"/>
    <n v="80219"/>
    <x v="1"/>
    <s v="OFF-ST-10002292"/>
    <x v="1"/>
    <x v="4"/>
    <x v="863"/>
    <n v="593.56799999999998"/>
    <n v="2"/>
    <n v="0.2"/>
    <n v="0"/>
  </r>
  <r>
    <n v="1205"/>
    <x v="570"/>
    <x v="0"/>
    <x v="427"/>
    <d v="2013-07-25T00:00:00"/>
    <s v="Standard Class"/>
    <s v="LS-16945"/>
    <s v="Linda Southworth"/>
    <x v="1"/>
    <s v="United States"/>
    <x v="60"/>
    <x v="22"/>
    <n v="80219"/>
    <x v="1"/>
    <s v="OFF-ST-10000689"/>
    <x v="1"/>
    <x v="4"/>
    <x v="421"/>
    <n v="338.04"/>
    <n v="3"/>
    <n v="0.2"/>
    <n v="-33.804000000000002"/>
  </r>
  <r>
    <n v="1206"/>
    <x v="571"/>
    <x v="3"/>
    <x v="378"/>
    <d v="2014-05-08T00:00:00"/>
    <s v="First Class"/>
    <s v="LH-16750"/>
    <s v="Larry Hughes"/>
    <x v="0"/>
    <s v="United States"/>
    <x v="35"/>
    <x v="3"/>
    <n v="28205"/>
    <x v="0"/>
    <s v="TEC-PH-10002660"/>
    <x v="2"/>
    <x v="7"/>
    <x v="697"/>
    <n v="271.95999999999998"/>
    <n v="5"/>
    <n v="0.2"/>
    <n v="16.997499999999999"/>
  </r>
  <r>
    <n v="1207"/>
    <x v="572"/>
    <x v="0"/>
    <x v="216"/>
    <d v="2013-07-19T00:00:00"/>
    <s v="Second Class"/>
    <s v="SW-20755"/>
    <s v="Steven Ward"/>
    <x v="1"/>
    <s v="United States"/>
    <x v="20"/>
    <x v="15"/>
    <n v="10009"/>
    <x v="3"/>
    <s v="OFF-ST-10004634"/>
    <x v="1"/>
    <x v="4"/>
    <x v="597"/>
    <n v="11.21"/>
    <n v="1"/>
    <n v="0"/>
    <n v="3.363"/>
  </r>
  <r>
    <n v="1208"/>
    <x v="572"/>
    <x v="0"/>
    <x v="216"/>
    <d v="2013-07-19T00:00:00"/>
    <s v="Second Class"/>
    <s v="SW-20755"/>
    <s v="Steven Ward"/>
    <x v="1"/>
    <s v="United States"/>
    <x v="20"/>
    <x v="15"/>
    <n v="10009"/>
    <x v="3"/>
    <s v="OFF-BI-10002160"/>
    <x v="1"/>
    <x v="8"/>
    <x v="312"/>
    <n v="9.1440000000000001"/>
    <n v="3"/>
    <n v="0.2"/>
    <n v="3.2004000000000001"/>
  </r>
  <r>
    <n v="1209"/>
    <x v="572"/>
    <x v="0"/>
    <x v="216"/>
    <d v="2013-07-19T00:00:00"/>
    <s v="Second Class"/>
    <s v="SW-20755"/>
    <s v="Steven Ward"/>
    <x v="1"/>
    <s v="United States"/>
    <x v="20"/>
    <x v="15"/>
    <n v="10009"/>
    <x v="3"/>
    <s v="OFF-FA-10002988"/>
    <x v="1"/>
    <x v="13"/>
    <x v="131"/>
    <n v="14.07"/>
    <n v="7"/>
    <n v="0"/>
    <n v="6.8943000000000003"/>
  </r>
  <r>
    <n v="1210"/>
    <x v="572"/>
    <x v="0"/>
    <x v="216"/>
    <d v="2013-07-19T00:00:00"/>
    <s v="Second Class"/>
    <s v="SW-20755"/>
    <s v="Steven Ward"/>
    <x v="1"/>
    <s v="United States"/>
    <x v="20"/>
    <x v="15"/>
    <n v="10009"/>
    <x v="3"/>
    <s v="OFF-AR-10004999"/>
    <x v="1"/>
    <x v="6"/>
    <x v="864"/>
    <n v="41.86"/>
    <n v="7"/>
    <n v="0"/>
    <n v="10.465"/>
  </r>
  <r>
    <n v="1211"/>
    <x v="572"/>
    <x v="0"/>
    <x v="216"/>
    <d v="2013-07-19T00:00:00"/>
    <s v="Second Class"/>
    <s v="SW-20755"/>
    <s v="Steven Ward"/>
    <x v="1"/>
    <s v="United States"/>
    <x v="20"/>
    <x v="15"/>
    <n v="10009"/>
    <x v="3"/>
    <s v="OFF-BI-10001031"/>
    <x v="1"/>
    <x v="8"/>
    <x v="865"/>
    <n v="8.5440000000000005"/>
    <n v="2"/>
    <n v="0.2"/>
    <n v="2.8835999999999999"/>
  </r>
  <r>
    <n v="1212"/>
    <x v="572"/>
    <x v="0"/>
    <x v="216"/>
    <d v="2013-07-19T00:00:00"/>
    <s v="Second Class"/>
    <s v="SW-20755"/>
    <s v="Steven Ward"/>
    <x v="1"/>
    <s v="United States"/>
    <x v="20"/>
    <x v="15"/>
    <n v="10009"/>
    <x v="3"/>
    <s v="FUR-BO-10004695"/>
    <x v="0"/>
    <x v="0"/>
    <x v="198"/>
    <n v="579.13599999999997"/>
    <n v="4"/>
    <n v="0.2"/>
    <n v="21.717600000000001"/>
  </r>
  <r>
    <n v="1213"/>
    <x v="573"/>
    <x v="3"/>
    <x v="428"/>
    <d v="2014-09-14T00:00:00"/>
    <s v="Standard Class"/>
    <s v="SP-20620"/>
    <s v="Stefania Perrino"/>
    <x v="1"/>
    <s v="United States"/>
    <x v="10"/>
    <x v="9"/>
    <n v="19134"/>
    <x v="3"/>
    <s v="FUR-CH-10004860"/>
    <x v="0"/>
    <x v="1"/>
    <x v="210"/>
    <n v="141.37200000000001"/>
    <n v="2"/>
    <n v="0.3"/>
    <n v="-48.470399999999998"/>
  </r>
  <r>
    <n v="1214"/>
    <x v="573"/>
    <x v="3"/>
    <x v="428"/>
    <d v="2014-09-14T00:00:00"/>
    <s v="Standard Class"/>
    <s v="SP-20620"/>
    <s v="Stefania Perrino"/>
    <x v="1"/>
    <s v="United States"/>
    <x v="10"/>
    <x v="9"/>
    <n v="19134"/>
    <x v="3"/>
    <s v="OFF-BI-10002432"/>
    <x v="1"/>
    <x v="8"/>
    <x v="866"/>
    <n v="3.036"/>
    <n v="2"/>
    <n v="0.7"/>
    <n v="-2.3275999999999999"/>
  </r>
  <r>
    <n v="1215"/>
    <x v="573"/>
    <x v="3"/>
    <x v="428"/>
    <d v="2014-09-14T00:00:00"/>
    <s v="Standard Class"/>
    <s v="SP-20620"/>
    <s v="Stefania Perrino"/>
    <x v="1"/>
    <s v="United States"/>
    <x v="10"/>
    <x v="9"/>
    <n v="19134"/>
    <x v="3"/>
    <s v="OFF-BI-10000069"/>
    <x v="1"/>
    <x v="8"/>
    <x v="486"/>
    <n v="4.5030000000000001"/>
    <n v="1"/>
    <n v="0.7"/>
    <n v="-3.6023999999999998"/>
  </r>
  <r>
    <n v="1216"/>
    <x v="573"/>
    <x v="3"/>
    <x v="428"/>
    <d v="2014-09-14T00:00:00"/>
    <s v="Standard Class"/>
    <s v="SP-20620"/>
    <s v="Stefania Perrino"/>
    <x v="1"/>
    <s v="United States"/>
    <x v="10"/>
    <x v="9"/>
    <n v="19134"/>
    <x v="3"/>
    <s v="OFF-AR-10003602"/>
    <x v="1"/>
    <x v="6"/>
    <x v="239"/>
    <n v="4.6719999999999997"/>
    <n v="1"/>
    <n v="0.2"/>
    <n v="1.5768"/>
  </r>
  <r>
    <n v="1217"/>
    <x v="573"/>
    <x v="3"/>
    <x v="428"/>
    <d v="2014-09-14T00:00:00"/>
    <s v="Standard Class"/>
    <s v="SP-20620"/>
    <s v="Stefania Perrino"/>
    <x v="1"/>
    <s v="United States"/>
    <x v="10"/>
    <x v="9"/>
    <n v="19134"/>
    <x v="3"/>
    <s v="TEC-AC-10004469"/>
    <x v="2"/>
    <x v="11"/>
    <x v="238"/>
    <n v="95.88"/>
    <n v="3"/>
    <n v="0.2"/>
    <n v="28.763999999999999"/>
  </r>
  <r>
    <n v="1218"/>
    <x v="573"/>
    <x v="3"/>
    <x v="428"/>
    <d v="2014-09-14T00:00:00"/>
    <s v="Standard Class"/>
    <s v="SP-20620"/>
    <s v="Stefania Perrino"/>
    <x v="1"/>
    <s v="United States"/>
    <x v="10"/>
    <x v="9"/>
    <n v="19134"/>
    <x v="3"/>
    <s v="FUR-FU-10001867"/>
    <x v="0"/>
    <x v="5"/>
    <x v="867"/>
    <n v="17.024000000000001"/>
    <n v="2"/>
    <n v="0.2"/>
    <n v="1.7023999999999999"/>
  </r>
  <r>
    <n v="1219"/>
    <x v="573"/>
    <x v="3"/>
    <x v="428"/>
    <d v="2014-09-14T00:00:00"/>
    <s v="Standard Class"/>
    <s v="SP-20620"/>
    <s v="Stefania Perrino"/>
    <x v="1"/>
    <s v="United States"/>
    <x v="10"/>
    <x v="9"/>
    <n v="19134"/>
    <x v="3"/>
    <s v="TEC-AC-10003174"/>
    <x v="2"/>
    <x v="11"/>
    <x v="614"/>
    <n v="258.69600000000003"/>
    <n v="3"/>
    <n v="0.2"/>
    <n v="64.674000000000007"/>
  </r>
  <r>
    <n v="1220"/>
    <x v="573"/>
    <x v="3"/>
    <x v="428"/>
    <d v="2014-09-14T00:00:00"/>
    <s v="Standard Class"/>
    <s v="SP-20620"/>
    <s v="Stefania Perrino"/>
    <x v="1"/>
    <s v="United States"/>
    <x v="10"/>
    <x v="9"/>
    <n v="19134"/>
    <x v="3"/>
    <s v="TEC-PH-10002200"/>
    <x v="2"/>
    <x v="7"/>
    <x v="868"/>
    <n v="1931.9580000000001"/>
    <n v="7"/>
    <n v="0.4"/>
    <n v="-386.39159999999998"/>
  </r>
  <r>
    <n v="1221"/>
    <x v="574"/>
    <x v="2"/>
    <x v="136"/>
    <d v="2011-07-16T00:00:00"/>
    <s v="Standard Class"/>
    <s v="BF-11170"/>
    <s v="Ben Ferrer"/>
    <x v="2"/>
    <s v="United States"/>
    <x v="1"/>
    <x v="1"/>
    <n v="90036"/>
    <x v="1"/>
    <s v="OFF-ST-10000107"/>
    <x v="1"/>
    <x v="4"/>
    <x v="17"/>
    <n v="249.75"/>
    <n v="9"/>
    <n v="0"/>
    <n v="44.954999999999998"/>
  </r>
  <r>
    <n v="1222"/>
    <x v="574"/>
    <x v="2"/>
    <x v="136"/>
    <d v="2011-07-16T00:00:00"/>
    <s v="Standard Class"/>
    <s v="BF-11170"/>
    <s v="Ben Ferrer"/>
    <x v="2"/>
    <s v="United States"/>
    <x v="1"/>
    <x v="1"/>
    <n v="90036"/>
    <x v="1"/>
    <s v="TEC-PH-10000439"/>
    <x v="2"/>
    <x v="7"/>
    <x v="869"/>
    <n v="255.93600000000001"/>
    <n v="8"/>
    <n v="0.2"/>
    <n v="28.7928"/>
  </r>
  <r>
    <n v="1223"/>
    <x v="575"/>
    <x v="0"/>
    <x v="429"/>
    <d v="2013-06-12T00:00:00"/>
    <s v="First Class"/>
    <s v="BM-11140"/>
    <s v="Becky Martin"/>
    <x v="0"/>
    <s v="United States"/>
    <x v="20"/>
    <x v="15"/>
    <n v="10024"/>
    <x v="3"/>
    <s v="FUR-FU-10001602"/>
    <x v="0"/>
    <x v="5"/>
    <x v="759"/>
    <n v="113.79"/>
    <n v="3"/>
    <n v="0"/>
    <n v="20.482199999999999"/>
  </r>
  <r>
    <n v="1224"/>
    <x v="575"/>
    <x v="0"/>
    <x v="429"/>
    <d v="2013-06-12T00:00:00"/>
    <s v="First Class"/>
    <s v="BM-11140"/>
    <s v="Becky Martin"/>
    <x v="0"/>
    <s v="United States"/>
    <x v="20"/>
    <x v="15"/>
    <n v="10024"/>
    <x v="3"/>
    <s v="TEC-AC-10001432"/>
    <x v="2"/>
    <x v="11"/>
    <x v="471"/>
    <n v="78.150000000000006"/>
    <n v="1"/>
    <n v="0"/>
    <n v="34.386000000000003"/>
  </r>
  <r>
    <n v="1225"/>
    <x v="575"/>
    <x v="0"/>
    <x v="429"/>
    <d v="2013-06-12T00:00:00"/>
    <s v="First Class"/>
    <s v="BM-11140"/>
    <s v="Becky Martin"/>
    <x v="0"/>
    <s v="United States"/>
    <x v="20"/>
    <x v="15"/>
    <n v="10024"/>
    <x v="3"/>
    <s v="OFF-BI-10004656"/>
    <x v="1"/>
    <x v="8"/>
    <x v="855"/>
    <n v="1.728"/>
    <n v="1"/>
    <n v="0.2"/>
    <n v="0.6048"/>
  </r>
  <r>
    <n v="1226"/>
    <x v="575"/>
    <x v="0"/>
    <x v="429"/>
    <d v="2013-06-12T00:00:00"/>
    <s v="First Class"/>
    <s v="BM-11140"/>
    <s v="Becky Martin"/>
    <x v="0"/>
    <s v="United States"/>
    <x v="20"/>
    <x v="15"/>
    <n v="10024"/>
    <x v="3"/>
    <s v="OFF-PA-10001685"/>
    <x v="1"/>
    <x v="10"/>
    <x v="33"/>
    <n v="40.56"/>
    <n v="4"/>
    <n v="0"/>
    <n v="19.874400000000001"/>
  </r>
  <r>
    <n v="1227"/>
    <x v="575"/>
    <x v="0"/>
    <x v="429"/>
    <d v="2013-06-12T00:00:00"/>
    <s v="First Class"/>
    <s v="BM-11140"/>
    <s v="Becky Martin"/>
    <x v="0"/>
    <s v="United States"/>
    <x v="20"/>
    <x v="15"/>
    <n v="10024"/>
    <x v="3"/>
    <s v="OFF-ST-10001418"/>
    <x v="1"/>
    <x v="4"/>
    <x v="870"/>
    <n v="182.94"/>
    <n v="3"/>
    <n v="0"/>
    <n v="3.6587999999999998"/>
  </r>
  <r>
    <n v="1228"/>
    <x v="575"/>
    <x v="0"/>
    <x v="429"/>
    <d v="2013-06-12T00:00:00"/>
    <s v="First Class"/>
    <s v="BM-11140"/>
    <s v="Becky Martin"/>
    <x v="0"/>
    <s v="United States"/>
    <x v="20"/>
    <x v="15"/>
    <n v="10024"/>
    <x v="3"/>
    <s v="OFF-ST-10000676"/>
    <x v="1"/>
    <x v="4"/>
    <x v="871"/>
    <n v="193.86"/>
    <n v="2"/>
    <n v="0"/>
    <n v="11.631600000000001"/>
  </r>
  <r>
    <n v="1229"/>
    <x v="576"/>
    <x v="3"/>
    <x v="44"/>
    <d v="2014-12-11T00:00:00"/>
    <s v="Standard Class"/>
    <s v="ZC-21910"/>
    <s v="Zuschuss Carroll"/>
    <x v="0"/>
    <s v="United States"/>
    <x v="1"/>
    <x v="1"/>
    <n v="90045"/>
    <x v="1"/>
    <s v="OFF-EN-10001219"/>
    <x v="1"/>
    <x v="12"/>
    <x v="583"/>
    <n v="15.28"/>
    <n v="2"/>
    <n v="0"/>
    <n v="7.4871999999999996"/>
  </r>
  <r>
    <n v="1230"/>
    <x v="576"/>
    <x v="3"/>
    <x v="44"/>
    <d v="2014-12-11T00:00:00"/>
    <s v="Standard Class"/>
    <s v="ZC-21910"/>
    <s v="Zuschuss Carroll"/>
    <x v="0"/>
    <s v="United States"/>
    <x v="1"/>
    <x v="1"/>
    <n v="90045"/>
    <x v="1"/>
    <s v="FUR-FU-10001424"/>
    <x v="0"/>
    <x v="5"/>
    <x v="691"/>
    <n v="8.73"/>
    <n v="1"/>
    <n v="0"/>
    <n v="2.9681999999999999"/>
  </r>
  <r>
    <n v="1231"/>
    <x v="576"/>
    <x v="3"/>
    <x v="44"/>
    <d v="2014-12-11T00:00:00"/>
    <s v="Standard Class"/>
    <s v="ZC-21910"/>
    <s v="Zuschuss Carroll"/>
    <x v="0"/>
    <s v="United States"/>
    <x v="1"/>
    <x v="1"/>
    <n v="90045"/>
    <x v="1"/>
    <s v="OFF-AR-10001022"/>
    <x v="1"/>
    <x v="6"/>
    <x v="872"/>
    <n v="5.68"/>
    <n v="2"/>
    <n v="0"/>
    <n v="1.7607999999999999"/>
  </r>
  <r>
    <n v="1232"/>
    <x v="577"/>
    <x v="1"/>
    <x v="89"/>
    <d v="2012-02-11T00:00:00"/>
    <s v="Second Class"/>
    <s v="KT-16480"/>
    <s v="Kean Thornton"/>
    <x v="0"/>
    <s v="United States"/>
    <x v="198"/>
    <x v="15"/>
    <n v="14215"/>
    <x v="3"/>
    <s v="OFF-AR-10000369"/>
    <x v="1"/>
    <x v="6"/>
    <x v="377"/>
    <n v="2.78"/>
    <n v="2"/>
    <n v="0"/>
    <n v="0.7228"/>
  </r>
  <r>
    <n v="1233"/>
    <x v="577"/>
    <x v="1"/>
    <x v="89"/>
    <d v="2012-02-11T00:00:00"/>
    <s v="Second Class"/>
    <s v="KT-16480"/>
    <s v="Kean Thornton"/>
    <x v="0"/>
    <s v="United States"/>
    <x v="198"/>
    <x v="15"/>
    <n v="14215"/>
    <x v="3"/>
    <s v="OFF-EN-10003055"/>
    <x v="1"/>
    <x v="12"/>
    <x v="873"/>
    <n v="79.959999999999994"/>
    <n v="2"/>
    <n v="0"/>
    <n v="35.981999999999999"/>
  </r>
  <r>
    <n v="1234"/>
    <x v="578"/>
    <x v="0"/>
    <x v="198"/>
    <d v="2013-02-06T00:00:00"/>
    <s v="First Class"/>
    <s v="BG-11695"/>
    <s v="Brooke Gillingham"/>
    <x v="1"/>
    <s v="United States"/>
    <x v="74"/>
    <x v="24"/>
    <n v="45231"/>
    <x v="3"/>
    <s v="TEC-CO-10001046"/>
    <x v="2"/>
    <x v="16"/>
    <x v="874"/>
    <n v="839.98800000000006"/>
    <n v="2"/>
    <n v="0.4"/>
    <n v="69.998999999999995"/>
  </r>
  <r>
    <n v="1235"/>
    <x v="579"/>
    <x v="0"/>
    <x v="99"/>
    <d v="2013-10-29T00:00:00"/>
    <s v="Same Day"/>
    <s v="PG-18820"/>
    <s v="Patrick Gardner"/>
    <x v="0"/>
    <s v="United States"/>
    <x v="199"/>
    <x v="2"/>
    <n v="33437"/>
    <x v="0"/>
    <s v="FUR-FU-10000076"/>
    <x v="0"/>
    <x v="5"/>
    <x v="875"/>
    <n v="47.951999999999998"/>
    <n v="3"/>
    <n v="0.2"/>
    <n v="13.786199999999999"/>
  </r>
  <r>
    <n v="1236"/>
    <x v="579"/>
    <x v="0"/>
    <x v="99"/>
    <d v="2013-10-29T00:00:00"/>
    <s v="Same Day"/>
    <s v="PG-18820"/>
    <s v="Patrick Gardner"/>
    <x v="0"/>
    <s v="United States"/>
    <x v="199"/>
    <x v="2"/>
    <n v="33437"/>
    <x v="0"/>
    <s v="OFF-BI-10003719"/>
    <x v="1"/>
    <x v="8"/>
    <x v="684"/>
    <n v="37.424999999999997"/>
    <n v="5"/>
    <n v="0.7"/>
    <n v="-29.94"/>
  </r>
  <r>
    <n v="1237"/>
    <x v="579"/>
    <x v="0"/>
    <x v="99"/>
    <d v="2013-10-29T00:00:00"/>
    <s v="Same Day"/>
    <s v="PG-18820"/>
    <s v="Patrick Gardner"/>
    <x v="0"/>
    <s v="United States"/>
    <x v="199"/>
    <x v="2"/>
    <n v="33437"/>
    <x v="0"/>
    <s v="FUR-FU-10003268"/>
    <x v="0"/>
    <x v="5"/>
    <x v="876"/>
    <n v="63.968000000000004"/>
    <n v="2"/>
    <n v="0.2"/>
    <n v="0"/>
  </r>
  <r>
    <n v="1238"/>
    <x v="579"/>
    <x v="0"/>
    <x v="99"/>
    <d v="2013-10-29T00:00:00"/>
    <s v="Same Day"/>
    <s v="PG-18820"/>
    <s v="Patrick Gardner"/>
    <x v="0"/>
    <s v="United States"/>
    <x v="199"/>
    <x v="2"/>
    <n v="33437"/>
    <x v="0"/>
    <s v="FUR-FU-10003553"/>
    <x v="0"/>
    <x v="5"/>
    <x v="563"/>
    <n v="165.048"/>
    <n v="3"/>
    <n v="0.2"/>
    <n v="41.262"/>
  </r>
  <r>
    <n v="1239"/>
    <x v="580"/>
    <x v="2"/>
    <x v="430"/>
    <d v="2011-08-15T00:00:00"/>
    <s v="Standard Class"/>
    <s v="GM-14680"/>
    <s v="Greg Matthias"/>
    <x v="0"/>
    <s v="United States"/>
    <x v="4"/>
    <x v="4"/>
    <n v="98105"/>
    <x v="1"/>
    <s v="FUR-FU-10003691"/>
    <x v="0"/>
    <x v="5"/>
    <x v="877"/>
    <n v="12.35"/>
    <n v="1"/>
    <n v="0"/>
    <n v="5.4340000000000002"/>
  </r>
  <r>
    <n v="1240"/>
    <x v="580"/>
    <x v="2"/>
    <x v="430"/>
    <d v="2011-08-15T00:00:00"/>
    <s v="Standard Class"/>
    <s v="GM-14680"/>
    <s v="Greg Matthias"/>
    <x v="0"/>
    <s v="United States"/>
    <x v="4"/>
    <x v="4"/>
    <n v="98105"/>
    <x v="1"/>
    <s v="OFF-AR-10003903"/>
    <x v="1"/>
    <x v="6"/>
    <x v="878"/>
    <n v="40.97"/>
    <n v="1"/>
    <n v="0"/>
    <n v="10.652200000000001"/>
  </r>
  <r>
    <n v="1241"/>
    <x v="580"/>
    <x v="2"/>
    <x v="430"/>
    <d v="2011-08-15T00:00:00"/>
    <s v="Standard Class"/>
    <s v="GM-14680"/>
    <s v="Greg Matthias"/>
    <x v="0"/>
    <s v="United States"/>
    <x v="4"/>
    <x v="4"/>
    <n v="98105"/>
    <x v="1"/>
    <s v="OFF-FA-10004854"/>
    <x v="1"/>
    <x v="13"/>
    <x v="268"/>
    <n v="22.96"/>
    <n v="2"/>
    <n v="0"/>
    <n v="10.7912"/>
  </r>
  <r>
    <n v="1242"/>
    <x v="581"/>
    <x v="0"/>
    <x v="48"/>
    <d v="2013-05-09T00:00:00"/>
    <s v="Standard Class"/>
    <s v="MO-17800"/>
    <s v="Meg O'Connel"/>
    <x v="2"/>
    <s v="United States"/>
    <x v="20"/>
    <x v="15"/>
    <n v="10024"/>
    <x v="3"/>
    <s v="TEC-PH-10003442"/>
    <x v="2"/>
    <x v="7"/>
    <x v="879"/>
    <n v="22"/>
    <n v="4"/>
    <n v="0"/>
    <n v="5.5"/>
  </r>
  <r>
    <n v="1243"/>
    <x v="582"/>
    <x v="0"/>
    <x v="431"/>
    <d v="2013-02-22T00:00:00"/>
    <s v="Standard Class"/>
    <s v="PG-18820"/>
    <s v="Patrick Gardner"/>
    <x v="0"/>
    <s v="United States"/>
    <x v="20"/>
    <x v="15"/>
    <n v="10009"/>
    <x v="3"/>
    <s v="OFF-BI-10004519"/>
    <x v="1"/>
    <x v="8"/>
    <x v="880"/>
    <n v="398.35199999999998"/>
    <n v="3"/>
    <n v="0.2"/>
    <n v="124.485"/>
  </r>
  <r>
    <n v="1244"/>
    <x v="582"/>
    <x v="0"/>
    <x v="431"/>
    <d v="2013-02-22T00:00:00"/>
    <s v="Standard Class"/>
    <s v="PG-18820"/>
    <s v="Patrick Gardner"/>
    <x v="0"/>
    <s v="United States"/>
    <x v="20"/>
    <x v="15"/>
    <n v="10009"/>
    <x v="3"/>
    <s v="OFF-FA-10000304"/>
    <x v="1"/>
    <x v="13"/>
    <x v="52"/>
    <n v="8.7200000000000006"/>
    <n v="4"/>
    <n v="0"/>
    <n v="3.5752000000000002"/>
  </r>
  <r>
    <n v="1245"/>
    <x v="583"/>
    <x v="3"/>
    <x v="304"/>
    <d v="2014-05-22T00:00:00"/>
    <s v="Standard Class"/>
    <s v="EJ-14155"/>
    <s v="Eva Jacobs"/>
    <x v="0"/>
    <s v="United States"/>
    <x v="200"/>
    <x v="35"/>
    <n v="39503"/>
    <x v="0"/>
    <s v="OFF-EN-10004955"/>
    <x v="1"/>
    <x v="12"/>
    <x v="881"/>
    <n v="48.69"/>
    <n v="9"/>
    <n v="0"/>
    <n v="23.8581"/>
  </r>
  <r>
    <n v="1246"/>
    <x v="584"/>
    <x v="2"/>
    <x v="432"/>
    <d v="2011-12-14T00:00:00"/>
    <s v="Second Class"/>
    <s v="NP-18700"/>
    <s v="Nora Preis"/>
    <x v="0"/>
    <s v="United States"/>
    <x v="201"/>
    <x v="1"/>
    <n v="93727"/>
    <x v="1"/>
    <s v="FUR-TA-10004619"/>
    <x v="0"/>
    <x v="3"/>
    <x v="882"/>
    <n v="764.68799999999999"/>
    <n v="6"/>
    <n v="0.2"/>
    <n v="95.585999999999999"/>
  </r>
  <r>
    <n v="1247"/>
    <x v="584"/>
    <x v="2"/>
    <x v="432"/>
    <d v="2011-12-14T00:00:00"/>
    <s v="Second Class"/>
    <s v="NP-18700"/>
    <s v="Nora Preis"/>
    <x v="0"/>
    <s v="United States"/>
    <x v="201"/>
    <x v="1"/>
    <n v="93727"/>
    <x v="1"/>
    <s v="FUR-TA-10003473"/>
    <x v="0"/>
    <x v="3"/>
    <x v="214"/>
    <n v="3610.848"/>
    <n v="12"/>
    <n v="0.2"/>
    <n v="135.4068"/>
  </r>
  <r>
    <n v="1248"/>
    <x v="584"/>
    <x v="2"/>
    <x v="432"/>
    <d v="2011-12-14T00:00:00"/>
    <s v="Second Class"/>
    <s v="NP-18700"/>
    <s v="Nora Preis"/>
    <x v="0"/>
    <s v="United States"/>
    <x v="201"/>
    <x v="1"/>
    <n v="93727"/>
    <x v="1"/>
    <s v="FUR-BO-10004467"/>
    <x v="0"/>
    <x v="0"/>
    <x v="883"/>
    <n v="254.97450000000001"/>
    <n v="3"/>
    <n v="0.15"/>
    <n v="11.998799999999999"/>
  </r>
  <r>
    <n v="1249"/>
    <x v="585"/>
    <x v="3"/>
    <x v="404"/>
    <d v="2014-12-25T00:00:00"/>
    <s v="Standard Class"/>
    <s v="DJ-13630"/>
    <s v="Doug Jacobs"/>
    <x v="0"/>
    <s v="United States"/>
    <x v="20"/>
    <x v="15"/>
    <n v="10009"/>
    <x v="3"/>
    <s v="OFF-AR-10002280"/>
    <x v="1"/>
    <x v="6"/>
    <x v="33"/>
    <n v="38.82"/>
    <n v="6"/>
    <n v="0"/>
    <n v="17.469000000000001"/>
  </r>
  <r>
    <n v="1250"/>
    <x v="585"/>
    <x v="3"/>
    <x v="404"/>
    <d v="2014-12-25T00:00:00"/>
    <s v="Standard Class"/>
    <s v="DJ-13630"/>
    <s v="Doug Jacobs"/>
    <x v="0"/>
    <s v="United States"/>
    <x v="20"/>
    <x v="15"/>
    <n v="10009"/>
    <x v="3"/>
    <s v="FUR-CH-10001708"/>
    <x v="0"/>
    <x v="1"/>
    <x v="884"/>
    <n v="1141.9380000000001"/>
    <n v="9"/>
    <n v="0.1"/>
    <n v="139.5702"/>
  </r>
  <r>
    <n v="1251"/>
    <x v="585"/>
    <x v="3"/>
    <x v="404"/>
    <d v="2014-12-25T00:00:00"/>
    <s v="Standard Class"/>
    <s v="DJ-13630"/>
    <s v="Doug Jacobs"/>
    <x v="0"/>
    <s v="United States"/>
    <x v="20"/>
    <x v="15"/>
    <n v="10009"/>
    <x v="3"/>
    <s v="OFF-AP-10000891"/>
    <x v="1"/>
    <x v="9"/>
    <x v="163"/>
    <n v="1704.56"/>
    <n v="13"/>
    <n v="0"/>
    <n v="511.36799999999999"/>
  </r>
  <r>
    <n v="1252"/>
    <x v="585"/>
    <x v="3"/>
    <x v="404"/>
    <d v="2014-12-25T00:00:00"/>
    <s v="Standard Class"/>
    <s v="DJ-13630"/>
    <s v="Doug Jacobs"/>
    <x v="0"/>
    <s v="United States"/>
    <x v="20"/>
    <x v="15"/>
    <n v="10009"/>
    <x v="3"/>
    <s v="OFF-AR-10000462"/>
    <x v="1"/>
    <x v="6"/>
    <x v="885"/>
    <n v="3.2"/>
    <n v="2"/>
    <n v="0"/>
    <n v="1.3759999999999999"/>
  </r>
  <r>
    <n v="1253"/>
    <x v="586"/>
    <x v="1"/>
    <x v="433"/>
    <d v="2012-09-07T00:00:00"/>
    <s v="Standard Class"/>
    <s v="IM-15070"/>
    <s v="Irene Maddox"/>
    <x v="0"/>
    <s v="United States"/>
    <x v="158"/>
    <x v="6"/>
    <n v="53209"/>
    <x v="2"/>
    <s v="TEC-PH-10004165"/>
    <x v="2"/>
    <x v="7"/>
    <x v="886"/>
    <n v="1099.96"/>
    <n v="4"/>
    <n v="0"/>
    <n v="285.9896"/>
  </r>
  <r>
    <n v="1254"/>
    <x v="587"/>
    <x v="3"/>
    <x v="434"/>
    <d v="2014-03-15T00:00:00"/>
    <s v="Standard Class"/>
    <s v="MH-18115"/>
    <s v="Mick Hernandez"/>
    <x v="2"/>
    <s v="United States"/>
    <x v="142"/>
    <x v="9"/>
    <n v="19013"/>
    <x v="3"/>
    <s v="OFF-AR-10003958"/>
    <x v="1"/>
    <x v="6"/>
    <x v="679"/>
    <n v="5.2480000000000002"/>
    <n v="2"/>
    <n v="0.2"/>
    <n v="0.59040000000000004"/>
  </r>
  <r>
    <n v="1255"/>
    <x v="587"/>
    <x v="3"/>
    <x v="434"/>
    <d v="2014-03-15T00:00:00"/>
    <s v="Standard Class"/>
    <s v="MH-18115"/>
    <s v="Mick Hernandez"/>
    <x v="2"/>
    <s v="United States"/>
    <x v="142"/>
    <x v="9"/>
    <n v="19013"/>
    <x v="3"/>
    <s v="TEC-PH-10000149"/>
    <x v="2"/>
    <x v="7"/>
    <x v="419"/>
    <n v="35.909999999999997"/>
    <n v="3"/>
    <n v="0.4"/>
    <n v="-8.3789999999999996"/>
  </r>
  <r>
    <n v="1256"/>
    <x v="587"/>
    <x v="3"/>
    <x v="434"/>
    <d v="2014-03-15T00:00:00"/>
    <s v="Standard Class"/>
    <s v="MH-18115"/>
    <s v="Mick Hernandez"/>
    <x v="2"/>
    <s v="United States"/>
    <x v="142"/>
    <x v="9"/>
    <n v="19013"/>
    <x v="3"/>
    <s v="FUR-FU-10003724"/>
    <x v="0"/>
    <x v="5"/>
    <x v="887"/>
    <n v="6.6959999999999997"/>
    <n v="1"/>
    <n v="0.2"/>
    <n v="0.50219999999999998"/>
  </r>
  <r>
    <n v="1257"/>
    <x v="587"/>
    <x v="3"/>
    <x v="434"/>
    <d v="2014-03-15T00:00:00"/>
    <s v="Standard Class"/>
    <s v="MH-18115"/>
    <s v="Mick Hernandez"/>
    <x v="2"/>
    <s v="United States"/>
    <x v="142"/>
    <x v="9"/>
    <n v="19013"/>
    <x v="3"/>
    <s v="FUR-FU-10003535"/>
    <x v="0"/>
    <x v="5"/>
    <x v="888"/>
    <n v="43.872"/>
    <n v="2"/>
    <n v="0.2"/>
    <n v="11.516400000000001"/>
  </r>
  <r>
    <n v="1258"/>
    <x v="588"/>
    <x v="0"/>
    <x v="435"/>
    <d v="2013-12-29T00:00:00"/>
    <s v="Second Class"/>
    <s v="RB-19795"/>
    <s v="Ross Baird"/>
    <x v="2"/>
    <s v="United States"/>
    <x v="35"/>
    <x v="3"/>
    <n v="28205"/>
    <x v="0"/>
    <s v="OFF-BI-10001575"/>
    <x v="1"/>
    <x v="8"/>
    <x v="577"/>
    <n v="27.882000000000001"/>
    <n v="3"/>
    <n v="0.7"/>
    <n v="-20.4468"/>
  </r>
  <r>
    <n v="1259"/>
    <x v="588"/>
    <x v="0"/>
    <x v="435"/>
    <d v="2013-12-29T00:00:00"/>
    <s v="Second Class"/>
    <s v="RB-19795"/>
    <s v="Ross Baird"/>
    <x v="2"/>
    <s v="United States"/>
    <x v="35"/>
    <x v="3"/>
    <n v="28205"/>
    <x v="0"/>
    <s v="OFF-ST-10003716"/>
    <x v="1"/>
    <x v="4"/>
    <x v="889"/>
    <n v="540.048"/>
    <n v="3"/>
    <n v="0.2"/>
    <n v="-47.254199999999997"/>
  </r>
  <r>
    <n v="1260"/>
    <x v="588"/>
    <x v="0"/>
    <x v="435"/>
    <d v="2013-12-29T00:00:00"/>
    <s v="Second Class"/>
    <s v="RB-19795"/>
    <s v="Ross Baird"/>
    <x v="2"/>
    <s v="United States"/>
    <x v="35"/>
    <x v="3"/>
    <n v="28205"/>
    <x v="0"/>
    <s v="TEC-AC-10004469"/>
    <x v="2"/>
    <x v="11"/>
    <x v="238"/>
    <n v="255.68"/>
    <n v="8"/>
    <n v="0.2"/>
    <n v="76.703999999999994"/>
  </r>
  <r>
    <n v="1261"/>
    <x v="589"/>
    <x v="3"/>
    <x v="436"/>
    <d v="2014-10-28T00:00:00"/>
    <s v="Standard Class"/>
    <s v="JR-15700"/>
    <s v="Jocasta Rupert"/>
    <x v="0"/>
    <s v="United States"/>
    <x v="108"/>
    <x v="2"/>
    <n v="32216"/>
    <x v="0"/>
    <s v="TEC-PH-10004586"/>
    <x v="2"/>
    <x v="7"/>
    <x v="890"/>
    <n v="863.88"/>
    <n v="3"/>
    <n v="0.2"/>
    <n v="107.985"/>
  </r>
  <r>
    <n v="1262"/>
    <x v="590"/>
    <x v="0"/>
    <x v="99"/>
    <d v="2013-05-11T00:00:00"/>
    <s v="Standard Class"/>
    <s v="SM-20950"/>
    <s v="Suzanne McNair"/>
    <x v="1"/>
    <s v="United States"/>
    <x v="202"/>
    <x v="3"/>
    <n v="27834"/>
    <x v="0"/>
    <s v="OFF-BI-10004236"/>
    <x v="1"/>
    <x v="8"/>
    <x v="891"/>
    <n v="17.616"/>
    <n v="4"/>
    <n v="0.7"/>
    <n v="-14.0928"/>
  </r>
  <r>
    <n v="1263"/>
    <x v="591"/>
    <x v="3"/>
    <x v="437"/>
    <d v="2014-10-07T00:00:00"/>
    <s v="Second Class"/>
    <s v="CS-12355"/>
    <s v="Christine Sundaresam"/>
    <x v="0"/>
    <s v="United States"/>
    <x v="85"/>
    <x v="15"/>
    <n v="11561"/>
    <x v="3"/>
    <s v="OFF-BI-10001634"/>
    <x v="1"/>
    <x v="8"/>
    <x v="24"/>
    <n v="17.472000000000001"/>
    <n v="3"/>
    <n v="0.2"/>
    <n v="6.3335999999999997"/>
  </r>
  <r>
    <n v="1264"/>
    <x v="592"/>
    <x v="0"/>
    <x v="393"/>
    <d v="2013-03-10T00:00:00"/>
    <s v="First Class"/>
    <s v="CC-12220"/>
    <s v="Chris Cortes"/>
    <x v="0"/>
    <s v="United States"/>
    <x v="189"/>
    <x v="14"/>
    <n v="46350"/>
    <x v="2"/>
    <s v="TEC-PH-10000215"/>
    <x v="2"/>
    <x v="7"/>
    <x v="139"/>
    <n v="69.900000000000006"/>
    <n v="2"/>
    <n v="0"/>
    <n v="18.873000000000001"/>
  </r>
  <r>
    <n v="1265"/>
    <x v="592"/>
    <x v="0"/>
    <x v="393"/>
    <d v="2013-03-10T00:00:00"/>
    <s v="First Class"/>
    <s v="CC-12220"/>
    <s v="Chris Cortes"/>
    <x v="0"/>
    <s v="United States"/>
    <x v="189"/>
    <x v="14"/>
    <n v="46350"/>
    <x v="2"/>
    <s v="FUR-FU-10003724"/>
    <x v="0"/>
    <x v="5"/>
    <x v="887"/>
    <n v="41.85"/>
    <n v="5"/>
    <n v="0"/>
    <n v="10.881"/>
  </r>
  <r>
    <n v="1266"/>
    <x v="593"/>
    <x v="3"/>
    <x v="264"/>
    <d v="2014-08-09T00:00:00"/>
    <s v="Standard Class"/>
    <s v="PF-19225"/>
    <s v="Phillip Flathmann"/>
    <x v="0"/>
    <s v="United States"/>
    <x v="8"/>
    <x v="1"/>
    <n v="94122"/>
    <x v="1"/>
    <s v="OFF-AR-10000422"/>
    <x v="1"/>
    <x v="6"/>
    <x v="892"/>
    <n v="6.57"/>
    <n v="3"/>
    <n v="0"/>
    <n v="1.7739"/>
  </r>
  <r>
    <n v="1267"/>
    <x v="594"/>
    <x v="2"/>
    <x v="163"/>
    <d v="2011-12-29T00:00:00"/>
    <s v="Standard Class"/>
    <s v="JC-16105"/>
    <s v="Julie Creighton"/>
    <x v="1"/>
    <s v="United States"/>
    <x v="1"/>
    <x v="1"/>
    <n v="90045"/>
    <x v="1"/>
    <s v="OFF-ST-10003306"/>
    <x v="1"/>
    <x v="4"/>
    <x v="380"/>
    <n v="142.86000000000001"/>
    <n v="1"/>
    <n v="0"/>
    <n v="41.429400000000001"/>
  </r>
  <r>
    <n v="1268"/>
    <x v="594"/>
    <x v="2"/>
    <x v="163"/>
    <d v="2011-12-29T00:00:00"/>
    <s v="Standard Class"/>
    <s v="JC-16105"/>
    <s v="Julie Creighton"/>
    <x v="1"/>
    <s v="United States"/>
    <x v="1"/>
    <x v="1"/>
    <n v="90045"/>
    <x v="1"/>
    <s v="FUR-CH-10001146"/>
    <x v="0"/>
    <x v="1"/>
    <x v="64"/>
    <n v="292.27199999999999"/>
    <n v="6"/>
    <n v="0.2"/>
    <n v="18.266999999999999"/>
  </r>
  <r>
    <n v="1269"/>
    <x v="595"/>
    <x v="3"/>
    <x v="397"/>
    <d v="2014-09-28T00:00:00"/>
    <s v="Standard Class"/>
    <s v="BG-11695"/>
    <s v="Brooke Gillingham"/>
    <x v="1"/>
    <s v="United States"/>
    <x v="103"/>
    <x v="22"/>
    <n v="80027"/>
    <x v="1"/>
    <s v="FUR-FU-10000246"/>
    <x v="0"/>
    <x v="5"/>
    <x v="386"/>
    <n v="29.327999999999999"/>
    <n v="3"/>
    <n v="0.2"/>
    <n v="3.6659999999999999"/>
  </r>
  <r>
    <n v="1270"/>
    <x v="596"/>
    <x v="3"/>
    <x v="400"/>
    <d v="2014-09-06T00:00:00"/>
    <s v="Standard Class"/>
    <s v="DC-12850"/>
    <s v="Dan Campbell"/>
    <x v="0"/>
    <s v="United States"/>
    <x v="159"/>
    <x v="19"/>
    <n v="35630"/>
    <x v="0"/>
    <s v="OFF-PA-10002870"/>
    <x v="1"/>
    <x v="10"/>
    <x v="893"/>
    <n v="12.48"/>
    <n v="2"/>
    <n v="0"/>
    <n v="5.6159999999999997"/>
  </r>
  <r>
    <n v="1271"/>
    <x v="597"/>
    <x v="0"/>
    <x v="438"/>
    <d v="2013-04-27T00:00:00"/>
    <s v="Standard Class"/>
    <s v="SP-20545"/>
    <s v="Sibella Parks"/>
    <x v="1"/>
    <s v="United States"/>
    <x v="22"/>
    <x v="10"/>
    <n v="60623"/>
    <x v="2"/>
    <s v="OFF-ST-10000563"/>
    <x v="1"/>
    <x v="4"/>
    <x v="894"/>
    <n v="102.336"/>
    <n v="4"/>
    <n v="0.2"/>
    <n v="-12.792"/>
  </r>
  <r>
    <n v="1272"/>
    <x v="597"/>
    <x v="0"/>
    <x v="438"/>
    <d v="2013-04-27T00:00:00"/>
    <s v="Standard Class"/>
    <s v="SP-20545"/>
    <s v="Sibella Parks"/>
    <x v="1"/>
    <s v="United States"/>
    <x v="22"/>
    <x v="10"/>
    <n v="60623"/>
    <x v="2"/>
    <s v="OFF-AP-10004487"/>
    <x v="1"/>
    <x v="9"/>
    <x v="715"/>
    <n v="48.792000000000002"/>
    <n v="3"/>
    <n v="0.8"/>
    <n v="-126.8592"/>
  </r>
  <r>
    <n v="1273"/>
    <x v="597"/>
    <x v="0"/>
    <x v="438"/>
    <d v="2013-04-27T00:00:00"/>
    <s v="Standard Class"/>
    <s v="SP-20545"/>
    <s v="Sibella Parks"/>
    <x v="1"/>
    <s v="United States"/>
    <x v="22"/>
    <x v="10"/>
    <n v="60623"/>
    <x v="2"/>
    <s v="OFF-BI-10002854"/>
    <x v="1"/>
    <x v="8"/>
    <x v="895"/>
    <n v="44.847999999999999"/>
    <n v="8"/>
    <n v="0.8"/>
    <n v="-67.272000000000006"/>
  </r>
  <r>
    <n v="1274"/>
    <x v="598"/>
    <x v="0"/>
    <x v="439"/>
    <d v="2013-05-27T00:00:00"/>
    <s v="Same Day"/>
    <s v="MS-17710"/>
    <s v="Maurice Satty"/>
    <x v="0"/>
    <s v="United States"/>
    <x v="5"/>
    <x v="5"/>
    <n v="76106"/>
    <x v="2"/>
    <s v="OFF-PA-10004621"/>
    <x v="1"/>
    <x v="10"/>
    <x v="738"/>
    <n v="10.368"/>
    <n v="2"/>
    <n v="0.2"/>
    <n v="3.6288"/>
  </r>
  <r>
    <n v="1275"/>
    <x v="598"/>
    <x v="0"/>
    <x v="439"/>
    <d v="2013-05-27T00:00:00"/>
    <s v="Same Day"/>
    <s v="MS-17710"/>
    <s v="Maurice Satty"/>
    <x v="0"/>
    <s v="United States"/>
    <x v="5"/>
    <x v="5"/>
    <n v="76106"/>
    <x v="2"/>
    <s v="FUR-CH-10001973"/>
    <x v="0"/>
    <x v="1"/>
    <x v="896"/>
    <n v="388.43"/>
    <n v="5"/>
    <n v="0.3"/>
    <n v="-88.784000000000006"/>
  </r>
  <r>
    <n v="1276"/>
    <x v="598"/>
    <x v="0"/>
    <x v="439"/>
    <d v="2013-05-27T00:00:00"/>
    <s v="Same Day"/>
    <s v="MS-17710"/>
    <s v="Maurice Satty"/>
    <x v="0"/>
    <s v="United States"/>
    <x v="5"/>
    <x v="5"/>
    <n v="76106"/>
    <x v="2"/>
    <s v="OFF-PA-10004040"/>
    <x v="1"/>
    <x v="10"/>
    <x v="99"/>
    <n v="14.352"/>
    <n v="3"/>
    <n v="0.2"/>
    <n v="5.2026000000000003"/>
  </r>
  <r>
    <n v="1277"/>
    <x v="598"/>
    <x v="0"/>
    <x v="439"/>
    <d v="2013-05-27T00:00:00"/>
    <s v="Same Day"/>
    <s v="MS-17710"/>
    <s v="Maurice Satty"/>
    <x v="0"/>
    <s v="United States"/>
    <x v="5"/>
    <x v="5"/>
    <n v="76106"/>
    <x v="2"/>
    <s v="TEC-AC-10000580"/>
    <x v="2"/>
    <x v="11"/>
    <x v="897"/>
    <n v="63.991999999999997"/>
    <n v="1"/>
    <n v="0.2"/>
    <n v="-7.1990999999999996"/>
  </r>
  <r>
    <n v="1278"/>
    <x v="599"/>
    <x v="0"/>
    <x v="440"/>
    <d v="2013-08-05T00:00:00"/>
    <s v="Standard Class"/>
    <s v="BD-11770"/>
    <s v="Bryan Davis"/>
    <x v="0"/>
    <s v="United States"/>
    <x v="12"/>
    <x v="5"/>
    <n v="77070"/>
    <x v="2"/>
    <s v="OFF-AR-10004022"/>
    <x v="1"/>
    <x v="6"/>
    <x v="898"/>
    <n v="86.352000000000004"/>
    <n v="3"/>
    <n v="0.2"/>
    <n v="5.3970000000000002"/>
  </r>
  <r>
    <n v="1279"/>
    <x v="600"/>
    <x v="2"/>
    <x v="78"/>
    <d v="2011-11-09T00:00:00"/>
    <s v="First Class"/>
    <s v="KC-16255"/>
    <s v="Karen Carlisle"/>
    <x v="1"/>
    <s v="United States"/>
    <x v="203"/>
    <x v="32"/>
    <n v="31204"/>
    <x v="0"/>
    <s v="TEC-AC-10004209"/>
    <x v="2"/>
    <x v="11"/>
    <x v="899"/>
    <n v="32.97"/>
    <n v="3"/>
    <n v="0"/>
    <n v="12.8583"/>
  </r>
  <r>
    <n v="1280"/>
    <x v="600"/>
    <x v="2"/>
    <x v="78"/>
    <d v="2011-11-09T00:00:00"/>
    <s v="First Class"/>
    <s v="KC-16255"/>
    <s v="Karen Carlisle"/>
    <x v="1"/>
    <s v="United States"/>
    <x v="203"/>
    <x v="32"/>
    <n v="31204"/>
    <x v="0"/>
    <s v="TEC-AC-10000023"/>
    <x v="2"/>
    <x v="11"/>
    <x v="900"/>
    <n v="83.88"/>
    <n v="4"/>
    <n v="0"/>
    <n v="30.1968"/>
  </r>
  <r>
    <n v="1281"/>
    <x v="601"/>
    <x v="0"/>
    <x v="64"/>
    <d v="2013-07-09T00:00:00"/>
    <s v="First Class"/>
    <s v="TR-21325"/>
    <s v="Toby Ritter"/>
    <x v="0"/>
    <s v="United States"/>
    <x v="204"/>
    <x v="23"/>
    <n v="52402"/>
    <x v="2"/>
    <s v="TEC-PH-10003505"/>
    <x v="2"/>
    <x v="7"/>
    <x v="901"/>
    <n v="278.39999999999998"/>
    <n v="3"/>
    <n v="0"/>
    <n v="80.736000000000004"/>
  </r>
  <r>
    <n v="1282"/>
    <x v="602"/>
    <x v="3"/>
    <x v="359"/>
    <d v="2014-12-04T00:00:00"/>
    <s v="First Class"/>
    <s v="SA-20830"/>
    <s v="Sue Ann Reed"/>
    <x v="0"/>
    <s v="United States"/>
    <x v="108"/>
    <x v="2"/>
    <n v="32216"/>
    <x v="0"/>
    <s v="OFF-LA-10000121"/>
    <x v="1"/>
    <x v="2"/>
    <x v="902"/>
    <n v="15.12"/>
    <n v="3"/>
    <n v="0.2"/>
    <n v="4.9139999999999997"/>
  </r>
  <r>
    <n v="1283"/>
    <x v="602"/>
    <x v="3"/>
    <x v="359"/>
    <d v="2014-12-04T00:00:00"/>
    <s v="First Class"/>
    <s v="SA-20830"/>
    <s v="Sue Ann Reed"/>
    <x v="0"/>
    <s v="United States"/>
    <x v="108"/>
    <x v="2"/>
    <n v="32216"/>
    <x v="0"/>
    <s v="OFF-BI-10002026"/>
    <x v="1"/>
    <x v="8"/>
    <x v="903"/>
    <n v="17.43"/>
    <n v="1"/>
    <n v="0.7"/>
    <n v="-13.363"/>
  </r>
  <r>
    <n v="1284"/>
    <x v="602"/>
    <x v="3"/>
    <x v="359"/>
    <d v="2014-12-04T00:00:00"/>
    <s v="First Class"/>
    <s v="SA-20830"/>
    <s v="Sue Ann Reed"/>
    <x v="0"/>
    <s v="United States"/>
    <x v="108"/>
    <x v="2"/>
    <n v="32216"/>
    <x v="0"/>
    <s v="OFF-PA-10000994"/>
    <x v="1"/>
    <x v="10"/>
    <x v="904"/>
    <n v="251.64"/>
    <n v="3"/>
    <n v="0.2"/>
    <n v="88.073999999999998"/>
  </r>
  <r>
    <n v="1285"/>
    <x v="603"/>
    <x v="1"/>
    <x v="401"/>
    <d v="2012-12-12T00:00:00"/>
    <s v="Standard Class"/>
    <s v="KW-16435"/>
    <s v="Katrina Willman"/>
    <x v="0"/>
    <s v="United States"/>
    <x v="89"/>
    <x v="5"/>
    <n v="78745"/>
    <x v="2"/>
    <s v="OFF-BI-10002813"/>
    <x v="1"/>
    <x v="8"/>
    <x v="905"/>
    <n v="2.7719999999999998"/>
    <n v="7"/>
    <n v="0.8"/>
    <n v="-4.851"/>
  </r>
  <r>
    <n v="1286"/>
    <x v="604"/>
    <x v="0"/>
    <x v="190"/>
    <d v="2013-04-07T00:00:00"/>
    <s v="Standard Class"/>
    <s v="GM-14500"/>
    <s v="Gene McClure"/>
    <x v="0"/>
    <s v="United States"/>
    <x v="205"/>
    <x v="34"/>
    <n v="2908"/>
    <x v="3"/>
    <s v="OFF-ST-10000617"/>
    <x v="1"/>
    <x v="4"/>
    <x v="379"/>
    <n v="14.9"/>
    <n v="5"/>
    <n v="0"/>
    <n v="1.0429999999999999"/>
  </r>
  <r>
    <n v="1287"/>
    <x v="605"/>
    <x v="1"/>
    <x v="433"/>
    <d v="2012-08-07T00:00:00"/>
    <s v="Standard Class"/>
    <s v="AD-10180"/>
    <s v="Alan Dominguez"/>
    <x v="2"/>
    <s v="United States"/>
    <x v="20"/>
    <x v="15"/>
    <n v="10035"/>
    <x v="3"/>
    <s v="OFF-AR-10004817"/>
    <x v="1"/>
    <x v="6"/>
    <x v="906"/>
    <n v="15.48"/>
    <n v="3"/>
    <n v="0"/>
    <n v="4.4892000000000003"/>
  </r>
  <r>
    <n v="1288"/>
    <x v="606"/>
    <x v="0"/>
    <x v="441"/>
    <d v="2013-11-27T00:00:00"/>
    <s v="Standard Class"/>
    <s v="TB-21355"/>
    <s v="Todd Boyes"/>
    <x v="1"/>
    <s v="United States"/>
    <x v="20"/>
    <x v="15"/>
    <n v="10009"/>
    <x v="3"/>
    <s v="FUR-FU-10000397"/>
    <x v="0"/>
    <x v="5"/>
    <x v="63"/>
    <n v="39.880000000000003"/>
    <n v="2"/>
    <n v="0"/>
    <n v="11.166399999999999"/>
  </r>
  <r>
    <n v="1289"/>
    <x v="606"/>
    <x v="0"/>
    <x v="441"/>
    <d v="2013-11-27T00:00:00"/>
    <s v="Standard Class"/>
    <s v="TB-21355"/>
    <s v="Todd Boyes"/>
    <x v="1"/>
    <s v="United States"/>
    <x v="20"/>
    <x v="15"/>
    <n v="10009"/>
    <x v="3"/>
    <s v="OFF-BI-10000605"/>
    <x v="1"/>
    <x v="8"/>
    <x v="531"/>
    <n v="12.192"/>
    <n v="4"/>
    <n v="0.2"/>
    <n v="4.1147999999999998"/>
  </r>
  <r>
    <n v="1290"/>
    <x v="606"/>
    <x v="0"/>
    <x v="441"/>
    <d v="2013-11-27T00:00:00"/>
    <s v="Standard Class"/>
    <s v="TB-21355"/>
    <s v="Todd Boyes"/>
    <x v="1"/>
    <s v="United States"/>
    <x v="20"/>
    <x v="15"/>
    <n v="10009"/>
    <x v="3"/>
    <s v="OFF-AR-10001860"/>
    <x v="1"/>
    <x v="6"/>
    <x v="907"/>
    <n v="20.82"/>
    <n v="3"/>
    <n v="0"/>
    <n v="7.4951999999999996"/>
  </r>
  <r>
    <n v="1291"/>
    <x v="607"/>
    <x v="0"/>
    <x v="338"/>
    <d v="2013-11-13T00:00:00"/>
    <s v="First Class"/>
    <s v="CC-12430"/>
    <s v="Chuck Clark"/>
    <x v="2"/>
    <s v="United States"/>
    <x v="8"/>
    <x v="1"/>
    <n v="94122"/>
    <x v="1"/>
    <s v="OFF-BI-10004970"/>
    <x v="1"/>
    <x v="8"/>
    <x v="908"/>
    <n v="13.215999999999999"/>
    <n v="4"/>
    <n v="0.2"/>
    <n v="4.4603999999999999"/>
  </r>
  <r>
    <n v="1292"/>
    <x v="607"/>
    <x v="0"/>
    <x v="338"/>
    <d v="2013-11-13T00:00:00"/>
    <s v="First Class"/>
    <s v="CC-12430"/>
    <s v="Chuck Clark"/>
    <x v="2"/>
    <s v="United States"/>
    <x v="8"/>
    <x v="1"/>
    <n v="94122"/>
    <x v="1"/>
    <s v="OFF-PA-10003172"/>
    <x v="1"/>
    <x v="10"/>
    <x v="846"/>
    <n v="32.4"/>
    <n v="5"/>
    <n v="0"/>
    <n v="15.552"/>
  </r>
  <r>
    <n v="1293"/>
    <x v="608"/>
    <x v="1"/>
    <x v="375"/>
    <d v="2012-01-09T00:00:00"/>
    <s v="Standard Class"/>
    <s v="PF-19165"/>
    <s v="Philip Fox"/>
    <x v="0"/>
    <s v="United States"/>
    <x v="70"/>
    <x v="1"/>
    <n v="92105"/>
    <x v="1"/>
    <s v="OFF-SU-10001218"/>
    <x v="1"/>
    <x v="14"/>
    <x v="133"/>
    <n v="32.94"/>
    <n v="3"/>
    <n v="0"/>
    <n v="9.2232000000000003"/>
  </r>
  <r>
    <n v="1294"/>
    <x v="608"/>
    <x v="1"/>
    <x v="375"/>
    <d v="2012-01-09T00:00:00"/>
    <s v="Standard Class"/>
    <s v="PF-19165"/>
    <s v="Philip Fox"/>
    <x v="0"/>
    <s v="United States"/>
    <x v="70"/>
    <x v="1"/>
    <n v="92105"/>
    <x v="1"/>
    <s v="OFF-PA-10002968"/>
    <x v="1"/>
    <x v="10"/>
    <x v="909"/>
    <n v="114.2"/>
    <n v="5"/>
    <n v="0"/>
    <n v="52.531999999999996"/>
  </r>
  <r>
    <n v="1295"/>
    <x v="608"/>
    <x v="1"/>
    <x v="375"/>
    <d v="2012-01-09T00:00:00"/>
    <s v="Standard Class"/>
    <s v="PF-19165"/>
    <s v="Philip Fox"/>
    <x v="0"/>
    <s v="United States"/>
    <x v="70"/>
    <x v="1"/>
    <n v="92105"/>
    <x v="1"/>
    <s v="OFF-LA-10000134"/>
    <x v="1"/>
    <x v="2"/>
    <x v="85"/>
    <n v="3.08"/>
    <n v="1"/>
    <n v="0"/>
    <n v="1.4783999999999999"/>
  </r>
  <r>
    <n v="1296"/>
    <x v="609"/>
    <x v="1"/>
    <x v="442"/>
    <d v="2012-05-29T00:00:00"/>
    <s v="Standard Class"/>
    <s v="JH-16180"/>
    <s v="Justin Hirsh"/>
    <x v="0"/>
    <s v="United States"/>
    <x v="206"/>
    <x v="22"/>
    <n v="81001"/>
    <x v="1"/>
    <s v="OFF-AP-10004487"/>
    <x v="1"/>
    <x v="9"/>
    <x v="715"/>
    <n v="845.72799999999995"/>
    <n v="13"/>
    <n v="0.2"/>
    <n v="84.572800000000001"/>
  </r>
  <r>
    <n v="1297"/>
    <x v="610"/>
    <x v="3"/>
    <x v="247"/>
    <d v="2015-04-01T00:00:00"/>
    <s v="Standard Class"/>
    <s v="EB-13975"/>
    <s v="Erica Bern"/>
    <x v="1"/>
    <s v="United States"/>
    <x v="54"/>
    <x v="1"/>
    <n v="94533"/>
    <x v="1"/>
    <s v="OFF-BI-10002103"/>
    <x v="1"/>
    <x v="8"/>
    <x v="525"/>
    <n v="13.904"/>
    <n v="2"/>
    <n v="0.2"/>
    <n v="4.5187999999999997"/>
  </r>
  <r>
    <n v="1298"/>
    <x v="610"/>
    <x v="3"/>
    <x v="247"/>
    <d v="2015-04-01T00:00:00"/>
    <s v="Standard Class"/>
    <s v="EB-13975"/>
    <s v="Erica Bern"/>
    <x v="1"/>
    <s v="United States"/>
    <x v="54"/>
    <x v="1"/>
    <n v="94533"/>
    <x v="1"/>
    <s v="OFF-BI-10004632"/>
    <x v="1"/>
    <x v="8"/>
    <x v="910"/>
    <n v="20.72"/>
    <n v="2"/>
    <n v="0.2"/>
    <n v="6.4749999999999996"/>
  </r>
  <r>
    <n v="1299"/>
    <x v="611"/>
    <x v="0"/>
    <x v="16"/>
    <d v="2013-12-13T00:00:00"/>
    <s v="Second Class"/>
    <s v="QJ-19255"/>
    <s v="Quincy Jones"/>
    <x v="1"/>
    <s v="United States"/>
    <x v="33"/>
    <x v="11"/>
    <n v="55106"/>
    <x v="2"/>
    <s v="TEC-PH-10003555"/>
    <x v="2"/>
    <x v="7"/>
    <x v="457"/>
    <n v="114.95"/>
    <n v="5"/>
    <n v="0"/>
    <n v="2.2989999999999999"/>
  </r>
  <r>
    <n v="1300"/>
    <x v="612"/>
    <x v="1"/>
    <x v="242"/>
    <d v="2012-07-10T00:00:00"/>
    <s v="First Class"/>
    <s v="AA-10315"/>
    <s v="Alex Avila"/>
    <x v="0"/>
    <s v="United States"/>
    <x v="8"/>
    <x v="1"/>
    <n v="94109"/>
    <x v="1"/>
    <s v="OFF-ST-10001590"/>
    <x v="1"/>
    <x v="4"/>
    <x v="146"/>
    <n v="26.96"/>
    <n v="2"/>
    <n v="0"/>
    <n v="7.0095999999999998"/>
  </r>
  <r>
    <n v="1301"/>
    <x v="613"/>
    <x v="0"/>
    <x v="443"/>
    <d v="2013-12-26T00:00:00"/>
    <s v="Second Class"/>
    <s v="LC-17140"/>
    <s v="Logan Currie"/>
    <x v="0"/>
    <s v="United States"/>
    <x v="24"/>
    <x v="17"/>
    <n v="22153"/>
    <x v="0"/>
    <s v="FUR-FU-10003664"/>
    <x v="0"/>
    <x v="5"/>
    <x v="35"/>
    <n v="572.76"/>
    <n v="6"/>
    <n v="0"/>
    <n v="166.10040000000001"/>
  </r>
  <r>
    <n v="1302"/>
    <x v="613"/>
    <x v="0"/>
    <x v="443"/>
    <d v="2013-12-26T00:00:00"/>
    <s v="Second Class"/>
    <s v="LC-17140"/>
    <s v="Logan Currie"/>
    <x v="0"/>
    <s v="United States"/>
    <x v="24"/>
    <x v="17"/>
    <n v="22153"/>
    <x v="0"/>
    <s v="FUR-FU-10003664"/>
    <x v="0"/>
    <x v="5"/>
    <x v="35"/>
    <n v="286.38"/>
    <n v="3"/>
    <n v="0"/>
    <n v="83.050200000000004"/>
  </r>
  <r>
    <n v="1303"/>
    <x v="614"/>
    <x v="1"/>
    <x v="444"/>
    <d v="2012-09-24T00:00:00"/>
    <s v="Second Class"/>
    <s v="TC-21535"/>
    <s v="Tracy Collins"/>
    <x v="2"/>
    <s v="United States"/>
    <x v="81"/>
    <x v="17"/>
    <n v="22204"/>
    <x v="0"/>
    <s v="FUR-BO-10003433"/>
    <x v="0"/>
    <x v="0"/>
    <x v="911"/>
    <n v="61.96"/>
    <n v="2"/>
    <n v="0"/>
    <n v="4.3372000000000002"/>
  </r>
  <r>
    <n v="1304"/>
    <x v="615"/>
    <x v="3"/>
    <x v="445"/>
    <d v="2014-08-07T00:00:00"/>
    <s v="Standard Class"/>
    <s v="CS-12460"/>
    <s v="Chuck Sachs"/>
    <x v="0"/>
    <s v="United States"/>
    <x v="38"/>
    <x v="32"/>
    <n v="31907"/>
    <x v="0"/>
    <s v="FUR-FU-10002554"/>
    <x v="0"/>
    <x v="5"/>
    <x v="912"/>
    <n v="23.99"/>
    <n v="1"/>
    <n v="0"/>
    <n v="5.5176999999999996"/>
  </r>
  <r>
    <n v="1305"/>
    <x v="615"/>
    <x v="3"/>
    <x v="445"/>
    <d v="2014-08-07T00:00:00"/>
    <s v="Standard Class"/>
    <s v="CS-12460"/>
    <s v="Chuck Sachs"/>
    <x v="0"/>
    <s v="United States"/>
    <x v="38"/>
    <x v="32"/>
    <n v="31907"/>
    <x v="0"/>
    <s v="TEC-PH-10001557"/>
    <x v="2"/>
    <x v="7"/>
    <x v="658"/>
    <n v="287.97000000000003"/>
    <n v="3"/>
    <n v="0"/>
    <n v="77.751900000000006"/>
  </r>
  <r>
    <n v="1306"/>
    <x v="616"/>
    <x v="0"/>
    <x v="216"/>
    <d v="2013-07-17T00:00:00"/>
    <s v="Second Class"/>
    <s v="BM-11785"/>
    <s v="Bryan Mills"/>
    <x v="0"/>
    <s v="United States"/>
    <x v="12"/>
    <x v="5"/>
    <n v="77036"/>
    <x v="2"/>
    <s v="TEC-PH-10003437"/>
    <x v="2"/>
    <x v="7"/>
    <x v="913"/>
    <n v="419.94400000000002"/>
    <n v="7"/>
    <n v="0.2"/>
    <n v="52.493000000000002"/>
  </r>
  <r>
    <n v="1307"/>
    <x v="617"/>
    <x v="0"/>
    <x v="23"/>
    <d v="2013-06-22T00:00:00"/>
    <s v="First Class"/>
    <s v="RC-19825"/>
    <s v="Roy Collins"/>
    <x v="0"/>
    <s v="United States"/>
    <x v="45"/>
    <x v="1"/>
    <n v="91104"/>
    <x v="1"/>
    <s v="OFF-PA-10002986"/>
    <x v="1"/>
    <x v="10"/>
    <x v="477"/>
    <n v="46.76"/>
    <n v="7"/>
    <n v="0"/>
    <n v="22.444800000000001"/>
  </r>
  <r>
    <n v="1308"/>
    <x v="617"/>
    <x v="0"/>
    <x v="23"/>
    <d v="2013-06-22T00:00:00"/>
    <s v="First Class"/>
    <s v="RC-19825"/>
    <s v="Roy Collins"/>
    <x v="0"/>
    <s v="United States"/>
    <x v="45"/>
    <x v="1"/>
    <n v="91104"/>
    <x v="1"/>
    <s v="OFF-BI-10000320"/>
    <x v="1"/>
    <x v="8"/>
    <x v="768"/>
    <n v="17.712"/>
    <n v="3"/>
    <n v="0.2"/>
    <n v="6.4206000000000003"/>
  </r>
  <r>
    <n v="1309"/>
    <x v="617"/>
    <x v="0"/>
    <x v="23"/>
    <d v="2013-06-22T00:00:00"/>
    <s v="First Class"/>
    <s v="RC-19825"/>
    <s v="Roy Collins"/>
    <x v="0"/>
    <s v="United States"/>
    <x v="45"/>
    <x v="1"/>
    <n v="91104"/>
    <x v="1"/>
    <s v="OFF-AP-10003971"/>
    <x v="1"/>
    <x v="9"/>
    <x v="914"/>
    <n v="21.78"/>
    <n v="2"/>
    <n v="0"/>
    <n v="5.6627999999999998"/>
  </r>
  <r>
    <n v="1310"/>
    <x v="617"/>
    <x v="0"/>
    <x v="23"/>
    <d v="2013-06-22T00:00:00"/>
    <s v="First Class"/>
    <s v="RC-19825"/>
    <s v="Roy Collins"/>
    <x v="0"/>
    <s v="United States"/>
    <x v="45"/>
    <x v="1"/>
    <n v="91104"/>
    <x v="1"/>
    <s v="OFF-ST-10001469"/>
    <x v="1"/>
    <x v="4"/>
    <x v="394"/>
    <n v="161.94"/>
    <n v="3"/>
    <n v="0"/>
    <n v="9.7164000000000001"/>
  </r>
  <r>
    <n v="1311"/>
    <x v="617"/>
    <x v="0"/>
    <x v="23"/>
    <d v="2013-06-22T00:00:00"/>
    <s v="First Class"/>
    <s v="RC-19825"/>
    <s v="Roy Collins"/>
    <x v="0"/>
    <s v="United States"/>
    <x v="45"/>
    <x v="1"/>
    <n v="91104"/>
    <x v="1"/>
    <s v="FUR-CH-10003846"/>
    <x v="0"/>
    <x v="1"/>
    <x v="915"/>
    <n v="161.56800000000001"/>
    <n v="2"/>
    <n v="0.2"/>
    <n v="-8.0784000000000002"/>
  </r>
  <r>
    <n v="1312"/>
    <x v="618"/>
    <x v="0"/>
    <x v="10"/>
    <d v="2013-12-14T00:00:00"/>
    <s v="Standard Class"/>
    <s v="FM-14380"/>
    <s v="Fred McMath"/>
    <x v="0"/>
    <s v="United States"/>
    <x v="104"/>
    <x v="31"/>
    <n v="1841"/>
    <x v="3"/>
    <s v="OFF-LA-10001404"/>
    <x v="1"/>
    <x v="2"/>
    <x v="916"/>
    <n v="3.69"/>
    <n v="1"/>
    <n v="0"/>
    <n v="1.7343"/>
  </r>
  <r>
    <n v="1313"/>
    <x v="618"/>
    <x v="0"/>
    <x v="10"/>
    <d v="2013-12-14T00:00:00"/>
    <s v="Standard Class"/>
    <s v="FM-14380"/>
    <s v="Fred McMath"/>
    <x v="0"/>
    <s v="United States"/>
    <x v="104"/>
    <x v="31"/>
    <n v="1841"/>
    <x v="3"/>
    <s v="OFF-LA-10001474"/>
    <x v="1"/>
    <x v="2"/>
    <x v="917"/>
    <n v="122.12"/>
    <n v="4"/>
    <n v="0"/>
    <n v="56.175199999999997"/>
  </r>
  <r>
    <n v="1314"/>
    <x v="619"/>
    <x v="0"/>
    <x v="446"/>
    <d v="2013-02-10T00:00:00"/>
    <s v="Standard Class"/>
    <s v="PK-19075"/>
    <s v="Pete Kriz"/>
    <x v="0"/>
    <s v="United States"/>
    <x v="38"/>
    <x v="24"/>
    <n v="43229"/>
    <x v="3"/>
    <s v="FUR-CH-10003199"/>
    <x v="0"/>
    <x v="1"/>
    <x v="631"/>
    <n v="155.37200000000001"/>
    <n v="2"/>
    <n v="0.3"/>
    <n v="-13.317600000000001"/>
  </r>
  <r>
    <n v="1315"/>
    <x v="620"/>
    <x v="0"/>
    <x v="122"/>
    <d v="2013-12-24T00:00:00"/>
    <s v="Standard Class"/>
    <s v="HG-14965"/>
    <s v="Henry Goldwyn"/>
    <x v="1"/>
    <s v="United States"/>
    <x v="1"/>
    <x v="1"/>
    <n v="90032"/>
    <x v="1"/>
    <s v="OFF-PA-10003072"/>
    <x v="1"/>
    <x v="10"/>
    <x v="918"/>
    <n v="38.880000000000003"/>
    <n v="6"/>
    <n v="0"/>
    <n v="18.662400000000002"/>
  </r>
  <r>
    <n v="1316"/>
    <x v="620"/>
    <x v="0"/>
    <x v="122"/>
    <d v="2013-12-24T00:00:00"/>
    <s v="Standard Class"/>
    <s v="HG-14965"/>
    <s v="Henry Goldwyn"/>
    <x v="1"/>
    <s v="United States"/>
    <x v="1"/>
    <x v="1"/>
    <n v="90032"/>
    <x v="1"/>
    <s v="FUR-FU-10004960"/>
    <x v="0"/>
    <x v="5"/>
    <x v="919"/>
    <n v="183.84"/>
    <n v="8"/>
    <n v="0"/>
    <n v="62.505600000000001"/>
  </r>
  <r>
    <n v="1317"/>
    <x v="620"/>
    <x v="0"/>
    <x v="122"/>
    <d v="2013-12-24T00:00:00"/>
    <s v="Standard Class"/>
    <s v="HG-14965"/>
    <s v="Henry Goldwyn"/>
    <x v="1"/>
    <s v="United States"/>
    <x v="1"/>
    <x v="1"/>
    <n v="90032"/>
    <x v="1"/>
    <s v="OFF-SU-10003505"/>
    <x v="1"/>
    <x v="14"/>
    <x v="408"/>
    <n v="579.29999999999995"/>
    <n v="5"/>
    <n v="0"/>
    <n v="28.965"/>
  </r>
  <r>
    <n v="1318"/>
    <x v="621"/>
    <x v="3"/>
    <x v="389"/>
    <d v="2014-12-15T00:00:00"/>
    <s v="Standard Class"/>
    <s v="HA-14920"/>
    <s v="Helen Andreada"/>
    <x v="0"/>
    <s v="United States"/>
    <x v="10"/>
    <x v="9"/>
    <n v="19120"/>
    <x v="3"/>
    <s v="TEC-AC-10003116"/>
    <x v="2"/>
    <x v="11"/>
    <x v="920"/>
    <n v="14.2"/>
    <n v="1"/>
    <n v="0.2"/>
    <n v="3.3725000000000001"/>
  </r>
  <r>
    <n v="1319"/>
    <x v="622"/>
    <x v="2"/>
    <x v="268"/>
    <d v="2011-05-07T00:00:00"/>
    <s v="Standard Class"/>
    <s v="LW-16825"/>
    <s v="Laurel Workman"/>
    <x v="1"/>
    <s v="United States"/>
    <x v="207"/>
    <x v="2"/>
    <n v="32725"/>
    <x v="0"/>
    <s v="TEC-PH-10004586"/>
    <x v="2"/>
    <x v="7"/>
    <x v="890"/>
    <n v="575.91999999999996"/>
    <n v="2"/>
    <n v="0.2"/>
    <n v="71.989999999999995"/>
  </r>
  <r>
    <n v="1320"/>
    <x v="622"/>
    <x v="2"/>
    <x v="268"/>
    <d v="2011-05-07T00:00:00"/>
    <s v="Standard Class"/>
    <s v="LW-16825"/>
    <s v="Laurel Workman"/>
    <x v="1"/>
    <s v="United States"/>
    <x v="207"/>
    <x v="2"/>
    <n v="32725"/>
    <x v="0"/>
    <s v="OFF-BI-10000546"/>
    <x v="1"/>
    <x v="8"/>
    <x v="609"/>
    <n v="5.1840000000000002"/>
    <n v="6"/>
    <n v="0.7"/>
    <n v="-3.6288"/>
  </r>
  <r>
    <n v="1321"/>
    <x v="623"/>
    <x v="3"/>
    <x v="447"/>
    <d v="2014-09-02T00:00:00"/>
    <s v="Standard Class"/>
    <s v="MC-17575"/>
    <s v="Matt Collins"/>
    <x v="0"/>
    <s v="United States"/>
    <x v="74"/>
    <x v="24"/>
    <n v="45231"/>
    <x v="3"/>
    <s v="OFF-BI-10002071"/>
    <x v="1"/>
    <x v="8"/>
    <x v="692"/>
    <n v="5.2290000000000001"/>
    <n v="3"/>
    <n v="0.7"/>
    <n v="-4.1832000000000003"/>
  </r>
  <r>
    <n v="1322"/>
    <x v="623"/>
    <x v="3"/>
    <x v="447"/>
    <d v="2014-09-02T00:00:00"/>
    <s v="Standard Class"/>
    <s v="MC-17575"/>
    <s v="Matt Collins"/>
    <x v="0"/>
    <s v="United States"/>
    <x v="74"/>
    <x v="24"/>
    <n v="45231"/>
    <x v="3"/>
    <s v="OFF-ST-10001490"/>
    <x v="1"/>
    <x v="4"/>
    <x v="513"/>
    <n v="285.55200000000002"/>
    <n v="2"/>
    <n v="0.2"/>
    <n v="35.694000000000003"/>
  </r>
  <r>
    <n v="1323"/>
    <x v="624"/>
    <x v="3"/>
    <x v="448"/>
    <d v="2014-09-03T00:00:00"/>
    <s v="Standard Class"/>
    <s v="LP-17095"/>
    <s v="Liz Preis"/>
    <x v="0"/>
    <s v="United States"/>
    <x v="208"/>
    <x v="0"/>
    <n v="42071"/>
    <x v="0"/>
    <s v="OFF-AP-10004859"/>
    <x v="1"/>
    <x v="9"/>
    <x v="921"/>
    <n v="72.8"/>
    <n v="5"/>
    <n v="0"/>
    <n v="19.655999999999999"/>
  </r>
  <r>
    <n v="1324"/>
    <x v="625"/>
    <x v="3"/>
    <x v="449"/>
    <d v="2014-11-10T00:00:00"/>
    <s v="First Class"/>
    <s v="EB-14170"/>
    <s v="Evan Bailliet"/>
    <x v="0"/>
    <s v="United States"/>
    <x v="40"/>
    <x v="3"/>
    <n v="28403"/>
    <x v="0"/>
    <s v="OFF-PA-10002659"/>
    <x v="1"/>
    <x v="10"/>
    <x v="922"/>
    <n v="10.816000000000001"/>
    <n v="4"/>
    <n v="0.2"/>
    <n v="3.5152000000000001"/>
  </r>
  <r>
    <n v="1325"/>
    <x v="626"/>
    <x v="2"/>
    <x v="450"/>
    <d v="2011-03-10T00:00:00"/>
    <s v="Standard Class"/>
    <s v="GZ-14545"/>
    <s v="George Zrebassa"/>
    <x v="1"/>
    <s v="United States"/>
    <x v="104"/>
    <x v="31"/>
    <n v="1841"/>
    <x v="3"/>
    <s v="OFF-ST-10001321"/>
    <x v="1"/>
    <x v="4"/>
    <x v="416"/>
    <n v="46.26"/>
    <n v="3"/>
    <n v="0"/>
    <n v="12.4902"/>
  </r>
  <r>
    <n v="1326"/>
    <x v="627"/>
    <x v="2"/>
    <x v="279"/>
    <d v="2011-05-30T00:00:00"/>
    <s v="First Class"/>
    <s v="LE-16810"/>
    <s v="Laurel Elliston"/>
    <x v="0"/>
    <s v="United States"/>
    <x v="22"/>
    <x v="10"/>
    <n v="60653"/>
    <x v="2"/>
    <s v="OFF-BI-10004139"/>
    <x v="1"/>
    <x v="8"/>
    <x v="923"/>
    <n v="17.46"/>
    <n v="6"/>
    <n v="0.8"/>
    <n v="-30.555"/>
  </r>
  <r>
    <n v="1327"/>
    <x v="628"/>
    <x v="1"/>
    <x v="451"/>
    <d v="2012-06-18T00:00:00"/>
    <s v="Standard Class"/>
    <s v="AD-10180"/>
    <s v="Alan Dominguez"/>
    <x v="2"/>
    <s v="United States"/>
    <x v="10"/>
    <x v="9"/>
    <n v="19120"/>
    <x v="3"/>
    <s v="FUR-FU-10001867"/>
    <x v="0"/>
    <x v="5"/>
    <x v="867"/>
    <n v="51.072000000000003"/>
    <n v="6"/>
    <n v="0.2"/>
    <n v="5.1071999999999997"/>
  </r>
  <r>
    <n v="1328"/>
    <x v="629"/>
    <x v="0"/>
    <x v="452"/>
    <d v="2013-02-04T00:00:00"/>
    <s v="First Class"/>
    <s v="CP-12085"/>
    <s v="Cathy Prescott"/>
    <x v="1"/>
    <s v="United States"/>
    <x v="165"/>
    <x v="29"/>
    <n v="6360"/>
    <x v="3"/>
    <s v="OFF-PA-10004156"/>
    <x v="1"/>
    <x v="10"/>
    <x v="743"/>
    <n v="11.34"/>
    <n v="1"/>
    <n v="0"/>
    <n v="5.5566000000000004"/>
  </r>
  <r>
    <n v="1329"/>
    <x v="630"/>
    <x v="3"/>
    <x v="453"/>
    <d v="2014-10-19T00:00:00"/>
    <s v="Second Class"/>
    <s v="FG-14260"/>
    <s v="Frank Gastineau"/>
    <x v="2"/>
    <s v="United States"/>
    <x v="8"/>
    <x v="1"/>
    <n v="94110"/>
    <x v="1"/>
    <s v="OFF-AR-10002818"/>
    <x v="1"/>
    <x v="6"/>
    <x v="924"/>
    <n v="87.92"/>
    <n v="4"/>
    <n v="0"/>
    <n v="26.376000000000001"/>
  </r>
  <r>
    <n v="1330"/>
    <x v="631"/>
    <x v="0"/>
    <x v="454"/>
    <d v="2013-05-28T00:00:00"/>
    <s v="Standard Class"/>
    <s v="LD-17005"/>
    <s v="Lisa DeCherney"/>
    <x v="0"/>
    <s v="United States"/>
    <x v="8"/>
    <x v="1"/>
    <n v="94109"/>
    <x v="1"/>
    <s v="FUR-FU-10003691"/>
    <x v="0"/>
    <x v="5"/>
    <x v="877"/>
    <n v="37.049999999999997"/>
    <n v="3"/>
    <n v="0"/>
    <n v="16.302"/>
  </r>
  <r>
    <n v="1331"/>
    <x v="632"/>
    <x v="3"/>
    <x v="455"/>
    <d v="2014-07-06T00:00:00"/>
    <s v="Standard Class"/>
    <s v="AB-10255"/>
    <s v="Alejandro Ballentine"/>
    <x v="2"/>
    <s v="United States"/>
    <x v="160"/>
    <x v="24"/>
    <n v="44052"/>
    <x v="3"/>
    <s v="TEC-PH-10000347"/>
    <x v="2"/>
    <x v="7"/>
    <x v="495"/>
    <n v="2.97"/>
    <n v="1"/>
    <n v="0.4"/>
    <n v="-0.64349999999999996"/>
  </r>
  <r>
    <n v="1332"/>
    <x v="632"/>
    <x v="3"/>
    <x v="455"/>
    <d v="2014-07-06T00:00:00"/>
    <s v="Standard Class"/>
    <s v="AB-10255"/>
    <s v="Alejandro Ballentine"/>
    <x v="2"/>
    <s v="United States"/>
    <x v="160"/>
    <x v="24"/>
    <n v="44052"/>
    <x v="3"/>
    <s v="OFF-ST-10004507"/>
    <x v="1"/>
    <x v="4"/>
    <x v="452"/>
    <n v="27.44"/>
    <n v="2"/>
    <n v="0.2"/>
    <n v="2.4009999999999998"/>
  </r>
  <r>
    <n v="1333"/>
    <x v="633"/>
    <x v="2"/>
    <x v="456"/>
    <d v="2011-02-22T00:00:00"/>
    <s v="Standard Class"/>
    <s v="MN-17935"/>
    <s v="Michael Nguyen"/>
    <x v="0"/>
    <s v="United States"/>
    <x v="61"/>
    <x v="5"/>
    <n v="75220"/>
    <x v="2"/>
    <s v="OFF-BI-10002012"/>
    <x v="1"/>
    <x v="8"/>
    <x v="742"/>
    <n v="1.08"/>
    <n v="3"/>
    <n v="0.8"/>
    <n v="-1.728"/>
  </r>
  <r>
    <n v="1334"/>
    <x v="633"/>
    <x v="2"/>
    <x v="456"/>
    <d v="2011-02-22T00:00:00"/>
    <s v="Standard Class"/>
    <s v="MN-17935"/>
    <s v="Michael Nguyen"/>
    <x v="0"/>
    <s v="United States"/>
    <x v="61"/>
    <x v="5"/>
    <n v="75220"/>
    <x v="2"/>
    <s v="OFF-AP-10001303"/>
    <x v="1"/>
    <x v="9"/>
    <x v="925"/>
    <n v="7.96"/>
    <n v="2"/>
    <n v="0.8"/>
    <n v="-13.93"/>
  </r>
  <r>
    <n v="1335"/>
    <x v="634"/>
    <x v="2"/>
    <x v="457"/>
    <d v="2011-10-05T00:00:00"/>
    <s v="Standard Class"/>
    <s v="HP-14815"/>
    <s v="Harold Pawlan"/>
    <x v="2"/>
    <s v="United States"/>
    <x v="1"/>
    <x v="1"/>
    <n v="90049"/>
    <x v="1"/>
    <s v="OFF-BI-10003684"/>
    <x v="1"/>
    <x v="8"/>
    <x v="707"/>
    <n v="140.73599999999999"/>
    <n v="8"/>
    <n v="0.2"/>
    <n v="52.776000000000003"/>
  </r>
  <r>
    <n v="1336"/>
    <x v="635"/>
    <x v="0"/>
    <x v="458"/>
    <d v="2013-05-24T00:00:00"/>
    <s v="Standard Class"/>
    <s v="JR-15670"/>
    <s v="Jim Radford"/>
    <x v="0"/>
    <s v="United States"/>
    <x v="209"/>
    <x v="29"/>
    <n v="6457"/>
    <x v="3"/>
    <s v="OFF-ST-10002574"/>
    <x v="1"/>
    <x v="4"/>
    <x v="926"/>
    <n v="552.55999999999995"/>
    <n v="4"/>
    <n v="0"/>
    <n v="0"/>
  </r>
  <r>
    <n v="1337"/>
    <x v="636"/>
    <x v="3"/>
    <x v="459"/>
    <d v="2014-08-04T00:00:00"/>
    <s v="Standard Class"/>
    <s v="JF-15190"/>
    <s v="Jamie Frazer"/>
    <x v="0"/>
    <s v="United States"/>
    <x v="1"/>
    <x v="1"/>
    <n v="90008"/>
    <x v="1"/>
    <s v="FUR-FU-10003724"/>
    <x v="0"/>
    <x v="5"/>
    <x v="887"/>
    <n v="25.11"/>
    <n v="3"/>
    <n v="0"/>
    <n v="6.5286"/>
  </r>
  <r>
    <n v="1338"/>
    <x v="637"/>
    <x v="3"/>
    <x v="185"/>
    <d v="2014-03-04T00:00:00"/>
    <s v="Second Class"/>
    <s v="CM-12115"/>
    <s v="Chad McGuire"/>
    <x v="0"/>
    <s v="United States"/>
    <x v="20"/>
    <x v="15"/>
    <n v="10011"/>
    <x v="3"/>
    <s v="FUR-FU-10004018"/>
    <x v="0"/>
    <x v="5"/>
    <x v="927"/>
    <n v="29.78"/>
    <n v="2"/>
    <n v="0"/>
    <n v="8.0405999999999995"/>
  </r>
  <r>
    <n v="1339"/>
    <x v="637"/>
    <x v="3"/>
    <x v="185"/>
    <d v="2014-03-04T00:00:00"/>
    <s v="Second Class"/>
    <s v="CM-12115"/>
    <s v="Chad McGuire"/>
    <x v="0"/>
    <s v="United States"/>
    <x v="20"/>
    <x v="15"/>
    <n v="10011"/>
    <x v="3"/>
    <s v="TEC-PH-10002549"/>
    <x v="2"/>
    <x v="7"/>
    <x v="928"/>
    <n v="677.58"/>
    <n v="3"/>
    <n v="0"/>
    <n v="176.17080000000001"/>
  </r>
  <r>
    <n v="1340"/>
    <x v="637"/>
    <x v="3"/>
    <x v="185"/>
    <d v="2014-03-04T00:00:00"/>
    <s v="Second Class"/>
    <s v="CM-12115"/>
    <s v="Chad McGuire"/>
    <x v="0"/>
    <s v="United States"/>
    <x v="20"/>
    <x v="15"/>
    <n v="10011"/>
    <x v="3"/>
    <s v="OFF-PA-10004911"/>
    <x v="1"/>
    <x v="10"/>
    <x v="929"/>
    <n v="75.040000000000006"/>
    <n v="8"/>
    <n v="0"/>
    <n v="36.019199999999998"/>
  </r>
  <r>
    <n v="1341"/>
    <x v="638"/>
    <x v="3"/>
    <x v="460"/>
    <d v="2014-05-01T00:00:00"/>
    <s v="First Class"/>
    <s v="AS-10045"/>
    <s v="Aaron Smayling"/>
    <x v="1"/>
    <s v="United States"/>
    <x v="108"/>
    <x v="3"/>
    <n v="28540"/>
    <x v="0"/>
    <s v="TEC-MA-10002178"/>
    <x v="2"/>
    <x v="15"/>
    <x v="930"/>
    <n v="695.7"/>
    <n v="2"/>
    <n v="0.5"/>
    <n v="-27.827999999999999"/>
  </r>
  <r>
    <n v="1342"/>
    <x v="638"/>
    <x v="3"/>
    <x v="460"/>
    <d v="2014-05-01T00:00:00"/>
    <s v="First Class"/>
    <s v="AS-10045"/>
    <s v="Aaron Smayling"/>
    <x v="1"/>
    <s v="United States"/>
    <x v="108"/>
    <x v="3"/>
    <n v="28540"/>
    <x v="0"/>
    <s v="OFF-BI-10003694"/>
    <x v="1"/>
    <x v="8"/>
    <x v="850"/>
    <n v="15.66"/>
    <n v="5"/>
    <n v="0.7"/>
    <n v="-12.528"/>
  </r>
  <r>
    <n v="1343"/>
    <x v="638"/>
    <x v="3"/>
    <x v="460"/>
    <d v="2014-05-01T00:00:00"/>
    <s v="First Class"/>
    <s v="AS-10045"/>
    <s v="Aaron Smayling"/>
    <x v="1"/>
    <s v="United States"/>
    <x v="108"/>
    <x v="3"/>
    <n v="28540"/>
    <x v="0"/>
    <s v="OFF-BI-10000474"/>
    <x v="1"/>
    <x v="8"/>
    <x v="27"/>
    <n v="28.853999999999999"/>
    <n v="6"/>
    <n v="0.7"/>
    <n v="-21.159600000000001"/>
  </r>
  <r>
    <n v="1344"/>
    <x v="639"/>
    <x v="1"/>
    <x v="71"/>
    <d v="2012-01-06T00:00:00"/>
    <s v="Standard Class"/>
    <s v="KB-16315"/>
    <s v="Karl Braun"/>
    <x v="0"/>
    <s v="United States"/>
    <x v="210"/>
    <x v="15"/>
    <n v="11520"/>
    <x v="3"/>
    <s v="OFF-AR-10000411"/>
    <x v="1"/>
    <x v="6"/>
    <x v="931"/>
    <n v="47.82"/>
    <n v="3"/>
    <n v="0"/>
    <n v="14.346"/>
  </r>
  <r>
    <n v="1345"/>
    <x v="639"/>
    <x v="1"/>
    <x v="71"/>
    <d v="2012-01-06T00:00:00"/>
    <s v="Standard Class"/>
    <s v="KB-16315"/>
    <s v="Karl Braun"/>
    <x v="0"/>
    <s v="United States"/>
    <x v="210"/>
    <x v="15"/>
    <n v="11520"/>
    <x v="3"/>
    <s v="OFF-LA-10000262"/>
    <x v="1"/>
    <x v="2"/>
    <x v="932"/>
    <n v="13.05"/>
    <n v="5"/>
    <n v="0"/>
    <n v="6.0030000000000001"/>
  </r>
  <r>
    <n v="1346"/>
    <x v="640"/>
    <x v="2"/>
    <x v="461"/>
    <d v="2011-03-24T00:00:00"/>
    <s v="Standard Class"/>
    <s v="BN-11515"/>
    <s v="Bradley Nguyen"/>
    <x v="0"/>
    <s v="United States"/>
    <x v="69"/>
    <x v="11"/>
    <n v="55044"/>
    <x v="2"/>
    <s v="OFF-AP-10001154"/>
    <x v="1"/>
    <x v="9"/>
    <x v="584"/>
    <n v="93.78"/>
    <n v="2"/>
    <n v="0"/>
    <n v="36.574199999999998"/>
  </r>
  <r>
    <n v="1347"/>
    <x v="640"/>
    <x v="2"/>
    <x v="461"/>
    <d v="2011-03-24T00:00:00"/>
    <s v="Standard Class"/>
    <s v="BN-11515"/>
    <s v="Bradley Nguyen"/>
    <x v="0"/>
    <s v="United States"/>
    <x v="69"/>
    <x v="11"/>
    <n v="55044"/>
    <x v="2"/>
    <s v="OFF-PA-10000466"/>
    <x v="1"/>
    <x v="10"/>
    <x v="933"/>
    <n v="47.18"/>
    <n v="7"/>
    <n v="0"/>
    <n v="23.59"/>
  </r>
  <r>
    <n v="1348"/>
    <x v="640"/>
    <x v="2"/>
    <x v="461"/>
    <d v="2011-03-24T00:00:00"/>
    <s v="Standard Class"/>
    <s v="BN-11515"/>
    <s v="Bradley Nguyen"/>
    <x v="0"/>
    <s v="United States"/>
    <x v="69"/>
    <x v="11"/>
    <n v="55044"/>
    <x v="2"/>
    <s v="OFF-AR-10003829"/>
    <x v="1"/>
    <x v="6"/>
    <x v="934"/>
    <n v="19.68"/>
    <n v="6"/>
    <n v="0"/>
    <n v="5.7072000000000003"/>
  </r>
  <r>
    <n v="1349"/>
    <x v="640"/>
    <x v="2"/>
    <x v="461"/>
    <d v="2011-03-24T00:00:00"/>
    <s v="Standard Class"/>
    <s v="BN-11515"/>
    <s v="Bradley Nguyen"/>
    <x v="0"/>
    <s v="United States"/>
    <x v="69"/>
    <x v="11"/>
    <n v="55044"/>
    <x v="2"/>
    <s v="OFF-BI-10001758"/>
    <x v="1"/>
    <x v="8"/>
    <x v="935"/>
    <n v="53.4"/>
    <n v="10"/>
    <n v="0"/>
    <n v="25.097999999999999"/>
  </r>
  <r>
    <n v="1350"/>
    <x v="640"/>
    <x v="2"/>
    <x v="461"/>
    <d v="2011-03-24T00:00:00"/>
    <s v="Standard Class"/>
    <s v="BN-11515"/>
    <s v="Bradley Nguyen"/>
    <x v="0"/>
    <s v="United States"/>
    <x v="69"/>
    <x v="11"/>
    <n v="55044"/>
    <x v="2"/>
    <s v="OFF-BI-10000136"/>
    <x v="1"/>
    <x v="8"/>
    <x v="936"/>
    <n v="35.880000000000003"/>
    <n v="6"/>
    <n v="0"/>
    <n v="17.2224"/>
  </r>
  <r>
    <n v="1351"/>
    <x v="641"/>
    <x v="2"/>
    <x v="462"/>
    <d v="2011-08-10T00:00:00"/>
    <s v="Second Class"/>
    <s v="BP-11290"/>
    <s v="Beth Paige"/>
    <x v="0"/>
    <s v="United States"/>
    <x v="148"/>
    <x v="10"/>
    <n v="60201"/>
    <x v="2"/>
    <s v="FUR-CH-10002880"/>
    <x v="0"/>
    <x v="1"/>
    <x v="801"/>
    <n v="258.279"/>
    <n v="3"/>
    <n v="0.3"/>
    <n v="-70.104299999999995"/>
  </r>
  <r>
    <n v="1352"/>
    <x v="642"/>
    <x v="0"/>
    <x v="463"/>
    <d v="2013-01-04T00:00:00"/>
    <s v="First Class"/>
    <s v="AS-10045"/>
    <s v="Aaron Smayling"/>
    <x v="1"/>
    <s v="United States"/>
    <x v="81"/>
    <x v="17"/>
    <n v="22204"/>
    <x v="0"/>
    <s v="OFF-ST-10000649"/>
    <x v="1"/>
    <x v="4"/>
    <x v="937"/>
    <n v="31.4"/>
    <n v="2"/>
    <n v="0"/>
    <n v="7.85"/>
  </r>
  <r>
    <n v="1353"/>
    <x v="643"/>
    <x v="3"/>
    <x v="464"/>
    <d v="2014-10-05T00:00:00"/>
    <s v="Standard Class"/>
    <s v="LW-16990"/>
    <s v="Lindsay Williams"/>
    <x v="1"/>
    <s v="United States"/>
    <x v="8"/>
    <x v="1"/>
    <n v="94109"/>
    <x v="1"/>
    <s v="TEC-PH-10003092"/>
    <x v="2"/>
    <x v="7"/>
    <x v="516"/>
    <n v="183.96"/>
    <n v="5"/>
    <n v="0.2"/>
    <n v="20.695499999999999"/>
  </r>
  <r>
    <n v="1354"/>
    <x v="643"/>
    <x v="3"/>
    <x v="464"/>
    <d v="2014-10-05T00:00:00"/>
    <s v="Standard Class"/>
    <s v="LW-16990"/>
    <s v="Lindsay Williams"/>
    <x v="1"/>
    <s v="United States"/>
    <x v="8"/>
    <x v="1"/>
    <n v="94109"/>
    <x v="1"/>
    <s v="OFF-PA-10002250"/>
    <x v="1"/>
    <x v="10"/>
    <x v="699"/>
    <n v="17.61"/>
    <n v="3"/>
    <n v="0"/>
    <n v="8.4527999999999999"/>
  </r>
  <r>
    <n v="1355"/>
    <x v="643"/>
    <x v="3"/>
    <x v="464"/>
    <d v="2014-10-05T00:00:00"/>
    <s v="Standard Class"/>
    <s v="LW-16990"/>
    <s v="Lindsay Williams"/>
    <x v="1"/>
    <s v="United States"/>
    <x v="8"/>
    <x v="1"/>
    <n v="94109"/>
    <x v="1"/>
    <s v="FUR-TA-10003473"/>
    <x v="0"/>
    <x v="3"/>
    <x v="214"/>
    <n v="300.904"/>
    <n v="1"/>
    <n v="0.2"/>
    <n v="11.283899999999999"/>
  </r>
  <r>
    <n v="1356"/>
    <x v="644"/>
    <x v="2"/>
    <x v="260"/>
    <d v="2011-05-07T00:00:00"/>
    <s v="Same Day"/>
    <s v="DC-12850"/>
    <s v="Dan Campbell"/>
    <x v="0"/>
    <s v="United States"/>
    <x v="12"/>
    <x v="5"/>
    <n v="77036"/>
    <x v="2"/>
    <s v="OFF-ST-10001522"/>
    <x v="1"/>
    <x v="4"/>
    <x v="195"/>
    <n v="220.77600000000001"/>
    <n v="3"/>
    <n v="0.2"/>
    <n v="-44.155200000000001"/>
  </r>
  <r>
    <n v="1357"/>
    <x v="644"/>
    <x v="2"/>
    <x v="260"/>
    <d v="2011-05-07T00:00:00"/>
    <s v="Same Day"/>
    <s v="DC-12850"/>
    <s v="Dan Campbell"/>
    <x v="0"/>
    <s v="United States"/>
    <x v="12"/>
    <x v="5"/>
    <n v="77036"/>
    <x v="2"/>
    <s v="OFF-ST-10000563"/>
    <x v="1"/>
    <x v="4"/>
    <x v="894"/>
    <n v="281.42399999999998"/>
    <n v="11"/>
    <n v="0.2"/>
    <n v="-35.177999999999997"/>
  </r>
  <r>
    <n v="1358"/>
    <x v="645"/>
    <x v="0"/>
    <x v="465"/>
    <d v="2013-08-05T00:00:00"/>
    <s v="First Class"/>
    <s v="ND-18370"/>
    <s v="Natalie DeCherney"/>
    <x v="0"/>
    <s v="United States"/>
    <x v="103"/>
    <x v="0"/>
    <n v="40214"/>
    <x v="0"/>
    <s v="OFF-PA-10003641"/>
    <x v="1"/>
    <x v="10"/>
    <x v="938"/>
    <n v="79.14"/>
    <n v="3"/>
    <n v="0"/>
    <n v="36.404400000000003"/>
  </r>
  <r>
    <n v="1359"/>
    <x v="646"/>
    <x v="3"/>
    <x v="466"/>
    <d v="2014-04-28T00:00:00"/>
    <s v="First Class"/>
    <s v="LB-16735"/>
    <s v="Larry Blacks"/>
    <x v="0"/>
    <s v="United States"/>
    <x v="5"/>
    <x v="5"/>
    <n v="76106"/>
    <x v="2"/>
    <s v="FUR-FU-10000010"/>
    <x v="0"/>
    <x v="5"/>
    <x v="522"/>
    <n v="1.988"/>
    <n v="1"/>
    <n v="0.6"/>
    <n v="-1.4413"/>
  </r>
  <r>
    <n v="1360"/>
    <x v="647"/>
    <x v="2"/>
    <x v="467"/>
    <d v="2011-01-10T00:00:00"/>
    <s v="Second Class"/>
    <s v="KT-16465"/>
    <s v="Kean Takahito"/>
    <x v="0"/>
    <s v="United States"/>
    <x v="1"/>
    <x v="1"/>
    <n v="90049"/>
    <x v="1"/>
    <s v="FUR-CH-10002961"/>
    <x v="0"/>
    <x v="1"/>
    <x v="939"/>
    <n v="145.56800000000001"/>
    <n v="2"/>
    <n v="0.2"/>
    <n v="0"/>
  </r>
  <r>
    <n v="1361"/>
    <x v="648"/>
    <x v="3"/>
    <x v="15"/>
    <d v="2014-10-26T00:00:00"/>
    <s v="Standard Class"/>
    <s v="HM-14860"/>
    <s v="Harry Marie"/>
    <x v="1"/>
    <s v="United States"/>
    <x v="10"/>
    <x v="9"/>
    <n v="19120"/>
    <x v="3"/>
    <s v="OFF-AR-10002956"/>
    <x v="1"/>
    <x v="6"/>
    <x v="660"/>
    <n v="123.256"/>
    <n v="7"/>
    <n v="0.2"/>
    <n v="9.2441999999999993"/>
  </r>
  <r>
    <n v="1362"/>
    <x v="648"/>
    <x v="3"/>
    <x v="15"/>
    <d v="2014-10-26T00:00:00"/>
    <s v="Standard Class"/>
    <s v="HM-14860"/>
    <s v="Harry Marie"/>
    <x v="1"/>
    <s v="United States"/>
    <x v="10"/>
    <x v="9"/>
    <n v="19120"/>
    <x v="3"/>
    <s v="OFF-PA-10004041"/>
    <x v="1"/>
    <x v="10"/>
    <x v="940"/>
    <n v="23.68"/>
    <n v="4"/>
    <n v="0.2"/>
    <n v="7.4"/>
  </r>
  <r>
    <n v="1363"/>
    <x v="648"/>
    <x v="3"/>
    <x v="15"/>
    <d v="2014-10-26T00:00:00"/>
    <s v="Standard Class"/>
    <s v="HM-14860"/>
    <s v="Harry Marie"/>
    <x v="1"/>
    <s v="United States"/>
    <x v="10"/>
    <x v="9"/>
    <n v="19120"/>
    <x v="3"/>
    <s v="TEC-PH-10001336"/>
    <x v="2"/>
    <x v="7"/>
    <x v="941"/>
    <n v="309.57600000000002"/>
    <n v="4"/>
    <n v="0.4"/>
    <n v="-56.755600000000001"/>
  </r>
  <r>
    <n v="1364"/>
    <x v="649"/>
    <x v="3"/>
    <x v="468"/>
    <d v="2014-12-11T00:00:00"/>
    <s v="First Class"/>
    <s v="AB-10600"/>
    <s v="Ann Blume"/>
    <x v="1"/>
    <s v="United States"/>
    <x v="93"/>
    <x v="16"/>
    <n v="85705"/>
    <x v="1"/>
    <s v="OFF-BI-10001036"/>
    <x v="1"/>
    <x v="8"/>
    <x v="618"/>
    <n v="38.387999999999998"/>
    <n v="14"/>
    <n v="0.7"/>
    <n v="-25.591999999999999"/>
  </r>
  <r>
    <n v="1365"/>
    <x v="649"/>
    <x v="3"/>
    <x v="468"/>
    <d v="2014-12-11T00:00:00"/>
    <s v="First Class"/>
    <s v="AB-10600"/>
    <s v="Ann Blume"/>
    <x v="1"/>
    <s v="United States"/>
    <x v="93"/>
    <x v="16"/>
    <n v="85705"/>
    <x v="1"/>
    <s v="TEC-MA-10003183"/>
    <x v="2"/>
    <x v="15"/>
    <x v="942"/>
    <n v="95.994"/>
    <n v="2"/>
    <n v="0.7"/>
    <n v="-63.996000000000002"/>
  </r>
  <r>
    <n v="1366"/>
    <x v="649"/>
    <x v="3"/>
    <x v="468"/>
    <d v="2014-12-11T00:00:00"/>
    <s v="First Class"/>
    <s v="AB-10600"/>
    <s v="Ann Blume"/>
    <x v="1"/>
    <s v="United States"/>
    <x v="93"/>
    <x v="16"/>
    <n v="85705"/>
    <x v="1"/>
    <s v="TEC-AC-10001314"/>
    <x v="2"/>
    <x v="11"/>
    <x v="943"/>
    <n v="239.952"/>
    <n v="6"/>
    <n v="0.2"/>
    <n v="-35.992800000000003"/>
  </r>
  <r>
    <n v="1367"/>
    <x v="649"/>
    <x v="3"/>
    <x v="468"/>
    <d v="2014-12-11T00:00:00"/>
    <s v="First Class"/>
    <s v="AB-10600"/>
    <s v="Ann Blume"/>
    <x v="1"/>
    <s v="United States"/>
    <x v="93"/>
    <x v="16"/>
    <n v="85705"/>
    <x v="1"/>
    <s v="TEC-PH-10002563"/>
    <x v="2"/>
    <x v="7"/>
    <x v="201"/>
    <n v="201.584"/>
    <n v="2"/>
    <n v="0.2"/>
    <n v="15.1188"/>
  </r>
  <r>
    <n v="1368"/>
    <x v="649"/>
    <x v="3"/>
    <x v="468"/>
    <d v="2014-12-11T00:00:00"/>
    <s v="First Class"/>
    <s v="AB-10600"/>
    <s v="Ann Blume"/>
    <x v="1"/>
    <s v="United States"/>
    <x v="93"/>
    <x v="16"/>
    <n v="85705"/>
    <x v="1"/>
    <s v="FUR-CH-10003312"/>
    <x v="0"/>
    <x v="1"/>
    <x v="296"/>
    <n v="899.13599999999997"/>
    <n v="4"/>
    <n v="0.2"/>
    <n v="-146.1096"/>
  </r>
  <r>
    <n v="1369"/>
    <x v="650"/>
    <x v="3"/>
    <x v="141"/>
    <d v="2014-12-07T00:00:00"/>
    <s v="First Class"/>
    <s v="SZ-20035"/>
    <s v="Sam Zeldin"/>
    <x v="2"/>
    <s v="United States"/>
    <x v="211"/>
    <x v="1"/>
    <n v="90660"/>
    <x v="1"/>
    <s v="FUR-FU-10001588"/>
    <x v="0"/>
    <x v="5"/>
    <x v="284"/>
    <n v="145.9"/>
    <n v="5"/>
    <n v="0"/>
    <n v="62.737000000000002"/>
  </r>
  <r>
    <n v="1370"/>
    <x v="651"/>
    <x v="1"/>
    <x v="100"/>
    <d v="2012-12-28T00:00:00"/>
    <s v="Standard Class"/>
    <s v="JR-15670"/>
    <s v="Jim Radford"/>
    <x v="0"/>
    <s v="United States"/>
    <x v="77"/>
    <x v="22"/>
    <n v="80906"/>
    <x v="1"/>
    <s v="FUR-BO-10002613"/>
    <x v="0"/>
    <x v="0"/>
    <x v="177"/>
    <n v="590.05799999999999"/>
    <n v="7"/>
    <n v="0.7"/>
    <n v="-786.74400000000003"/>
  </r>
  <r>
    <n v="1371"/>
    <x v="651"/>
    <x v="1"/>
    <x v="100"/>
    <d v="2012-12-28T00:00:00"/>
    <s v="Standard Class"/>
    <s v="JR-15670"/>
    <s v="Jim Radford"/>
    <x v="0"/>
    <s v="United States"/>
    <x v="77"/>
    <x v="22"/>
    <n v="80906"/>
    <x v="1"/>
    <s v="OFF-AR-10003405"/>
    <x v="1"/>
    <x v="6"/>
    <x v="622"/>
    <n v="14.04"/>
    <n v="3"/>
    <n v="0.2"/>
    <n v="1.5794999999999999"/>
  </r>
  <r>
    <n v="1372"/>
    <x v="652"/>
    <x v="3"/>
    <x v="469"/>
    <d v="2014-03-13T00:00:00"/>
    <s v="Standard Class"/>
    <s v="MG-17890"/>
    <s v="Michael Granlund"/>
    <x v="2"/>
    <s v="United States"/>
    <x v="183"/>
    <x v="39"/>
    <n v="20735"/>
    <x v="3"/>
    <s v="TEC-AC-10004510"/>
    <x v="2"/>
    <x v="11"/>
    <x v="944"/>
    <n v="49.08"/>
    <n v="3"/>
    <n v="0"/>
    <n v="4.9080000000000004"/>
  </r>
  <r>
    <n v="1373"/>
    <x v="653"/>
    <x v="2"/>
    <x v="470"/>
    <d v="2011-06-04T00:00:00"/>
    <s v="Second Class"/>
    <s v="KM-16720"/>
    <s v="Kunst Miller"/>
    <x v="0"/>
    <s v="United States"/>
    <x v="132"/>
    <x v="1"/>
    <n v="94591"/>
    <x v="1"/>
    <s v="OFF-LA-10002312"/>
    <x v="1"/>
    <x v="2"/>
    <x v="574"/>
    <n v="29.6"/>
    <n v="2"/>
    <n v="0"/>
    <n v="14.8"/>
  </r>
  <r>
    <n v="1374"/>
    <x v="653"/>
    <x v="2"/>
    <x v="470"/>
    <d v="2011-06-04T00:00:00"/>
    <s v="Second Class"/>
    <s v="KM-16720"/>
    <s v="Kunst Miller"/>
    <x v="0"/>
    <s v="United States"/>
    <x v="132"/>
    <x v="1"/>
    <n v="94591"/>
    <x v="1"/>
    <s v="OFF-BI-10000042"/>
    <x v="1"/>
    <x v="8"/>
    <x v="945"/>
    <n v="17.088000000000001"/>
    <n v="4"/>
    <n v="0.2"/>
    <n v="5.5536000000000003"/>
  </r>
  <r>
    <n v="1375"/>
    <x v="654"/>
    <x v="1"/>
    <x v="471"/>
    <d v="2012-09-19T00:00:00"/>
    <s v="Standard Class"/>
    <s v="CA-12265"/>
    <s v="Christina Anderson"/>
    <x v="0"/>
    <s v="United States"/>
    <x v="212"/>
    <x v="7"/>
    <n v="84604"/>
    <x v="1"/>
    <s v="FUR-TA-10003008"/>
    <x v="0"/>
    <x v="3"/>
    <x v="946"/>
    <n v="912.75"/>
    <n v="5"/>
    <n v="0"/>
    <n v="118.6575"/>
  </r>
  <r>
    <n v="1376"/>
    <x v="655"/>
    <x v="2"/>
    <x v="472"/>
    <d v="2011-09-08T00:00:00"/>
    <s v="Second Class"/>
    <s v="VD-21670"/>
    <s v="Valerie Dominguez"/>
    <x v="0"/>
    <s v="United States"/>
    <x v="213"/>
    <x v="7"/>
    <n v="84062"/>
    <x v="1"/>
    <s v="OFF-AP-10003590"/>
    <x v="1"/>
    <x v="9"/>
    <x v="947"/>
    <n v="1089.75"/>
    <n v="3"/>
    <n v="0"/>
    <n v="305.13"/>
  </r>
  <r>
    <n v="1377"/>
    <x v="655"/>
    <x v="2"/>
    <x v="472"/>
    <d v="2011-09-08T00:00:00"/>
    <s v="Second Class"/>
    <s v="VD-21670"/>
    <s v="Valerie Dominguez"/>
    <x v="0"/>
    <s v="United States"/>
    <x v="213"/>
    <x v="7"/>
    <n v="84062"/>
    <x v="1"/>
    <s v="OFF-PA-10000806"/>
    <x v="1"/>
    <x v="10"/>
    <x v="948"/>
    <n v="447.84"/>
    <n v="8"/>
    <n v="0"/>
    <n v="219.44159999999999"/>
  </r>
  <r>
    <n v="1378"/>
    <x v="655"/>
    <x v="2"/>
    <x v="472"/>
    <d v="2011-09-08T00:00:00"/>
    <s v="Second Class"/>
    <s v="VD-21670"/>
    <s v="Valerie Dominguez"/>
    <x v="0"/>
    <s v="United States"/>
    <x v="213"/>
    <x v="7"/>
    <n v="84062"/>
    <x v="1"/>
    <s v="OFF-AR-10000896"/>
    <x v="1"/>
    <x v="6"/>
    <x v="949"/>
    <n v="16.399999999999999"/>
    <n v="5"/>
    <n v="0"/>
    <n v="4.2640000000000002"/>
  </r>
  <r>
    <n v="1379"/>
    <x v="655"/>
    <x v="2"/>
    <x v="472"/>
    <d v="2011-09-08T00:00:00"/>
    <s v="Second Class"/>
    <s v="VD-21670"/>
    <s v="Valerie Dominguez"/>
    <x v="0"/>
    <s v="United States"/>
    <x v="213"/>
    <x v="7"/>
    <n v="84062"/>
    <x v="1"/>
    <s v="TEC-PH-10002310"/>
    <x v="2"/>
    <x v="7"/>
    <x v="950"/>
    <n v="399.96"/>
    <n v="5"/>
    <n v="0.2"/>
    <n v="34.996499999999997"/>
  </r>
  <r>
    <n v="1380"/>
    <x v="655"/>
    <x v="2"/>
    <x v="472"/>
    <d v="2011-09-08T00:00:00"/>
    <s v="Second Class"/>
    <s v="VD-21670"/>
    <s v="Valerie Dominguez"/>
    <x v="0"/>
    <s v="United States"/>
    <x v="213"/>
    <x v="7"/>
    <n v="84062"/>
    <x v="1"/>
    <s v="OFF-ST-10002289"/>
    <x v="1"/>
    <x v="4"/>
    <x v="951"/>
    <n v="158.9"/>
    <n v="5"/>
    <n v="0"/>
    <n v="7.9450000000000003"/>
  </r>
  <r>
    <n v="1381"/>
    <x v="655"/>
    <x v="2"/>
    <x v="472"/>
    <d v="2011-09-08T00:00:00"/>
    <s v="Second Class"/>
    <s v="VD-21670"/>
    <s v="Valerie Dominguez"/>
    <x v="0"/>
    <s v="United States"/>
    <x v="213"/>
    <x v="7"/>
    <n v="84062"/>
    <x v="1"/>
    <s v="OFF-BI-10002852"/>
    <x v="1"/>
    <x v="8"/>
    <x v="91"/>
    <n v="13.183999999999999"/>
    <n v="1"/>
    <n v="0.2"/>
    <n v="4.7792000000000003"/>
  </r>
  <r>
    <n v="1382"/>
    <x v="656"/>
    <x v="0"/>
    <x v="323"/>
    <d v="2013-10-09T00:00:00"/>
    <s v="Standard Class"/>
    <s v="JK-16120"/>
    <s v="Julie Kriz"/>
    <x v="2"/>
    <s v="United States"/>
    <x v="34"/>
    <x v="10"/>
    <n v="60505"/>
    <x v="2"/>
    <s v="FUR-FU-10003394"/>
    <x v="0"/>
    <x v="5"/>
    <x v="578"/>
    <n v="83.951999999999998"/>
    <n v="3"/>
    <n v="0.6"/>
    <n v="-90.248400000000004"/>
  </r>
  <r>
    <n v="1383"/>
    <x v="657"/>
    <x v="0"/>
    <x v="473"/>
    <d v="2013-05-02T00:00:00"/>
    <s v="Same Day"/>
    <s v="PP-18955"/>
    <s v="Paul Prost"/>
    <x v="2"/>
    <s v="United States"/>
    <x v="214"/>
    <x v="32"/>
    <n v="30080"/>
    <x v="0"/>
    <s v="OFF-ST-10002344"/>
    <x v="1"/>
    <x v="4"/>
    <x v="856"/>
    <n v="80.98"/>
    <n v="1"/>
    <n v="0"/>
    <n v="1.6195999999999999"/>
  </r>
  <r>
    <n v="1384"/>
    <x v="657"/>
    <x v="0"/>
    <x v="473"/>
    <d v="2013-05-02T00:00:00"/>
    <s v="Same Day"/>
    <s v="PP-18955"/>
    <s v="Paul Prost"/>
    <x v="2"/>
    <s v="United States"/>
    <x v="214"/>
    <x v="32"/>
    <n v="30080"/>
    <x v="0"/>
    <s v="OFF-PA-10001289"/>
    <x v="1"/>
    <x v="10"/>
    <x v="952"/>
    <n v="348.84"/>
    <n v="9"/>
    <n v="0"/>
    <n v="170.9316"/>
  </r>
  <r>
    <n v="1385"/>
    <x v="657"/>
    <x v="0"/>
    <x v="473"/>
    <d v="2013-05-02T00:00:00"/>
    <s v="Same Day"/>
    <s v="PP-18955"/>
    <s v="Paul Prost"/>
    <x v="2"/>
    <s v="United States"/>
    <x v="214"/>
    <x v="32"/>
    <n v="30080"/>
    <x v="0"/>
    <s v="OFF-FA-10000053"/>
    <x v="1"/>
    <x v="13"/>
    <x v="953"/>
    <n v="9.4499999999999993"/>
    <n v="5"/>
    <n v="0"/>
    <n v="0.189"/>
  </r>
  <r>
    <n v="1386"/>
    <x v="657"/>
    <x v="0"/>
    <x v="473"/>
    <d v="2013-05-02T00:00:00"/>
    <s v="Same Day"/>
    <s v="PP-18955"/>
    <s v="Paul Prost"/>
    <x v="2"/>
    <s v="United States"/>
    <x v="214"/>
    <x v="32"/>
    <n v="30080"/>
    <x v="0"/>
    <s v="FUR-FU-10004091"/>
    <x v="0"/>
    <x v="5"/>
    <x v="954"/>
    <n v="18.84"/>
    <n v="3"/>
    <n v="0"/>
    <n v="7.1592000000000002"/>
  </r>
  <r>
    <n v="1387"/>
    <x v="657"/>
    <x v="0"/>
    <x v="473"/>
    <d v="2013-05-02T00:00:00"/>
    <s v="Same Day"/>
    <s v="PP-18955"/>
    <s v="Paul Prost"/>
    <x v="2"/>
    <s v="United States"/>
    <x v="214"/>
    <x v="32"/>
    <n v="30080"/>
    <x v="0"/>
    <s v="FUR-BO-10004015"/>
    <x v="0"/>
    <x v="0"/>
    <x v="569"/>
    <n v="239.98"/>
    <n v="2"/>
    <n v="0"/>
    <n v="52.7956"/>
  </r>
  <r>
    <n v="1388"/>
    <x v="657"/>
    <x v="0"/>
    <x v="473"/>
    <d v="2013-05-02T00:00:00"/>
    <s v="Same Day"/>
    <s v="PP-18955"/>
    <s v="Paul Prost"/>
    <x v="2"/>
    <s v="United States"/>
    <x v="214"/>
    <x v="32"/>
    <n v="30080"/>
    <x v="0"/>
    <s v="OFF-EN-10003001"/>
    <x v="1"/>
    <x v="12"/>
    <x v="955"/>
    <n v="167.96"/>
    <n v="2"/>
    <n v="0"/>
    <n v="78.941199999999995"/>
  </r>
  <r>
    <n v="1389"/>
    <x v="657"/>
    <x v="0"/>
    <x v="473"/>
    <d v="2013-05-02T00:00:00"/>
    <s v="Same Day"/>
    <s v="PP-18955"/>
    <s v="Paul Prost"/>
    <x v="2"/>
    <s v="United States"/>
    <x v="214"/>
    <x v="32"/>
    <n v="30080"/>
    <x v="0"/>
    <s v="TEC-PH-10000215"/>
    <x v="2"/>
    <x v="7"/>
    <x v="139"/>
    <n v="104.85"/>
    <n v="3"/>
    <n v="0"/>
    <n v="28.3095"/>
  </r>
  <r>
    <n v="1390"/>
    <x v="657"/>
    <x v="0"/>
    <x v="473"/>
    <d v="2013-05-02T00:00:00"/>
    <s v="Same Day"/>
    <s v="PP-18955"/>
    <s v="Paul Prost"/>
    <x v="2"/>
    <s v="United States"/>
    <x v="214"/>
    <x v="32"/>
    <n v="30080"/>
    <x v="0"/>
    <s v="TEC-PH-10003645"/>
    <x v="2"/>
    <x v="7"/>
    <x v="294"/>
    <n v="484.83"/>
    <n v="3"/>
    <n v="0"/>
    <n v="126.0558"/>
  </r>
  <r>
    <n v="1391"/>
    <x v="657"/>
    <x v="0"/>
    <x v="473"/>
    <d v="2013-05-02T00:00:00"/>
    <s v="Same Day"/>
    <s v="PP-18955"/>
    <s v="Paul Prost"/>
    <x v="2"/>
    <s v="United States"/>
    <x v="214"/>
    <x v="32"/>
    <n v="30080"/>
    <x v="0"/>
    <s v="OFF-PA-10000357"/>
    <x v="1"/>
    <x v="10"/>
    <x v="442"/>
    <n v="122.97"/>
    <n v="3"/>
    <n v="0"/>
    <n v="60.255299999999998"/>
  </r>
  <r>
    <n v="1392"/>
    <x v="657"/>
    <x v="0"/>
    <x v="473"/>
    <d v="2013-05-02T00:00:00"/>
    <s v="Same Day"/>
    <s v="PP-18955"/>
    <s v="Paul Prost"/>
    <x v="2"/>
    <s v="United States"/>
    <x v="214"/>
    <x v="32"/>
    <n v="30080"/>
    <x v="0"/>
    <s v="OFF-ST-10004804"/>
    <x v="1"/>
    <x v="4"/>
    <x v="230"/>
    <n v="154.44"/>
    <n v="3"/>
    <n v="0"/>
    <n v="1.5444"/>
  </r>
  <r>
    <n v="1393"/>
    <x v="657"/>
    <x v="0"/>
    <x v="473"/>
    <d v="2013-05-02T00:00:00"/>
    <s v="Same Day"/>
    <s v="PP-18955"/>
    <s v="Paul Prost"/>
    <x v="2"/>
    <s v="United States"/>
    <x v="214"/>
    <x v="32"/>
    <n v="30080"/>
    <x v="0"/>
    <s v="OFF-PA-10003892"/>
    <x v="1"/>
    <x v="10"/>
    <x v="62"/>
    <n v="342.37"/>
    <n v="7"/>
    <n v="0"/>
    <n v="160.91390000000001"/>
  </r>
  <r>
    <n v="1394"/>
    <x v="658"/>
    <x v="3"/>
    <x v="445"/>
    <d v="2014-05-07T00:00:00"/>
    <s v="First Class"/>
    <s v="YS-21880"/>
    <s v="Yana Sorensen"/>
    <x v="1"/>
    <s v="United States"/>
    <x v="140"/>
    <x v="3"/>
    <n v="27217"/>
    <x v="0"/>
    <s v="OFF-AR-10003514"/>
    <x v="1"/>
    <x v="6"/>
    <x v="180"/>
    <n v="9.5519999999999996"/>
    <n v="3"/>
    <n v="0.2"/>
    <n v="1.5522"/>
  </r>
  <r>
    <n v="1395"/>
    <x v="659"/>
    <x v="3"/>
    <x v="449"/>
    <d v="2014-10-15T00:00:00"/>
    <s v="Standard Class"/>
    <s v="CK-12760"/>
    <s v="Cyma Kinney"/>
    <x v="1"/>
    <s v="United States"/>
    <x v="34"/>
    <x v="10"/>
    <n v="60505"/>
    <x v="2"/>
    <s v="FUR-TA-10002958"/>
    <x v="0"/>
    <x v="3"/>
    <x v="956"/>
    <n v="652.45000000000005"/>
    <n v="5"/>
    <n v="0.5"/>
    <n v="-430.61700000000002"/>
  </r>
  <r>
    <n v="1396"/>
    <x v="659"/>
    <x v="3"/>
    <x v="449"/>
    <d v="2014-10-15T00:00:00"/>
    <s v="Standard Class"/>
    <s v="CK-12760"/>
    <s v="Cyma Kinney"/>
    <x v="1"/>
    <s v="United States"/>
    <x v="34"/>
    <x v="10"/>
    <n v="60505"/>
    <x v="2"/>
    <s v="FUR-TA-10001676"/>
    <x v="0"/>
    <x v="3"/>
    <x v="957"/>
    <n v="66.644999999999996"/>
    <n v="3"/>
    <n v="0.5"/>
    <n v="-42.652799999999999"/>
  </r>
  <r>
    <n v="1397"/>
    <x v="660"/>
    <x v="0"/>
    <x v="390"/>
    <d v="2013-11-27T00:00:00"/>
    <s v="First Class"/>
    <s v="NC-18340"/>
    <s v="Nat Carroll"/>
    <x v="0"/>
    <s v="United States"/>
    <x v="20"/>
    <x v="15"/>
    <n v="10035"/>
    <x v="3"/>
    <s v="OFF-BI-10000822"/>
    <x v="1"/>
    <x v="8"/>
    <x v="958"/>
    <n v="17.216000000000001"/>
    <n v="4"/>
    <n v="0.2"/>
    <n v="6.0255999999999998"/>
  </r>
  <r>
    <n v="1398"/>
    <x v="660"/>
    <x v="0"/>
    <x v="390"/>
    <d v="2013-11-27T00:00:00"/>
    <s v="First Class"/>
    <s v="NC-18340"/>
    <s v="Nat Carroll"/>
    <x v="0"/>
    <s v="United States"/>
    <x v="20"/>
    <x v="15"/>
    <n v="10035"/>
    <x v="3"/>
    <s v="OFF-PA-10004971"/>
    <x v="1"/>
    <x v="10"/>
    <x v="604"/>
    <n v="11.56"/>
    <n v="2"/>
    <n v="0"/>
    <n v="5.6643999999999997"/>
  </r>
  <r>
    <n v="1399"/>
    <x v="660"/>
    <x v="0"/>
    <x v="390"/>
    <d v="2013-11-27T00:00:00"/>
    <s v="First Class"/>
    <s v="NC-18340"/>
    <s v="Nat Carroll"/>
    <x v="0"/>
    <s v="United States"/>
    <x v="20"/>
    <x v="15"/>
    <n v="10035"/>
    <x v="3"/>
    <s v="TEC-AC-10002323"/>
    <x v="2"/>
    <x v="11"/>
    <x v="175"/>
    <n v="88.4"/>
    <n v="4"/>
    <n v="0"/>
    <n v="11.492000000000001"/>
  </r>
  <r>
    <n v="1400"/>
    <x v="660"/>
    <x v="0"/>
    <x v="390"/>
    <d v="2013-11-27T00:00:00"/>
    <s v="First Class"/>
    <s v="NC-18340"/>
    <s v="Nat Carroll"/>
    <x v="0"/>
    <s v="United States"/>
    <x v="20"/>
    <x v="15"/>
    <n v="10035"/>
    <x v="3"/>
    <s v="OFF-PA-10004888"/>
    <x v="1"/>
    <x v="10"/>
    <x v="959"/>
    <n v="6.48"/>
    <n v="1"/>
    <n v="0"/>
    <n v="3.1103999999999998"/>
  </r>
  <r>
    <n v="1401"/>
    <x v="661"/>
    <x v="0"/>
    <x v="474"/>
    <d v="2013-06-11T00:00:00"/>
    <s v="Standard Class"/>
    <s v="KM-16375"/>
    <s v="Katherine Murray"/>
    <x v="2"/>
    <s v="United States"/>
    <x v="127"/>
    <x v="17"/>
    <n v="24153"/>
    <x v="0"/>
    <s v="TEC-PH-10003988"/>
    <x v="2"/>
    <x v="7"/>
    <x v="47"/>
    <n v="21.8"/>
    <n v="2"/>
    <n v="0"/>
    <n v="6.1040000000000001"/>
  </r>
  <r>
    <n v="1402"/>
    <x v="661"/>
    <x v="0"/>
    <x v="474"/>
    <d v="2013-06-11T00:00:00"/>
    <s v="Standard Class"/>
    <s v="KM-16375"/>
    <s v="Katherine Murray"/>
    <x v="2"/>
    <s v="United States"/>
    <x v="127"/>
    <x v="17"/>
    <n v="24153"/>
    <x v="0"/>
    <s v="OFF-EN-10002230"/>
    <x v="1"/>
    <x v="12"/>
    <x v="550"/>
    <n v="251.79"/>
    <n v="3"/>
    <n v="0"/>
    <n v="118.3413"/>
  </r>
  <r>
    <n v="1403"/>
    <x v="662"/>
    <x v="0"/>
    <x v="475"/>
    <d v="2013-04-26T00:00:00"/>
    <s v="Standard Class"/>
    <s v="GM-14455"/>
    <s v="Gary Mitchum"/>
    <x v="2"/>
    <s v="United States"/>
    <x v="38"/>
    <x v="24"/>
    <n v="43229"/>
    <x v="3"/>
    <s v="FUR-TA-10002622"/>
    <x v="0"/>
    <x v="3"/>
    <x v="960"/>
    <n v="205.17599999999999"/>
    <n v="2"/>
    <n v="0.4"/>
    <n v="-58.133200000000002"/>
  </r>
  <r>
    <n v="1404"/>
    <x v="662"/>
    <x v="0"/>
    <x v="475"/>
    <d v="2013-04-26T00:00:00"/>
    <s v="Standard Class"/>
    <s v="GM-14455"/>
    <s v="Gary Mitchum"/>
    <x v="2"/>
    <s v="United States"/>
    <x v="38"/>
    <x v="24"/>
    <n v="43229"/>
    <x v="3"/>
    <s v="OFF-PA-10000418"/>
    <x v="1"/>
    <x v="10"/>
    <x v="961"/>
    <n v="419.4"/>
    <n v="5"/>
    <n v="0.2"/>
    <n v="146.79"/>
  </r>
  <r>
    <n v="1405"/>
    <x v="663"/>
    <x v="2"/>
    <x v="322"/>
    <d v="2011-08-04T00:00:00"/>
    <s v="First Class"/>
    <s v="SD-20485"/>
    <s v="Shirley Daniels"/>
    <x v="2"/>
    <s v="United States"/>
    <x v="10"/>
    <x v="9"/>
    <n v="19143"/>
    <x v="3"/>
    <s v="OFF-SU-10004498"/>
    <x v="1"/>
    <x v="14"/>
    <x v="500"/>
    <n v="10.304"/>
    <n v="1"/>
    <n v="0.2"/>
    <n v="-2.1896"/>
  </r>
  <r>
    <n v="1406"/>
    <x v="663"/>
    <x v="2"/>
    <x v="322"/>
    <d v="2011-08-04T00:00:00"/>
    <s v="First Class"/>
    <s v="SD-20485"/>
    <s v="Shirley Daniels"/>
    <x v="2"/>
    <s v="United States"/>
    <x v="10"/>
    <x v="9"/>
    <n v="19143"/>
    <x v="3"/>
    <s v="FUR-TA-10001039"/>
    <x v="0"/>
    <x v="3"/>
    <x v="824"/>
    <n v="154.76400000000001"/>
    <n v="3"/>
    <n v="0.4"/>
    <n v="-36.111600000000003"/>
  </r>
  <r>
    <n v="1407"/>
    <x v="663"/>
    <x v="2"/>
    <x v="322"/>
    <d v="2011-08-04T00:00:00"/>
    <s v="First Class"/>
    <s v="SD-20485"/>
    <s v="Shirley Daniels"/>
    <x v="2"/>
    <s v="United States"/>
    <x v="10"/>
    <x v="9"/>
    <n v="19143"/>
    <x v="3"/>
    <s v="TEC-AC-10004659"/>
    <x v="2"/>
    <x v="11"/>
    <x v="170"/>
    <n v="116.78400000000001"/>
    <n v="2"/>
    <n v="0.2"/>
    <n v="21.896999999999998"/>
  </r>
  <r>
    <n v="1408"/>
    <x v="664"/>
    <x v="0"/>
    <x v="476"/>
    <d v="2013-07-09T00:00:00"/>
    <s v="Standard Class"/>
    <s v="KD-16270"/>
    <s v="Karen Daniels"/>
    <x v="0"/>
    <s v="United States"/>
    <x v="20"/>
    <x v="15"/>
    <n v="10024"/>
    <x v="3"/>
    <s v="OFF-AR-10002240"/>
    <x v="1"/>
    <x v="6"/>
    <x v="962"/>
    <n v="75.48"/>
    <n v="2"/>
    <n v="0"/>
    <n v="19.6248"/>
  </r>
  <r>
    <n v="1409"/>
    <x v="664"/>
    <x v="0"/>
    <x v="476"/>
    <d v="2013-07-09T00:00:00"/>
    <s v="Standard Class"/>
    <s v="KD-16270"/>
    <s v="Karen Daniels"/>
    <x v="0"/>
    <s v="United States"/>
    <x v="20"/>
    <x v="15"/>
    <n v="10024"/>
    <x v="3"/>
    <s v="FUR-FU-10001967"/>
    <x v="0"/>
    <x v="5"/>
    <x v="293"/>
    <n v="39.979999999999997"/>
    <n v="2"/>
    <n v="0"/>
    <n v="9.9949999999999992"/>
  </r>
  <r>
    <n v="1410"/>
    <x v="665"/>
    <x v="0"/>
    <x v="477"/>
    <d v="2013-01-10T00:00:00"/>
    <s v="Standard Class"/>
    <s v="AB-10105"/>
    <s v="Adrian Barton"/>
    <x v="0"/>
    <s v="United States"/>
    <x v="42"/>
    <x v="16"/>
    <n v="85023"/>
    <x v="1"/>
    <s v="FUR-TA-10002356"/>
    <x v="0"/>
    <x v="3"/>
    <x v="728"/>
    <n v="393.16500000000002"/>
    <n v="3"/>
    <n v="0.5"/>
    <n v="-204.44579999999999"/>
  </r>
  <r>
    <n v="1411"/>
    <x v="666"/>
    <x v="3"/>
    <x v="259"/>
    <d v="2014-12-11T00:00:00"/>
    <s v="Standard Class"/>
    <s v="SZ-20035"/>
    <s v="Sam Zeldin"/>
    <x v="2"/>
    <s v="United States"/>
    <x v="55"/>
    <x v="5"/>
    <n v="75051"/>
    <x v="2"/>
    <s v="OFF-LA-10003923"/>
    <x v="1"/>
    <x v="2"/>
    <x v="424"/>
    <n v="23.68"/>
    <n v="2"/>
    <n v="0.2"/>
    <n v="8.8800000000000008"/>
  </r>
  <r>
    <n v="1412"/>
    <x v="667"/>
    <x v="0"/>
    <x v="478"/>
    <d v="2013-07-14T00:00:00"/>
    <s v="Standard Class"/>
    <s v="JD-15895"/>
    <s v="Jonathan Doherty"/>
    <x v="1"/>
    <s v="United States"/>
    <x v="20"/>
    <x v="15"/>
    <n v="10035"/>
    <x v="3"/>
    <s v="FUR-CH-10002335"/>
    <x v="0"/>
    <x v="1"/>
    <x v="623"/>
    <n v="408.00599999999997"/>
    <n v="2"/>
    <n v="0.1"/>
    <n v="72.534400000000005"/>
  </r>
  <r>
    <n v="1413"/>
    <x v="667"/>
    <x v="0"/>
    <x v="478"/>
    <d v="2013-07-14T00:00:00"/>
    <s v="Standard Class"/>
    <s v="JD-15895"/>
    <s v="Jonathan Doherty"/>
    <x v="1"/>
    <s v="United States"/>
    <x v="20"/>
    <x v="15"/>
    <n v="10035"/>
    <x v="3"/>
    <s v="FUR-FU-10000723"/>
    <x v="0"/>
    <x v="5"/>
    <x v="475"/>
    <n v="165.28"/>
    <n v="4"/>
    <n v="0"/>
    <n v="14.8752"/>
  </r>
  <r>
    <n v="1414"/>
    <x v="668"/>
    <x v="2"/>
    <x v="479"/>
    <d v="2011-05-07T00:00:00"/>
    <s v="Standard Class"/>
    <s v="HA-14905"/>
    <s v="Helen Abelman"/>
    <x v="0"/>
    <s v="United States"/>
    <x v="20"/>
    <x v="15"/>
    <n v="10024"/>
    <x v="3"/>
    <s v="OFF-BI-10002867"/>
    <x v="1"/>
    <x v="8"/>
    <x v="963"/>
    <n v="334.76799999999997"/>
    <n v="7"/>
    <n v="0.2"/>
    <n v="108.7996"/>
  </r>
  <r>
    <n v="1415"/>
    <x v="669"/>
    <x v="3"/>
    <x v="480"/>
    <d v="2014-01-02T00:00:00"/>
    <s v="Second Class"/>
    <s v="BT-11305"/>
    <s v="Beth Thompson"/>
    <x v="2"/>
    <s v="United States"/>
    <x v="116"/>
    <x v="1"/>
    <n v="92627"/>
    <x v="1"/>
    <s v="TEC-AC-10000580"/>
    <x v="2"/>
    <x v="11"/>
    <x v="897"/>
    <n v="239.97"/>
    <n v="3"/>
    <n v="0"/>
    <n v="26.396699999999999"/>
  </r>
  <r>
    <n v="1416"/>
    <x v="669"/>
    <x v="3"/>
    <x v="480"/>
    <d v="2014-01-02T00:00:00"/>
    <s v="Second Class"/>
    <s v="BT-11305"/>
    <s v="Beth Thompson"/>
    <x v="2"/>
    <s v="United States"/>
    <x v="116"/>
    <x v="1"/>
    <n v="92627"/>
    <x v="1"/>
    <s v="FUR-FU-10003976"/>
    <x v="0"/>
    <x v="5"/>
    <x v="964"/>
    <n v="37.74"/>
    <n v="3"/>
    <n v="0"/>
    <n v="12.8316"/>
  </r>
  <r>
    <n v="1417"/>
    <x v="670"/>
    <x v="1"/>
    <x v="481"/>
    <d v="2012-09-24T00:00:00"/>
    <s v="First Class"/>
    <s v="SV-20815"/>
    <s v="Stuart Van"/>
    <x v="1"/>
    <s v="United States"/>
    <x v="12"/>
    <x v="5"/>
    <n v="77041"/>
    <x v="2"/>
    <s v="TEC-PH-10002922"/>
    <x v="2"/>
    <x v="7"/>
    <x v="965"/>
    <n v="946.34400000000005"/>
    <n v="7"/>
    <n v="0.2"/>
    <n v="118.29300000000001"/>
  </r>
  <r>
    <n v="1418"/>
    <x v="670"/>
    <x v="1"/>
    <x v="481"/>
    <d v="2012-09-24T00:00:00"/>
    <s v="First Class"/>
    <s v="SV-20815"/>
    <s v="Stuart Van"/>
    <x v="1"/>
    <s v="United States"/>
    <x v="12"/>
    <x v="5"/>
    <n v="77041"/>
    <x v="2"/>
    <s v="TEC-AC-10004353"/>
    <x v="2"/>
    <x v="11"/>
    <x v="717"/>
    <n v="151.19999999999999"/>
    <n v="3"/>
    <n v="0.2"/>
    <n v="32.130000000000003"/>
  </r>
  <r>
    <n v="1419"/>
    <x v="670"/>
    <x v="1"/>
    <x v="481"/>
    <d v="2012-09-24T00:00:00"/>
    <s v="First Class"/>
    <s v="SV-20815"/>
    <s v="Stuart Van"/>
    <x v="1"/>
    <s v="United States"/>
    <x v="12"/>
    <x v="5"/>
    <n v="77041"/>
    <x v="2"/>
    <s v="FUR-FU-10001706"/>
    <x v="0"/>
    <x v="5"/>
    <x v="50"/>
    <n v="4.9279999999999999"/>
    <n v="4"/>
    <n v="0.6"/>
    <n v="-1.4783999999999999"/>
  </r>
  <r>
    <n v="1420"/>
    <x v="671"/>
    <x v="1"/>
    <x v="120"/>
    <d v="2012-09-30T00:00:00"/>
    <s v="Standard Class"/>
    <s v="RW-19540"/>
    <s v="Rick Wilson"/>
    <x v="1"/>
    <s v="United States"/>
    <x v="123"/>
    <x v="16"/>
    <n v="85204"/>
    <x v="1"/>
    <s v="OFF-PA-10000501"/>
    <x v="1"/>
    <x v="10"/>
    <x v="966"/>
    <n v="86.272000000000006"/>
    <n v="4"/>
    <n v="0.2"/>
    <n v="31.273599999999998"/>
  </r>
  <r>
    <n v="1421"/>
    <x v="671"/>
    <x v="1"/>
    <x v="120"/>
    <d v="2012-09-30T00:00:00"/>
    <s v="Standard Class"/>
    <s v="RW-19540"/>
    <s v="Rick Wilson"/>
    <x v="1"/>
    <s v="United States"/>
    <x v="123"/>
    <x v="16"/>
    <n v="85204"/>
    <x v="1"/>
    <s v="OFF-BI-10000778"/>
    <x v="1"/>
    <x v="8"/>
    <x v="258"/>
    <n v="72.587999999999994"/>
    <n v="2"/>
    <n v="0.7"/>
    <n v="-48.392000000000003"/>
  </r>
  <r>
    <n v="1422"/>
    <x v="671"/>
    <x v="1"/>
    <x v="120"/>
    <d v="2012-09-30T00:00:00"/>
    <s v="Standard Class"/>
    <s v="RW-19540"/>
    <s v="Rick Wilson"/>
    <x v="1"/>
    <s v="United States"/>
    <x v="123"/>
    <x v="16"/>
    <n v="85204"/>
    <x v="1"/>
    <s v="OFF-AP-10004980"/>
    <x v="1"/>
    <x v="9"/>
    <x v="967"/>
    <n v="60.671999999999997"/>
    <n v="2"/>
    <n v="0.2"/>
    <n v="14.409599999999999"/>
  </r>
  <r>
    <n v="1423"/>
    <x v="671"/>
    <x v="1"/>
    <x v="120"/>
    <d v="2012-09-30T00:00:00"/>
    <s v="Standard Class"/>
    <s v="RW-19540"/>
    <s v="Rick Wilson"/>
    <x v="1"/>
    <s v="United States"/>
    <x v="123"/>
    <x v="16"/>
    <n v="85204"/>
    <x v="1"/>
    <s v="OFF-BI-10003984"/>
    <x v="1"/>
    <x v="8"/>
    <x v="690"/>
    <n v="77.031000000000006"/>
    <n v="9"/>
    <n v="0.7"/>
    <n v="-59.057099999999998"/>
  </r>
  <r>
    <n v="1424"/>
    <x v="671"/>
    <x v="1"/>
    <x v="120"/>
    <d v="2012-09-30T00:00:00"/>
    <s v="Standard Class"/>
    <s v="RW-19540"/>
    <s v="Rick Wilson"/>
    <x v="1"/>
    <s v="United States"/>
    <x v="123"/>
    <x v="16"/>
    <n v="85204"/>
    <x v="1"/>
    <s v="OFF-ST-10000798"/>
    <x v="1"/>
    <x v="4"/>
    <x v="348"/>
    <n v="119.904"/>
    <n v="6"/>
    <n v="0.2"/>
    <n v="-1.4987999999999999"/>
  </r>
  <r>
    <n v="1425"/>
    <x v="671"/>
    <x v="1"/>
    <x v="120"/>
    <d v="2012-09-30T00:00:00"/>
    <s v="Standard Class"/>
    <s v="RW-19540"/>
    <s v="Rick Wilson"/>
    <x v="1"/>
    <s v="United States"/>
    <x v="123"/>
    <x v="16"/>
    <n v="85204"/>
    <x v="1"/>
    <s v="TEC-PH-10001750"/>
    <x v="2"/>
    <x v="7"/>
    <x v="968"/>
    <n v="263.95999999999998"/>
    <n v="5"/>
    <n v="0.2"/>
    <n v="23.096499999999999"/>
  </r>
  <r>
    <n v="1426"/>
    <x v="671"/>
    <x v="1"/>
    <x v="120"/>
    <d v="2012-09-30T00:00:00"/>
    <s v="Standard Class"/>
    <s v="RW-19540"/>
    <s v="Rick Wilson"/>
    <x v="1"/>
    <s v="United States"/>
    <x v="123"/>
    <x v="16"/>
    <n v="85204"/>
    <x v="1"/>
    <s v="OFF-ST-10002743"/>
    <x v="1"/>
    <x v="4"/>
    <x v="413"/>
    <n v="363.64800000000002"/>
    <n v="4"/>
    <n v="0.2"/>
    <n v="-86.366399999999999"/>
  </r>
  <r>
    <n v="1427"/>
    <x v="672"/>
    <x v="1"/>
    <x v="89"/>
    <d v="2012-04-11T00:00:00"/>
    <s v="Second Class"/>
    <s v="DK-12835"/>
    <s v="Damala Kotsonis"/>
    <x v="1"/>
    <s v="United States"/>
    <x v="162"/>
    <x v="1"/>
    <n v="93905"/>
    <x v="1"/>
    <s v="OFF-BI-10002949"/>
    <x v="1"/>
    <x v="8"/>
    <x v="520"/>
    <n v="9.7279999999999998"/>
    <n v="2"/>
    <n v="0.2"/>
    <n v="3.2831999999999999"/>
  </r>
  <r>
    <n v="1428"/>
    <x v="672"/>
    <x v="1"/>
    <x v="89"/>
    <d v="2012-04-11T00:00:00"/>
    <s v="Second Class"/>
    <s v="DK-12835"/>
    <s v="Damala Kotsonis"/>
    <x v="1"/>
    <s v="United States"/>
    <x v="162"/>
    <x v="1"/>
    <n v="93905"/>
    <x v="1"/>
    <s v="OFF-EN-10002600"/>
    <x v="1"/>
    <x v="12"/>
    <x v="111"/>
    <n v="14.75"/>
    <n v="5"/>
    <n v="0"/>
    <n v="7.08"/>
  </r>
  <r>
    <n v="1429"/>
    <x v="672"/>
    <x v="1"/>
    <x v="89"/>
    <d v="2012-04-11T00:00:00"/>
    <s v="Second Class"/>
    <s v="DK-12835"/>
    <s v="Damala Kotsonis"/>
    <x v="1"/>
    <s v="United States"/>
    <x v="162"/>
    <x v="1"/>
    <n v="93905"/>
    <x v="1"/>
    <s v="OFF-BI-10003708"/>
    <x v="1"/>
    <x v="8"/>
    <x v="969"/>
    <n v="29.8"/>
    <n v="5"/>
    <n v="0.2"/>
    <n v="9.3125"/>
  </r>
  <r>
    <n v="1430"/>
    <x v="672"/>
    <x v="1"/>
    <x v="89"/>
    <d v="2012-04-11T00:00:00"/>
    <s v="Second Class"/>
    <s v="DK-12835"/>
    <s v="Damala Kotsonis"/>
    <x v="1"/>
    <s v="United States"/>
    <x v="162"/>
    <x v="1"/>
    <n v="93905"/>
    <x v="1"/>
    <s v="OFF-LA-10003510"/>
    <x v="1"/>
    <x v="2"/>
    <x v="575"/>
    <n v="427.42"/>
    <n v="14"/>
    <n v="0"/>
    <n v="196.61320000000001"/>
  </r>
  <r>
    <n v="1431"/>
    <x v="673"/>
    <x v="3"/>
    <x v="200"/>
    <d v="2014-01-12T00:00:00"/>
    <s v="Standard Class"/>
    <s v="LT-17110"/>
    <s v="Liz Thompson"/>
    <x v="0"/>
    <s v="United States"/>
    <x v="38"/>
    <x v="24"/>
    <n v="43229"/>
    <x v="3"/>
    <s v="TEC-PH-10003092"/>
    <x v="2"/>
    <x v="7"/>
    <x v="516"/>
    <n v="220.75200000000001"/>
    <n v="8"/>
    <n v="0.4"/>
    <n v="-40.471200000000003"/>
  </r>
  <r>
    <n v="1432"/>
    <x v="674"/>
    <x v="2"/>
    <x v="174"/>
    <d v="2011-12-21T00:00:00"/>
    <s v="Second Class"/>
    <s v="IM-15070"/>
    <s v="Irene Maddox"/>
    <x v="0"/>
    <s v="United States"/>
    <x v="159"/>
    <x v="19"/>
    <n v="35630"/>
    <x v="0"/>
    <s v="OFF-BI-10001191"/>
    <x v="1"/>
    <x v="8"/>
    <x v="970"/>
    <n v="152.76"/>
    <n v="6"/>
    <n v="0"/>
    <n v="74.852400000000003"/>
  </r>
  <r>
    <n v="1433"/>
    <x v="674"/>
    <x v="2"/>
    <x v="174"/>
    <d v="2011-12-21T00:00:00"/>
    <s v="Second Class"/>
    <s v="IM-15070"/>
    <s v="Irene Maddox"/>
    <x v="0"/>
    <s v="United States"/>
    <x v="159"/>
    <x v="19"/>
    <n v="35630"/>
    <x v="0"/>
    <s v="OFF-SU-10004115"/>
    <x v="1"/>
    <x v="14"/>
    <x v="510"/>
    <n v="7.27"/>
    <n v="1"/>
    <n v="0"/>
    <n v="1.9629000000000001"/>
  </r>
  <r>
    <n v="1434"/>
    <x v="674"/>
    <x v="2"/>
    <x v="174"/>
    <d v="2011-12-21T00:00:00"/>
    <s v="Second Class"/>
    <s v="IM-15070"/>
    <s v="Irene Maddox"/>
    <x v="0"/>
    <s v="United States"/>
    <x v="159"/>
    <x v="19"/>
    <n v="35630"/>
    <x v="0"/>
    <s v="FUR-CH-10000513"/>
    <x v="0"/>
    <x v="1"/>
    <x v="70"/>
    <n v="1819.86"/>
    <n v="14"/>
    <n v="0"/>
    <n v="163.78739999999999"/>
  </r>
  <r>
    <n v="1435"/>
    <x v="675"/>
    <x v="0"/>
    <x v="482"/>
    <d v="2013-12-31T00:00:00"/>
    <s v="Standard Class"/>
    <s v="FP-14320"/>
    <s v="Frank Preis"/>
    <x v="0"/>
    <s v="United States"/>
    <x v="4"/>
    <x v="4"/>
    <n v="98105"/>
    <x v="1"/>
    <s v="OFF-PA-10003673"/>
    <x v="1"/>
    <x v="10"/>
    <x v="971"/>
    <n v="33.9"/>
    <n v="5"/>
    <n v="0"/>
    <n v="15.593999999999999"/>
  </r>
  <r>
    <n v="1436"/>
    <x v="676"/>
    <x v="3"/>
    <x v="308"/>
    <d v="2014-06-28T00:00:00"/>
    <s v="Standard Class"/>
    <s v="ST-20530"/>
    <s v="Shui Tom"/>
    <x v="0"/>
    <s v="United States"/>
    <x v="215"/>
    <x v="24"/>
    <n v="44134"/>
    <x v="3"/>
    <s v="OFF-PA-10001639"/>
    <x v="1"/>
    <x v="10"/>
    <x v="972"/>
    <n v="31.103999999999999"/>
    <n v="6"/>
    <n v="0.2"/>
    <n v="10.8864"/>
  </r>
  <r>
    <n v="1437"/>
    <x v="676"/>
    <x v="3"/>
    <x v="308"/>
    <d v="2014-06-28T00:00:00"/>
    <s v="Standard Class"/>
    <s v="ST-20530"/>
    <s v="Shui Tom"/>
    <x v="0"/>
    <s v="United States"/>
    <x v="215"/>
    <x v="24"/>
    <n v="44134"/>
    <x v="3"/>
    <s v="OFF-AR-10003829"/>
    <x v="1"/>
    <x v="6"/>
    <x v="934"/>
    <n v="5.2480000000000002"/>
    <n v="2"/>
    <n v="0.2"/>
    <n v="0.59040000000000004"/>
  </r>
  <r>
    <n v="1438"/>
    <x v="677"/>
    <x v="1"/>
    <x v="52"/>
    <d v="2012-10-15T00:00:00"/>
    <s v="Same Day"/>
    <s v="JE-15745"/>
    <s v="Joel Eaton"/>
    <x v="0"/>
    <s v="United States"/>
    <x v="112"/>
    <x v="5"/>
    <n v="79109"/>
    <x v="2"/>
    <s v="TEC-AC-10004975"/>
    <x v="2"/>
    <x v="11"/>
    <x v="973"/>
    <n v="263.88"/>
    <n v="3"/>
    <n v="0.2"/>
    <n v="42.880499999999998"/>
  </r>
  <r>
    <n v="1439"/>
    <x v="677"/>
    <x v="1"/>
    <x v="52"/>
    <d v="2012-10-15T00:00:00"/>
    <s v="Same Day"/>
    <s v="JE-15745"/>
    <s v="Joel Eaton"/>
    <x v="0"/>
    <s v="United States"/>
    <x v="112"/>
    <x v="5"/>
    <n v="79109"/>
    <x v="2"/>
    <s v="FUR-CH-10002024"/>
    <x v="0"/>
    <x v="1"/>
    <x v="478"/>
    <n v="2453.4299999999998"/>
    <n v="5"/>
    <n v="0.3"/>
    <n v="-350.49"/>
  </r>
  <r>
    <n v="1440"/>
    <x v="678"/>
    <x v="3"/>
    <x v="483"/>
    <d v="2014-04-16T00:00:00"/>
    <s v="Second Class"/>
    <s v="BD-11320"/>
    <s v="Bill Donatelli"/>
    <x v="0"/>
    <s v="United States"/>
    <x v="205"/>
    <x v="34"/>
    <n v="2908"/>
    <x v="3"/>
    <s v="OFF-BI-10004364"/>
    <x v="1"/>
    <x v="8"/>
    <x v="302"/>
    <n v="29.7"/>
    <n v="5"/>
    <n v="0"/>
    <n v="13.365"/>
  </r>
  <r>
    <n v="1441"/>
    <x v="678"/>
    <x v="3"/>
    <x v="483"/>
    <d v="2014-04-16T00:00:00"/>
    <s v="Second Class"/>
    <s v="BD-11320"/>
    <s v="Bill Donatelli"/>
    <x v="0"/>
    <s v="United States"/>
    <x v="205"/>
    <x v="34"/>
    <n v="2908"/>
    <x v="3"/>
    <s v="OFF-PA-10001712"/>
    <x v="1"/>
    <x v="10"/>
    <x v="974"/>
    <n v="39.96"/>
    <n v="4"/>
    <n v="0"/>
    <n v="17.981999999999999"/>
  </r>
  <r>
    <n v="1442"/>
    <x v="679"/>
    <x v="3"/>
    <x v="484"/>
    <d v="2014-12-25T00:00:00"/>
    <s v="Second Class"/>
    <s v="MM-17920"/>
    <s v="Michael Moore"/>
    <x v="0"/>
    <s v="United States"/>
    <x v="8"/>
    <x v="1"/>
    <n v="94110"/>
    <x v="1"/>
    <s v="OFF-BI-10001510"/>
    <x v="1"/>
    <x v="8"/>
    <x v="702"/>
    <n v="36.671999999999997"/>
    <n v="2"/>
    <n v="0.2"/>
    <n v="11.46"/>
  </r>
  <r>
    <n v="1443"/>
    <x v="680"/>
    <x v="3"/>
    <x v="485"/>
    <d v="2014-09-08T00:00:00"/>
    <s v="First Class"/>
    <s v="PW-19030"/>
    <s v="Pauline Webber"/>
    <x v="1"/>
    <s v="United States"/>
    <x v="102"/>
    <x v="0"/>
    <n v="40475"/>
    <x v="0"/>
    <s v="OFF-PA-10002713"/>
    <x v="1"/>
    <x v="10"/>
    <x v="317"/>
    <n v="13.76"/>
    <n v="2"/>
    <n v="0"/>
    <n v="6.3296000000000001"/>
  </r>
  <r>
    <n v="1444"/>
    <x v="681"/>
    <x v="1"/>
    <x v="486"/>
    <d v="2012-06-10T00:00:00"/>
    <s v="Standard Class"/>
    <s v="SC-20440"/>
    <s v="Shaun Chance"/>
    <x v="1"/>
    <s v="United States"/>
    <x v="34"/>
    <x v="22"/>
    <n v="80013"/>
    <x v="1"/>
    <s v="OFF-ST-10002974"/>
    <x v="1"/>
    <x v="4"/>
    <x v="123"/>
    <n v="139.42400000000001"/>
    <n v="4"/>
    <n v="0.2"/>
    <n v="17.428000000000001"/>
  </r>
  <r>
    <n v="1445"/>
    <x v="682"/>
    <x v="0"/>
    <x v="454"/>
    <d v="2013-05-29T00:00:00"/>
    <s v="Standard Class"/>
    <s v="KL-16645"/>
    <s v="Ken Lonsdale"/>
    <x v="0"/>
    <s v="United States"/>
    <x v="22"/>
    <x v="10"/>
    <n v="60623"/>
    <x v="2"/>
    <s v="TEC-PH-10004165"/>
    <x v="2"/>
    <x v="7"/>
    <x v="886"/>
    <n v="1979.9280000000001"/>
    <n v="9"/>
    <n v="0.2"/>
    <n v="148.49459999999999"/>
  </r>
  <r>
    <n v="1446"/>
    <x v="683"/>
    <x v="3"/>
    <x v="487"/>
    <d v="2014-06-17T00:00:00"/>
    <s v="First Class"/>
    <s v="SD-20485"/>
    <s v="Shirley Daniels"/>
    <x v="2"/>
    <s v="United States"/>
    <x v="22"/>
    <x v="10"/>
    <n v="60653"/>
    <x v="2"/>
    <s v="OFF-ST-10004804"/>
    <x v="1"/>
    <x v="4"/>
    <x v="230"/>
    <n v="164.73599999999999"/>
    <n v="4"/>
    <n v="0.2"/>
    <n v="-39.1248"/>
  </r>
  <r>
    <n v="1447"/>
    <x v="683"/>
    <x v="3"/>
    <x v="487"/>
    <d v="2014-06-17T00:00:00"/>
    <s v="First Class"/>
    <s v="SD-20485"/>
    <s v="Shirley Daniels"/>
    <x v="2"/>
    <s v="United States"/>
    <x v="22"/>
    <x v="10"/>
    <n v="60653"/>
    <x v="2"/>
    <s v="FUR-CH-10004289"/>
    <x v="0"/>
    <x v="1"/>
    <x v="975"/>
    <n v="470.30200000000002"/>
    <n v="7"/>
    <n v="0.3"/>
    <n v="-87.341800000000006"/>
  </r>
  <r>
    <n v="1448"/>
    <x v="683"/>
    <x v="3"/>
    <x v="487"/>
    <d v="2014-06-17T00:00:00"/>
    <s v="First Class"/>
    <s v="SD-20485"/>
    <s v="Shirley Daniels"/>
    <x v="2"/>
    <s v="United States"/>
    <x v="22"/>
    <x v="10"/>
    <n v="60653"/>
    <x v="2"/>
    <s v="TEC-PH-10002564"/>
    <x v="2"/>
    <x v="7"/>
    <x v="976"/>
    <n v="47.984000000000002"/>
    <n v="2"/>
    <n v="0.2"/>
    <n v="5.9980000000000002"/>
  </r>
  <r>
    <n v="1449"/>
    <x v="684"/>
    <x v="2"/>
    <x v="488"/>
    <d v="2011-04-24T00:00:00"/>
    <s v="First Class"/>
    <s v="TS-21160"/>
    <s v="Theresa Swint"/>
    <x v="1"/>
    <s v="United States"/>
    <x v="10"/>
    <x v="9"/>
    <n v="19134"/>
    <x v="3"/>
    <s v="OFF-BI-10004876"/>
    <x v="1"/>
    <x v="8"/>
    <x v="977"/>
    <n v="2.5019999999999998"/>
    <n v="3"/>
    <n v="0.7"/>
    <n v="-1.7514000000000001"/>
  </r>
  <r>
    <n v="1450"/>
    <x v="685"/>
    <x v="1"/>
    <x v="489"/>
    <d v="2012-07-05T00:00:00"/>
    <s v="Standard Class"/>
    <s v="JB-15400"/>
    <s v="Jennifer Braxton"/>
    <x v="1"/>
    <s v="United States"/>
    <x v="1"/>
    <x v="1"/>
    <n v="90008"/>
    <x v="1"/>
    <s v="TEC-PH-10004348"/>
    <x v="2"/>
    <x v="7"/>
    <x v="978"/>
    <n v="88.751999999999995"/>
    <n v="3"/>
    <n v="0.2"/>
    <n v="11.093999999999999"/>
  </r>
  <r>
    <n v="1451"/>
    <x v="686"/>
    <x v="1"/>
    <x v="490"/>
    <d v="2012-07-20T00:00:00"/>
    <s v="First Class"/>
    <s v="TS-21085"/>
    <s v="Thais Sissman"/>
    <x v="0"/>
    <s v="United States"/>
    <x v="42"/>
    <x v="16"/>
    <n v="85023"/>
    <x v="1"/>
    <s v="OFF-BI-10004352"/>
    <x v="1"/>
    <x v="8"/>
    <x v="979"/>
    <n v="2.0249999999999999"/>
    <n v="1"/>
    <n v="0.7"/>
    <n v="-1.35"/>
  </r>
  <r>
    <n v="1452"/>
    <x v="687"/>
    <x v="0"/>
    <x v="491"/>
    <d v="2013-11-30T00:00:00"/>
    <s v="First Class"/>
    <s v="MC-17425"/>
    <s v="Mark Cousins"/>
    <x v="1"/>
    <s v="United States"/>
    <x v="216"/>
    <x v="19"/>
    <n v="36608"/>
    <x v="0"/>
    <s v="OFF-PA-10001685"/>
    <x v="1"/>
    <x v="10"/>
    <x v="33"/>
    <n v="70.98"/>
    <n v="7"/>
    <n v="0"/>
    <n v="34.780200000000001"/>
  </r>
  <r>
    <n v="1453"/>
    <x v="687"/>
    <x v="0"/>
    <x v="491"/>
    <d v="2013-11-30T00:00:00"/>
    <s v="First Class"/>
    <s v="MC-17425"/>
    <s v="Mark Cousins"/>
    <x v="1"/>
    <s v="United States"/>
    <x v="216"/>
    <x v="19"/>
    <n v="36608"/>
    <x v="0"/>
    <s v="OFF-BI-10000666"/>
    <x v="1"/>
    <x v="8"/>
    <x v="980"/>
    <n v="91.68"/>
    <n v="3"/>
    <n v="0"/>
    <n v="45.84"/>
  </r>
  <r>
    <n v="1454"/>
    <x v="687"/>
    <x v="0"/>
    <x v="491"/>
    <d v="2013-11-30T00:00:00"/>
    <s v="First Class"/>
    <s v="MC-17425"/>
    <s v="Mark Cousins"/>
    <x v="1"/>
    <s v="United States"/>
    <x v="216"/>
    <x v="19"/>
    <n v="36608"/>
    <x v="0"/>
    <s v="OFF-BI-10004352"/>
    <x v="1"/>
    <x v="8"/>
    <x v="979"/>
    <n v="33.75"/>
    <n v="5"/>
    <n v="0"/>
    <n v="16.875"/>
  </r>
  <r>
    <n v="1455"/>
    <x v="687"/>
    <x v="0"/>
    <x v="491"/>
    <d v="2013-11-30T00:00:00"/>
    <s v="First Class"/>
    <s v="MC-17425"/>
    <s v="Mark Cousins"/>
    <x v="1"/>
    <s v="United States"/>
    <x v="216"/>
    <x v="19"/>
    <n v="36608"/>
    <x v="0"/>
    <s v="TEC-MA-10000010"/>
    <x v="2"/>
    <x v="15"/>
    <x v="981"/>
    <n v="3040"/>
    <n v="8"/>
    <n v="0"/>
    <n v="1459.2"/>
  </r>
  <r>
    <n v="1456"/>
    <x v="688"/>
    <x v="3"/>
    <x v="492"/>
    <d v="2014-06-20T00:00:00"/>
    <s v="Standard Class"/>
    <s v="ME-17320"/>
    <s v="Maria Etezadi"/>
    <x v="2"/>
    <s v="United States"/>
    <x v="38"/>
    <x v="32"/>
    <n v="31907"/>
    <x v="0"/>
    <s v="OFF-BI-10000977"/>
    <x v="1"/>
    <x v="8"/>
    <x v="982"/>
    <n v="91.2"/>
    <n v="3"/>
    <n v="0"/>
    <n v="41.951999999999998"/>
  </r>
  <r>
    <n v="1457"/>
    <x v="688"/>
    <x v="3"/>
    <x v="492"/>
    <d v="2014-06-20T00:00:00"/>
    <s v="Standard Class"/>
    <s v="ME-17320"/>
    <s v="Maria Etezadi"/>
    <x v="2"/>
    <s v="United States"/>
    <x v="38"/>
    <x v="32"/>
    <n v="31907"/>
    <x v="0"/>
    <s v="FUR-TA-10002530"/>
    <x v="0"/>
    <x v="3"/>
    <x v="983"/>
    <n v="452.94"/>
    <n v="3"/>
    <n v="0"/>
    <n v="67.941000000000003"/>
  </r>
  <r>
    <n v="1458"/>
    <x v="689"/>
    <x v="1"/>
    <x v="493"/>
    <d v="2012-08-21T00:00:00"/>
    <s v="Standard Class"/>
    <s v="SC-20440"/>
    <s v="Shaun Chance"/>
    <x v="1"/>
    <s v="United States"/>
    <x v="217"/>
    <x v="31"/>
    <n v="2740"/>
    <x v="3"/>
    <s v="OFF-BI-10002412"/>
    <x v="1"/>
    <x v="8"/>
    <x v="323"/>
    <n v="52.2"/>
    <n v="9"/>
    <n v="0"/>
    <n v="23.49"/>
  </r>
  <r>
    <n v="1459"/>
    <x v="690"/>
    <x v="0"/>
    <x v="477"/>
    <d v="2013-02-10T00:00:00"/>
    <s v="Standard Class"/>
    <s v="NH-18610"/>
    <s v="Nicole Hansen"/>
    <x v="1"/>
    <s v="United States"/>
    <x v="218"/>
    <x v="5"/>
    <n v="75061"/>
    <x v="2"/>
    <s v="OFF-LA-10001569"/>
    <x v="1"/>
    <x v="2"/>
    <x v="633"/>
    <n v="15.936"/>
    <n v="4"/>
    <n v="0.2"/>
    <n v="5.1791999999999998"/>
  </r>
  <r>
    <n v="1460"/>
    <x v="691"/>
    <x v="2"/>
    <x v="417"/>
    <d v="2011-04-05T00:00:00"/>
    <s v="Same Day"/>
    <s v="AA-10480"/>
    <s v="Andrew Allen"/>
    <x v="0"/>
    <s v="United States"/>
    <x v="209"/>
    <x v="29"/>
    <n v="6457"/>
    <x v="3"/>
    <s v="FUR-FU-10001473"/>
    <x v="0"/>
    <x v="5"/>
    <x v="984"/>
    <n v="27.46"/>
    <n v="2"/>
    <n v="0"/>
    <n v="9.8856000000000002"/>
  </r>
  <r>
    <n v="1461"/>
    <x v="692"/>
    <x v="1"/>
    <x v="494"/>
    <d v="2012-08-12T00:00:00"/>
    <s v="Standard Class"/>
    <s v="LC-17140"/>
    <s v="Logan Currie"/>
    <x v="0"/>
    <s v="United States"/>
    <x v="4"/>
    <x v="4"/>
    <n v="98103"/>
    <x v="1"/>
    <s v="OFF-BI-10001765"/>
    <x v="1"/>
    <x v="8"/>
    <x v="985"/>
    <n v="55.423999999999999"/>
    <n v="2"/>
    <n v="0.2"/>
    <n v="19.398399999999999"/>
  </r>
  <r>
    <n v="1462"/>
    <x v="693"/>
    <x v="0"/>
    <x v="21"/>
    <d v="2013-03-16T00:00:00"/>
    <s v="Standard Class"/>
    <s v="MB-18085"/>
    <s v="Mick Brown"/>
    <x v="0"/>
    <s v="United States"/>
    <x v="219"/>
    <x v="30"/>
    <n v="8360"/>
    <x v="3"/>
    <s v="FUR-TA-10001095"/>
    <x v="0"/>
    <x v="3"/>
    <x v="611"/>
    <n v="244.006"/>
    <n v="2"/>
    <n v="0.3"/>
    <n v="-31.372199999999999"/>
  </r>
  <r>
    <n v="1463"/>
    <x v="694"/>
    <x v="0"/>
    <x v="370"/>
    <d v="2013-08-29T00:00:00"/>
    <s v="First Class"/>
    <s v="LC-16930"/>
    <s v="Linda Cazamias"/>
    <x v="1"/>
    <s v="United States"/>
    <x v="45"/>
    <x v="5"/>
    <n v="77506"/>
    <x v="2"/>
    <s v="TEC-AC-10004571"/>
    <x v="2"/>
    <x v="11"/>
    <x v="404"/>
    <n v="159.98400000000001"/>
    <n v="2"/>
    <n v="0.2"/>
    <n v="43.995600000000003"/>
  </r>
  <r>
    <n v="1464"/>
    <x v="694"/>
    <x v="0"/>
    <x v="370"/>
    <d v="2013-08-29T00:00:00"/>
    <s v="First Class"/>
    <s v="LC-16930"/>
    <s v="Linda Cazamias"/>
    <x v="1"/>
    <s v="United States"/>
    <x v="45"/>
    <x v="5"/>
    <n v="77506"/>
    <x v="2"/>
    <s v="FUR-CH-10002126"/>
    <x v="0"/>
    <x v="1"/>
    <x v="841"/>
    <n v="1024.7159999999999"/>
    <n v="6"/>
    <n v="0.3"/>
    <n v="-29.2776"/>
  </r>
  <r>
    <n v="1465"/>
    <x v="695"/>
    <x v="0"/>
    <x v="186"/>
    <d v="2013-12-20T00:00:00"/>
    <s v="First Class"/>
    <s v="KD-16495"/>
    <s v="Keith Dawkins"/>
    <x v="1"/>
    <s v="United States"/>
    <x v="20"/>
    <x v="15"/>
    <n v="10009"/>
    <x v="3"/>
    <s v="OFF-FA-10001754"/>
    <x v="1"/>
    <x v="13"/>
    <x v="791"/>
    <n v="3.68"/>
    <n v="2"/>
    <n v="0"/>
    <n v="1.8031999999999999"/>
  </r>
  <r>
    <n v="1466"/>
    <x v="696"/>
    <x v="2"/>
    <x v="233"/>
    <d v="2011-08-14T00:00:00"/>
    <s v="Standard Class"/>
    <s v="MB-17305"/>
    <s v="Maria Bertelson"/>
    <x v="0"/>
    <s v="United States"/>
    <x v="220"/>
    <x v="16"/>
    <n v="85301"/>
    <x v="1"/>
    <s v="FUR-FU-10001602"/>
    <x v="0"/>
    <x v="5"/>
    <x v="759"/>
    <n v="121.376"/>
    <n v="4"/>
    <n v="0.2"/>
    <n v="-3.0344000000000002"/>
  </r>
  <r>
    <n v="1467"/>
    <x v="696"/>
    <x v="2"/>
    <x v="233"/>
    <d v="2011-08-14T00:00:00"/>
    <s v="Standard Class"/>
    <s v="MB-17305"/>
    <s v="Maria Bertelson"/>
    <x v="0"/>
    <s v="United States"/>
    <x v="220"/>
    <x v="16"/>
    <n v="85301"/>
    <x v="1"/>
    <s v="TEC-AC-10001767"/>
    <x v="2"/>
    <x v="11"/>
    <x v="97"/>
    <n v="95.975999999999999"/>
    <n v="3"/>
    <n v="0.2"/>
    <n v="-10.7973"/>
  </r>
  <r>
    <n v="1468"/>
    <x v="697"/>
    <x v="1"/>
    <x v="495"/>
    <d v="2012-05-16T00:00:00"/>
    <s v="Same Day"/>
    <s v="TH-21550"/>
    <s v="Tracy Hopkins"/>
    <x v="2"/>
    <s v="United States"/>
    <x v="108"/>
    <x v="2"/>
    <n v="32216"/>
    <x v="0"/>
    <s v="TEC-AC-10002402"/>
    <x v="2"/>
    <x v="11"/>
    <x v="651"/>
    <n v="255.96799999999999"/>
    <n v="4"/>
    <n v="0.2"/>
    <n v="31.995999999999999"/>
  </r>
  <r>
    <n v="1469"/>
    <x v="698"/>
    <x v="3"/>
    <x v="34"/>
    <d v="2014-12-14T00:00:00"/>
    <s v="Standard Class"/>
    <s v="DK-12835"/>
    <s v="Damala Kotsonis"/>
    <x v="1"/>
    <s v="United States"/>
    <x v="66"/>
    <x v="12"/>
    <n v="48234"/>
    <x v="2"/>
    <s v="FUR-CH-10000847"/>
    <x v="0"/>
    <x v="1"/>
    <x v="986"/>
    <n v="872.94"/>
    <n v="3"/>
    <n v="0"/>
    <n v="226.96440000000001"/>
  </r>
  <r>
    <n v="1470"/>
    <x v="698"/>
    <x v="3"/>
    <x v="34"/>
    <d v="2014-12-14T00:00:00"/>
    <s v="Standard Class"/>
    <s v="DK-12835"/>
    <s v="Damala Kotsonis"/>
    <x v="1"/>
    <s v="United States"/>
    <x v="66"/>
    <x v="12"/>
    <n v="48234"/>
    <x v="2"/>
    <s v="OFF-BI-10003982"/>
    <x v="1"/>
    <x v="8"/>
    <x v="346"/>
    <n v="41.54"/>
    <n v="2"/>
    <n v="0"/>
    <n v="19.523800000000001"/>
  </r>
  <r>
    <n v="1471"/>
    <x v="698"/>
    <x v="3"/>
    <x v="34"/>
    <d v="2014-12-14T00:00:00"/>
    <s v="Standard Class"/>
    <s v="DK-12835"/>
    <s v="Damala Kotsonis"/>
    <x v="1"/>
    <s v="United States"/>
    <x v="66"/>
    <x v="12"/>
    <n v="48234"/>
    <x v="2"/>
    <s v="OFF-PA-10001293"/>
    <x v="1"/>
    <x v="10"/>
    <x v="987"/>
    <n v="12.96"/>
    <n v="2"/>
    <n v="0"/>
    <n v="6.2207999999999997"/>
  </r>
  <r>
    <n v="1472"/>
    <x v="699"/>
    <x v="1"/>
    <x v="496"/>
    <d v="2012-09-27T00:00:00"/>
    <s v="Second Class"/>
    <s v="ON-18715"/>
    <s v="Odella Nelson"/>
    <x v="1"/>
    <s v="United States"/>
    <x v="10"/>
    <x v="9"/>
    <n v="19120"/>
    <x v="3"/>
    <s v="OFF-AR-10000634"/>
    <x v="1"/>
    <x v="6"/>
    <x v="988"/>
    <n v="6.8479999999999999"/>
    <n v="2"/>
    <n v="0.2"/>
    <n v="0.59919999999999995"/>
  </r>
  <r>
    <n v="1473"/>
    <x v="700"/>
    <x v="3"/>
    <x v="497"/>
    <d v="2014-07-16T00:00:00"/>
    <s v="Standard Class"/>
    <s v="KN-16390"/>
    <s v="Katherine Nockton"/>
    <x v="1"/>
    <s v="United States"/>
    <x v="1"/>
    <x v="1"/>
    <n v="90004"/>
    <x v="1"/>
    <s v="OFF-LA-10004272"/>
    <x v="1"/>
    <x v="2"/>
    <x v="681"/>
    <n v="8.67"/>
    <n v="3"/>
    <n v="0"/>
    <n v="4.0749000000000004"/>
  </r>
  <r>
    <n v="1474"/>
    <x v="701"/>
    <x v="1"/>
    <x v="494"/>
    <d v="2012-02-12T00:00:00"/>
    <s v="Same Day"/>
    <s v="NM-18520"/>
    <s v="Neoma Murray"/>
    <x v="0"/>
    <s v="United States"/>
    <x v="12"/>
    <x v="5"/>
    <n v="77036"/>
    <x v="2"/>
    <s v="FUR-FU-10004270"/>
    <x v="0"/>
    <x v="5"/>
    <x v="989"/>
    <n v="6.6879999999999997"/>
    <n v="4"/>
    <n v="0.6"/>
    <n v="-4.0128000000000004"/>
  </r>
  <r>
    <n v="1475"/>
    <x v="702"/>
    <x v="0"/>
    <x v="258"/>
    <d v="2013-11-26T00:00:00"/>
    <s v="Standard Class"/>
    <s v="NP-18685"/>
    <s v="Nora Pelletier"/>
    <x v="2"/>
    <s v="United States"/>
    <x v="221"/>
    <x v="15"/>
    <n v="14304"/>
    <x v="3"/>
    <s v="OFF-AR-10003770"/>
    <x v="1"/>
    <x v="6"/>
    <x v="990"/>
    <n v="17.28"/>
    <n v="6"/>
    <n v="0"/>
    <n v="5.0111999999999997"/>
  </r>
  <r>
    <n v="1476"/>
    <x v="702"/>
    <x v="0"/>
    <x v="258"/>
    <d v="2013-11-26T00:00:00"/>
    <s v="Standard Class"/>
    <s v="NP-18685"/>
    <s v="Nora Pelletier"/>
    <x v="2"/>
    <s v="United States"/>
    <x v="221"/>
    <x v="15"/>
    <n v="14304"/>
    <x v="3"/>
    <s v="OFF-BI-10000320"/>
    <x v="1"/>
    <x v="8"/>
    <x v="768"/>
    <n v="17.712"/>
    <n v="3"/>
    <n v="0.2"/>
    <n v="6.4206000000000003"/>
  </r>
  <r>
    <n v="1477"/>
    <x v="703"/>
    <x v="3"/>
    <x v="498"/>
    <d v="2014-03-25T00:00:00"/>
    <s v="Standard Class"/>
    <s v="CG-12040"/>
    <s v="Catherine Glotzbach"/>
    <x v="2"/>
    <s v="United States"/>
    <x v="20"/>
    <x v="15"/>
    <n v="10024"/>
    <x v="3"/>
    <s v="OFF-LA-10003121"/>
    <x v="1"/>
    <x v="2"/>
    <x v="991"/>
    <n v="28.91"/>
    <n v="7"/>
    <n v="0"/>
    <n v="13.2986"/>
  </r>
  <r>
    <n v="1478"/>
    <x v="704"/>
    <x v="0"/>
    <x v="373"/>
    <d v="2013-11-18T00:00:00"/>
    <s v="Standard Class"/>
    <s v="CS-12505"/>
    <s v="Cindy Stewart"/>
    <x v="0"/>
    <s v="United States"/>
    <x v="222"/>
    <x v="3"/>
    <n v="27360"/>
    <x v="0"/>
    <s v="OFF-SU-10000381"/>
    <x v="1"/>
    <x v="14"/>
    <x v="654"/>
    <n v="52.136000000000003"/>
    <n v="7"/>
    <n v="0.2"/>
    <n v="5.8653000000000004"/>
  </r>
  <r>
    <n v="1479"/>
    <x v="705"/>
    <x v="3"/>
    <x v="123"/>
    <d v="2014-11-21T00:00:00"/>
    <s v="First Class"/>
    <s v="KD-16345"/>
    <s v="Katherine Ducich"/>
    <x v="0"/>
    <s v="United States"/>
    <x v="223"/>
    <x v="1"/>
    <n v="92683"/>
    <x v="1"/>
    <s v="TEC-PH-10000376"/>
    <x v="2"/>
    <x v="7"/>
    <x v="428"/>
    <n v="31.968"/>
    <n v="4"/>
    <n v="0.2"/>
    <n v="2.3976000000000002"/>
  </r>
  <r>
    <n v="1480"/>
    <x v="706"/>
    <x v="0"/>
    <x v="499"/>
    <d v="2013-09-12T00:00:00"/>
    <s v="Standard Class"/>
    <s v="MK-18160"/>
    <s v="Mike Kennedy"/>
    <x v="0"/>
    <s v="United States"/>
    <x v="8"/>
    <x v="1"/>
    <n v="94122"/>
    <x v="1"/>
    <s v="OFF-PA-10002262"/>
    <x v="1"/>
    <x v="10"/>
    <x v="992"/>
    <n v="25.92"/>
    <n v="4"/>
    <n v="0"/>
    <n v="12.441599999999999"/>
  </r>
  <r>
    <n v="1481"/>
    <x v="706"/>
    <x v="0"/>
    <x v="499"/>
    <d v="2013-09-12T00:00:00"/>
    <s v="Standard Class"/>
    <s v="MK-18160"/>
    <s v="Mike Kennedy"/>
    <x v="0"/>
    <s v="United States"/>
    <x v="8"/>
    <x v="1"/>
    <n v="94122"/>
    <x v="1"/>
    <s v="OFF-PA-10002464"/>
    <x v="1"/>
    <x v="10"/>
    <x v="993"/>
    <n v="40.46"/>
    <n v="7"/>
    <n v="0"/>
    <n v="19.825399999999998"/>
  </r>
  <r>
    <n v="1482"/>
    <x v="706"/>
    <x v="0"/>
    <x v="499"/>
    <d v="2013-09-12T00:00:00"/>
    <s v="Standard Class"/>
    <s v="MK-18160"/>
    <s v="Mike Kennedy"/>
    <x v="0"/>
    <s v="United States"/>
    <x v="8"/>
    <x v="1"/>
    <n v="94122"/>
    <x v="1"/>
    <s v="OFF-ST-10002214"/>
    <x v="1"/>
    <x v="4"/>
    <x v="994"/>
    <n v="33.869999999999997"/>
    <n v="3"/>
    <n v="0"/>
    <n v="8.8062000000000005"/>
  </r>
  <r>
    <n v="1483"/>
    <x v="707"/>
    <x v="3"/>
    <x v="326"/>
    <d v="2014-08-29T00:00:00"/>
    <s v="Second Class"/>
    <s v="DW-13540"/>
    <s v="Don Weiss"/>
    <x v="0"/>
    <s v="United States"/>
    <x v="25"/>
    <x v="18"/>
    <n v="38301"/>
    <x v="0"/>
    <s v="OFF-AR-10003560"/>
    <x v="1"/>
    <x v="6"/>
    <x v="482"/>
    <n v="9.7279999999999998"/>
    <n v="2"/>
    <n v="0.2"/>
    <n v="1.7023999999999999"/>
  </r>
  <r>
    <n v="1484"/>
    <x v="707"/>
    <x v="3"/>
    <x v="326"/>
    <d v="2014-08-29T00:00:00"/>
    <s v="Second Class"/>
    <s v="DW-13540"/>
    <s v="Don Weiss"/>
    <x v="0"/>
    <s v="United States"/>
    <x v="25"/>
    <x v="18"/>
    <n v="38301"/>
    <x v="0"/>
    <s v="OFF-PA-10000130"/>
    <x v="1"/>
    <x v="10"/>
    <x v="995"/>
    <n v="3.4239999999999999"/>
    <n v="1"/>
    <n v="0.2"/>
    <n v="1.07"/>
  </r>
  <r>
    <n v="1485"/>
    <x v="708"/>
    <x v="0"/>
    <x v="500"/>
    <d v="2013-10-19T00:00:00"/>
    <s v="Standard Class"/>
    <s v="CP-12340"/>
    <s v="Christine Phan"/>
    <x v="1"/>
    <s v="United States"/>
    <x v="4"/>
    <x v="4"/>
    <n v="98115"/>
    <x v="1"/>
    <s v="TEC-AC-10000865"/>
    <x v="2"/>
    <x v="11"/>
    <x v="996"/>
    <n v="177"/>
    <n v="3"/>
    <n v="0"/>
    <n v="30.09"/>
  </r>
  <r>
    <n v="1486"/>
    <x v="709"/>
    <x v="2"/>
    <x v="501"/>
    <d v="2011-03-12T00:00:00"/>
    <s v="Standard Class"/>
    <s v="MS-17770"/>
    <s v="Maxwell Schwartz"/>
    <x v="0"/>
    <s v="United States"/>
    <x v="20"/>
    <x v="15"/>
    <n v="10035"/>
    <x v="3"/>
    <s v="OFF-FA-10003021"/>
    <x v="1"/>
    <x v="13"/>
    <x v="33"/>
    <n v="3.76"/>
    <n v="2"/>
    <n v="0"/>
    <n v="1.3160000000000001"/>
  </r>
  <r>
    <n v="1487"/>
    <x v="710"/>
    <x v="1"/>
    <x v="502"/>
    <d v="2012-07-11T00:00:00"/>
    <s v="Standard Class"/>
    <s v="CM-12655"/>
    <s v="Corinna Mitchell"/>
    <x v="2"/>
    <s v="United States"/>
    <x v="1"/>
    <x v="1"/>
    <n v="90008"/>
    <x v="1"/>
    <s v="TEC-PH-10003580"/>
    <x v="2"/>
    <x v="7"/>
    <x v="997"/>
    <n v="1212.848"/>
    <n v="7"/>
    <n v="0.2"/>
    <n v="106.1242"/>
  </r>
  <r>
    <n v="1488"/>
    <x v="710"/>
    <x v="1"/>
    <x v="502"/>
    <d v="2012-07-11T00:00:00"/>
    <s v="Standard Class"/>
    <s v="CM-12655"/>
    <s v="Corinna Mitchell"/>
    <x v="2"/>
    <s v="United States"/>
    <x v="1"/>
    <x v="1"/>
    <n v="90008"/>
    <x v="1"/>
    <s v="TEC-AC-10001109"/>
    <x v="2"/>
    <x v="11"/>
    <x v="998"/>
    <n v="89.97"/>
    <n v="3"/>
    <n v="0"/>
    <n v="37.787399999999998"/>
  </r>
  <r>
    <n v="1489"/>
    <x v="710"/>
    <x v="1"/>
    <x v="502"/>
    <d v="2012-07-11T00:00:00"/>
    <s v="Standard Class"/>
    <s v="CM-12655"/>
    <s v="Corinna Mitchell"/>
    <x v="2"/>
    <s v="United States"/>
    <x v="1"/>
    <x v="1"/>
    <n v="90008"/>
    <x v="1"/>
    <s v="FUR-FU-10003347"/>
    <x v="0"/>
    <x v="5"/>
    <x v="374"/>
    <n v="42.6"/>
    <n v="3"/>
    <n v="0"/>
    <n v="16.614000000000001"/>
  </r>
  <r>
    <n v="1490"/>
    <x v="711"/>
    <x v="2"/>
    <x v="503"/>
    <d v="2011-06-12T00:00:00"/>
    <s v="Standard Class"/>
    <s v="Co-12640"/>
    <s v="Corey-Lock"/>
    <x v="0"/>
    <s v="United States"/>
    <x v="10"/>
    <x v="9"/>
    <n v="19143"/>
    <x v="3"/>
    <s v="OFF-LA-10000452"/>
    <x v="1"/>
    <x v="2"/>
    <x v="804"/>
    <n v="5.04"/>
    <n v="2"/>
    <n v="0.2"/>
    <n v="1.764"/>
  </r>
  <r>
    <n v="1491"/>
    <x v="712"/>
    <x v="3"/>
    <x v="504"/>
    <d v="2014-06-05T00:00:00"/>
    <s v="Second Class"/>
    <s v="DL-13495"/>
    <s v="Dionis Lloyd"/>
    <x v="1"/>
    <s v="United States"/>
    <x v="20"/>
    <x v="15"/>
    <n v="10024"/>
    <x v="3"/>
    <s v="OFF-EN-10002986"/>
    <x v="1"/>
    <x v="12"/>
    <x v="36"/>
    <n v="62.96"/>
    <n v="4"/>
    <n v="0"/>
    <n v="28.332000000000001"/>
  </r>
  <r>
    <n v="1492"/>
    <x v="713"/>
    <x v="3"/>
    <x v="221"/>
    <d v="2014-11-29T00:00:00"/>
    <s v="Standard Class"/>
    <s v="TS-21370"/>
    <s v="Todd Sumrall"/>
    <x v="1"/>
    <s v="United States"/>
    <x v="20"/>
    <x v="15"/>
    <n v="10035"/>
    <x v="3"/>
    <s v="OFF-PA-10001838"/>
    <x v="1"/>
    <x v="10"/>
    <x v="999"/>
    <n v="5.88"/>
    <n v="1"/>
    <n v="0"/>
    <n v="2.8812000000000002"/>
  </r>
  <r>
    <n v="1493"/>
    <x v="713"/>
    <x v="3"/>
    <x v="221"/>
    <d v="2014-11-29T00:00:00"/>
    <s v="Standard Class"/>
    <s v="TS-21370"/>
    <s v="Todd Sumrall"/>
    <x v="1"/>
    <s v="United States"/>
    <x v="20"/>
    <x v="15"/>
    <n v="10035"/>
    <x v="3"/>
    <s v="FUR-CH-10000785"/>
    <x v="0"/>
    <x v="1"/>
    <x v="320"/>
    <n v="977.29200000000003"/>
    <n v="6"/>
    <n v="0.1"/>
    <n v="173.74080000000001"/>
  </r>
  <r>
    <n v="1494"/>
    <x v="714"/>
    <x v="3"/>
    <x v="505"/>
    <d v="2014-04-11T00:00:00"/>
    <s v="Standard Class"/>
    <s v="JW-15220"/>
    <s v="Jane Waco"/>
    <x v="1"/>
    <s v="United States"/>
    <x v="137"/>
    <x v="4"/>
    <n v="98661"/>
    <x v="1"/>
    <s v="FUR-FU-10002885"/>
    <x v="0"/>
    <x v="5"/>
    <x v="755"/>
    <n v="9.64"/>
    <n v="2"/>
    <n v="0"/>
    <n v="3.6631999999999998"/>
  </r>
  <r>
    <n v="1495"/>
    <x v="715"/>
    <x v="2"/>
    <x v="506"/>
    <d v="2011-12-19T00:00:00"/>
    <s v="Second Class"/>
    <s v="RF-19840"/>
    <s v="Roy FranzÃ¶sisch"/>
    <x v="0"/>
    <s v="United States"/>
    <x v="38"/>
    <x v="32"/>
    <n v="31907"/>
    <x v="0"/>
    <s v="OFF-AR-10002952"/>
    <x v="1"/>
    <x v="6"/>
    <x v="806"/>
    <n v="40.049999999999997"/>
    <n v="3"/>
    <n v="0"/>
    <n v="11.214"/>
  </r>
  <r>
    <n v="1496"/>
    <x v="716"/>
    <x v="3"/>
    <x v="507"/>
    <d v="2014-09-09T00:00:00"/>
    <s v="Standard Class"/>
    <s v="JD-15790"/>
    <s v="John Dryer"/>
    <x v="0"/>
    <s v="United States"/>
    <x v="224"/>
    <x v="5"/>
    <n v="75019"/>
    <x v="2"/>
    <s v="OFF-AR-10003759"/>
    <x v="1"/>
    <x v="6"/>
    <x v="838"/>
    <n v="10.192"/>
    <n v="7"/>
    <n v="0.2"/>
    <n v="3.1850000000000001"/>
  </r>
  <r>
    <n v="1497"/>
    <x v="716"/>
    <x v="3"/>
    <x v="507"/>
    <d v="2014-09-09T00:00:00"/>
    <s v="Standard Class"/>
    <s v="JD-15790"/>
    <s v="John Dryer"/>
    <x v="0"/>
    <s v="United States"/>
    <x v="224"/>
    <x v="5"/>
    <n v="75019"/>
    <x v="2"/>
    <s v="OFF-ST-10004950"/>
    <x v="1"/>
    <x v="4"/>
    <x v="1000"/>
    <n v="16.783999999999999"/>
    <n v="1"/>
    <n v="0.2"/>
    <n v="-0.20979999999999999"/>
  </r>
  <r>
    <n v="1498"/>
    <x v="716"/>
    <x v="3"/>
    <x v="507"/>
    <d v="2014-09-09T00:00:00"/>
    <s v="Standard Class"/>
    <s v="JD-15790"/>
    <s v="John Dryer"/>
    <x v="0"/>
    <s v="United States"/>
    <x v="224"/>
    <x v="5"/>
    <n v="75019"/>
    <x v="2"/>
    <s v="OFF-AR-10001940"/>
    <x v="1"/>
    <x v="6"/>
    <x v="168"/>
    <n v="13.12"/>
    <n v="5"/>
    <n v="0.2"/>
    <n v="3.7719999999999998"/>
  </r>
  <r>
    <n v="1499"/>
    <x v="717"/>
    <x v="0"/>
    <x v="508"/>
    <d v="2013-10-21T00:00:00"/>
    <s v="First Class"/>
    <s v="NK-18490"/>
    <s v="Neil Knudson"/>
    <x v="2"/>
    <s v="United States"/>
    <x v="8"/>
    <x v="1"/>
    <n v="94122"/>
    <x v="1"/>
    <s v="OFF-BI-10003981"/>
    <x v="1"/>
    <x v="8"/>
    <x v="109"/>
    <n v="18.16"/>
    <n v="5"/>
    <n v="0.2"/>
    <n v="6.5830000000000002"/>
  </r>
  <r>
    <n v="1500"/>
    <x v="718"/>
    <x v="3"/>
    <x v="105"/>
    <d v="2014-11-19T00:00:00"/>
    <s v="Standard Class"/>
    <s v="NG-18430"/>
    <s v="Nathan Gelder"/>
    <x v="0"/>
    <s v="United States"/>
    <x v="89"/>
    <x v="5"/>
    <n v="78745"/>
    <x v="2"/>
    <s v="OFF-PA-10002749"/>
    <x v="1"/>
    <x v="10"/>
    <x v="185"/>
    <n v="16.056000000000001"/>
    <n v="3"/>
    <n v="0.2"/>
    <n v="5.8202999999999996"/>
  </r>
  <r>
    <n v="1501"/>
    <x v="718"/>
    <x v="3"/>
    <x v="105"/>
    <d v="2014-11-19T00:00:00"/>
    <s v="Standard Class"/>
    <s v="NG-18430"/>
    <s v="Nathan Gelder"/>
    <x v="0"/>
    <s v="United States"/>
    <x v="89"/>
    <x v="5"/>
    <n v="78745"/>
    <x v="2"/>
    <s v="OFF-PA-10003823"/>
    <x v="1"/>
    <x v="10"/>
    <x v="1001"/>
    <n v="223.05600000000001"/>
    <n v="9"/>
    <n v="0.2"/>
    <n v="69.704999999999998"/>
  </r>
  <r>
    <n v="1502"/>
    <x v="718"/>
    <x v="3"/>
    <x v="105"/>
    <d v="2014-11-19T00:00:00"/>
    <s v="Standard Class"/>
    <s v="NG-18430"/>
    <s v="Nathan Gelder"/>
    <x v="0"/>
    <s v="United States"/>
    <x v="89"/>
    <x v="5"/>
    <n v="78745"/>
    <x v="2"/>
    <s v="OFF-ST-10003716"/>
    <x v="1"/>
    <x v="4"/>
    <x v="889"/>
    <n v="540.048"/>
    <n v="3"/>
    <n v="0.2"/>
    <n v="-47.254199999999997"/>
  </r>
  <r>
    <n v="1503"/>
    <x v="719"/>
    <x v="0"/>
    <x v="390"/>
    <d v="2013-02-12T00:00:00"/>
    <s v="Standard Class"/>
    <s v="AT-10435"/>
    <s v="Alyssa Tate"/>
    <x v="2"/>
    <s v="United States"/>
    <x v="1"/>
    <x v="1"/>
    <n v="90045"/>
    <x v="1"/>
    <s v="TEC-PH-10001300"/>
    <x v="2"/>
    <x v="7"/>
    <x v="1002"/>
    <n v="33.520000000000003"/>
    <n v="2"/>
    <n v="0.2"/>
    <n v="3.3519999999999999"/>
  </r>
  <r>
    <n v="1504"/>
    <x v="719"/>
    <x v="0"/>
    <x v="390"/>
    <d v="2013-02-12T00:00:00"/>
    <s v="Standard Class"/>
    <s v="AT-10435"/>
    <s v="Alyssa Tate"/>
    <x v="2"/>
    <s v="United States"/>
    <x v="1"/>
    <x v="1"/>
    <n v="90045"/>
    <x v="1"/>
    <s v="FUR-FU-10000010"/>
    <x v="0"/>
    <x v="5"/>
    <x v="522"/>
    <n v="9.94"/>
    <n v="2"/>
    <n v="0"/>
    <n v="3.0813999999999999"/>
  </r>
  <r>
    <n v="1505"/>
    <x v="720"/>
    <x v="1"/>
    <x v="509"/>
    <d v="2012-07-08T00:00:00"/>
    <s v="Standard Class"/>
    <s v="PC-19000"/>
    <s v="Pauline Chand"/>
    <x v="2"/>
    <s v="United States"/>
    <x v="1"/>
    <x v="1"/>
    <n v="90004"/>
    <x v="1"/>
    <s v="OFF-AR-10001868"/>
    <x v="1"/>
    <x v="6"/>
    <x v="59"/>
    <n v="6.72"/>
    <n v="4"/>
    <n v="0"/>
    <n v="3.36"/>
  </r>
  <r>
    <n v="1506"/>
    <x v="720"/>
    <x v="1"/>
    <x v="509"/>
    <d v="2012-07-08T00:00:00"/>
    <s v="Standard Class"/>
    <s v="PC-19000"/>
    <s v="Pauline Chand"/>
    <x v="2"/>
    <s v="United States"/>
    <x v="1"/>
    <x v="1"/>
    <n v="90004"/>
    <x v="1"/>
    <s v="FUR-TA-10003715"/>
    <x v="0"/>
    <x v="3"/>
    <x v="1003"/>
    <n v="1004.976"/>
    <n v="6"/>
    <n v="0.2"/>
    <n v="-175.8708"/>
  </r>
  <r>
    <n v="1507"/>
    <x v="721"/>
    <x v="3"/>
    <x v="165"/>
    <d v="2014-12-30T00:00:00"/>
    <s v="Standard Class"/>
    <s v="AR-10540"/>
    <s v="Andy Reiter"/>
    <x v="0"/>
    <s v="United States"/>
    <x v="20"/>
    <x v="15"/>
    <n v="10024"/>
    <x v="3"/>
    <s v="OFF-BI-10003708"/>
    <x v="1"/>
    <x v="8"/>
    <x v="969"/>
    <n v="17.88"/>
    <n v="3"/>
    <n v="0.2"/>
    <n v="5.5875000000000004"/>
  </r>
  <r>
    <n v="1508"/>
    <x v="722"/>
    <x v="0"/>
    <x v="42"/>
    <d v="2013-09-24T00:00:00"/>
    <s v="Standard Class"/>
    <s v="CS-12505"/>
    <s v="Cindy Stewart"/>
    <x v="0"/>
    <s v="United States"/>
    <x v="38"/>
    <x v="32"/>
    <n v="31907"/>
    <x v="0"/>
    <s v="TEC-MA-10004458"/>
    <x v="2"/>
    <x v="15"/>
    <x v="1004"/>
    <n v="396"/>
    <n v="4"/>
    <n v="0"/>
    <n v="190.08"/>
  </r>
  <r>
    <n v="1509"/>
    <x v="723"/>
    <x v="3"/>
    <x v="389"/>
    <d v="2014-11-12T00:00:00"/>
    <s v="Same Day"/>
    <s v="LS-16975"/>
    <s v="Lindsay Shagiari"/>
    <x v="2"/>
    <s v="United States"/>
    <x v="155"/>
    <x v="8"/>
    <n v="68104"/>
    <x v="2"/>
    <s v="OFF-BI-10004965"/>
    <x v="1"/>
    <x v="8"/>
    <x v="1005"/>
    <n v="34.5"/>
    <n v="3"/>
    <n v="0"/>
    <n v="15.525"/>
  </r>
  <r>
    <n v="1510"/>
    <x v="724"/>
    <x v="3"/>
    <x v="510"/>
    <d v="2014-09-16T00:00:00"/>
    <s v="First Class"/>
    <s v="JM-15535"/>
    <s v="Jessica Myrick"/>
    <x v="0"/>
    <s v="United States"/>
    <x v="1"/>
    <x v="1"/>
    <n v="90036"/>
    <x v="1"/>
    <s v="FUR-FU-10004270"/>
    <x v="0"/>
    <x v="5"/>
    <x v="989"/>
    <n v="8.36"/>
    <n v="2"/>
    <n v="0"/>
    <n v="3.0095999999999998"/>
  </r>
  <r>
    <n v="1511"/>
    <x v="725"/>
    <x v="3"/>
    <x v="92"/>
    <d v="2014-02-07T00:00:00"/>
    <s v="Standard Class"/>
    <s v="NH-18610"/>
    <s v="Nicole Hansen"/>
    <x v="1"/>
    <s v="United States"/>
    <x v="225"/>
    <x v="1"/>
    <n v="91767"/>
    <x v="1"/>
    <s v="OFF-AR-10002135"/>
    <x v="1"/>
    <x v="6"/>
    <x v="278"/>
    <n v="385.6"/>
    <n v="8"/>
    <n v="0"/>
    <n v="111.824"/>
  </r>
  <r>
    <n v="1512"/>
    <x v="725"/>
    <x v="3"/>
    <x v="92"/>
    <d v="2014-02-07T00:00:00"/>
    <s v="Standard Class"/>
    <s v="NH-18610"/>
    <s v="Nicole Hansen"/>
    <x v="1"/>
    <s v="United States"/>
    <x v="225"/>
    <x v="1"/>
    <n v="91767"/>
    <x v="1"/>
    <s v="OFF-AR-10003514"/>
    <x v="1"/>
    <x v="6"/>
    <x v="180"/>
    <n v="35.82"/>
    <n v="9"/>
    <n v="0"/>
    <n v="11.820600000000001"/>
  </r>
  <r>
    <n v="1513"/>
    <x v="726"/>
    <x v="3"/>
    <x v="238"/>
    <d v="2014-08-23T00:00:00"/>
    <s v="Standard Class"/>
    <s v="RA-19915"/>
    <s v="Russell Applegate"/>
    <x v="0"/>
    <s v="United States"/>
    <x v="61"/>
    <x v="5"/>
    <n v="75220"/>
    <x v="2"/>
    <s v="OFF-ST-10002276"/>
    <x v="1"/>
    <x v="4"/>
    <x v="223"/>
    <n v="200.06399999999999"/>
    <n v="3"/>
    <n v="0.2"/>
    <n v="12.504"/>
  </r>
  <r>
    <n v="1514"/>
    <x v="726"/>
    <x v="3"/>
    <x v="238"/>
    <d v="2014-08-23T00:00:00"/>
    <s v="Standard Class"/>
    <s v="RA-19915"/>
    <s v="Russell Applegate"/>
    <x v="0"/>
    <s v="United States"/>
    <x v="61"/>
    <x v="5"/>
    <n v="75220"/>
    <x v="2"/>
    <s v="OFF-BI-10001098"/>
    <x v="1"/>
    <x v="8"/>
    <x v="405"/>
    <n v="21.38"/>
    <n v="5"/>
    <n v="0.8"/>
    <n v="-33.139000000000003"/>
  </r>
  <r>
    <n v="1515"/>
    <x v="726"/>
    <x v="3"/>
    <x v="238"/>
    <d v="2014-08-23T00:00:00"/>
    <s v="Standard Class"/>
    <s v="RA-19915"/>
    <s v="Russell Applegate"/>
    <x v="0"/>
    <s v="United States"/>
    <x v="61"/>
    <x v="5"/>
    <n v="75220"/>
    <x v="2"/>
    <s v="OFF-BI-10001636"/>
    <x v="1"/>
    <x v="8"/>
    <x v="668"/>
    <n v="6.7439999999999998"/>
    <n v="4"/>
    <n v="0.8"/>
    <n v="-11.4648"/>
  </r>
  <r>
    <n v="1516"/>
    <x v="727"/>
    <x v="3"/>
    <x v="157"/>
    <d v="2014-12-18T00:00:00"/>
    <s v="Standard Class"/>
    <s v="AI-10855"/>
    <s v="Arianne Irving"/>
    <x v="0"/>
    <s v="United States"/>
    <x v="10"/>
    <x v="9"/>
    <n v="19120"/>
    <x v="3"/>
    <s v="FUR-CH-10002961"/>
    <x v="0"/>
    <x v="1"/>
    <x v="939"/>
    <n v="63.686"/>
    <n v="1"/>
    <n v="0.3"/>
    <n v="-9.0980000000000008"/>
  </r>
  <r>
    <n v="1517"/>
    <x v="728"/>
    <x v="3"/>
    <x v="389"/>
    <d v="2014-12-15T00:00:00"/>
    <s v="Second Class"/>
    <s v="MC-17845"/>
    <s v="Michael Chen"/>
    <x v="0"/>
    <s v="United States"/>
    <x v="226"/>
    <x v="33"/>
    <n v="89031"/>
    <x v="1"/>
    <s v="FUR-TA-10004256"/>
    <x v="0"/>
    <x v="3"/>
    <x v="484"/>
    <n v="1669.6"/>
    <n v="4"/>
    <n v="0"/>
    <n v="116.872"/>
  </r>
  <r>
    <n v="1518"/>
    <x v="729"/>
    <x v="2"/>
    <x v="511"/>
    <d v="2011-07-02T00:00:00"/>
    <s v="Second Class"/>
    <s v="TB-21400"/>
    <s v="Tom Boeckenhauer"/>
    <x v="0"/>
    <s v="United States"/>
    <x v="4"/>
    <x v="4"/>
    <n v="98105"/>
    <x v="1"/>
    <s v="OFF-BI-10004593"/>
    <x v="1"/>
    <x v="8"/>
    <x v="267"/>
    <n v="83.84"/>
    <n v="2"/>
    <n v="0.2"/>
    <n v="27.248000000000001"/>
  </r>
  <r>
    <n v="1519"/>
    <x v="729"/>
    <x v="2"/>
    <x v="511"/>
    <d v="2011-07-02T00:00:00"/>
    <s v="Second Class"/>
    <s v="TB-21400"/>
    <s v="Tom Boeckenhauer"/>
    <x v="0"/>
    <s v="United States"/>
    <x v="4"/>
    <x v="4"/>
    <n v="98105"/>
    <x v="1"/>
    <s v="OFF-BI-10002827"/>
    <x v="1"/>
    <x v="8"/>
    <x v="549"/>
    <n v="13.272"/>
    <n v="3"/>
    <n v="0.2"/>
    <n v="4.3133999999999997"/>
  </r>
  <r>
    <n v="1520"/>
    <x v="730"/>
    <x v="3"/>
    <x v="512"/>
    <d v="2014-02-15T00:00:00"/>
    <s v="Second Class"/>
    <s v="VW-21775"/>
    <s v="Victoria Wilson"/>
    <x v="1"/>
    <s v="United States"/>
    <x v="8"/>
    <x v="1"/>
    <n v="94110"/>
    <x v="1"/>
    <s v="OFF-BI-10001759"/>
    <x v="1"/>
    <x v="8"/>
    <x v="725"/>
    <n v="21.335999999999999"/>
    <n v="7"/>
    <n v="0.2"/>
    <n v="7.7343000000000002"/>
  </r>
  <r>
    <n v="1521"/>
    <x v="731"/>
    <x v="3"/>
    <x v="513"/>
    <d v="2014-04-22T00:00:00"/>
    <s v="Standard Class"/>
    <s v="PL-18925"/>
    <s v="Paul Lucas"/>
    <x v="2"/>
    <s v="United States"/>
    <x v="22"/>
    <x v="10"/>
    <n v="60610"/>
    <x v="2"/>
    <s v="OFF-AR-10001419"/>
    <x v="1"/>
    <x v="6"/>
    <x v="1006"/>
    <n v="16.52"/>
    <n v="5"/>
    <n v="0.2"/>
    <n v="2.0649999999999999"/>
  </r>
  <r>
    <n v="1522"/>
    <x v="732"/>
    <x v="1"/>
    <x v="401"/>
    <d v="2012-11-12T00:00:00"/>
    <s v="Standard Class"/>
    <s v="GH-14425"/>
    <s v="Gary Hwang"/>
    <x v="0"/>
    <s v="United States"/>
    <x v="93"/>
    <x v="16"/>
    <n v="85705"/>
    <x v="1"/>
    <s v="FUR-FU-10002253"/>
    <x v="0"/>
    <x v="5"/>
    <x v="587"/>
    <n v="206.11199999999999"/>
    <n v="6"/>
    <n v="0.2"/>
    <n v="48.951599999999999"/>
  </r>
  <r>
    <n v="1523"/>
    <x v="732"/>
    <x v="1"/>
    <x v="401"/>
    <d v="2012-11-12T00:00:00"/>
    <s v="Standard Class"/>
    <s v="GH-14425"/>
    <s v="Gary Hwang"/>
    <x v="0"/>
    <s v="United States"/>
    <x v="93"/>
    <x v="16"/>
    <n v="85705"/>
    <x v="1"/>
    <s v="OFF-PA-10002586"/>
    <x v="1"/>
    <x v="10"/>
    <x v="1007"/>
    <n v="19.920000000000002"/>
    <n v="5"/>
    <n v="0.2"/>
    <n v="6.7229999999999999"/>
  </r>
  <r>
    <n v="1524"/>
    <x v="732"/>
    <x v="1"/>
    <x v="401"/>
    <d v="2012-11-12T00:00:00"/>
    <s v="Standard Class"/>
    <s v="GH-14425"/>
    <s v="Gary Hwang"/>
    <x v="0"/>
    <s v="United States"/>
    <x v="93"/>
    <x v="16"/>
    <n v="85705"/>
    <x v="1"/>
    <s v="OFF-PA-10003039"/>
    <x v="1"/>
    <x v="10"/>
    <x v="330"/>
    <n v="198.27199999999999"/>
    <n v="8"/>
    <n v="0.2"/>
    <n v="61.96"/>
  </r>
  <r>
    <n v="1525"/>
    <x v="732"/>
    <x v="1"/>
    <x v="401"/>
    <d v="2012-11-12T00:00:00"/>
    <s v="Standard Class"/>
    <s v="GH-14425"/>
    <s v="Gary Hwang"/>
    <x v="0"/>
    <s v="United States"/>
    <x v="93"/>
    <x v="16"/>
    <n v="85705"/>
    <x v="1"/>
    <s v="OFF-ST-10004804"/>
    <x v="1"/>
    <x v="4"/>
    <x v="230"/>
    <n v="247.10400000000001"/>
    <n v="6"/>
    <n v="0.2"/>
    <n v="-58.687199999999997"/>
  </r>
  <r>
    <n v="1526"/>
    <x v="732"/>
    <x v="1"/>
    <x v="401"/>
    <d v="2012-11-12T00:00:00"/>
    <s v="Standard Class"/>
    <s v="GH-14425"/>
    <s v="Gary Hwang"/>
    <x v="0"/>
    <s v="United States"/>
    <x v="93"/>
    <x v="16"/>
    <n v="85705"/>
    <x v="1"/>
    <s v="OFF-AR-10004042"/>
    <x v="1"/>
    <x v="6"/>
    <x v="30"/>
    <n v="86.304000000000002"/>
    <n v="6"/>
    <n v="0.2"/>
    <n v="9.7091999999999992"/>
  </r>
  <r>
    <n v="1527"/>
    <x v="733"/>
    <x v="0"/>
    <x v="405"/>
    <d v="2013-07-28T00:00:00"/>
    <s v="Standard Class"/>
    <s v="CJ-12010"/>
    <s v="Caroline Jumper"/>
    <x v="0"/>
    <s v="United States"/>
    <x v="227"/>
    <x v="9"/>
    <n v="18103"/>
    <x v="3"/>
    <s v="OFF-AR-10002221"/>
    <x v="1"/>
    <x v="6"/>
    <x v="1008"/>
    <n v="4.16"/>
    <n v="2"/>
    <n v="0.2"/>
    <n v="0.36399999999999999"/>
  </r>
  <r>
    <n v="1528"/>
    <x v="733"/>
    <x v="0"/>
    <x v="405"/>
    <d v="2013-07-28T00:00:00"/>
    <s v="Standard Class"/>
    <s v="CJ-12010"/>
    <s v="Caroline Jumper"/>
    <x v="0"/>
    <s v="United States"/>
    <x v="227"/>
    <x v="9"/>
    <n v="18103"/>
    <x v="3"/>
    <s v="FUR-FU-10002456"/>
    <x v="0"/>
    <x v="5"/>
    <x v="1009"/>
    <n v="11.648"/>
    <n v="2"/>
    <n v="0.2"/>
    <n v="3.3488000000000002"/>
  </r>
  <r>
    <n v="1529"/>
    <x v="734"/>
    <x v="1"/>
    <x v="209"/>
    <d v="2012-10-11T00:00:00"/>
    <s v="Second Class"/>
    <s v="MC-18130"/>
    <s v="Mike Caudle"/>
    <x v="1"/>
    <s v="United States"/>
    <x v="46"/>
    <x v="13"/>
    <n v="19711"/>
    <x v="3"/>
    <s v="OFF-FA-10004968"/>
    <x v="1"/>
    <x v="13"/>
    <x v="1010"/>
    <n v="26.18"/>
    <n v="7"/>
    <n v="0"/>
    <n v="0.52359999999999995"/>
  </r>
  <r>
    <n v="1530"/>
    <x v="734"/>
    <x v="1"/>
    <x v="209"/>
    <d v="2012-10-11T00:00:00"/>
    <s v="Second Class"/>
    <s v="MC-18130"/>
    <s v="Mike Caudle"/>
    <x v="1"/>
    <s v="United States"/>
    <x v="46"/>
    <x v="13"/>
    <n v="19711"/>
    <x v="3"/>
    <s v="OFF-PA-10001274"/>
    <x v="1"/>
    <x v="10"/>
    <x v="1011"/>
    <n v="7.3"/>
    <n v="2"/>
    <n v="0"/>
    <n v="3.431"/>
  </r>
  <r>
    <n v="1531"/>
    <x v="735"/>
    <x v="1"/>
    <x v="514"/>
    <d v="2012-03-31T00:00:00"/>
    <s v="Standard Class"/>
    <s v="BV-11245"/>
    <s v="Benjamin Venier"/>
    <x v="1"/>
    <s v="United States"/>
    <x v="100"/>
    <x v="2"/>
    <n v="33142"/>
    <x v="0"/>
    <s v="OFF-PA-10001125"/>
    <x v="1"/>
    <x v="10"/>
    <x v="1012"/>
    <n v="74.352000000000004"/>
    <n v="3"/>
    <n v="0.2"/>
    <n v="23.234999999999999"/>
  </r>
  <r>
    <n v="1532"/>
    <x v="736"/>
    <x v="3"/>
    <x v="515"/>
    <d v="2014-06-09T00:00:00"/>
    <s v="Standard Class"/>
    <s v="JF-15490"/>
    <s v="Jeremy Farry"/>
    <x v="0"/>
    <s v="United States"/>
    <x v="228"/>
    <x v="16"/>
    <n v="85281"/>
    <x v="1"/>
    <s v="OFF-ST-10000344"/>
    <x v="1"/>
    <x v="4"/>
    <x v="1013"/>
    <n v="10.744"/>
    <n v="1"/>
    <n v="0.2"/>
    <n v="0.80579999999999996"/>
  </r>
  <r>
    <n v="1533"/>
    <x v="736"/>
    <x v="3"/>
    <x v="515"/>
    <d v="2014-06-09T00:00:00"/>
    <s v="Standard Class"/>
    <s v="JF-15490"/>
    <s v="Jeremy Farry"/>
    <x v="0"/>
    <s v="United States"/>
    <x v="228"/>
    <x v="16"/>
    <n v="85281"/>
    <x v="1"/>
    <s v="OFF-FA-10000585"/>
    <x v="1"/>
    <x v="13"/>
    <x v="202"/>
    <n v="8.3759999999999994"/>
    <n v="3"/>
    <n v="0.2"/>
    <n v="2.7222"/>
  </r>
  <r>
    <n v="1534"/>
    <x v="737"/>
    <x v="0"/>
    <x v="429"/>
    <d v="2013-09-12T00:00:00"/>
    <s v="Standard Class"/>
    <s v="EB-13840"/>
    <s v="Ellis Ballard"/>
    <x v="1"/>
    <s v="United States"/>
    <x v="20"/>
    <x v="15"/>
    <n v="10035"/>
    <x v="3"/>
    <s v="OFF-ST-10003324"/>
    <x v="1"/>
    <x v="4"/>
    <x v="1014"/>
    <n v="212.88"/>
    <n v="6"/>
    <n v="0"/>
    <n v="0"/>
  </r>
  <r>
    <n v="1535"/>
    <x v="738"/>
    <x v="3"/>
    <x v="516"/>
    <d v="2014-02-15T00:00:00"/>
    <s v="Standard Class"/>
    <s v="MP-18175"/>
    <s v="Mike Pelletier"/>
    <x v="2"/>
    <s v="United States"/>
    <x v="229"/>
    <x v="1"/>
    <n v="92677"/>
    <x v="1"/>
    <s v="FUR-BO-10004015"/>
    <x v="0"/>
    <x v="0"/>
    <x v="569"/>
    <n v="203.983"/>
    <n v="2"/>
    <n v="0.15"/>
    <n v="16.7986"/>
  </r>
  <r>
    <n v="1536"/>
    <x v="739"/>
    <x v="0"/>
    <x v="517"/>
    <d v="2013-03-11T00:00:00"/>
    <s v="Standard Class"/>
    <s v="JM-15655"/>
    <s v="Jim Mitchum"/>
    <x v="1"/>
    <s v="United States"/>
    <x v="230"/>
    <x v="30"/>
    <n v="8302"/>
    <x v="3"/>
    <s v="OFF-ST-10000419"/>
    <x v="1"/>
    <x v="4"/>
    <x v="1015"/>
    <n v="40.74"/>
    <n v="3"/>
    <n v="0"/>
    <n v="0.40739999999999998"/>
  </r>
  <r>
    <n v="1537"/>
    <x v="739"/>
    <x v="0"/>
    <x v="517"/>
    <d v="2013-03-11T00:00:00"/>
    <s v="Standard Class"/>
    <s v="JM-15655"/>
    <s v="Jim Mitchum"/>
    <x v="1"/>
    <s v="United States"/>
    <x v="230"/>
    <x v="30"/>
    <n v="8302"/>
    <x v="3"/>
    <s v="OFF-AP-10001626"/>
    <x v="1"/>
    <x v="9"/>
    <x v="1016"/>
    <n v="11.67"/>
    <n v="3"/>
    <n v="0"/>
    <n v="3.0341999999999998"/>
  </r>
  <r>
    <n v="1538"/>
    <x v="740"/>
    <x v="3"/>
    <x v="175"/>
    <d v="2014-09-18T00:00:00"/>
    <s v="Second Class"/>
    <s v="CL-11890"/>
    <s v="Carl Ludwig"/>
    <x v="0"/>
    <s v="United States"/>
    <x v="231"/>
    <x v="31"/>
    <n v="2149"/>
    <x v="3"/>
    <s v="TEC-PH-10000439"/>
    <x v="2"/>
    <x v="7"/>
    <x v="869"/>
    <n v="39.99"/>
    <n v="1"/>
    <n v="0"/>
    <n v="11.597099999999999"/>
  </r>
  <r>
    <n v="1539"/>
    <x v="740"/>
    <x v="3"/>
    <x v="175"/>
    <d v="2014-09-18T00:00:00"/>
    <s v="Second Class"/>
    <s v="CL-11890"/>
    <s v="Carl Ludwig"/>
    <x v="0"/>
    <s v="United States"/>
    <x v="231"/>
    <x v="31"/>
    <n v="2149"/>
    <x v="3"/>
    <s v="OFF-AR-10003478"/>
    <x v="1"/>
    <x v="6"/>
    <x v="355"/>
    <n v="16.28"/>
    <n v="2"/>
    <n v="0"/>
    <n v="6.5119999999999996"/>
  </r>
  <r>
    <n v="1540"/>
    <x v="740"/>
    <x v="3"/>
    <x v="175"/>
    <d v="2014-09-18T00:00:00"/>
    <s v="Second Class"/>
    <s v="CL-11890"/>
    <s v="Carl Ludwig"/>
    <x v="0"/>
    <s v="United States"/>
    <x v="231"/>
    <x v="31"/>
    <n v="2149"/>
    <x v="3"/>
    <s v="FUR-BO-10002545"/>
    <x v="0"/>
    <x v="0"/>
    <x v="37"/>
    <n v="782.94"/>
    <n v="3"/>
    <n v="0"/>
    <n v="203.56440000000001"/>
  </r>
  <r>
    <n v="1541"/>
    <x v="740"/>
    <x v="3"/>
    <x v="175"/>
    <d v="2014-09-18T00:00:00"/>
    <s v="Second Class"/>
    <s v="CL-11890"/>
    <s v="Carl Ludwig"/>
    <x v="0"/>
    <s v="United States"/>
    <x v="231"/>
    <x v="31"/>
    <n v="2149"/>
    <x v="3"/>
    <s v="OFF-BI-10001765"/>
    <x v="1"/>
    <x v="8"/>
    <x v="985"/>
    <n v="242.48"/>
    <n v="7"/>
    <n v="0"/>
    <n v="116.3904"/>
  </r>
  <r>
    <n v="1542"/>
    <x v="741"/>
    <x v="2"/>
    <x v="518"/>
    <d v="2011-03-16T00:00:00"/>
    <s v="Second Class"/>
    <s v="CK-12205"/>
    <s v="Chloris Kastensmidt"/>
    <x v="0"/>
    <s v="United States"/>
    <x v="38"/>
    <x v="24"/>
    <n v="43229"/>
    <x v="3"/>
    <s v="FUR-FU-10003981"/>
    <x v="0"/>
    <x v="5"/>
    <x v="322"/>
    <n v="8.32"/>
    <n v="5"/>
    <n v="0.2"/>
    <n v="2.2879999999999998"/>
  </r>
  <r>
    <n v="1543"/>
    <x v="741"/>
    <x v="2"/>
    <x v="518"/>
    <d v="2011-03-16T00:00:00"/>
    <s v="Second Class"/>
    <s v="CK-12205"/>
    <s v="Chloris Kastensmidt"/>
    <x v="0"/>
    <s v="United States"/>
    <x v="38"/>
    <x v="24"/>
    <n v="43229"/>
    <x v="3"/>
    <s v="OFF-FA-10001561"/>
    <x v="1"/>
    <x v="13"/>
    <x v="831"/>
    <n v="10.464"/>
    <n v="6"/>
    <n v="0.2"/>
    <n v="1.7003999999999999"/>
  </r>
  <r>
    <n v="1544"/>
    <x v="742"/>
    <x v="2"/>
    <x v="519"/>
    <d v="2011-09-02T00:00:00"/>
    <s v="Standard Class"/>
    <s v="DB-13270"/>
    <s v="Deborah Brumfield"/>
    <x v="2"/>
    <s v="United States"/>
    <x v="70"/>
    <x v="1"/>
    <n v="92024"/>
    <x v="1"/>
    <s v="OFF-BI-10004230"/>
    <x v="1"/>
    <x v="8"/>
    <x v="649"/>
    <n v="82.896000000000001"/>
    <n v="3"/>
    <n v="0.2"/>
    <n v="29.0136"/>
  </r>
  <r>
    <n v="1545"/>
    <x v="742"/>
    <x v="2"/>
    <x v="519"/>
    <d v="2011-09-02T00:00:00"/>
    <s v="Standard Class"/>
    <s v="DB-13270"/>
    <s v="Deborah Brumfield"/>
    <x v="2"/>
    <s v="United States"/>
    <x v="70"/>
    <x v="1"/>
    <n v="92024"/>
    <x v="1"/>
    <s v="OFF-PA-10000350"/>
    <x v="1"/>
    <x v="10"/>
    <x v="724"/>
    <n v="34.24"/>
    <n v="4"/>
    <n v="0"/>
    <n v="16.0928"/>
  </r>
  <r>
    <n v="1546"/>
    <x v="743"/>
    <x v="2"/>
    <x v="520"/>
    <d v="2012-04-01T00:00:00"/>
    <s v="Second Class"/>
    <s v="PC-18745"/>
    <s v="Pamela Coakley"/>
    <x v="1"/>
    <s v="United States"/>
    <x v="232"/>
    <x v="15"/>
    <n v="13601"/>
    <x v="3"/>
    <s v="FUR-BO-10002613"/>
    <x v="0"/>
    <x v="0"/>
    <x v="177"/>
    <n v="1573.4880000000001"/>
    <n v="7"/>
    <n v="0.2"/>
    <n v="196.68600000000001"/>
  </r>
  <r>
    <n v="1547"/>
    <x v="744"/>
    <x v="1"/>
    <x v="521"/>
    <d v="2012-11-27T00:00:00"/>
    <s v="Standard Class"/>
    <s v="VB-21745"/>
    <s v="Victoria Brennan"/>
    <x v="1"/>
    <s v="United States"/>
    <x v="52"/>
    <x v="5"/>
    <n v="78207"/>
    <x v="2"/>
    <s v="OFF-PA-10000994"/>
    <x v="1"/>
    <x v="10"/>
    <x v="904"/>
    <n v="335.52"/>
    <n v="4"/>
    <n v="0.2"/>
    <n v="117.432"/>
  </r>
  <r>
    <n v="1548"/>
    <x v="744"/>
    <x v="1"/>
    <x v="521"/>
    <d v="2012-11-27T00:00:00"/>
    <s v="Standard Class"/>
    <s v="VB-21745"/>
    <s v="Victoria Brennan"/>
    <x v="1"/>
    <s v="United States"/>
    <x v="52"/>
    <x v="5"/>
    <n v="78207"/>
    <x v="2"/>
    <s v="OFF-BI-10002867"/>
    <x v="1"/>
    <x v="8"/>
    <x v="963"/>
    <n v="23.911999999999999"/>
    <n v="2"/>
    <n v="0.8"/>
    <n v="-40.650399999999998"/>
  </r>
  <r>
    <n v="1549"/>
    <x v="744"/>
    <x v="1"/>
    <x v="521"/>
    <d v="2012-11-27T00:00:00"/>
    <s v="Standard Class"/>
    <s v="VB-21745"/>
    <s v="Victoria Brennan"/>
    <x v="1"/>
    <s v="United States"/>
    <x v="52"/>
    <x v="5"/>
    <n v="78207"/>
    <x v="2"/>
    <s v="OFF-ST-10001291"/>
    <x v="1"/>
    <x v="4"/>
    <x v="1017"/>
    <n v="27.056000000000001"/>
    <n v="2"/>
    <n v="0.2"/>
    <n v="2.3673999999999999"/>
  </r>
  <r>
    <n v="1550"/>
    <x v="745"/>
    <x v="2"/>
    <x v="522"/>
    <d v="2011-08-07T00:00:00"/>
    <s v="First Class"/>
    <s v="EP-13915"/>
    <s v="Emily Phan"/>
    <x v="0"/>
    <s v="United States"/>
    <x v="20"/>
    <x v="15"/>
    <n v="10011"/>
    <x v="3"/>
    <s v="TEC-CO-10001046"/>
    <x v="2"/>
    <x v="16"/>
    <x v="874"/>
    <n v="559.99199999999996"/>
    <n v="1"/>
    <n v="0.2"/>
    <n v="174.9975"/>
  </r>
  <r>
    <n v="1551"/>
    <x v="746"/>
    <x v="3"/>
    <x v="38"/>
    <d v="2014-11-19T00:00:00"/>
    <s v="Second Class"/>
    <s v="ME-17320"/>
    <s v="Maria Etezadi"/>
    <x v="2"/>
    <s v="United States"/>
    <x v="12"/>
    <x v="5"/>
    <n v="77095"/>
    <x v="2"/>
    <s v="OFF-AP-10004868"/>
    <x v="1"/>
    <x v="9"/>
    <x v="1018"/>
    <n v="9.3239999999999998"/>
    <n v="6"/>
    <n v="0.8"/>
    <n v="-24.708600000000001"/>
  </r>
  <r>
    <n v="1552"/>
    <x v="747"/>
    <x v="0"/>
    <x v="26"/>
    <d v="2013-06-23T00:00:00"/>
    <s v="Standard Class"/>
    <s v="IG-15085"/>
    <s v="Ivan Gibson"/>
    <x v="0"/>
    <s v="United States"/>
    <x v="70"/>
    <x v="1"/>
    <n v="92024"/>
    <x v="1"/>
    <s v="OFF-PA-10000806"/>
    <x v="1"/>
    <x v="10"/>
    <x v="948"/>
    <n v="111.96"/>
    <n v="2"/>
    <n v="0"/>
    <n v="54.860399999999998"/>
  </r>
  <r>
    <n v="1553"/>
    <x v="748"/>
    <x v="2"/>
    <x v="523"/>
    <d v="2011-05-05T00:00:00"/>
    <s v="First Class"/>
    <s v="JS-15940"/>
    <s v="Joni Sundaresam"/>
    <x v="2"/>
    <s v="United States"/>
    <x v="233"/>
    <x v="6"/>
    <n v="54915"/>
    <x v="2"/>
    <s v="OFF-LA-10002195"/>
    <x v="1"/>
    <x v="2"/>
    <x v="1019"/>
    <n v="21.56"/>
    <n v="7"/>
    <n v="0"/>
    <n v="10.348800000000001"/>
  </r>
  <r>
    <n v="1554"/>
    <x v="749"/>
    <x v="3"/>
    <x v="524"/>
    <d v="2014-10-22T00:00:00"/>
    <s v="Standard Class"/>
    <s v="BO-11425"/>
    <s v="Bobby Odegard"/>
    <x v="0"/>
    <s v="United States"/>
    <x v="102"/>
    <x v="0"/>
    <n v="40475"/>
    <x v="0"/>
    <s v="OFF-BI-10003719"/>
    <x v="1"/>
    <x v="8"/>
    <x v="684"/>
    <n v="124.75"/>
    <n v="5"/>
    <n v="0"/>
    <n v="57.384999999999998"/>
  </r>
  <r>
    <n v="1555"/>
    <x v="750"/>
    <x v="1"/>
    <x v="525"/>
    <d v="2012-02-13T00:00:00"/>
    <s v="Standard Class"/>
    <s v="VW-21775"/>
    <s v="Victoria Wilson"/>
    <x v="1"/>
    <s v="United States"/>
    <x v="234"/>
    <x v="4"/>
    <n v="98006"/>
    <x v="1"/>
    <s v="OFF-AR-10001315"/>
    <x v="1"/>
    <x v="6"/>
    <x v="1020"/>
    <n v="5.28"/>
    <n v="3"/>
    <n v="0"/>
    <n v="1.5311999999999999"/>
  </r>
  <r>
    <n v="1556"/>
    <x v="751"/>
    <x v="3"/>
    <x v="507"/>
    <d v="2014-09-09T00:00:00"/>
    <s v="Standard Class"/>
    <s v="AB-10150"/>
    <s v="Aimee Bixby"/>
    <x v="0"/>
    <s v="United States"/>
    <x v="85"/>
    <x v="15"/>
    <n v="11561"/>
    <x v="3"/>
    <s v="TEC-AC-10000171"/>
    <x v="2"/>
    <x v="11"/>
    <x v="43"/>
    <n v="91.96"/>
    <n v="4"/>
    <n v="0"/>
    <n v="39.5428"/>
  </r>
  <r>
    <n v="1557"/>
    <x v="752"/>
    <x v="0"/>
    <x v="195"/>
    <d v="2013-05-16T00:00:00"/>
    <s v="Standard Class"/>
    <s v="JW-16075"/>
    <s v="Julia West"/>
    <x v="0"/>
    <s v="United States"/>
    <x v="10"/>
    <x v="9"/>
    <n v="19140"/>
    <x v="3"/>
    <s v="OFF-EN-10003134"/>
    <x v="1"/>
    <x v="12"/>
    <x v="33"/>
    <n v="9.3439999999999994"/>
    <n v="1"/>
    <n v="0.2"/>
    <n v="3.504"/>
  </r>
  <r>
    <n v="1558"/>
    <x v="752"/>
    <x v="0"/>
    <x v="195"/>
    <d v="2013-05-16T00:00:00"/>
    <s v="Standard Class"/>
    <s v="JW-16075"/>
    <s v="Julia West"/>
    <x v="0"/>
    <s v="United States"/>
    <x v="10"/>
    <x v="9"/>
    <n v="19140"/>
    <x v="3"/>
    <s v="OFF-AR-10001955"/>
    <x v="1"/>
    <x v="6"/>
    <x v="1021"/>
    <n v="79.36"/>
    <n v="5"/>
    <n v="0.2"/>
    <n v="9.92"/>
  </r>
  <r>
    <n v="1559"/>
    <x v="753"/>
    <x v="1"/>
    <x v="199"/>
    <d v="2012-03-18T00:00:00"/>
    <s v="Second Class"/>
    <s v="JE-15475"/>
    <s v="Jeremy Ellison"/>
    <x v="0"/>
    <s v="United States"/>
    <x v="4"/>
    <x v="4"/>
    <n v="98103"/>
    <x v="1"/>
    <s v="FUR-TA-10001039"/>
    <x v="0"/>
    <x v="3"/>
    <x v="824"/>
    <n v="171.96"/>
    <n v="2"/>
    <n v="0"/>
    <n v="44.709600000000002"/>
  </r>
  <r>
    <n v="1560"/>
    <x v="754"/>
    <x v="0"/>
    <x v="526"/>
    <d v="2013-04-14T00:00:00"/>
    <s v="Standard Class"/>
    <s v="EB-13750"/>
    <s v="Edward Becker"/>
    <x v="1"/>
    <s v="United States"/>
    <x v="4"/>
    <x v="4"/>
    <n v="98103"/>
    <x v="1"/>
    <s v="OFF-BI-10003712"/>
    <x v="1"/>
    <x v="8"/>
    <x v="689"/>
    <n v="35.351999999999997"/>
    <n v="9"/>
    <n v="0.2"/>
    <n v="12.815099999999999"/>
  </r>
  <r>
    <n v="1561"/>
    <x v="755"/>
    <x v="2"/>
    <x v="527"/>
    <d v="2011-09-04T00:00:00"/>
    <s v="Standard Class"/>
    <s v="PK-18910"/>
    <s v="Paul Knutson"/>
    <x v="2"/>
    <s v="United States"/>
    <x v="8"/>
    <x v="1"/>
    <n v="94109"/>
    <x v="1"/>
    <s v="OFF-LA-10001641"/>
    <x v="1"/>
    <x v="2"/>
    <x v="1022"/>
    <n v="18.899999999999999"/>
    <n v="6"/>
    <n v="0"/>
    <n v="9.0719999999999992"/>
  </r>
  <r>
    <n v="1562"/>
    <x v="756"/>
    <x v="3"/>
    <x v="528"/>
    <d v="2014-07-09T00:00:00"/>
    <s v="First Class"/>
    <s v="CS-12400"/>
    <s v="Christopher Schild"/>
    <x v="2"/>
    <s v="United States"/>
    <x v="4"/>
    <x v="4"/>
    <n v="98115"/>
    <x v="1"/>
    <s v="OFF-AR-10003732"/>
    <x v="1"/>
    <x v="6"/>
    <x v="321"/>
    <n v="2.78"/>
    <n v="1"/>
    <n v="0"/>
    <n v="0.7228"/>
  </r>
  <r>
    <n v="1563"/>
    <x v="757"/>
    <x v="3"/>
    <x v="160"/>
    <d v="2014-01-07T00:00:00"/>
    <s v="Same Day"/>
    <s v="SG-20470"/>
    <s v="Sheri Gordon"/>
    <x v="0"/>
    <s v="United States"/>
    <x v="20"/>
    <x v="15"/>
    <n v="10011"/>
    <x v="3"/>
    <s v="FUR-TA-10000577"/>
    <x v="0"/>
    <x v="3"/>
    <x v="3"/>
    <n v="1044.6300000000001"/>
    <n v="5"/>
    <n v="0.4"/>
    <n v="-295.9785"/>
  </r>
  <r>
    <n v="1564"/>
    <x v="758"/>
    <x v="1"/>
    <x v="529"/>
    <d v="2012-09-11T00:00:00"/>
    <s v="Same Day"/>
    <s v="CM-12190"/>
    <s v="Charlotte Melton"/>
    <x v="0"/>
    <s v="United States"/>
    <x v="10"/>
    <x v="9"/>
    <n v="19134"/>
    <x v="3"/>
    <s v="OFF-PA-10004000"/>
    <x v="1"/>
    <x v="10"/>
    <x v="203"/>
    <n v="11.352"/>
    <n v="3"/>
    <n v="0.2"/>
    <n v="4.1151"/>
  </r>
  <r>
    <n v="1565"/>
    <x v="759"/>
    <x v="2"/>
    <x v="530"/>
    <d v="2011-04-03T00:00:00"/>
    <s v="Same Day"/>
    <s v="CL-12565"/>
    <s v="Clay Ludtke"/>
    <x v="0"/>
    <s v="United States"/>
    <x v="29"/>
    <x v="20"/>
    <n v="29203"/>
    <x v="0"/>
    <s v="OFF-ST-10001370"/>
    <x v="1"/>
    <x v="4"/>
    <x v="1023"/>
    <n v="354.9"/>
    <n v="5"/>
    <n v="0"/>
    <n v="17.745000000000001"/>
  </r>
  <r>
    <n v="1566"/>
    <x v="760"/>
    <x v="1"/>
    <x v="531"/>
    <d v="2012-03-25T00:00:00"/>
    <s v="Standard Class"/>
    <s v="JO-15550"/>
    <s v="Jesus Ocampo"/>
    <x v="2"/>
    <s v="United States"/>
    <x v="4"/>
    <x v="4"/>
    <n v="98105"/>
    <x v="1"/>
    <s v="TEC-PH-10004539"/>
    <x v="2"/>
    <x v="7"/>
    <x v="852"/>
    <n v="453.57600000000002"/>
    <n v="3"/>
    <n v="0.2"/>
    <n v="39.687899999999999"/>
  </r>
  <r>
    <n v="1567"/>
    <x v="761"/>
    <x v="1"/>
    <x v="239"/>
    <d v="2012-11-30T00:00:00"/>
    <s v="First Class"/>
    <s v="AW-10840"/>
    <s v="Anthony Witt"/>
    <x v="0"/>
    <s v="United States"/>
    <x v="235"/>
    <x v="5"/>
    <n v="75002"/>
    <x v="2"/>
    <s v="TEC-AC-10003038"/>
    <x v="2"/>
    <x v="11"/>
    <x v="1024"/>
    <n v="21.48"/>
    <n v="3"/>
    <n v="0.2"/>
    <n v="-0.26850000000000002"/>
  </r>
  <r>
    <n v="1568"/>
    <x v="761"/>
    <x v="1"/>
    <x v="239"/>
    <d v="2012-11-30T00:00:00"/>
    <s v="First Class"/>
    <s v="AW-10840"/>
    <s v="Anthony Witt"/>
    <x v="0"/>
    <s v="United States"/>
    <x v="235"/>
    <x v="5"/>
    <n v="75002"/>
    <x v="2"/>
    <s v="OFF-BI-10000088"/>
    <x v="1"/>
    <x v="8"/>
    <x v="1025"/>
    <n v="8.7840000000000007"/>
    <n v="4"/>
    <n v="0.8"/>
    <n v="-13.6152"/>
  </r>
  <r>
    <n v="1569"/>
    <x v="762"/>
    <x v="3"/>
    <x v="532"/>
    <d v="2014-12-06T00:00:00"/>
    <s v="Same Day"/>
    <s v="DV-13465"/>
    <s v="Dianna Vittorini"/>
    <x v="0"/>
    <s v="United States"/>
    <x v="1"/>
    <x v="1"/>
    <n v="90004"/>
    <x v="1"/>
    <s v="OFF-PA-10000357"/>
    <x v="1"/>
    <x v="10"/>
    <x v="442"/>
    <n v="122.97"/>
    <n v="3"/>
    <n v="0"/>
    <n v="60.255299999999998"/>
  </r>
  <r>
    <n v="1570"/>
    <x v="763"/>
    <x v="3"/>
    <x v="200"/>
    <d v="2014-01-12T00:00:00"/>
    <s v="Standard Class"/>
    <s v="AH-10075"/>
    <s v="Adam Hart"/>
    <x v="1"/>
    <s v="United States"/>
    <x v="118"/>
    <x v="32"/>
    <n v="30318"/>
    <x v="0"/>
    <s v="OFF-AR-10003504"/>
    <x v="1"/>
    <x v="6"/>
    <x v="1026"/>
    <n v="12.84"/>
    <n v="3"/>
    <n v="0"/>
    <n v="3.7235999999999998"/>
  </r>
  <r>
    <n v="1571"/>
    <x v="764"/>
    <x v="2"/>
    <x v="533"/>
    <d v="2011-11-25T00:00:00"/>
    <s v="First Class"/>
    <s v="SC-20095"/>
    <s v="Sanjit Chand"/>
    <x v="0"/>
    <s v="United States"/>
    <x v="1"/>
    <x v="1"/>
    <n v="90004"/>
    <x v="1"/>
    <s v="FUR-CH-10000863"/>
    <x v="0"/>
    <x v="1"/>
    <x v="83"/>
    <n v="603.91999999999996"/>
    <n v="5"/>
    <n v="0.2"/>
    <n v="-67.941000000000003"/>
  </r>
  <r>
    <n v="1572"/>
    <x v="764"/>
    <x v="2"/>
    <x v="533"/>
    <d v="2011-11-25T00:00:00"/>
    <s v="First Class"/>
    <s v="SC-20095"/>
    <s v="Sanjit Chand"/>
    <x v="0"/>
    <s v="United States"/>
    <x v="1"/>
    <x v="1"/>
    <n v="90004"/>
    <x v="1"/>
    <s v="OFF-EN-10003160"/>
    <x v="1"/>
    <x v="12"/>
    <x v="1027"/>
    <n v="21.84"/>
    <n v="3"/>
    <n v="0"/>
    <n v="10.4832"/>
  </r>
  <r>
    <n v="1573"/>
    <x v="764"/>
    <x v="2"/>
    <x v="533"/>
    <d v="2011-11-25T00:00:00"/>
    <s v="First Class"/>
    <s v="SC-20095"/>
    <s v="Sanjit Chand"/>
    <x v="0"/>
    <s v="United States"/>
    <x v="1"/>
    <x v="1"/>
    <n v="90004"/>
    <x v="1"/>
    <s v="TEC-AC-10003280"/>
    <x v="2"/>
    <x v="11"/>
    <x v="1028"/>
    <n v="29.99"/>
    <n v="1"/>
    <n v="0"/>
    <n v="6.2979000000000003"/>
  </r>
  <r>
    <n v="1574"/>
    <x v="764"/>
    <x v="2"/>
    <x v="533"/>
    <d v="2011-11-25T00:00:00"/>
    <s v="First Class"/>
    <s v="SC-20095"/>
    <s v="Sanjit Chand"/>
    <x v="0"/>
    <s v="United States"/>
    <x v="1"/>
    <x v="1"/>
    <n v="90004"/>
    <x v="1"/>
    <s v="FUR-CH-10000595"/>
    <x v="0"/>
    <x v="1"/>
    <x v="463"/>
    <n v="381.44"/>
    <n v="2"/>
    <n v="0.2"/>
    <n v="23.84"/>
  </r>
  <r>
    <n v="1575"/>
    <x v="765"/>
    <x v="2"/>
    <x v="534"/>
    <d v="2011-12-18T00:00:00"/>
    <s v="First Class"/>
    <s v="MC-18100"/>
    <s v="Mick Crebagga"/>
    <x v="0"/>
    <s v="United States"/>
    <x v="236"/>
    <x v="5"/>
    <n v="79907"/>
    <x v="2"/>
    <s v="TEC-PH-10000169"/>
    <x v="2"/>
    <x v="7"/>
    <x v="1029"/>
    <n v="40.68"/>
    <n v="3"/>
    <n v="0.2"/>
    <n v="-9.1530000000000005"/>
  </r>
  <r>
    <n v="1576"/>
    <x v="765"/>
    <x v="2"/>
    <x v="534"/>
    <d v="2011-12-18T00:00:00"/>
    <s v="First Class"/>
    <s v="MC-18100"/>
    <s v="Mick Crebagga"/>
    <x v="0"/>
    <s v="United States"/>
    <x v="236"/>
    <x v="5"/>
    <n v="79907"/>
    <x v="2"/>
    <s v="FUR-CH-10004675"/>
    <x v="0"/>
    <x v="1"/>
    <x v="629"/>
    <n v="763.28"/>
    <n v="5"/>
    <n v="0.3"/>
    <n v="-21.808"/>
  </r>
  <r>
    <n v="1577"/>
    <x v="766"/>
    <x v="0"/>
    <x v="183"/>
    <d v="2013-04-28T00:00:00"/>
    <s v="Standard Class"/>
    <s v="TT-21460"/>
    <s v="Tonja Turnell"/>
    <x v="2"/>
    <s v="United States"/>
    <x v="34"/>
    <x v="10"/>
    <n v="60505"/>
    <x v="2"/>
    <s v="OFF-ST-10002406"/>
    <x v="1"/>
    <x v="4"/>
    <x v="324"/>
    <n v="23.952000000000002"/>
    <n v="2"/>
    <n v="0.2"/>
    <n v="2.3952"/>
  </r>
  <r>
    <n v="1578"/>
    <x v="767"/>
    <x v="0"/>
    <x v="454"/>
    <d v="2013-05-28T00:00:00"/>
    <s v="Standard Class"/>
    <s v="AP-10720"/>
    <s v="Anne Pryor"/>
    <x v="2"/>
    <s v="United States"/>
    <x v="159"/>
    <x v="19"/>
    <n v="35630"/>
    <x v="0"/>
    <s v="OFF-PA-10001526"/>
    <x v="1"/>
    <x v="10"/>
    <x v="1030"/>
    <n v="4.9800000000000004"/>
    <n v="1"/>
    <n v="0"/>
    <n v="2.4401999999999999"/>
  </r>
  <r>
    <n v="1579"/>
    <x v="768"/>
    <x v="0"/>
    <x v="535"/>
    <d v="2013-02-03T00:00:00"/>
    <s v="First Class"/>
    <s v="DL-12865"/>
    <s v="Dan Lawera"/>
    <x v="0"/>
    <s v="United States"/>
    <x v="20"/>
    <x v="15"/>
    <n v="10011"/>
    <x v="3"/>
    <s v="OFF-AP-10004336"/>
    <x v="1"/>
    <x v="9"/>
    <x v="1031"/>
    <n v="170.88"/>
    <n v="3"/>
    <n v="0"/>
    <n v="49.555199999999999"/>
  </r>
  <r>
    <n v="1580"/>
    <x v="769"/>
    <x v="1"/>
    <x v="101"/>
    <d v="2012-12-08T00:00:00"/>
    <s v="First Class"/>
    <s v="NP-18325"/>
    <s v="Naresj Patel"/>
    <x v="0"/>
    <s v="United States"/>
    <x v="20"/>
    <x v="15"/>
    <n v="10024"/>
    <x v="3"/>
    <s v="TEC-PH-10003012"/>
    <x v="2"/>
    <x v="7"/>
    <x v="344"/>
    <n v="307.98"/>
    <n v="2"/>
    <n v="0"/>
    <n v="89.3142"/>
  </r>
  <r>
    <n v="1581"/>
    <x v="769"/>
    <x v="1"/>
    <x v="101"/>
    <d v="2012-12-08T00:00:00"/>
    <s v="First Class"/>
    <s v="NP-18325"/>
    <s v="Naresj Patel"/>
    <x v="0"/>
    <s v="United States"/>
    <x v="20"/>
    <x v="15"/>
    <n v="10024"/>
    <x v="3"/>
    <s v="FUR-TA-10002607"/>
    <x v="0"/>
    <x v="3"/>
    <x v="221"/>
    <n v="382.80599999999998"/>
    <n v="9"/>
    <n v="0.4"/>
    <n v="-153.1224"/>
  </r>
  <r>
    <n v="1582"/>
    <x v="769"/>
    <x v="1"/>
    <x v="101"/>
    <d v="2012-12-08T00:00:00"/>
    <s v="First Class"/>
    <s v="NP-18325"/>
    <s v="Naresj Patel"/>
    <x v="0"/>
    <s v="United States"/>
    <x v="20"/>
    <x v="15"/>
    <n v="10024"/>
    <x v="3"/>
    <s v="OFF-ST-10000642"/>
    <x v="1"/>
    <x v="4"/>
    <x v="192"/>
    <n v="41.96"/>
    <n v="2"/>
    <n v="0"/>
    <n v="2.9371999999999998"/>
  </r>
  <r>
    <n v="1583"/>
    <x v="769"/>
    <x v="1"/>
    <x v="101"/>
    <d v="2012-12-08T00:00:00"/>
    <s v="First Class"/>
    <s v="NP-18325"/>
    <s v="Naresj Patel"/>
    <x v="0"/>
    <s v="United States"/>
    <x v="20"/>
    <x v="15"/>
    <n v="10024"/>
    <x v="3"/>
    <s v="OFF-BI-10000545"/>
    <x v="1"/>
    <x v="8"/>
    <x v="685"/>
    <n v="1217.568"/>
    <n v="2"/>
    <n v="0.2"/>
    <n v="456.58800000000002"/>
  </r>
  <r>
    <n v="1584"/>
    <x v="769"/>
    <x v="1"/>
    <x v="101"/>
    <d v="2012-12-08T00:00:00"/>
    <s v="First Class"/>
    <s v="NP-18325"/>
    <s v="Naresj Patel"/>
    <x v="0"/>
    <s v="United States"/>
    <x v="20"/>
    <x v="15"/>
    <n v="10024"/>
    <x v="3"/>
    <s v="FUR-FU-10002157"/>
    <x v="0"/>
    <x v="5"/>
    <x v="116"/>
    <n v="47.04"/>
    <n v="3"/>
    <n v="0"/>
    <n v="18.345600000000001"/>
  </r>
  <r>
    <n v="1585"/>
    <x v="769"/>
    <x v="1"/>
    <x v="101"/>
    <d v="2012-12-08T00:00:00"/>
    <s v="First Class"/>
    <s v="NP-18325"/>
    <s v="Naresj Patel"/>
    <x v="0"/>
    <s v="United States"/>
    <x v="20"/>
    <x v="15"/>
    <n v="10024"/>
    <x v="3"/>
    <s v="FUR-FU-10001706"/>
    <x v="0"/>
    <x v="5"/>
    <x v="50"/>
    <n v="6.16"/>
    <n v="2"/>
    <n v="0"/>
    <n v="2.9567999999999999"/>
  </r>
  <r>
    <n v="1586"/>
    <x v="769"/>
    <x v="1"/>
    <x v="101"/>
    <d v="2012-12-08T00:00:00"/>
    <s v="First Class"/>
    <s v="NP-18325"/>
    <s v="Naresj Patel"/>
    <x v="0"/>
    <s v="United States"/>
    <x v="20"/>
    <x v="15"/>
    <n v="10024"/>
    <x v="3"/>
    <s v="TEC-PH-10000984"/>
    <x v="2"/>
    <x v="7"/>
    <x v="465"/>
    <n v="979.95"/>
    <n v="5"/>
    <n v="0"/>
    <n v="274.38600000000002"/>
  </r>
  <r>
    <n v="1587"/>
    <x v="769"/>
    <x v="1"/>
    <x v="101"/>
    <d v="2012-12-08T00:00:00"/>
    <s v="First Class"/>
    <s v="NP-18325"/>
    <s v="Naresj Patel"/>
    <x v="0"/>
    <s v="United States"/>
    <x v="20"/>
    <x v="15"/>
    <n v="10024"/>
    <x v="3"/>
    <s v="OFF-PA-10001357"/>
    <x v="1"/>
    <x v="10"/>
    <x v="1032"/>
    <n v="143.69999999999999"/>
    <n v="3"/>
    <n v="0"/>
    <n v="68.975999999999999"/>
  </r>
  <r>
    <n v="1588"/>
    <x v="769"/>
    <x v="1"/>
    <x v="101"/>
    <d v="2012-12-08T00:00:00"/>
    <s v="First Class"/>
    <s v="NP-18325"/>
    <s v="Naresj Patel"/>
    <x v="0"/>
    <s v="United States"/>
    <x v="20"/>
    <x v="15"/>
    <n v="10024"/>
    <x v="3"/>
    <s v="OFF-FA-10000992"/>
    <x v="1"/>
    <x v="13"/>
    <x v="1033"/>
    <n v="10.65"/>
    <n v="3"/>
    <n v="0"/>
    <n v="5.0054999999999996"/>
  </r>
  <r>
    <n v="1589"/>
    <x v="769"/>
    <x v="1"/>
    <x v="101"/>
    <d v="2012-12-08T00:00:00"/>
    <s v="First Class"/>
    <s v="NP-18325"/>
    <s v="Naresj Patel"/>
    <x v="0"/>
    <s v="United States"/>
    <x v="20"/>
    <x v="15"/>
    <n v="10024"/>
    <x v="3"/>
    <s v="TEC-AC-10002600"/>
    <x v="2"/>
    <x v="11"/>
    <x v="382"/>
    <n v="247.8"/>
    <n v="4"/>
    <n v="0"/>
    <n v="34.692"/>
  </r>
  <r>
    <n v="1590"/>
    <x v="770"/>
    <x v="0"/>
    <x v="536"/>
    <d v="2013-05-17T00:00:00"/>
    <s v="Standard Class"/>
    <s v="VG-21805"/>
    <s v="Vivek Grady"/>
    <x v="1"/>
    <s v="United States"/>
    <x v="173"/>
    <x v="17"/>
    <n v="23464"/>
    <x v="0"/>
    <s v="OFF-AR-10001662"/>
    <x v="1"/>
    <x v="6"/>
    <x v="443"/>
    <n v="10.96"/>
    <n v="4"/>
    <n v="0"/>
    <n v="2.9592000000000001"/>
  </r>
  <r>
    <n v="1591"/>
    <x v="771"/>
    <x v="0"/>
    <x v="173"/>
    <d v="2013-04-20T00:00:00"/>
    <s v="Standard Class"/>
    <s v="MY-18295"/>
    <s v="Muhammed Yedwab"/>
    <x v="1"/>
    <s v="United States"/>
    <x v="237"/>
    <x v="5"/>
    <n v="76051"/>
    <x v="2"/>
    <s v="OFF-AR-10001221"/>
    <x v="1"/>
    <x v="6"/>
    <x v="1034"/>
    <n v="33.488"/>
    <n v="7"/>
    <n v="0.2"/>
    <n v="5.8604000000000003"/>
  </r>
  <r>
    <n v="1592"/>
    <x v="771"/>
    <x v="0"/>
    <x v="173"/>
    <d v="2013-04-20T00:00:00"/>
    <s v="Standard Class"/>
    <s v="MY-18295"/>
    <s v="Muhammed Yedwab"/>
    <x v="1"/>
    <s v="United States"/>
    <x v="237"/>
    <x v="5"/>
    <n v="76051"/>
    <x v="2"/>
    <s v="OFF-FA-10002988"/>
    <x v="1"/>
    <x v="13"/>
    <x v="131"/>
    <n v="8.0399999999999991"/>
    <n v="5"/>
    <n v="0.2"/>
    <n v="2.9144999999999999"/>
  </r>
  <r>
    <n v="1593"/>
    <x v="772"/>
    <x v="1"/>
    <x v="537"/>
    <d v="2012-06-25T00:00:00"/>
    <s v="Second Class"/>
    <s v="RD-19480"/>
    <s v="Rick Duston"/>
    <x v="0"/>
    <s v="United States"/>
    <x v="175"/>
    <x v="4"/>
    <n v="98502"/>
    <x v="1"/>
    <s v="TEC-PH-10004830"/>
    <x v="2"/>
    <x v="7"/>
    <x v="1035"/>
    <n v="201.56800000000001"/>
    <n v="4"/>
    <n v="0.2"/>
    <n v="22.676400000000001"/>
  </r>
  <r>
    <n v="1594"/>
    <x v="773"/>
    <x v="2"/>
    <x v="538"/>
    <d v="2011-10-19T00:00:00"/>
    <s v="Same Day"/>
    <s v="JF-15490"/>
    <s v="Jeremy Farry"/>
    <x v="0"/>
    <s v="United States"/>
    <x v="1"/>
    <x v="1"/>
    <n v="90032"/>
    <x v="1"/>
    <s v="OFF-PA-10004519"/>
    <x v="1"/>
    <x v="10"/>
    <x v="1036"/>
    <n v="13.44"/>
    <n v="3"/>
    <n v="0"/>
    <n v="6.5856000000000003"/>
  </r>
  <r>
    <n v="1595"/>
    <x v="774"/>
    <x v="1"/>
    <x v="539"/>
    <d v="2012-03-27T00:00:00"/>
    <s v="First Class"/>
    <s v="DP-13390"/>
    <s v="Dennis Pardue"/>
    <x v="2"/>
    <s v="United States"/>
    <x v="97"/>
    <x v="10"/>
    <n v="61604"/>
    <x v="2"/>
    <s v="FUR-BO-10000362"/>
    <x v="0"/>
    <x v="0"/>
    <x v="1037"/>
    <n v="359.05799999999999"/>
    <n v="3"/>
    <n v="0.3"/>
    <n v="-35.905799999999999"/>
  </r>
  <r>
    <n v="1596"/>
    <x v="775"/>
    <x v="3"/>
    <x v="540"/>
    <d v="2014-05-13T00:00:00"/>
    <s v="Standard Class"/>
    <s v="MD-17350"/>
    <s v="Maribeth Dona"/>
    <x v="0"/>
    <s v="United States"/>
    <x v="38"/>
    <x v="24"/>
    <n v="43229"/>
    <x v="3"/>
    <s v="FUR-CH-10004540"/>
    <x v="0"/>
    <x v="1"/>
    <x v="862"/>
    <n v="47.991999999999997"/>
    <n v="2"/>
    <n v="0.3"/>
    <n v="-2.0568"/>
  </r>
  <r>
    <n v="1597"/>
    <x v="776"/>
    <x v="3"/>
    <x v="524"/>
    <d v="2014-10-19T00:00:00"/>
    <s v="First Class"/>
    <s v="MY-17380"/>
    <s v="Maribeth Yedwab"/>
    <x v="1"/>
    <s v="United States"/>
    <x v="20"/>
    <x v="15"/>
    <n v="10011"/>
    <x v="3"/>
    <s v="FUR-FU-10001290"/>
    <x v="0"/>
    <x v="5"/>
    <x v="447"/>
    <n v="547.29999999999995"/>
    <n v="13"/>
    <n v="0"/>
    <n v="175.136"/>
  </r>
  <r>
    <n v="1598"/>
    <x v="777"/>
    <x v="3"/>
    <x v="123"/>
    <d v="2014-11-22T00:00:00"/>
    <s v="Second Class"/>
    <s v="AB-10150"/>
    <s v="Aimee Bixby"/>
    <x v="0"/>
    <s v="United States"/>
    <x v="238"/>
    <x v="5"/>
    <n v="75007"/>
    <x v="2"/>
    <s v="OFF-PA-10000308"/>
    <x v="1"/>
    <x v="10"/>
    <x v="1038"/>
    <n v="16.896000000000001"/>
    <n v="4"/>
    <n v="0.2"/>
    <n v="5.28"/>
  </r>
  <r>
    <n v="1599"/>
    <x v="777"/>
    <x v="3"/>
    <x v="123"/>
    <d v="2014-11-22T00:00:00"/>
    <s v="Second Class"/>
    <s v="AB-10150"/>
    <s v="Aimee Bixby"/>
    <x v="0"/>
    <s v="United States"/>
    <x v="238"/>
    <x v="5"/>
    <n v="75007"/>
    <x v="2"/>
    <s v="OFF-SU-10001165"/>
    <x v="1"/>
    <x v="14"/>
    <x v="1039"/>
    <n v="6.6719999999999997"/>
    <n v="1"/>
    <n v="0.2"/>
    <n v="0.50039999999999996"/>
  </r>
  <r>
    <n v="1600"/>
    <x v="777"/>
    <x v="3"/>
    <x v="123"/>
    <d v="2014-11-22T00:00:00"/>
    <s v="Second Class"/>
    <s v="AB-10150"/>
    <s v="Aimee Bixby"/>
    <x v="0"/>
    <s v="United States"/>
    <x v="238"/>
    <x v="5"/>
    <n v="75007"/>
    <x v="2"/>
    <s v="OFF-AR-10003373"/>
    <x v="1"/>
    <x v="6"/>
    <x v="287"/>
    <n v="99.135999999999996"/>
    <n v="4"/>
    <n v="0.2"/>
    <n v="8.6744000000000003"/>
  </r>
  <r>
    <n v="1601"/>
    <x v="777"/>
    <x v="3"/>
    <x v="123"/>
    <d v="2014-11-22T00:00:00"/>
    <s v="Second Class"/>
    <s v="AB-10150"/>
    <s v="Aimee Bixby"/>
    <x v="0"/>
    <s v="United States"/>
    <x v="238"/>
    <x v="5"/>
    <n v="75007"/>
    <x v="2"/>
    <s v="FUR-FU-10001967"/>
    <x v="0"/>
    <x v="5"/>
    <x v="293"/>
    <n v="15.992000000000001"/>
    <n v="2"/>
    <n v="0.6"/>
    <n v="-13.993"/>
  </r>
  <r>
    <n v="1602"/>
    <x v="778"/>
    <x v="0"/>
    <x v="541"/>
    <d v="2013-05-14T00:00:00"/>
    <s v="Second Class"/>
    <s v="GB-14530"/>
    <s v="George Bell"/>
    <x v="1"/>
    <s v="United States"/>
    <x v="18"/>
    <x v="13"/>
    <n v="19901"/>
    <x v="3"/>
    <s v="FUR-FU-10001488"/>
    <x v="0"/>
    <x v="5"/>
    <x v="1040"/>
    <n v="211.96"/>
    <n v="2"/>
    <n v="0"/>
    <n v="42.392000000000003"/>
  </r>
  <r>
    <n v="1603"/>
    <x v="779"/>
    <x v="0"/>
    <x v="25"/>
    <d v="2013-12-18T00:00:00"/>
    <s v="Standard Class"/>
    <s v="CA-12775"/>
    <s v="Cynthia Arntzen"/>
    <x v="0"/>
    <s v="United States"/>
    <x v="214"/>
    <x v="18"/>
    <n v="37167"/>
    <x v="0"/>
    <s v="OFF-AR-10003251"/>
    <x v="1"/>
    <x v="6"/>
    <x v="1041"/>
    <n v="6.6719999999999997"/>
    <n v="3"/>
    <n v="0.2"/>
    <n v="1.6679999999999999"/>
  </r>
  <r>
    <n v="1604"/>
    <x v="780"/>
    <x v="3"/>
    <x v="329"/>
    <d v="2014-05-12T00:00:00"/>
    <s v="Standard Class"/>
    <s v="ME-17725"/>
    <s v="Max Engle"/>
    <x v="0"/>
    <s v="United States"/>
    <x v="46"/>
    <x v="13"/>
    <n v="19711"/>
    <x v="3"/>
    <s v="OFF-AR-10001044"/>
    <x v="1"/>
    <x v="6"/>
    <x v="1042"/>
    <n v="155.94"/>
    <n v="6"/>
    <n v="0"/>
    <n v="45.2226"/>
  </r>
  <r>
    <n v="1605"/>
    <x v="781"/>
    <x v="0"/>
    <x v="475"/>
    <d v="2013-04-25T00:00:00"/>
    <s v="Second Class"/>
    <s v="JO-15280"/>
    <s v="Jas O'Carroll"/>
    <x v="0"/>
    <s v="United States"/>
    <x v="1"/>
    <x v="1"/>
    <n v="90049"/>
    <x v="1"/>
    <s v="TEC-PH-10004700"/>
    <x v="2"/>
    <x v="7"/>
    <x v="843"/>
    <n v="39.96"/>
    <n v="5"/>
    <n v="0.2"/>
    <n v="12.987"/>
  </r>
  <r>
    <n v="1606"/>
    <x v="781"/>
    <x v="0"/>
    <x v="475"/>
    <d v="2013-04-25T00:00:00"/>
    <s v="Second Class"/>
    <s v="JO-15280"/>
    <s v="Jas O'Carroll"/>
    <x v="0"/>
    <s v="United States"/>
    <x v="1"/>
    <x v="1"/>
    <n v="90049"/>
    <x v="1"/>
    <s v="OFF-AR-10000823"/>
    <x v="1"/>
    <x v="6"/>
    <x v="1043"/>
    <n v="5.46"/>
    <n v="3"/>
    <n v="0"/>
    <n v="1.5287999999999999"/>
  </r>
  <r>
    <n v="1607"/>
    <x v="781"/>
    <x v="0"/>
    <x v="475"/>
    <d v="2013-04-25T00:00:00"/>
    <s v="Second Class"/>
    <s v="JO-15280"/>
    <s v="Jas O'Carroll"/>
    <x v="0"/>
    <s v="United States"/>
    <x v="1"/>
    <x v="1"/>
    <n v="90049"/>
    <x v="1"/>
    <s v="OFF-AR-10004456"/>
    <x v="1"/>
    <x v="6"/>
    <x v="1044"/>
    <n v="73.2"/>
    <n v="5"/>
    <n v="0"/>
    <n v="21.228000000000002"/>
  </r>
  <r>
    <n v="1608"/>
    <x v="781"/>
    <x v="0"/>
    <x v="475"/>
    <d v="2013-04-25T00:00:00"/>
    <s v="Second Class"/>
    <s v="JO-15280"/>
    <s v="Jas O'Carroll"/>
    <x v="0"/>
    <s v="United States"/>
    <x v="1"/>
    <x v="1"/>
    <n v="90049"/>
    <x v="1"/>
    <s v="OFF-BI-10000050"/>
    <x v="1"/>
    <x v="8"/>
    <x v="343"/>
    <n v="5.84"/>
    <n v="1"/>
    <n v="0.2"/>
    <n v="1.9710000000000001"/>
  </r>
  <r>
    <n v="1609"/>
    <x v="781"/>
    <x v="0"/>
    <x v="475"/>
    <d v="2013-04-25T00:00:00"/>
    <s v="Second Class"/>
    <s v="JO-15280"/>
    <s v="Jas O'Carroll"/>
    <x v="0"/>
    <s v="United States"/>
    <x v="1"/>
    <x v="1"/>
    <n v="90049"/>
    <x v="1"/>
    <s v="OFF-PA-10002377"/>
    <x v="1"/>
    <x v="10"/>
    <x v="557"/>
    <n v="22.72"/>
    <n v="4"/>
    <n v="0"/>
    <n v="10.224"/>
  </r>
  <r>
    <n v="1610"/>
    <x v="781"/>
    <x v="0"/>
    <x v="475"/>
    <d v="2013-04-25T00:00:00"/>
    <s v="Second Class"/>
    <s v="JO-15280"/>
    <s v="Jas O'Carroll"/>
    <x v="0"/>
    <s v="United States"/>
    <x v="1"/>
    <x v="1"/>
    <n v="90049"/>
    <x v="1"/>
    <s v="OFF-BI-10000591"/>
    <x v="1"/>
    <x v="8"/>
    <x v="1045"/>
    <n v="9.3360000000000003"/>
    <n v="3"/>
    <n v="0.2"/>
    <n v="3.2675999999999998"/>
  </r>
  <r>
    <n v="1611"/>
    <x v="782"/>
    <x v="2"/>
    <x v="542"/>
    <d v="2011-05-30T00:00:00"/>
    <s v="Standard Class"/>
    <s v="ML-17395"/>
    <s v="Marina Lichtenstein"/>
    <x v="1"/>
    <s v="United States"/>
    <x v="1"/>
    <x v="1"/>
    <n v="90008"/>
    <x v="1"/>
    <s v="FUR-BO-10000362"/>
    <x v="0"/>
    <x v="0"/>
    <x v="1037"/>
    <n v="290.666"/>
    <n v="2"/>
    <n v="0.15"/>
    <n v="27.3568"/>
  </r>
  <r>
    <n v="1612"/>
    <x v="782"/>
    <x v="2"/>
    <x v="542"/>
    <d v="2011-05-30T00:00:00"/>
    <s v="Standard Class"/>
    <s v="ML-17395"/>
    <s v="Marina Lichtenstein"/>
    <x v="1"/>
    <s v="United States"/>
    <x v="1"/>
    <x v="1"/>
    <n v="90008"/>
    <x v="1"/>
    <s v="TEC-PH-10000441"/>
    <x v="2"/>
    <x v="7"/>
    <x v="1046"/>
    <n v="201.584"/>
    <n v="2"/>
    <n v="0.2"/>
    <n v="20.1584"/>
  </r>
  <r>
    <n v="1613"/>
    <x v="782"/>
    <x v="2"/>
    <x v="542"/>
    <d v="2011-05-30T00:00:00"/>
    <s v="Standard Class"/>
    <s v="ML-17395"/>
    <s v="Marina Lichtenstein"/>
    <x v="1"/>
    <s v="United States"/>
    <x v="1"/>
    <x v="1"/>
    <n v="90008"/>
    <x v="1"/>
    <s v="TEC-PH-10002726"/>
    <x v="2"/>
    <x v="7"/>
    <x v="66"/>
    <n v="83.983999999999995"/>
    <n v="2"/>
    <n v="0.2"/>
    <n v="31.494"/>
  </r>
  <r>
    <n v="1614"/>
    <x v="783"/>
    <x v="3"/>
    <x v="202"/>
    <d v="2014-12-26T00:00:00"/>
    <s v="Standard Class"/>
    <s v="YS-21880"/>
    <s v="Yana Sorensen"/>
    <x v="1"/>
    <s v="United States"/>
    <x v="182"/>
    <x v="1"/>
    <n v="94601"/>
    <x v="1"/>
    <s v="OFF-ST-10003306"/>
    <x v="1"/>
    <x v="4"/>
    <x v="380"/>
    <n v="1000.02"/>
    <n v="7"/>
    <n v="0"/>
    <n v="290.00580000000002"/>
  </r>
  <r>
    <n v="1615"/>
    <x v="784"/>
    <x v="0"/>
    <x v="543"/>
    <d v="2013-03-20T00:00:00"/>
    <s v="Standard Class"/>
    <s v="PL-18925"/>
    <s v="Paul Lucas"/>
    <x v="2"/>
    <s v="United States"/>
    <x v="10"/>
    <x v="9"/>
    <n v="19143"/>
    <x v="3"/>
    <s v="TEC-AC-10004855"/>
    <x v="2"/>
    <x v="11"/>
    <x v="1047"/>
    <n v="83.975999999999999"/>
    <n v="3"/>
    <n v="0.2"/>
    <n v="-13.646100000000001"/>
  </r>
  <r>
    <n v="1616"/>
    <x v="785"/>
    <x v="1"/>
    <x v="544"/>
    <d v="2012-08-16T00:00:00"/>
    <s v="Standard Class"/>
    <s v="JK-16120"/>
    <s v="Julie Kriz"/>
    <x v="2"/>
    <s v="United States"/>
    <x v="16"/>
    <x v="11"/>
    <n v="55122"/>
    <x v="2"/>
    <s v="OFF-LA-10002787"/>
    <x v="1"/>
    <x v="2"/>
    <x v="542"/>
    <n v="3.75"/>
    <n v="1"/>
    <n v="0"/>
    <n v="1.8"/>
  </r>
  <r>
    <n v="1617"/>
    <x v="785"/>
    <x v="1"/>
    <x v="544"/>
    <d v="2012-08-16T00:00:00"/>
    <s v="Standard Class"/>
    <s v="JK-16120"/>
    <s v="Julie Kriz"/>
    <x v="2"/>
    <s v="United States"/>
    <x v="16"/>
    <x v="11"/>
    <n v="55122"/>
    <x v="2"/>
    <s v="OFF-LA-10002043"/>
    <x v="1"/>
    <x v="2"/>
    <x v="252"/>
    <n v="41.4"/>
    <n v="4"/>
    <n v="0"/>
    <n v="19.872"/>
  </r>
  <r>
    <n v="1618"/>
    <x v="785"/>
    <x v="1"/>
    <x v="544"/>
    <d v="2012-08-16T00:00:00"/>
    <s v="Standard Class"/>
    <s v="JK-16120"/>
    <s v="Julie Kriz"/>
    <x v="2"/>
    <s v="United States"/>
    <x v="16"/>
    <x v="11"/>
    <n v="55122"/>
    <x v="2"/>
    <s v="OFF-AR-10001915"/>
    <x v="1"/>
    <x v="6"/>
    <x v="1048"/>
    <n v="29.79"/>
    <n v="3"/>
    <n v="0"/>
    <n v="12.511799999999999"/>
  </r>
  <r>
    <n v="1619"/>
    <x v="786"/>
    <x v="0"/>
    <x v="545"/>
    <d v="2013-09-15T00:00:00"/>
    <s v="Second Class"/>
    <s v="PN-18775"/>
    <s v="Parhena Norris"/>
    <x v="2"/>
    <s v="United States"/>
    <x v="20"/>
    <x v="15"/>
    <n v="10011"/>
    <x v="3"/>
    <s v="OFF-ST-10000352"/>
    <x v="1"/>
    <x v="4"/>
    <x v="1049"/>
    <n v="59.48"/>
    <n v="2"/>
    <n v="0"/>
    <n v="8.9220000000000006"/>
  </r>
  <r>
    <n v="1620"/>
    <x v="786"/>
    <x v="0"/>
    <x v="545"/>
    <d v="2013-09-15T00:00:00"/>
    <s v="Second Class"/>
    <s v="PN-18775"/>
    <s v="Parhena Norris"/>
    <x v="2"/>
    <s v="United States"/>
    <x v="20"/>
    <x v="15"/>
    <n v="10011"/>
    <x v="3"/>
    <s v="OFF-PA-10000575"/>
    <x v="1"/>
    <x v="10"/>
    <x v="1050"/>
    <n v="6.69"/>
    <n v="1"/>
    <n v="0"/>
    <n v="3.0773999999999999"/>
  </r>
  <r>
    <n v="1621"/>
    <x v="787"/>
    <x v="3"/>
    <x v="141"/>
    <d v="2014-07-16T00:00:00"/>
    <s v="Standard Class"/>
    <s v="JC-15385"/>
    <s v="Jenna Caffey"/>
    <x v="0"/>
    <s v="United States"/>
    <x v="239"/>
    <x v="4"/>
    <n v="98031"/>
    <x v="1"/>
    <s v="FUR-FU-10002937"/>
    <x v="0"/>
    <x v="5"/>
    <x v="1051"/>
    <n v="198.46"/>
    <n v="2"/>
    <n v="0"/>
    <n v="99.23"/>
  </r>
  <r>
    <n v="1622"/>
    <x v="787"/>
    <x v="3"/>
    <x v="141"/>
    <d v="2014-07-16T00:00:00"/>
    <s v="Standard Class"/>
    <s v="JC-15385"/>
    <s v="Jenna Caffey"/>
    <x v="0"/>
    <s v="United States"/>
    <x v="239"/>
    <x v="4"/>
    <n v="98031"/>
    <x v="1"/>
    <s v="OFF-LA-10003930"/>
    <x v="1"/>
    <x v="2"/>
    <x v="503"/>
    <n v="786.48"/>
    <n v="8"/>
    <n v="0"/>
    <n v="385.37520000000001"/>
  </r>
  <r>
    <n v="1623"/>
    <x v="787"/>
    <x v="3"/>
    <x v="141"/>
    <d v="2014-07-16T00:00:00"/>
    <s v="Standard Class"/>
    <s v="JC-15385"/>
    <s v="Jenna Caffey"/>
    <x v="0"/>
    <s v="United States"/>
    <x v="239"/>
    <x v="4"/>
    <n v="98031"/>
    <x v="1"/>
    <s v="OFF-BI-10001107"/>
    <x v="1"/>
    <x v="8"/>
    <x v="492"/>
    <n v="23.167999999999999"/>
    <n v="2"/>
    <n v="0.2"/>
    <n v="7.8192000000000004"/>
  </r>
  <r>
    <n v="1624"/>
    <x v="787"/>
    <x v="3"/>
    <x v="141"/>
    <d v="2014-07-16T00:00:00"/>
    <s v="Standard Class"/>
    <s v="JC-15385"/>
    <s v="Jenna Caffey"/>
    <x v="0"/>
    <s v="United States"/>
    <x v="239"/>
    <x v="4"/>
    <n v="98031"/>
    <x v="1"/>
    <s v="TEC-AC-10003063"/>
    <x v="2"/>
    <x v="11"/>
    <x v="1052"/>
    <n v="50"/>
    <n v="2"/>
    <n v="0"/>
    <n v="10.5"/>
  </r>
  <r>
    <n v="1625"/>
    <x v="788"/>
    <x v="1"/>
    <x v="546"/>
    <d v="2012-12-24T00:00:00"/>
    <s v="Standard Class"/>
    <s v="JG-15160"/>
    <s v="James Galang"/>
    <x v="0"/>
    <s v="United States"/>
    <x v="1"/>
    <x v="1"/>
    <n v="90049"/>
    <x v="1"/>
    <s v="TEC-PH-10002922"/>
    <x v="2"/>
    <x v="7"/>
    <x v="965"/>
    <n v="675.96"/>
    <n v="5"/>
    <n v="0.2"/>
    <n v="84.495000000000005"/>
  </r>
  <r>
    <n v="1626"/>
    <x v="788"/>
    <x v="1"/>
    <x v="546"/>
    <d v="2012-12-24T00:00:00"/>
    <s v="Standard Class"/>
    <s v="JG-15160"/>
    <s v="James Galang"/>
    <x v="0"/>
    <s v="United States"/>
    <x v="1"/>
    <x v="1"/>
    <n v="90049"/>
    <x v="1"/>
    <s v="TEC-AC-10002049"/>
    <x v="2"/>
    <x v="11"/>
    <x v="1053"/>
    <n v="1265.8499999999999"/>
    <n v="3"/>
    <n v="0"/>
    <n v="556.97400000000005"/>
  </r>
  <r>
    <n v="1627"/>
    <x v="789"/>
    <x v="1"/>
    <x v="547"/>
    <d v="2012-11-22T00:00:00"/>
    <s v="Standard Class"/>
    <s v="PO-19180"/>
    <s v="Philisse Overcash"/>
    <x v="2"/>
    <s v="United States"/>
    <x v="20"/>
    <x v="15"/>
    <n v="10011"/>
    <x v="3"/>
    <s v="OFF-AP-10002457"/>
    <x v="1"/>
    <x v="9"/>
    <x v="544"/>
    <n v="523.25"/>
    <n v="5"/>
    <n v="0"/>
    <n v="141.2775"/>
  </r>
  <r>
    <n v="1628"/>
    <x v="790"/>
    <x v="1"/>
    <x v="496"/>
    <d v="2012-09-30T00:00:00"/>
    <s v="Standard Class"/>
    <s v="MC-17275"/>
    <s v="Marc Crier"/>
    <x v="0"/>
    <s v="United States"/>
    <x v="240"/>
    <x v="28"/>
    <n v="70506"/>
    <x v="0"/>
    <s v="FUR-CH-10001270"/>
    <x v="0"/>
    <x v="1"/>
    <x v="851"/>
    <n v="517.5"/>
    <n v="6"/>
    <n v="0"/>
    <n v="155.25"/>
  </r>
  <r>
    <n v="1629"/>
    <x v="791"/>
    <x v="3"/>
    <x v="548"/>
    <d v="2014-06-26T00:00:00"/>
    <s v="Second Class"/>
    <s v="AS-10240"/>
    <s v="Alan Shonely"/>
    <x v="0"/>
    <s v="United States"/>
    <x v="138"/>
    <x v="24"/>
    <n v="44105"/>
    <x v="3"/>
    <s v="FUR-FU-10004415"/>
    <x v="0"/>
    <x v="5"/>
    <x v="1054"/>
    <n v="17.920000000000002"/>
    <n v="5"/>
    <n v="0.2"/>
    <n v="2.464"/>
  </r>
  <r>
    <n v="1630"/>
    <x v="791"/>
    <x v="3"/>
    <x v="548"/>
    <d v="2014-06-26T00:00:00"/>
    <s v="Second Class"/>
    <s v="AS-10240"/>
    <s v="Alan Shonely"/>
    <x v="0"/>
    <s v="United States"/>
    <x v="138"/>
    <x v="24"/>
    <n v="44105"/>
    <x v="3"/>
    <s v="OFF-BI-10001510"/>
    <x v="1"/>
    <x v="8"/>
    <x v="702"/>
    <n v="41.256"/>
    <n v="6"/>
    <n v="0.7"/>
    <n v="-34.380000000000003"/>
  </r>
  <r>
    <n v="1631"/>
    <x v="792"/>
    <x v="0"/>
    <x v="541"/>
    <d v="2013-09-05T00:00:00"/>
    <s v="Same Day"/>
    <s v="CL-12565"/>
    <s v="Clay Ludtke"/>
    <x v="0"/>
    <s v="United States"/>
    <x v="138"/>
    <x v="24"/>
    <n v="44105"/>
    <x v="3"/>
    <s v="OFF-ST-10002011"/>
    <x v="1"/>
    <x v="4"/>
    <x v="1055"/>
    <n v="1006.056"/>
    <n v="3"/>
    <n v="0.2"/>
    <n v="88.029899999999998"/>
  </r>
  <r>
    <n v="1632"/>
    <x v="792"/>
    <x v="0"/>
    <x v="541"/>
    <d v="2013-09-05T00:00:00"/>
    <s v="Same Day"/>
    <s v="CL-12565"/>
    <s v="Clay Ludtke"/>
    <x v="0"/>
    <s v="United States"/>
    <x v="138"/>
    <x v="24"/>
    <n v="44105"/>
    <x v="3"/>
    <s v="OFF-PA-10002986"/>
    <x v="1"/>
    <x v="10"/>
    <x v="477"/>
    <n v="10.688000000000001"/>
    <n v="2"/>
    <n v="0.2"/>
    <n v="3.7408000000000001"/>
  </r>
  <r>
    <n v="1633"/>
    <x v="792"/>
    <x v="0"/>
    <x v="541"/>
    <d v="2013-09-05T00:00:00"/>
    <s v="Same Day"/>
    <s v="CL-12565"/>
    <s v="Clay Ludtke"/>
    <x v="0"/>
    <s v="United States"/>
    <x v="138"/>
    <x v="24"/>
    <n v="44105"/>
    <x v="3"/>
    <s v="OFF-PA-10004451"/>
    <x v="1"/>
    <x v="10"/>
    <x v="493"/>
    <n v="10.368"/>
    <n v="2"/>
    <n v="0.2"/>
    <n v="3.6288"/>
  </r>
  <r>
    <n v="1634"/>
    <x v="792"/>
    <x v="0"/>
    <x v="541"/>
    <d v="2013-09-05T00:00:00"/>
    <s v="Same Day"/>
    <s v="CL-12565"/>
    <s v="Clay Ludtke"/>
    <x v="0"/>
    <s v="United States"/>
    <x v="138"/>
    <x v="24"/>
    <n v="44105"/>
    <x v="3"/>
    <s v="OFF-ST-10000649"/>
    <x v="1"/>
    <x v="4"/>
    <x v="937"/>
    <n v="25.12"/>
    <n v="2"/>
    <n v="0.2"/>
    <n v="1.57"/>
  </r>
  <r>
    <n v="1635"/>
    <x v="792"/>
    <x v="0"/>
    <x v="541"/>
    <d v="2013-09-05T00:00:00"/>
    <s v="Same Day"/>
    <s v="CL-12565"/>
    <s v="Clay Ludtke"/>
    <x v="0"/>
    <s v="United States"/>
    <x v="138"/>
    <x v="24"/>
    <n v="44105"/>
    <x v="3"/>
    <s v="TEC-AC-10001465"/>
    <x v="2"/>
    <x v="11"/>
    <x v="473"/>
    <n v="58.112000000000002"/>
    <n v="2"/>
    <n v="0.2"/>
    <n v="7.2640000000000002"/>
  </r>
  <r>
    <n v="1636"/>
    <x v="793"/>
    <x v="2"/>
    <x v="35"/>
    <d v="2011-02-12T00:00:00"/>
    <s v="Standard Class"/>
    <s v="NW-18400"/>
    <s v="Natalie Webber"/>
    <x v="0"/>
    <s v="United States"/>
    <x v="241"/>
    <x v="21"/>
    <n v="97224"/>
    <x v="1"/>
    <s v="OFF-PA-10001166"/>
    <x v="1"/>
    <x v="10"/>
    <x v="769"/>
    <n v="15.552"/>
    <n v="3"/>
    <n v="0.2"/>
    <n v="5.4432"/>
  </r>
  <r>
    <n v="1637"/>
    <x v="793"/>
    <x v="2"/>
    <x v="35"/>
    <d v="2011-02-12T00:00:00"/>
    <s v="Standard Class"/>
    <s v="NW-18400"/>
    <s v="Natalie Webber"/>
    <x v="0"/>
    <s v="United States"/>
    <x v="241"/>
    <x v="21"/>
    <n v="97224"/>
    <x v="1"/>
    <s v="OFF-ST-10001097"/>
    <x v="1"/>
    <x v="4"/>
    <x v="740"/>
    <n v="669.08"/>
    <n v="5"/>
    <n v="0.2"/>
    <n v="-167.27"/>
  </r>
  <r>
    <n v="1638"/>
    <x v="793"/>
    <x v="2"/>
    <x v="35"/>
    <d v="2011-02-12T00:00:00"/>
    <s v="Standard Class"/>
    <s v="NW-18400"/>
    <s v="Natalie Webber"/>
    <x v="0"/>
    <s v="United States"/>
    <x v="241"/>
    <x v="21"/>
    <n v="97224"/>
    <x v="1"/>
    <s v="TEC-PH-10000038"/>
    <x v="2"/>
    <x v="7"/>
    <x v="1056"/>
    <n v="438.33600000000001"/>
    <n v="4"/>
    <n v="0.2"/>
    <n v="-87.667199999999994"/>
  </r>
  <r>
    <n v="1639"/>
    <x v="794"/>
    <x v="0"/>
    <x v="439"/>
    <d v="2013-02-06T00:00:00"/>
    <s v="Standard Class"/>
    <s v="TB-21280"/>
    <s v="Toby Braunhardt"/>
    <x v="0"/>
    <s v="United States"/>
    <x v="176"/>
    <x v="40"/>
    <n v="20016"/>
    <x v="3"/>
    <s v="OFF-PA-10002689"/>
    <x v="1"/>
    <x v="10"/>
    <x v="1057"/>
    <n v="19.440000000000001"/>
    <n v="3"/>
    <n v="0"/>
    <n v="9.3312000000000008"/>
  </r>
  <r>
    <n v="1640"/>
    <x v="794"/>
    <x v="0"/>
    <x v="439"/>
    <d v="2013-02-06T00:00:00"/>
    <s v="Standard Class"/>
    <s v="TB-21280"/>
    <s v="Toby Braunhardt"/>
    <x v="0"/>
    <s v="United States"/>
    <x v="176"/>
    <x v="40"/>
    <n v="20016"/>
    <x v="3"/>
    <s v="OFF-BI-10004728"/>
    <x v="1"/>
    <x v="8"/>
    <x v="539"/>
    <n v="9.64"/>
    <n v="2"/>
    <n v="0"/>
    <n v="4.4344000000000001"/>
  </r>
  <r>
    <n v="1641"/>
    <x v="794"/>
    <x v="0"/>
    <x v="439"/>
    <d v="2013-02-06T00:00:00"/>
    <s v="Standard Class"/>
    <s v="TB-21280"/>
    <s v="Toby Braunhardt"/>
    <x v="0"/>
    <s v="United States"/>
    <x v="176"/>
    <x v="40"/>
    <n v="20016"/>
    <x v="3"/>
    <s v="OFF-PA-10004675"/>
    <x v="1"/>
    <x v="10"/>
    <x v="69"/>
    <n v="12.7"/>
    <n v="2"/>
    <n v="0"/>
    <n v="5.8419999999999996"/>
  </r>
  <r>
    <n v="1642"/>
    <x v="794"/>
    <x v="0"/>
    <x v="439"/>
    <d v="2013-02-06T00:00:00"/>
    <s v="Standard Class"/>
    <s v="TB-21280"/>
    <s v="Toby Braunhardt"/>
    <x v="0"/>
    <s v="United States"/>
    <x v="176"/>
    <x v="40"/>
    <n v="20016"/>
    <x v="3"/>
    <s v="FUR-FU-10000629"/>
    <x v="0"/>
    <x v="5"/>
    <x v="93"/>
    <n v="41.37"/>
    <n v="3"/>
    <n v="0"/>
    <n v="17.375399999999999"/>
  </r>
  <r>
    <n v="1643"/>
    <x v="795"/>
    <x v="2"/>
    <x v="503"/>
    <d v="2011-04-12T00:00:00"/>
    <s v="Standard Class"/>
    <s v="BS-11380"/>
    <s v="Bill Stewart"/>
    <x v="1"/>
    <s v="United States"/>
    <x v="242"/>
    <x v="10"/>
    <n v="60076"/>
    <x v="2"/>
    <s v="OFF-FA-10003112"/>
    <x v="1"/>
    <x v="13"/>
    <x v="33"/>
    <n v="12.624000000000001"/>
    <n v="2"/>
    <n v="0.2"/>
    <n v="3.9449999999999998"/>
  </r>
  <r>
    <n v="1644"/>
    <x v="796"/>
    <x v="1"/>
    <x v="531"/>
    <d v="2012-03-20T00:00:00"/>
    <s v="First Class"/>
    <s v="FH-14365"/>
    <s v="Fred Hopkins"/>
    <x v="1"/>
    <s v="United States"/>
    <x v="4"/>
    <x v="4"/>
    <n v="98115"/>
    <x v="1"/>
    <s v="OFF-ST-10000142"/>
    <x v="1"/>
    <x v="4"/>
    <x v="399"/>
    <n v="1247.6400000000001"/>
    <n v="3"/>
    <n v="0"/>
    <n v="349.33920000000001"/>
  </r>
  <r>
    <n v="1645"/>
    <x v="796"/>
    <x v="1"/>
    <x v="531"/>
    <d v="2012-03-20T00:00:00"/>
    <s v="First Class"/>
    <s v="FH-14365"/>
    <s v="Fred Hopkins"/>
    <x v="1"/>
    <s v="United States"/>
    <x v="4"/>
    <x v="4"/>
    <n v="98115"/>
    <x v="1"/>
    <s v="TEC-CO-10001766"/>
    <x v="2"/>
    <x v="16"/>
    <x v="1058"/>
    <n v="3149.93"/>
    <n v="7"/>
    <n v="0"/>
    <n v="1480.4671000000001"/>
  </r>
  <r>
    <n v="1646"/>
    <x v="796"/>
    <x v="1"/>
    <x v="531"/>
    <d v="2012-03-20T00:00:00"/>
    <s v="First Class"/>
    <s v="FH-14365"/>
    <s v="Fred Hopkins"/>
    <x v="1"/>
    <s v="United States"/>
    <x v="4"/>
    <x v="4"/>
    <n v="98115"/>
    <x v="1"/>
    <s v="OFF-PA-10004359"/>
    <x v="1"/>
    <x v="10"/>
    <x v="1059"/>
    <n v="209.7"/>
    <n v="2"/>
    <n v="0"/>
    <n v="100.65600000000001"/>
  </r>
  <r>
    <n v="1647"/>
    <x v="797"/>
    <x v="1"/>
    <x v="549"/>
    <d v="2012-03-11T00:00:00"/>
    <s v="First Class"/>
    <s v="VM-21685"/>
    <s v="Valerie Mitchum"/>
    <x v="2"/>
    <s v="United States"/>
    <x v="10"/>
    <x v="9"/>
    <n v="19140"/>
    <x v="3"/>
    <s v="TEC-AC-10002323"/>
    <x v="2"/>
    <x v="11"/>
    <x v="175"/>
    <n v="35.36"/>
    <n v="2"/>
    <n v="0.2"/>
    <n v="-3.0939999999999999"/>
  </r>
  <r>
    <n v="1648"/>
    <x v="797"/>
    <x v="1"/>
    <x v="549"/>
    <d v="2012-03-11T00:00:00"/>
    <s v="First Class"/>
    <s v="VM-21685"/>
    <s v="Valerie Mitchum"/>
    <x v="2"/>
    <s v="United States"/>
    <x v="10"/>
    <x v="9"/>
    <n v="19140"/>
    <x v="3"/>
    <s v="OFF-FA-10001135"/>
    <x v="1"/>
    <x v="13"/>
    <x v="1060"/>
    <n v="3.1680000000000001"/>
    <n v="2"/>
    <n v="0.2"/>
    <n v="-0.71279999999999999"/>
  </r>
  <r>
    <n v="1649"/>
    <x v="798"/>
    <x v="1"/>
    <x v="120"/>
    <d v="2012-09-29T00:00:00"/>
    <s v="Second Class"/>
    <s v="SF-20200"/>
    <s v="Sarah Foster"/>
    <x v="0"/>
    <s v="United States"/>
    <x v="10"/>
    <x v="9"/>
    <n v="19143"/>
    <x v="3"/>
    <s v="OFF-BI-10004224"/>
    <x v="1"/>
    <x v="8"/>
    <x v="1061"/>
    <n v="121.104"/>
    <n v="6"/>
    <n v="0.7"/>
    <n v="-100.92"/>
  </r>
  <r>
    <n v="1650"/>
    <x v="798"/>
    <x v="1"/>
    <x v="120"/>
    <d v="2012-09-29T00:00:00"/>
    <s v="Second Class"/>
    <s v="SF-20200"/>
    <s v="Sarah Foster"/>
    <x v="0"/>
    <s v="United States"/>
    <x v="10"/>
    <x v="9"/>
    <n v="19143"/>
    <x v="3"/>
    <s v="TEC-PH-10003357"/>
    <x v="2"/>
    <x v="7"/>
    <x v="1062"/>
    <n v="45.893999999999998"/>
    <n v="1"/>
    <n v="0.4"/>
    <n v="-9.1788000000000007"/>
  </r>
  <r>
    <n v="1651"/>
    <x v="799"/>
    <x v="2"/>
    <x v="550"/>
    <d v="2011-08-29T00:00:00"/>
    <s v="Same Day"/>
    <s v="HH-15010"/>
    <s v="Hilary Holden"/>
    <x v="1"/>
    <s v="United States"/>
    <x v="8"/>
    <x v="1"/>
    <n v="94110"/>
    <x v="1"/>
    <s v="OFF-PA-10004475"/>
    <x v="1"/>
    <x v="10"/>
    <x v="1063"/>
    <n v="109.92"/>
    <n v="2"/>
    <n v="0"/>
    <n v="53.860799999999998"/>
  </r>
  <r>
    <n v="1652"/>
    <x v="799"/>
    <x v="2"/>
    <x v="550"/>
    <d v="2011-08-29T00:00:00"/>
    <s v="Same Day"/>
    <s v="HH-15010"/>
    <s v="Hilary Holden"/>
    <x v="1"/>
    <s v="United States"/>
    <x v="8"/>
    <x v="1"/>
    <n v="94110"/>
    <x v="1"/>
    <s v="OFF-PA-10003001"/>
    <x v="1"/>
    <x v="10"/>
    <x v="1064"/>
    <n v="13.36"/>
    <n v="2"/>
    <n v="0"/>
    <n v="6.4127999999999998"/>
  </r>
  <r>
    <n v="1653"/>
    <x v="800"/>
    <x v="3"/>
    <x v="551"/>
    <d v="2014-11-22T00:00:00"/>
    <s v="First Class"/>
    <s v="CD-12280"/>
    <s v="Christina DeMoss"/>
    <x v="0"/>
    <s v="United States"/>
    <x v="4"/>
    <x v="4"/>
    <n v="98105"/>
    <x v="1"/>
    <s v="OFF-ST-10003442"/>
    <x v="1"/>
    <x v="4"/>
    <x v="86"/>
    <n v="169.68"/>
    <n v="6"/>
    <n v="0"/>
    <n v="45.813600000000001"/>
  </r>
  <r>
    <n v="1654"/>
    <x v="800"/>
    <x v="3"/>
    <x v="551"/>
    <d v="2014-11-22T00:00:00"/>
    <s v="First Class"/>
    <s v="CD-12280"/>
    <s v="Christina DeMoss"/>
    <x v="0"/>
    <s v="United States"/>
    <x v="4"/>
    <x v="4"/>
    <n v="98105"/>
    <x v="1"/>
    <s v="TEC-AC-10003832"/>
    <x v="2"/>
    <x v="11"/>
    <x v="458"/>
    <n v="132.52000000000001"/>
    <n v="4"/>
    <n v="0"/>
    <n v="54.333199999999998"/>
  </r>
  <r>
    <n v="1655"/>
    <x v="800"/>
    <x v="3"/>
    <x v="551"/>
    <d v="2014-11-22T00:00:00"/>
    <s v="First Class"/>
    <s v="CD-12280"/>
    <s v="Christina DeMoss"/>
    <x v="0"/>
    <s v="United States"/>
    <x v="4"/>
    <x v="4"/>
    <n v="98105"/>
    <x v="1"/>
    <s v="OFF-FA-10000611"/>
    <x v="1"/>
    <x v="13"/>
    <x v="1065"/>
    <n v="2.96"/>
    <n v="2"/>
    <n v="0"/>
    <n v="1.4208000000000001"/>
  </r>
  <r>
    <n v="1656"/>
    <x v="800"/>
    <x v="3"/>
    <x v="551"/>
    <d v="2014-11-22T00:00:00"/>
    <s v="First Class"/>
    <s v="CD-12280"/>
    <s v="Christina DeMoss"/>
    <x v="0"/>
    <s v="United States"/>
    <x v="4"/>
    <x v="4"/>
    <n v="98105"/>
    <x v="1"/>
    <s v="OFF-BI-10001116"/>
    <x v="1"/>
    <x v="8"/>
    <x v="1066"/>
    <n v="8.4480000000000004"/>
    <n v="2"/>
    <n v="0.2"/>
    <n v="2.9567999999999999"/>
  </r>
  <r>
    <n v="1657"/>
    <x v="800"/>
    <x v="3"/>
    <x v="551"/>
    <d v="2014-11-22T00:00:00"/>
    <s v="First Class"/>
    <s v="CD-12280"/>
    <s v="Christina DeMoss"/>
    <x v="0"/>
    <s v="United States"/>
    <x v="4"/>
    <x v="4"/>
    <n v="98105"/>
    <x v="1"/>
    <s v="OFF-ST-10000563"/>
    <x v="1"/>
    <x v="4"/>
    <x v="894"/>
    <n v="95.94"/>
    <n v="3"/>
    <n v="0"/>
    <n v="9.5939999999999994"/>
  </r>
  <r>
    <n v="1658"/>
    <x v="801"/>
    <x v="2"/>
    <x v="552"/>
    <d v="2011-05-15T00:00:00"/>
    <s v="First Class"/>
    <s v="HL-15040"/>
    <s v="Hunter Lopez"/>
    <x v="0"/>
    <s v="United States"/>
    <x v="158"/>
    <x v="6"/>
    <n v="53209"/>
    <x v="2"/>
    <s v="FUR-FU-10000010"/>
    <x v="0"/>
    <x v="5"/>
    <x v="522"/>
    <n v="34.79"/>
    <n v="7"/>
    <n v="0"/>
    <n v="10.7849"/>
  </r>
  <r>
    <n v="1659"/>
    <x v="802"/>
    <x v="3"/>
    <x v="176"/>
    <d v="2014-01-27T00:00:00"/>
    <s v="Standard Class"/>
    <s v="TH-21100"/>
    <s v="Thea Hendricks"/>
    <x v="0"/>
    <s v="United States"/>
    <x v="1"/>
    <x v="1"/>
    <n v="90045"/>
    <x v="1"/>
    <s v="TEC-PH-10004922"/>
    <x v="2"/>
    <x v="7"/>
    <x v="1067"/>
    <n v="160.77600000000001"/>
    <n v="3"/>
    <n v="0.2"/>
    <n v="10.048500000000001"/>
  </r>
  <r>
    <n v="1660"/>
    <x v="803"/>
    <x v="3"/>
    <x v="505"/>
    <d v="2014-07-11T00:00:00"/>
    <s v="Standard Class"/>
    <s v="MM-18055"/>
    <s v="Michelle Moray"/>
    <x v="0"/>
    <s v="United States"/>
    <x v="4"/>
    <x v="4"/>
    <n v="98115"/>
    <x v="1"/>
    <s v="OFF-BI-10004330"/>
    <x v="1"/>
    <x v="8"/>
    <x v="795"/>
    <n v="88.751999999999995"/>
    <n v="3"/>
    <n v="0.2"/>
    <n v="27.734999999999999"/>
  </r>
  <r>
    <n v="1661"/>
    <x v="803"/>
    <x v="3"/>
    <x v="505"/>
    <d v="2014-07-11T00:00:00"/>
    <s v="Standard Class"/>
    <s v="MM-18055"/>
    <s v="Michelle Moray"/>
    <x v="0"/>
    <s v="United States"/>
    <x v="4"/>
    <x v="4"/>
    <n v="98115"/>
    <x v="1"/>
    <s v="OFF-BI-10002072"/>
    <x v="1"/>
    <x v="8"/>
    <x v="830"/>
    <n v="13.904"/>
    <n v="2"/>
    <n v="0.2"/>
    <n v="5.2140000000000004"/>
  </r>
  <r>
    <n v="1662"/>
    <x v="804"/>
    <x v="3"/>
    <x v="504"/>
    <d v="2014-07-05T00:00:00"/>
    <s v="Standard Class"/>
    <s v="QJ-19255"/>
    <s v="Quincy Jones"/>
    <x v="1"/>
    <s v="United States"/>
    <x v="10"/>
    <x v="9"/>
    <n v="19143"/>
    <x v="3"/>
    <s v="TEC-PH-10002549"/>
    <x v="2"/>
    <x v="7"/>
    <x v="928"/>
    <n v="677.58"/>
    <n v="5"/>
    <n v="0.4"/>
    <n v="-158.102"/>
  </r>
  <r>
    <n v="1663"/>
    <x v="804"/>
    <x v="3"/>
    <x v="504"/>
    <d v="2014-07-05T00:00:00"/>
    <s v="Standard Class"/>
    <s v="QJ-19255"/>
    <s v="Quincy Jones"/>
    <x v="1"/>
    <s v="United States"/>
    <x v="10"/>
    <x v="9"/>
    <n v="19143"/>
    <x v="3"/>
    <s v="OFF-BI-10002353"/>
    <x v="1"/>
    <x v="8"/>
    <x v="1068"/>
    <n v="13.896000000000001"/>
    <n v="3"/>
    <n v="0.7"/>
    <n v="-9.2639999999999993"/>
  </r>
  <r>
    <n v="1664"/>
    <x v="805"/>
    <x v="0"/>
    <x v="390"/>
    <d v="2013-11-27T00:00:00"/>
    <s v="Second Class"/>
    <s v="NS-18505"/>
    <s v="Neola Schneider"/>
    <x v="0"/>
    <s v="United States"/>
    <x v="61"/>
    <x v="5"/>
    <n v="75217"/>
    <x v="2"/>
    <s v="OFF-ST-10001325"/>
    <x v="1"/>
    <x v="4"/>
    <x v="466"/>
    <n v="41.92"/>
    <n v="5"/>
    <n v="0.2"/>
    <n v="3.6680000000000001"/>
  </r>
  <r>
    <n v="1665"/>
    <x v="805"/>
    <x v="0"/>
    <x v="390"/>
    <d v="2013-11-27T00:00:00"/>
    <s v="Second Class"/>
    <s v="NS-18505"/>
    <s v="Neola Schneider"/>
    <x v="0"/>
    <s v="United States"/>
    <x v="61"/>
    <x v="5"/>
    <n v="75217"/>
    <x v="2"/>
    <s v="TEC-AC-10002049"/>
    <x v="2"/>
    <x v="11"/>
    <x v="688"/>
    <n v="297.57600000000002"/>
    <n v="3"/>
    <n v="0.2"/>
    <n v="-7.4394"/>
  </r>
  <r>
    <n v="1666"/>
    <x v="805"/>
    <x v="0"/>
    <x v="390"/>
    <d v="2013-11-27T00:00:00"/>
    <s v="Second Class"/>
    <s v="NS-18505"/>
    <s v="Neola Schneider"/>
    <x v="0"/>
    <s v="United States"/>
    <x v="61"/>
    <x v="5"/>
    <n v="75217"/>
    <x v="2"/>
    <s v="OFF-FA-10002676"/>
    <x v="1"/>
    <x v="13"/>
    <x v="1069"/>
    <n v="4.3440000000000003"/>
    <n v="3"/>
    <n v="0.2"/>
    <n v="0.86880000000000002"/>
  </r>
  <r>
    <n v="1667"/>
    <x v="805"/>
    <x v="0"/>
    <x v="390"/>
    <d v="2013-11-27T00:00:00"/>
    <s v="Second Class"/>
    <s v="NS-18505"/>
    <s v="Neola Schneider"/>
    <x v="0"/>
    <s v="United States"/>
    <x v="61"/>
    <x v="5"/>
    <n v="75217"/>
    <x v="2"/>
    <s v="TEC-AC-10003023"/>
    <x v="2"/>
    <x v="11"/>
    <x v="1070"/>
    <n v="94.992000000000004"/>
    <n v="2"/>
    <n v="0.2"/>
    <n v="-2.3748"/>
  </r>
  <r>
    <n v="1668"/>
    <x v="805"/>
    <x v="0"/>
    <x v="390"/>
    <d v="2013-11-27T00:00:00"/>
    <s v="Second Class"/>
    <s v="NS-18505"/>
    <s v="Neola Schneider"/>
    <x v="0"/>
    <s v="United States"/>
    <x v="61"/>
    <x v="5"/>
    <n v="75217"/>
    <x v="2"/>
    <s v="OFF-PA-10000167"/>
    <x v="1"/>
    <x v="10"/>
    <x v="1071"/>
    <n v="74.352000000000004"/>
    <n v="3"/>
    <n v="0.2"/>
    <n v="23.234999999999999"/>
  </r>
  <r>
    <n v="1669"/>
    <x v="805"/>
    <x v="0"/>
    <x v="390"/>
    <d v="2013-11-27T00:00:00"/>
    <s v="Second Class"/>
    <s v="NS-18505"/>
    <s v="Neola Schneider"/>
    <x v="0"/>
    <s v="United States"/>
    <x v="61"/>
    <x v="5"/>
    <n v="75217"/>
    <x v="2"/>
    <s v="OFF-AR-10003405"/>
    <x v="1"/>
    <x v="6"/>
    <x v="622"/>
    <n v="14.04"/>
    <n v="3"/>
    <n v="0.2"/>
    <n v="1.5794999999999999"/>
  </r>
  <r>
    <n v="1670"/>
    <x v="806"/>
    <x v="1"/>
    <x v="553"/>
    <d v="2012-01-15T00:00:00"/>
    <s v="Standard Class"/>
    <s v="MM-17920"/>
    <s v="Michael Moore"/>
    <x v="0"/>
    <s v="United States"/>
    <x v="20"/>
    <x v="15"/>
    <n v="10011"/>
    <x v="3"/>
    <s v="FUR-TA-10001889"/>
    <x v="0"/>
    <x v="3"/>
    <x v="406"/>
    <n v="1018.104"/>
    <n v="4"/>
    <n v="0.4"/>
    <n v="-373.3048"/>
  </r>
  <r>
    <n v="1671"/>
    <x v="807"/>
    <x v="3"/>
    <x v="15"/>
    <d v="2014-10-27T00:00:00"/>
    <s v="Standard Class"/>
    <s v="RD-19480"/>
    <s v="Rick Duston"/>
    <x v="0"/>
    <s v="United States"/>
    <x v="12"/>
    <x v="5"/>
    <n v="77095"/>
    <x v="2"/>
    <s v="TEC-PH-10002185"/>
    <x v="2"/>
    <x v="7"/>
    <x v="1072"/>
    <n v="16.68"/>
    <n v="3"/>
    <n v="0.2"/>
    <n v="5.2125000000000004"/>
  </r>
  <r>
    <n v="1672"/>
    <x v="808"/>
    <x v="0"/>
    <x v="554"/>
    <d v="2013-03-26T00:00:00"/>
    <s v="First Class"/>
    <s v="RB-19645"/>
    <s v="Robert Barroso"/>
    <x v="1"/>
    <s v="United States"/>
    <x v="226"/>
    <x v="33"/>
    <n v="89031"/>
    <x v="1"/>
    <s v="TEC-AC-10001013"/>
    <x v="2"/>
    <x v="11"/>
    <x v="813"/>
    <n v="58.58"/>
    <n v="2"/>
    <n v="0"/>
    <n v="19.331399999999999"/>
  </r>
  <r>
    <n v="1673"/>
    <x v="809"/>
    <x v="3"/>
    <x v="445"/>
    <d v="2014-08-07T00:00:00"/>
    <s v="Standard Class"/>
    <s v="RD-19585"/>
    <s v="Rob Dowd"/>
    <x v="0"/>
    <s v="United States"/>
    <x v="243"/>
    <x v="5"/>
    <n v="75023"/>
    <x v="2"/>
    <s v="TEC-PH-10002726"/>
    <x v="2"/>
    <x v="7"/>
    <x v="66"/>
    <n v="167.96799999999999"/>
    <n v="4"/>
    <n v="0.2"/>
    <n v="62.988"/>
  </r>
  <r>
    <n v="1674"/>
    <x v="810"/>
    <x v="1"/>
    <x v="555"/>
    <d v="2012-12-12T00:00:00"/>
    <s v="First Class"/>
    <s v="SW-20455"/>
    <s v="Shaun Weien"/>
    <x v="0"/>
    <s v="United States"/>
    <x v="244"/>
    <x v="17"/>
    <n v="23434"/>
    <x v="0"/>
    <s v="OFF-LA-10003930"/>
    <x v="1"/>
    <x v="2"/>
    <x v="503"/>
    <n v="196.62"/>
    <n v="2"/>
    <n v="0"/>
    <n v="96.343800000000002"/>
  </r>
  <r>
    <n v="1675"/>
    <x v="811"/>
    <x v="1"/>
    <x v="14"/>
    <d v="2012-09-21T00:00:00"/>
    <s v="Standard Class"/>
    <s v="SF-20965"/>
    <s v="Sylvia Foulston"/>
    <x v="1"/>
    <s v="United States"/>
    <x v="12"/>
    <x v="5"/>
    <n v="77041"/>
    <x v="2"/>
    <s v="FUR-FU-10003535"/>
    <x v="0"/>
    <x v="5"/>
    <x v="888"/>
    <n v="21.936"/>
    <n v="2"/>
    <n v="0.6"/>
    <n v="-10.419600000000001"/>
  </r>
  <r>
    <n v="1676"/>
    <x v="811"/>
    <x v="1"/>
    <x v="14"/>
    <d v="2012-09-21T00:00:00"/>
    <s v="Standard Class"/>
    <s v="SF-20965"/>
    <s v="Sylvia Foulston"/>
    <x v="1"/>
    <s v="United States"/>
    <x v="12"/>
    <x v="5"/>
    <n v="77041"/>
    <x v="2"/>
    <s v="OFF-BI-10000088"/>
    <x v="1"/>
    <x v="8"/>
    <x v="1025"/>
    <n v="6.5880000000000001"/>
    <n v="3"/>
    <n v="0.8"/>
    <n v="-10.211399999999999"/>
  </r>
  <r>
    <n v="1677"/>
    <x v="812"/>
    <x v="0"/>
    <x v="556"/>
    <d v="2013-05-25T00:00:00"/>
    <s v="Standard Class"/>
    <s v="EB-13930"/>
    <s v="Eric Barreto"/>
    <x v="0"/>
    <s v="United States"/>
    <x v="8"/>
    <x v="1"/>
    <n v="94110"/>
    <x v="1"/>
    <s v="OFF-ST-10000604"/>
    <x v="1"/>
    <x v="4"/>
    <x v="54"/>
    <n v="104.28"/>
    <n v="3"/>
    <n v="0"/>
    <n v="26.07"/>
  </r>
  <r>
    <n v="1678"/>
    <x v="812"/>
    <x v="0"/>
    <x v="556"/>
    <d v="2013-05-25T00:00:00"/>
    <s v="Standard Class"/>
    <s v="EB-13930"/>
    <s v="Eric Barreto"/>
    <x v="0"/>
    <s v="United States"/>
    <x v="8"/>
    <x v="1"/>
    <n v="94110"/>
    <x v="1"/>
    <s v="OFF-PA-10004040"/>
    <x v="1"/>
    <x v="10"/>
    <x v="99"/>
    <n v="17.940000000000001"/>
    <n v="3"/>
    <n v="0"/>
    <n v="8.7905999999999995"/>
  </r>
  <r>
    <n v="1679"/>
    <x v="813"/>
    <x v="2"/>
    <x v="557"/>
    <d v="2011-09-13T00:00:00"/>
    <s v="Standard Class"/>
    <s v="SB-20290"/>
    <s v="Sean Braxton"/>
    <x v="1"/>
    <s v="United States"/>
    <x v="10"/>
    <x v="9"/>
    <n v="19134"/>
    <x v="3"/>
    <s v="OFF-ST-10002344"/>
    <x v="1"/>
    <x v="4"/>
    <x v="856"/>
    <n v="64.784000000000006"/>
    <n v="1"/>
    <n v="0.2"/>
    <n v="-14.5764"/>
  </r>
  <r>
    <n v="1680"/>
    <x v="813"/>
    <x v="2"/>
    <x v="557"/>
    <d v="2011-09-13T00:00:00"/>
    <s v="Standard Class"/>
    <s v="SB-20290"/>
    <s v="Sean Braxton"/>
    <x v="1"/>
    <s v="United States"/>
    <x v="10"/>
    <x v="9"/>
    <n v="19134"/>
    <x v="3"/>
    <s v="TEC-PH-10003589"/>
    <x v="2"/>
    <x v="7"/>
    <x v="818"/>
    <n v="32.381999999999998"/>
    <n v="3"/>
    <n v="0.4"/>
    <n v="4.3175999999999997"/>
  </r>
  <r>
    <n v="1681"/>
    <x v="813"/>
    <x v="2"/>
    <x v="557"/>
    <d v="2011-09-13T00:00:00"/>
    <s v="Standard Class"/>
    <s v="SB-20290"/>
    <s v="Sean Braxton"/>
    <x v="1"/>
    <s v="United States"/>
    <x v="10"/>
    <x v="9"/>
    <n v="19134"/>
    <x v="3"/>
    <s v="FUR-FU-10000758"/>
    <x v="0"/>
    <x v="5"/>
    <x v="1073"/>
    <n v="42.368000000000002"/>
    <n v="2"/>
    <n v="0.2"/>
    <n v="8.4735999999999994"/>
  </r>
  <r>
    <n v="1682"/>
    <x v="813"/>
    <x v="2"/>
    <x v="557"/>
    <d v="2011-09-13T00:00:00"/>
    <s v="Standard Class"/>
    <s v="SB-20290"/>
    <s v="Sean Braxton"/>
    <x v="1"/>
    <s v="United States"/>
    <x v="10"/>
    <x v="9"/>
    <n v="19134"/>
    <x v="3"/>
    <s v="TEC-MA-10004679"/>
    <x v="2"/>
    <x v="15"/>
    <x v="1074"/>
    <n v="399.54"/>
    <n v="4"/>
    <n v="0.7"/>
    <n v="-559.35599999999999"/>
  </r>
  <r>
    <n v="1683"/>
    <x v="814"/>
    <x v="0"/>
    <x v="321"/>
    <d v="2013-02-10T00:00:00"/>
    <s v="Second Class"/>
    <s v="PS-18760"/>
    <s v="Pamela Stobb"/>
    <x v="0"/>
    <s v="United States"/>
    <x v="1"/>
    <x v="1"/>
    <n v="90008"/>
    <x v="1"/>
    <s v="OFF-PA-10000176"/>
    <x v="1"/>
    <x v="10"/>
    <x v="634"/>
    <n v="18.97"/>
    <n v="1"/>
    <n v="0"/>
    <n v="9.1056000000000008"/>
  </r>
  <r>
    <n v="1684"/>
    <x v="815"/>
    <x v="0"/>
    <x v="77"/>
    <d v="2013-11-13T00:00:00"/>
    <s v="Standard Class"/>
    <s v="CB-12535"/>
    <s v="Claudia Bergmann"/>
    <x v="1"/>
    <s v="United States"/>
    <x v="8"/>
    <x v="1"/>
    <n v="94110"/>
    <x v="1"/>
    <s v="FUR-FU-10002597"/>
    <x v="0"/>
    <x v="5"/>
    <x v="621"/>
    <n v="14.82"/>
    <n v="3"/>
    <n v="0"/>
    <n v="6.2244000000000002"/>
  </r>
  <r>
    <n v="1685"/>
    <x v="816"/>
    <x v="3"/>
    <x v="558"/>
    <d v="2014-04-28T00:00:00"/>
    <s v="First Class"/>
    <s v="DK-12835"/>
    <s v="Damala Kotsonis"/>
    <x v="1"/>
    <s v="United States"/>
    <x v="10"/>
    <x v="9"/>
    <n v="19143"/>
    <x v="3"/>
    <s v="OFF-AP-10002495"/>
    <x v="1"/>
    <x v="9"/>
    <x v="1075"/>
    <n v="99.28"/>
    <n v="2"/>
    <n v="0.2"/>
    <n v="12.41"/>
  </r>
  <r>
    <n v="1686"/>
    <x v="816"/>
    <x v="3"/>
    <x v="558"/>
    <d v="2014-04-28T00:00:00"/>
    <s v="First Class"/>
    <s v="DK-12835"/>
    <s v="Damala Kotsonis"/>
    <x v="1"/>
    <s v="United States"/>
    <x v="10"/>
    <x v="9"/>
    <n v="19143"/>
    <x v="3"/>
    <s v="OFF-BI-10002813"/>
    <x v="1"/>
    <x v="8"/>
    <x v="905"/>
    <n v="1.1879999999999999"/>
    <n v="2"/>
    <n v="0.7"/>
    <n v="-0.99"/>
  </r>
  <r>
    <n v="1687"/>
    <x v="816"/>
    <x v="3"/>
    <x v="558"/>
    <d v="2014-04-28T00:00:00"/>
    <s v="First Class"/>
    <s v="DK-12835"/>
    <s v="Damala Kotsonis"/>
    <x v="1"/>
    <s v="United States"/>
    <x v="10"/>
    <x v="9"/>
    <n v="19143"/>
    <x v="3"/>
    <s v="OFF-BI-10002414"/>
    <x v="1"/>
    <x v="8"/>
    <x v="1076"/>
    <n v="7.5179999999999998"/>
    <n v="2"/>
    <n v="0.7"/>
    <n v="-5.7637999999999998"/>
  </r>
  <r>
    <n v="1688"/>
    <x v="817"/>
    <x v="3"/>
    <x v="389"/>
    <d v="2014-12-13T00:00:00"/>
    <s v="First Class"/>
    <s v="AW-10840"/>
    <s v="Anthony Witt"/>
    <x v="0"/>
    <s v="United States"/>
    <x v="10"/>
    <x v="9"/>
    <n v="19140"/>
    <x v="3"/>
    <s v="OFF-PA-10000788"/>
    <x v="1"/>
    <x v="10"/>
    <x v="731"/>
    <n v="10.368"/>
    <n v="2"/>
    <n v="0.2"/>
    <n v="3.6288"/>
  </r>
  <r>
    <n v="1689"/>
    <x v="817"/>
    <x v="3"/>
    <x v="389"/>
    <d v="2014-12-13T00:00:00"/>
    <s v="First Class"/>
    <s v="AW-10840"/>
    <s v="Anthony Witt"/>
    <x v="0"/>
    <s v="United States"/>
    <x v="10"/>
    <x v="9"/>
    <n v="19140"/>
    <x v="3"/>
    <s v="FUR-FU-10004306"/>
    <x v="0"/>
    <x v="5"/>
    <x v="616"/>
    <n v="310.88"/>
    <n v="2"/>
    <n v="0.2"/>
    <n v="23.315999999999999"/>
  </r>
  <r>
    <n v="1690"/>
    <x v="818"/>
    <x v="2"/>
    <x v="559"/>
    <d v="2011-08-20T00:00:00"/>
    <s v="Standard Class"/>
    <s v="TS-21610"/>
    <s v="Troy Staebel"/>
    <x v="0"/>
    <s v="United States"/>
    <x v="10"/>
    <x v="9"/>
    <n v="19143"/>
    <x v="3"/>
    <s v="FUR-TA-10001539"/>
    <x v="0"/>
    <x v="3"/>
    <x v="10"/>
    <n v="853.09199999999998"/>
    <n v="6"/>
    <n v="0.4"/>
    <n v="-227.49119999999999"/>
  </r>
  <r>
    <n v="1691"/>
    <x v="819"/>
    <x v="3"/>
    <x v="34"/>
    <d v="2014-12-16T00:00:00"/>
    <s v="Standard Class"/>
    <s v="HF-14995"/>
    <s v="Herbert Flentye"/>
    <x v="0"/>
    <s v="United States"/>
    <x v="245"/>
    <x v="14"/>
    <n v="46203"/>
    <x v="2"/>
    <s v="OFF-PA-10000575"/>
    <x v="1"/>
    <x v="10"/>
    <x v="1050"/>
    <n v="33.450000000000003"/>
    <n v="5"/>
    <n v="0"/>
    <n v="15.387"/>
  </r>
  <r>
    <n v="1692"/>
    <x v="819"/>
    <x v="3"/>
    <x v="34"/>
    <d v="2014-12-16T00:00:00"/>
    <s v="Standard Class"/>
    <s v="HF-14995"/>
    <s v="Herbert Flentye"/>
    <x v="0"/>
    <s v="United States"/>
    <x v="245"/>
    <x v="14"/>
    <n v="46203"/>
    <x v="2"/>
    <s v="OFF-BI-10004182"/>
    <x v="1"/>
    <x v="8"/>
    <x v="73"/>
    <n v="10.4"/>
    <n v="5"/>
    <n v="0"/>
    <n v="5.0960000000000001"/>
  </r>
  <r>
    <n v="1693"/>
    <x v="820"/>
    <x v="0"/>
    <x v="560"/>
    <d v="2013-03-20T00:00:00"/>
    <s v="Standard Class"/>
    <s v="HZ-14950"/>
    <s v="Henia Zydlo"/>
    <x v="0"/>
    <s v="United States"/>
    <x v="38"/>
    <x v="24"/>
    <n v="43229"/>
    <x v="3"/>
    <s v="FUR-FU-10004020"/>
    <x v="0"/>
    <x v="5"/>
    <x v="488"/>
    <n v="21.88"/>
    <n v="5"/>
    <n v="0.2"/>
    <n v="6.2904999999999998"/>
  </r>
  <r>
    <n v="1694"/>
    <x v="821"/>
    <x v="0"/>
    <x v="190"/>
    <d v="2013-06-30T00:00:00"/>
    <s v="Second Class"/>
    <s v="AB-10255"/>
    <s v="Alejandro Ballentine"/>
    <x v="2"/>
    <s v="United States"/>
    <x v="243"/>
    <x v="5"/>
    <n v="75023"/>
    <x v="2"/>
    <s v="TEC-AC-10003133"/>
    <x v="2"/>
    <x v="11"/>
    <x v="1077"/>
    <n v="13.616"/>
    <n v="2"/>
    <n v="0.2"/>
    <n v="3.5741999999999998"/>
  </r>
  <r>
    <n v="1695"/>
    <x v="822"/>
    <x v="1"/>
    <x v="12"/>
    <d v="2012-09-28T00:00:00"/>
    <s v="Second Class"/>
    <s v="PO-19195"/>
    <s v="Phillina Ober"/>
    <x v="2"/>
    <s v="United States"/>
    <x v="246"/>
    <x v="30"/>
    <n v="7002"/>
    <x v="3"/>
    <s v="TEC-AC-10002006"/>
    <x v="2"/>
    <x v="11"/>
    <x v="1078"/>
    <n v="63.96"/>
    <n v="4"/>
    <n v="0"/>
    <n v="19.8276"/>
  </r>
  <r>
    <n v="1696"/>
    <x v="822"/>
    <x v="1"/>
    <x v="12"/>
    <d v="2012-09-28T00:00:00"/>
    <s v="Second Class"/>
    <s v="PO-19195"/>
    <s v="Phillina Ober"/>
    <x v="2"/>
    <s v="United States"/>
    <x v="246"/>
    <x v="30"/>
    <n v="7002"/>
    <x v="3"/>
    <s v="OFF-BI-10003314"/>
    <x v="1"/>
    <x v="8"/>
    <x v="305"/>
    <n v="14.46"/>
    <n v="3"/>
    <n v="0"/>
    <n v="7.0853999999999999"/>
  </r>
  <r>
    <n v="1697"/>
    <x v="822"/>
    <x v="1"/>
    <x v="12"/>
    <d v="2012-09-28T00:00:00"/>
    <s v="Second Class"/>
    <s v="PO-19195"/>
    <s v="Phillina Ober"/>
    <x v="2"/>
    <s v="United States"/>
    <x v="246"/>
    <x v="30"/>
    <n v="7002"/>
    <x v="3"/>
    <s v="TEC-PH-10002726"/>
    <x v="2"/>
    <x v="7"/>
    <x v="66"/>
    <n v="104.98"/>
    <n v="2"/>
    <n v="0"/>
    <n v="52.49"/>
  </r>
  <r>
    <n v="1698"/>
    <x v="823"/>
    <x v="1"/>
    <x v="17"/>
    <d v="2012-12-31T00:00:00"/>
    <s v="Standard Class"/>
    <s v="AG-10900"/>
    <s v="Arthur Gainer"/>
    <x v="0"/>
    <s v="United States"/>
    <x v="1"/>
    <x v="1"/>
    <n v="90008"/>
    <x v="1"/>
    <s v="OFF-AP-10000240"/>
    <x v="1"/>
    <x v="9"/>
    <x v="644"/>
    <n v="106.96"/>
    <n v="2"/>
    <n v="0"/>
    <n v="31.0184"/>
  </r>
  <r>
    <n v="1699"/>
    <x v="823"/>
    <x v="1"/>
    <x v="17"/>
    <d v="2012-12-31T00:00:00"/>
    <s v="Standard Class"/>
    <s v="AG-10900"/>
    <s v="Arthur Gainer"/>
    <x v="0"/>
    <s v="United States"/>
    <x v="1"/>
    <x v="1"/>
    <n v="90008"/>
    <x v="1"/>
    <s v="OFF-LA-10002381"/>
    <x v="1"/>
    <x v="2"/>
    <x v="1079"/>
    <n v="21.56"/>
    <n v="7"/>
    <n v="0"/>
    <n v="10.348800000000001"/>
  </r>
  <r>
    <n v="1700"/>
    <x v="824"/>
    <x v="2"/>
    <x v="561"/>
    <d v="2011-07-06T00:00:00"/>
    <s v="Second Class"/>
    <s v="SC-20725"/>
    <s v="Steven Cartwright"/>
    <x v="0"/>
    <s v="United States"/>
    <x v="4"/>
    <x v="4"/>
    <n v="98115"/>
    <x v="1"/>
    <s v="FUR-TA-10004086"/>
    <x v="0"/>
    <x v="3"/>
    <x v="824"/>
    <n v="515.88"/>
    <n v="6"/>
    <n v="0"/>
    <n v="113.4936"/>
  </r>
  <r>
    <n v="1701"/>
    <x v="825"/>
    <x v="1"/>
    <x v="562"/>
    <d v="2012-07-15T00:00:00"/>
    <s v="Second Class"/>
    <s v="ND-18370"/>
    <s v="Natalie DeCherney"/>
    <x v="0"/>
    <s v="United States"/>
    <x v="20"/>
    <x v="15"/>
    <n v="10035"/>
    <x v="3"/>
    <s v="OFF-BI-10000320"/>
    <x v="1"/>
    <x v="8"/>
    <x v="768"/>
    <n v="11.808"/>
    <n v="2"/>
    <n v="0.2"/>
    <n v="4.2804000000000002"/>
  </r>
  <r>
    <n v="1702"/>
    <x v="825"/>
    <x v="1"/>
    <x v="562"/>
    <d v="2012-07-15T00:00:00"/>
    <s v="Second Class"/>
    <s v="ND-18370"/>
    <s v="Natalie DeCherney"/>
    <x v="0"/>
    <s v="United States"/>
    <x v="20"/>
    <x v="15"/>
    <n v="10035"/>
    <x v="3"/>
    <s v="FUR-CH-10000595"/>
    <x v="0"/>
    <x v="1"/>
    <x v="463"/>
    <n v="1931.04"/>
    <n v="9"/>
    <n v="0.1"/>
    <n v="321.83999999999997"/>
  </r>
  <r>
    <n v="1703"/>
    <x v="825"/>
    <x v="1"/>
    <x v="562"/>
    <d v="2012-07-15T00:00:00"/>
    <s v="Second Class"/>
    <s v="ND-18370"/>
    <s v="Natalie DeCherney"/>
    <x v="0"/>
    <s v="United States"/>
    <x v="20"/>
    <x v="15"/>
    <n v="10035"/>
    <x v="3"/>
    <s v="OFF-PA-10000349"/>
    <x v="1"/>
    <x v="10"/>
    <x v="33"/>
    <n v="9.9600000000000009"/>
    <n v="2"/>
    <n v="0"/>
    <n v="4.6811999999999996"/>
  </r>
  <r>
    <n v="1704"/>
    <x v="826"/>
    <x v="2"/>
    <x v="563"/>
    <d v="2011-07-02T00:00:00"/>
    <s v="Standard Class"/>
    <s v="CD-12790"/>
    <s v="Cynthia Delaney"/>
    <x v="2"/>
    <s v="United States"/>
    <x v="70"/>
    <x v="1"/>
    <n v="92037"/>
    <x v="1"/>
    <s v="OFF-FA-10001843"/>
    <x v="1"/>
    <x v="13"/>
    <x v="33"/>
    <n v="12.35"/>
    <n v="5"/>
    <n v="0"/>
    <n v="5.8045"/>
  </r>
  <r>
    <n v="1705"/>
    <x v="827"/>
    <x v="0"/>
    <x v="387"/>
    <d v="2013-09-03T00:00:00"/>
    <s v="Same Day"/>
    <s v="PG-18820"/>
    <s v="Patrick Gardner"/>
    <x v="0"/>
    <s v="United States"/>
    <x v="220"/>
    <x v="16"/>
    <n v="85301"/>
    <x v="1"/>
    <s v="OFF-BI-10003676"/>
    <x v="1"/>
    <x v="8"/>
    <x v="816"/>
    <n v="9.702"/>
    <n v="3"/>
    <n v="0.7"/>
    <n v="-7.1147999999999998"/>
  </r>
  <r>
    <n v="1706"/>
    <x v="828"/>
    <x v="1"/>
    <x v="6"/>
    <d v="2012-11-26T00:00:00"/>
    <s v="Standard Class"/>
    <s v="IM-15070"/>
    <s v="Irene Maddox"/>
    <x v="0"/>
    <s v="United States"/>
    <x v="10"/>
    <x v="9"/>
    <n v="19120"/>
    <x v="3"/>
    <s v="OFF-BI-10003638"/>
    <x v="1"/>
    <x v="8"/>
    <x v="607"/>
    <n v="11.61"/>
    <n v="2"/>
    <n v="0.7"/>
    <n v="-9.2880000000000003"/>
  </r>
  <r>
    <n v="1707"/>
    <x v="829"/>
    <x v="3"/>
    <x v="505"/>
    <d v="2014-06-11T00:00:00"/>
    <s v="Standard Class"/>
    <s v="JK-15205"/>
    <s v="Jamie Kunitz"/>
    <x v="0"/>
    <s v="United States"/>
    <x v="8"/>
    <x v="1"/>
    <n v="94122"/>
    <x v="1"/>
    <s v="OFF-LA-10003077"/>
    <x v="1"/>
    <x v="2"/>
    <x v="1080"/>
    <n v="43.86"/>
    <n v="6"/>
    <n v="0"/>
    <n v="20.6142"/>
  </r>
  <r>
    <n v="1708"/>
    <x v="829"/>
    <x v="3"/>
    <x v="505"/>
    <d v="2014-06-11T00:00:00"/>
    <s v="Standard Class"/>
    <s v="JK-15205"/>
    <s v="Jamie Kunitz"/>
    <x v="0"/>
    <s v="United States"/>
    <x v="8"/>
    <x v="1"/>
    <n v="94122"/>
    <x v="1"/>
    <s v="TEC-PH-10003505"/>
    <x v="2"/>
    <x v="7"/>
    <x v="901"/>
    <n v="148.47999999999999"/>
    <n v="2"/>
    <n v="0.2"/>
    <n v="16.704000000000001"/>
  </r>
  <r>
    <n v="1709"/>
    <x v="829"/>
    <x v="3"/>
    <x v="505"/>
    <d v="2014-06-11T00:00:00"/>
    <s v="Standard Class"/>
    <s v="JK-15205"/>
    <s v="Jamie Kunitz"/>
    <x v="0"/>
    <s v="United States"/>
    <x v="8"/>
    <x v="1"/>
    <n v="94122"/>
    <x v="1"/>
    <s v="OFF-PA-10003424"/>
    <x v="1"/>
    <x v="10"/>
    <x v="1081"/>
    <n v="7.42"/>
    <n v="2"/>
    <n v="0"/>
    <n v="3.71"/>
  </r>
  <r>
    <n v="1710"/>
    <x v="829"/>
    <x v="3"/>
    <x v="505"/>
    <d v="2014-06-11T00:00:00"/>
    <s v="Standard Class"/>
    <s v="JK-15205"/>
    <s v="Jamie Kunitz"/>
    <x v="0"/>
    <s v="United States"/>
    <x v="8"/>
    <x v="1"/>
    <n v="94122"/>
    <x v="1"/>
    <s v="FUR-CH-10003061"/>
    <x v="0"/>
    <x v="1"/>
    <x v="51"/>
    <n v="71.992000000000004"/>
    <n v="1"/>
    <n v="0.2"/>
    <n v="-0.89990000000000003"/>
  </r>
  <r>
    <n v="1711"/>
    <x v="829"/>
    <x v="3"/>
    <x v="505"/>
    <d v="2014-06-11T00:00:00"/>
    <s v="Standard Class"/>
    <s v="JK-15205"/>
    <s v="Jamie Kunitz"/>
    <x v="0"/>
    <s v="United States"/>
    <x v="8"/>
    <x v="1"/>
    <n v="94122"/>
    <x v="1"/>
    <s v="OFF-AR-10003514"/>
    <x v="1"/>
    <x v="6"/>
    <x v="180"/>
    <n v="19.899999999999999"/>
    <n v="5"/>
    <n v="0"/>
    <n v="6.5670000000000002"/>
  </r>
  <r>
    <n v="1712"/>
    <x v="829"/>
    <x v="3"/>
    <x v="505"/>
    <d v="2014-06-11T00:00:00"/>
    <s v="Standard Class"/>
    <s v="JK-15205"/>
    <s v="Jamie Kunitz"/>
    <x v="0"/>
    <s v="United States"/>
    <x v="8"/>
    <x v="1"/>
    <n v="94122"/>
    <x v="1"/>
    <s v="OFF-AP-10002684"/>
    <x v="1"/>
    <x v="9"/>
    <x v="165"/>
    <n v="1702.12"/>
    <n v="14"/>
    <n v="0"/>
    <n v="510.63600000000002"/>
  </r>
  <r>
    <n v="1713"/>
    <x v="830"/>
    <x v="1"/>
    <x v="564"/>
    <d v="2012-04-02T00:00:00"/>
    <s v="Standard Class"/>
    <s v="JP-15520"/>
    <s v="Jeremy Pistek"/>
    <x v="0"/>
    <s v="United States"/>
    <x v="12"/>
    <x v="5"/>
    <n v="77070"/>
    <x v="2"/>
    <s v="OFF-PA-10004405"/>
    <x v="1"/>
    <x v="10"/>
    <x v="1082"/>
    <n v="14.304"/>
    <n v="6"/>
    <n v="0.2"/>
    <n v="5.0064000000000002"/>
  </r>
  <r>
    <n v="1714"/>
    <x v="831"/>
    <x v="3"/>
    <x v="565"/>
    <d v="2014-09-14T00:00:00"/>
    <s v="Second Class"/>
    <s v="MM-18055"/>
    <s v="Michelle Moray"/>
    <x v="0"/>
    <s v="United States"/>
    <x v="22"/>
    <x v="10"/>
    <n v="60610"/>
    <x v="2"/>
    <s v="FUR-TA-10004289"/>
    <x v="0"/>
    <x v="3"/>
    <x v="187"/>
    <n v="765.625"/>
    <n v="7"/>
    <n v="0.5"/>
    <n v="-566.5625"/>
  </r>
  <r>
    <n v="1715"/>
    <x v="832"/>
    <x v="3"/>
    <x v="566"/>
    <d v="2014-10-14T00:00:00"/>
    <s v="Standard Class"/>
    <s v="DC-13285"/>
    <s v="Debra Catini"/>
    <x v="0"/>
    <s v="United States"/>
    <x v="8"/>
    <x v="1"/>
    <n v="94110"/>
    <x v="1"/>
    <s v="FUR-BO-10003965"/>
    <x v="0"/>
    <x v="0"/>
    <x v="1083"/>
    <n v="307.666"/>
    <n v="2"/>
    <n v="0.15"/>
    <n v="-14.478400000000001"/>
  </r>
  <r>
    <n v="1716"/>
    <x v="833"/>
    <x v="0"/>
    <x v="567"/>
    <d v="2013-05-05T00:00:00"/>
    <s v="Standard Class"/>
    <s v="JL-15835"/>
    <s v="John Lee"/>
    <x v="0"/>
    <s v="United States"/>
    <x v="20"/>
    <x v="15"/>
    <n v="10011"/>
    <x v="3"/>
    <s v="OFF-BI-10003314"/>
    <x v="1"/>
    <x v="8"/>
    <x v="305"/>
    <n v="7.7119999999999997"/>
    <n v="2"/>
    <n v="0.2"/>
    <n v="2.7955999999999999"/>
  </r>
  <r>
    <n v="1717"/>
    <x v="834"/>
    <x v="0"/>
    <x v="288"/>
    <d v="2013-05-25T00:00:00"/>
    <s v="Standard Class"/>
    <s v="BN-11515"/>
    <s v="Bradley Nguyen"/>
    <x v="0"/>
    <s v="United States"/>
    <x v="20"/>
    <x v="15"/>
    <n v="10011"/>
    <x v="3"/>
    <s v="OFF-AP-10001563"/>
    <x v="1"/>
    <x v="9"/>
    <x v="530"/>
    <n v="242.9"/>
    <n v="5"/>
    <n v="0"/>
    <n v="70.441000000000003"/>
  </r>
  <r>
    <n v="1718"/>
    <x v="834"/>
    <x v="0"/>
    <x v="288"/>
    <d v="2013-05-25T00:00:00"/>
    <s v="Standard Class"/>
    <s v="BN-11515"/>
    <s v="Bradley Nguyen"/>
    <x v="0"/>
    <s v="United States"/>
    <x v="20"/>
    <x v="15"/>
    <n v="10011"/>
    <x v="3"/>
    <s v="OFF-ST-10004123"/>
    <x v="1"/>
    <x v="4"/>
    <x v="72"/>
    <n v="454.9"/>
    <n v="5"/>
    <n v="0"/>
    <n v="0"/>
  </r>
  <r>
    <n v="1719"/>
    <x v="834"/>
    <x v="0"/>
    <x v="288"/>
    <d v="2013-05-25T00:00:00"/>
    <s v="Standard Class"/>
    <s v="BN-11515"/>
    <s v="Bradley Nguyen"/>
    <x v="0"/>
    <s v="United States"/>
    <x v="20"/>
    <x v="15"/>
    <n v="10011"/>
    <x v="3"/>
    <s v="FUR-FU-10002088"/>
    <x v="0"/>
    <x v="5"/>
    <x v="1084"/>
    <n v="35.92"/>
    <n v="4"/>
    <n v="0"/>
    <n v="15.086399999999999"/>
  </r>
  <r>
    <n v="1720"/>
    <x v="834"/>
    <x v="0"/>
    <x v="288"/>
    <d v="2013-05-25T00:00:00"/>
    <s v="Standard Class"/>
    <s v="BN-11515"/>
    <s v="Bradley Nguyen"/>
    <x v="0"/>
    <s v="United States"/>
    <x v="20"/>
    <x v="15"/>
    <n v="10011"/>
    <x v="3"/>
    <s v="FUR-FU-10000010"/>
    <x v="0"/>
    <x v="5"/>
    <x v="522"/>
    <n v="39.76"/>
    <n v="8"/>
    <n v="0"/>
    <n v="12.3256"/>
  </r>
  <r>
    <n v="1721"/>
    <x v="834"/>
    <x v="0"/>
    <x v="288"/>
    <d v="2013-05-25T00:00:00"/>
    <s v="Standard Class"/>
    <s v="BN-11515"/>
    <s v="Bradley Nguyen"/>
    <x v="0"/>
    <s v="United States"/>
    <x v="20"/>
    <x v="15"/>
    <n v="10011"/>
    <x v="3"/>
    <s v="OFF-BI-10002824"/>
    <x v="1"/>
    <x v="8"/>
    <x v="523"/>
    <n v="47.744"/>
    <n v="4"/>
    <n v="0.2"/>
    <n v="14.92"/>
  </r>
  <r>
    <n v="1722"/>
    <x v="835"/>
    <x v="1"/>
    <x v="139"/>
    <d v="2012-12-25T00:00:00"/>
    <s v="Standard Class"/>
    <s v="KD-16345"/>
    <s v="Katherine Ducich"/>
    <x v="0"/>
    <s v="United States"/>
    <x v="22"/>
    <x v="10"/>
    <n v="60623"/>
    <x v="2"/>
    <s v="TEC-PH-10001061"/>
    <x v="2"/>
    <x v="7"/>
    <x v="822"/>
    <n v="159.98400000000001"/>
    <n v="2"/>
    <n v="0.2"/>
    <n v="11.998799999999999"/>
  </r>
  <r>
    <n v="1723"/>
    <x v="835"/>
    <x v="1"/>
    <x v="139"/>
    <d v="2012-12-25T00:00:00"/>
    <s v="Standard Class"/>
    <s v="KD-16345"/>
    <s v="Katherine Ducich"/>
    <x v="0"/>
    <s v="United States"/>
    <x v="22"/>
    <x v="10"/>
    <n v="60623"/>
    <x v="2"/>
    <s v="TEC-AC-10000736"/>
    <x v="2"/>
    <x v="11"/>
    <x v="1085"/>
    <n v="255.96799999999999"/>
    <n v="4"/>
    <n v="0.2"/>
    <n v="51.193600000000004"/>
  </r>
  <r>
    <n v="1724"/>
    <x v="835"/>
    <x v="1"/>
    <x v="139"/>
    <d v="2012-12-25T00:00:00"/>
    <s v="Standard Class"/>
    <s v="KD-16345"/>
    <s v="Katherine Ducich"/>
    <x v="0"/>
    <s v="United States"/>
    <x v="22"/>
    <x v="10"/>
    <n v="60623"/>
    <x v="2"/>
    <s v="FUR-BO-10003966"/>
    <x v="0"/>
    <x v="0"/>
    <x v="1086"/>
    <n v="359.05799999999999"/>
    <n v="3"/>
    <n v="0.3"/>
    <n v="-71.811599999999999"/>
  </r>
  <r>
    <n v="1725"/>
    <x v="836"/>
    <x v="1"/>
    <x v="546"/>
    <d v="2012-12-20T00:00:00"/>
    <s v="First Class"/>
    <s v="JK-15370"/>
    <s v="Jay Kimmel"/>
    <x v="0"/>
    <s v="United States"/>
    <x v="10"/>
    <x v="9"/>
    <n v="19143"/>
    <x v="3"/>
    <s v="OFF-AP-10000828"/>
    <x v="1"/>
    <x v="9"/>
    <x v="1087"/>
    <n v="434.35199999999998"/>
    <n v="3"/>
    <n v="0.2"/>
    <n v="43.435200000000002"/>
  </r>
  <r>
    <n v="1726"/>
    <x v="836"/>
    <x v="1"/>
    <x v="546"/>
    <d v="2012-12-20T00:00:00"/>
    <s v="First Class"/>
    <s v="JK-15370"/>
    <s v="Jay Kimmel"/>
    <x v="0"/>
    <s v="United States"/>
    <x v="10"/>
    <x v="9"/>
    <n v="19143"/>
    <x v="3"/>
    <s v="OFF-AP-10002906"/>
    <x v="1"/>
    <x v="9"/>
    <x v="1088"/>
    <n v="3.552"/>
    <n v="2"/>
    <n v="0.2"/>
    <n v="0.44400000000000001"/>
  </r>
  <r>
    <n v="1727"/>
    <x v="836"/>
    <x v="1"/>
    <x v="546"/>
    <d v="2012-12-20T00:00:00"/>
    <s v="First Class"/>
    <s v="JK-15370"/>
    <s v="Jay Kimmel"/>
    <x v="0"/>
    <s v="United States"/>
    <x v="10"/>
    <x v="9"/>
    <n v="19143"/>
    <x v="3"/>
    <s v="OFF-AP-10003860"/>
    <x v="1"/>
    <x v="9"/>
    <x v="1089"/>
    <n v="88.831999999999994"/>
    <n v="4"/>
    <n v="0.2"/>
    <n v="7.7728000000000002"/>
  </r>
  <r>
    <n v="1728"/>
    <x v="837"/>
    <x v="3"/>
    <x v="568"/>
    <d v="2014-05-05T00:00:00"/>
    <s v="Second Class"/>
    <s v="FM-14215"/>
    <s v="Filia McAdams"/>
    <x v="1"/>
    <s v="United States"/>
    <x v="65"/>
    <x v="24"/>
    <n v="43017"/>
    <x v="3"/>
    <s v="FUR-TA-10001307"/>
    <x v="0"/>
    <x v="3"/>
    <x v="1090"/>
    <n v="1048.3499999999999"/>
    <n v="5"/>
    <n v="0.4"/>
    <n v="-69.89"/>
  </r>
  <r>
    <n v="1729"/>
    <x v="838"/>
    <x v="0"/>
    <x v="569"/>
    <d v="2013-07-02T00:00:00"/>
    <s v="Same Day"/>
    <s v="CA-12265"/>
    <s v="Christina Anderson"/>
    <x v="0"/>
    <s v="United States"/>
    <x v="24"/>
    <x v="17"/>
    <n v="22153"/>
    <x v="0"/>
    <s v="TEC-AC-10003063"/>
    <x v="2"/>
    <x v="11"/>
    <x v="1052"/>
    <n v="100"/>
    <n v="4"/>
    <n v="0"/>
    <n v="21"/>
  </r>
  <r>
    <n v="1730"/>
    <x v="838"/>
    <x v="0"/>
    <x v="569"/>
    <d v="2013-07-02T00:00:00"/>
    <s v="Same Day"/>
    <s v="CA-12265"/>
    <s v="Christina Anderson"/>
    <x v="0"/>
    <s v="United States"/>
    <x v="24"/>
    <x v="17"/>
    <n v="22153"/>
    <x v="0"/>
    <s v="OFF-LA-10001045"/>
    <x v="1"/>
    <x v="2"/>
    <x v="701"/>
    <n v="7.83"/>
    <n v="3"/>
    <n v="0"/>
    <n v="3.6017999999999999"/>
  </r>
  <r>
    <n v="1731"/>
    <x v="839"/>
    <x v="2"/>
    <x v="450"/>
    <d v="2011-03-10T00:00:00"/>
    <s v="Standard Class"/>
    <s v="KD-16495"/>
    <s v="Keith Dawkins"/>
    <x v="1"/>
    <s v="United States"/>
    <x v="115"/>
    <x v="3"/>
    <n v="28314"/>
    <x v="0"/>
    <s v="OFF-PA-10001457"/>
    <x v="1"/>
    <x v="10"/>
    <x v="1091"/>
    <n v="96.256"/>
    <n v="8"/>
    <n v="0.2"/>
    <n v="31.283200000000001"/>
  </r>
  <r>
    <n v="1732"/>
    <x v="839"/>
    <x v="2"/>
    <x v="450"/>
    <d v="2011-03-10T00:00:00"/>
    <s v="Standard Class"/>
    <s v="KD-16495"/>
    <s v="Keith Dawkins"/>
    <x v="1"/>
    <s v="United States"/>
    <x v="115"/>
    <x v="3"/>
    <n v="28314"/>
    <x v="0"/>
    <s v="OFF-PA-10001804"/>
    <x v="1"/>
    <x v="10"/>
    <x v="128"/>
    <n v="10.688000000000001"/>
    <n v="2"/>
    <n v="0.2"/>
    <n v="3.7408000000000001"/>
  </r>
  <r>
    <n v="1733"/>
    <x v="840"/>
    <x v="0"/>
    <x v="212"/>
    <d v="2013-07-15T00:00:00"/>
    <s v="Standard Class"/>
    <s v="LH-17155"/>
    <s v="Logan Haushalter"/>
    <x v="0"/>
    <s v="United States"/>
    <x v="61"/>
    <x v="5"/>
    <n v="75081"/>
    <x v="2"/>
    <s v="OFF-ST-10000689"/>
    <x v="1"/>
    <x v="4"/>
    <x v="421"/>
    <n v="338.04"/>
    <n v="3"/>
    <n v="0.2"/>
    <n v="-33.804000000000002"/>
  </r>
  <r>
    <n v="1734"/>
    <x v="840"/>
    <x v="0"/>
    <x v="212"/>
    <d v="2013-07-15T00:00:00"/>
    <s v="Standard Class"/>
    <s v="LH-17155"/>
    <s v="Logan Haushalter"/>
    <x v="0"/>
    <s v="United States"/>
    <x v="61"/>
    <x v="5"/>
    <n v="75081"/>
    <x v="2"/>
    <s v="OFF-AR-10002135"/>
    <x v="1"/>
    <x v="6"/>
    <x v="278"/>
    <n v="154.24"/>
    <n v="4"/>
    <n v="0.2"/>
    <n v="17.352"/>
  </r>
  <r>
    <n v="1735"/>
    <x v="841"/>
    <x v="3"/>
    <x v="570"/>
    <d v="2014-02-08T00:00:00"/>
    <s v="Second Class"/>
    <s v="AG-10675"/>
    <s v="Anna Gayman"/>
    <x v="0"/>
    <s v="United States"/>
    <x v="108"/>
    <x v="3"/>
    <n v="28540"/>
    <x v="0"/>
    <s v="OFF-AP-10002082"/>
    <x v="1"/>
    <x v="9"/>
    <x v="1092"/>
    <n v="34.847999999999999"/>
    <n v="2"/>
    <n v="0.2"/>
    <n v="6.5339999999999998"/>
  </r>
  <r>
    <n v="1736"/>
    <x v="841"/>
    <x v="3"/>
    <x v="570"/>
    <d v="2014-02-08T00:00:00"/>
    <s v="Second Class"/>
    <s v="AG-10675"/>
    <s v="Anna Gayman"/>
    <x v="0"/>
    <s v="United States"/>
    <x v="108"/>
    <x v="3"/>
    <n v="28540"/>
    <x v="0"/>
    <s v="TEC-PH-10003442"/>
    <x v="2"/>
    <x v="7"/>
    <x v="879"/>
    <n v="22"/>
    <n v="5"/>
    <n v="0.2"/>
    <n v="1.375"/>
  </r>
  <r>
    <n v="1737"/>
    <x v="841"/>
    <x v="3"/>
    <x v="570"/>
    <d v="2014-02-08T00:00:00"/>
    <s v="Second Class"/>
    <s v="AG-10675"/>
    <s v="Anna Gayman"/>
    <x v="0"/>
    <s v="United States"/>
    <x v="108"/>
    <x v="3"/>
    <n v="28540"/>
    <x v="0"/>
    <s v="OFF-AR-10002833"/>
    <x v="1"/>
    <x v="6"/>
    <x v="6"/>
    <n v="4.3680000000000003"/>
    <n v="3"/>
    <n v="0.2"/>
    <n v="0.38219999999999998"/>
  </r>
  <r>
    <n v="1738"/>
    <x v="842"/>
    <x v="1"/>
    <x v="37"/>
    <d v="2012-09-09T00:00:00"/>
    <s v="Standard Class"/>
    <s v="DB-13120"/>
    <s v="David Bremer"/>
    <x v="1"/>
    <s v="United States"/>
    <x v="8"/>
    <x v="1"/>
    <n v="94122"/>
    <x v="1"/>
    <s v="OFF-ST-10001325"/>
    <x v="1"/>
    <x v="4"/>
    <x v="466"/>
    <n v="31.44"/>
    <n v="3"/>
    <n v="0"/>
    <n v="8.4887999999999995"/>
  </r>
  <r>
    <n v="1739"/>
    <x v="842"/>
    <x v="1"/>
    <x v="37"/>
    <d v="2012-09-09T00:00:00"/>
    <s v="Standard Class"/>
    <s v="DB-13120"/>
    <s v="David Bremer"/>
    <x v="1"/>
    <s v="United States"/>
    <x v="8"/>
    <x v="1"/>
    <n v="94122"/>
    <x v="1"/>
    <s v="TEC-AC-10003038"/>
    <x v="2"/>
    <x v="11"/>
    <x v="1024"/>
    <n v="17.899999999999999"/>
    <n v="2"/>
    <n v="0"/>
    <n v="3.4009999999999998"/>
  </r>
  <r>
    <n v="1740"/>
    <x v="842"/>
    <x v="1"/>
    <x v="37"/>
    <d v="2012-09-09T00:00:00"/>
    <s v="Standard Class"/>
    <s v="DB-13120"/>
    <s v="David Bremer"/>
    <x v="1"/>
    <s v="United States"/>
    <x v="8"/>
    <x v="1"/>
    <n v="94122"/>
    <x v="1"/>
    <s v="TEC-AC-10003590"/>
    <x v="2"/>
    <x v="11"/>
    <x v="1093"/>
    <n v="129.44999999999999"/>
    <n v="5"/>
    <n v="0"/>
    <n v="46.601999999999997"/>
  </r>
  <r>
    <n v="1741"/>
    <x v="843"/>
    <x v="2"/>
    <x v="128"/>
    <d v="2011-08-16T00:00:00"/>
    <s v="Standard Class"/>
    <s v="ED-13885"/>
    <s v="Emily Ducich"/>
    <x v="2"/>
    <s v="United States"/>
    <x v="70"/>
    <x v="1"/>
    <n v="92037"/>
    <x v="1"/>
    <s v="OFF-LA-10000262"/>
    <x v="1"/>
    <x v="2"/>
    <x v="932"/>
    <n v="20.88"/>
    <n v="8"/>
    <n v="0"/>
    <n v="9.6047999999999991"/>
  </r>
  <r>
    <n v="1742"/>
    <x v="844"/>
    <x v="3"/>
    <x v="505"/>
    <d v="2014-04-11T00:00:00"/>
    <s v="Standard Class"/>
    <s v="MC-18100"/>
    <s v="Mick Crebagga"/>
    <x v="0"/>
    <s v="United States"/>
    <x v="10"/>
    <x v="9"/>
    <n v="19140"/>
    <x v="3"/>
    <s v="OFF-PA-10004355"/>
    <x v="1"/>
    <x v="10"/>
    <x v="1094"/>
    <n v="20.736000000000001"/>
    <n v="4"/>
    <n v="0.2"/>
    <n v="7.2576000000000001"/>
  </r>
  <r>
    <n v="1743"/>
    <x v="844"/>
    <x v="3"/>
    <x v="505"/>
    <d v="2014-04-11T00:00:00"/>
    <s v="Standard Class"/>
    <s v="MC-18100"/>
    <s v="Mick Crebagga"/>
    <x v="0"/>
    <s v="United States"/>
    <x v="10"/>
    <x v="9"/>
    <n v="19140"/>
    <x v="3"/>
    <s v="FUR-FU-10004415"/>
    <x v="0"/>
    <x v="5"/>
    <x v="1054"/>
    <n v="7.1680000000000001"/>
    <n v="2"/>
    <n v="0.2"/>
    <n v="0.98560000000000003"/>
  </r>
  <r>
    <n v="1744"/>
    <x v="844"/>
    <x v="3"/>
    <x v="505"/>
    <d v="2014-04-11T00:00:00"/>
    <s v="Standard Class"/>
    <s v="MC-18100"/>
    <s v="Mick Crebagga"/>
    <x v="0"/>
    <s v="United States"/>
    <x v="10"/>
    <x v="9"/>
    <n v="19140"/>
    <x v="3"/>
    <s v="OFF-ST-10002486"/>
    <x v="1"/>
    <x v="4"/>
    <x v="693"/>
    <n v="11.167999999999999"/>
    <n v="2"/>
    <n v="0.2"/>
    <n v="-2.5127999999999999"/>
  </r>
  <r>
    <n v="1745"/>
    <x v="844"/>
    <x v="3"/>
    <x v="505"/>
    <d v="2014-04-11T00:00:00"/>
    <s v="Standard Class"/>
    <s v="MC-18100"/>
    <s v="Mick Crebagga"/>
    <x v="0"/>
    <s v="United States"/>
    <x v="10"/>
    <x v="9"/>
    <n v="19140"/>
    <x v="3"/>
    <s v="TEC-AC-10001142"/>
    <x v="2"/>
    <x v="11"/>
    <x v="546"/>
    <n v="442.4"/>
    <n v="7"/>
    <n v="0.2"/>
    <n v="-55.3"/>
  </r>
  <r>
    <n v="1746"/>
    <x v="845"/>
    <x v="2"/>
    <x v="571"/>
    <d v="2011-09-06T00:00:00"/>
    <s v="First Class"/>
    <s v="BM-11785"/>
    <s v="Bryan Mills"/>
    <x v="0"/>
    <s v="United States"/>
    <x v="30"/>
    <x v="15"/>
    <n v="14609"/>
    <x v="3"/>
    <s v="OFF-AR-10002656"/>
    <x v="1"/>
    <x v="6"/>
    <x v="157"/>
    <n v="13.36"/>
    <n v="2"/>
    <n v="0"/>
    <n v="4.9432"/>
  </r>
  <r>
    <n v="1747"/>
    <x v="846"/>
    <x v="0"/>
    <x v="572"/>
    <d v="2013-08-18T00:00:00"/>
    <s v="Second Class"/>
    <s v="EM-14065"/>
    <s v="Erin Mull"/>
    <x v="0"/>
    <s v="United States"/>
    <x v="108"/>
    <x v="3"/>
    <n v="28540"/>
    <x v="0"/>
    <s v="OFF-BI-10000138"/>
    <x v="1"/>
    <x v="8"/>
    <x v="600"/>
    <n v="11.231999999999999"/>
    <n v="8"/>
    <n v="0.7"/>
    <n v="-8.2368000000000006"/>
  </r>
  <r>
    <n v="1748"/>
    <x v="846"/>
    <x v="0"/>
    <x v="572"/>
    <d v="2013-08-18T00:00:00"/>
    <s v="Second Class"/>
    <s v="EM-14065"/>
    <s v="Erin Mull"/>
    <x v="0"/>
    <s v="United States"/>
    <x v="108"/>
    <x v="3"/>
    <n v="28540"/>
    <x v="0"/>
    <s v="OFF-PA-10004947"/>
    <x v="1"/>
    <x v="10"/>
    <x v="33"/>
    <n v="10.272"/>
    <n v="3"/>
    <n v="0.2"/>
    <n v="3.21"/>
  </r>
  <r>
    <n v="1749"/>
    <x v="847"/>
    <x v="2"/>
    <x v="573"/>
    <d v="2011-04-29T00:00:00"/>
    <s v="Standard Class"/>
    <s v="DA-13450"/>
    <s v="Dianna Arnett"/>
    <x v="2"/>
    <s v="United States"/>
    <x v="12"/>
    <x v="5"/>
    <n v="77095"/>
    <x v="2"/>
    <s v="OFF-PA-10003543"/>
    <x v="1"/>
    <x v="10"/>
    <x v="716"/>
    <n v="10.368"/>
    <n v="2"/>
    <n v="0.2"/>
    <n v="3.6288"/>
  </r>
  <r>
    <n v="1750"/>
    <x v="847"/>
    <x v="2"/>
    <x v="573"/>
    <d v="2011-04-29T00:00:00"/>
    <s v="Standard Class"/>
    <s v="DA-13450"/>
    <s v="Dianna Arnett"/>
    <x v="2"/>
    <s v="United States"/>
    <x v="12"/>
    <x v="5"/>
    <n v="77095"/>
    <x v="2"/>
    <s v="OFF-AR-10002221"/>
    <x v="1"/>
    <x v="6"/>
    <x v="1008"/>
    <n v="6.24"/>
    <n v="3"/>
    <n v="0.2"/>
    <n v="0.54600000000000004"/>
  </r>
  <r>
    <n v="1751"/>
    <x v="848"/>
    <x v="1"/>
    <x v="6"/>
    <d v="2012-11-27T00:00:00"/>
    <s v="Standard Class"/>
    <s v="MO-17800"/>
    <s v="Meg O'Connel"/>
    <x v="2"/>
    <s v="United States"/>
    <x v="52"/>
    <x v="5"/>
    <n v="78207"/>
    <x v="2"/>
    <s v="FUR-TA-10004607"/>
    <x v="0"/>
    <x v="3"/>
    <x v="1095"/>
    <n v="206.96199999999999"/>
    <n v="2"/>
    <n v="0.3"/>
    <n v="-32.522599999999997"/>
  </r>
  <r>
    <n v="1752"/>
    <x v="849"/>
    <x v="3"/>
    <x v="336"/>
    <d v="2014-10-18T00:00:00"/>
    <s v="First Class"/>
    <s v="JW-15955"/>
    <s v="Joni Wasserman"/>
    <x v="0"/>
    <s v="United States"/>
    <x v="182"/>
    <x v="1"/>
    <n v="94601"/>
    <x v="1"/>
    <s v="FUR-FU-10001918"/>
    <x v="0"/>
    <x v="5"/>
    <x v="280"/>
    <n v="9.4600000000000009"/>
    <n v="2"/>
    <n v="0"/>
    <n v="3.6894"/>
  </r>
  <r>
    <n v="1753"/>
    <x v="850"/>
    <x v="3"/>
    <x v="574"/>
    <d v="2014-06-12T00:00:00"/>
    <s v="First Class"/>
    <s v="VW-21775"/>
    <s v="Victoria Wilson"/>
    <x v="1"/>
    <s v="United States"/>
    <x v="8"/>
    <x v="1"/>
    <n v="94122"/>
    <x v="1"/>
    <s v="OFF-ST-10004340"/>
    <x v="1"/>
    <x v="4"/>
    <x v="809"/>
    <n v="559.62"/>
    <n v="9"/>
    <n v="0"/>
    <n v="151.09739999999999"/>
  </r>
  <r>
    <n v="1754"/>
    <x v="850"/>
    <x v="3"/>
    <x v="574"/>
    <d v="2014-06-12T00:00:00"/>
    <s v="First Class"/>
    <s v="VW-21775"/>
    <s v="Victoria Wilson"/>
    <x v="1"/>
    <s v="United States"/>
    <x v="8"/>
    <x v="1"/>
    <n v="94122"/>
    <x v="1"/>
    <s v="OFF-PA-10004475"/>
    <x v="1"/>
    <x v="10"/>
    <x v="1063"/>
    <n v="109.92"/>
    <n v="2"/>
    <n v="0"/>
    <n v="53.860799999999998"/>
  </r>
  <r>
    <n v="1755"/>
    <x v="850"/>
    <x v="3"/>
    <x v="574"/>
    <d v="2014-06-12T00:00:00"/>
    <s v="First Class"/>
    <s v="VW-21775"/>
    <s v="Victoria Wilson"/>
    <x v="1"/>
    <s v="United States"/>
    <x v="8"/>
    <x v="1"/>
    <n v="94122"/>
    <x v="1"/>
    <s v="OFF-PA-10003893"/>
    <x v="1"/>
    <x v="10"/>
    <x v="1096"/>
    <n v="8.56"/>
    <n v="2"/>
    <n v="0"/>
    <n v="3.8519999999999999"/>
  </r>
  <r>
    <n v="1756"/>
    <x v="851"/>
    <x v="1"/>
    <x v="575"/>
    <d v="2012-11-12T00:00:00"/>
    <s v="Second Class"/>
    <s v="TT-21460"/>
    <s v="Tonja Turnell"/>
    <x v="2"/>
    <s v="United States"/>
    <x v="5"/>
    <x v="5"/>
    <n v="76106"/>
    <x v="2"/>
    <s v="OFF-PA-10000100"/>
    <x v="1"/>
    <x v="10"/>
    <x v="825"/>
    <n v="360.71199999999999"/>
    <n v="11"/>
    <n v="0.2"/>
    <n v="130.75810000000001"/>
  </r>
  <r>
    <n v="1757"/>
    <x v="851"/>
    <x v="1"/>
    <x v="575"/>
    <d v="2012-11-12T00:00:00"/>
    <s v="Second Class"/>
    <s v="TT-21460"/>
    <s v="Tonja Turnell"/>
    <x v="2"/>
    <s v="United States"/>
    <x v="5"/>
    <x v="5"/>
    <n v="76106"/>
    <x v="2"/>
    <s v="TEC-PH-10001817"/>
    <x v="2"/>
    <x v="7"/>
    <x v="1097"/>
    <n v="1718.4"/>
    <n v="6"/>
    <n v="0.2"/>
    <n v="150.36000000000001"/>
  </r>
  <r>
    <n v="1758"/>
    <x v="852"/>
    <x v="1"/>
    <x v="562"/>
    <d v="2012-07-15T00:00:00"/>
    <s v="First Class"/>
    <s v="SL-20155"/>
    <s v="Sara Luxemburg"/>
    <x v="2"/>
    <s v="United States"/>
    <x v="12"/>
    <x v="5"/>
    <n v="77095"/>
    <x v="2"/>
    <s v="OFF-BI-10001765"/>
    <x v="1"/>
    <x v="8"/>
    <x v="985"/>
    <n v="41.567999999999998"/>
    <n v="6"/>
    <n v="0.8"/>
    <n v="-66.508799999999994"/>
  </r>
  <r>
    <n v="1759"/>
    <x v="853"/>
    <x v="2"/>
    <x v="218"/>
    <d v="2011-05-17T00:00:00"/>
    <s v="Standard Class"/>
    <s v="RM-19375"/>
    <s v="Raymond Messe"/>
    <x v="0"/>
    <s v="United States"/>
    <x v="12"/>
    <x v="5"/>
    <n v="77095"/>
    <x v="2"/>
    <s v="TEC-AC-10001013"/>
    <x v="2"/>
    <x v="11"/>
    <x v="813"/>
    <n v="46.863999999999997"/>
    <n v="2"/>
    <n v="0.2"/>
    <n v="7.6154000000000002"/>
  </r>
  <r>
    <n v="1760"/>
    <x v="854"/>
    <x v="2"/>
    <x v="576"/>
    <d v="2011-01-13T00:00:00"/>
    <s v="Standard Class"/>
    <s v="MB-18085"/>
    <s v="Mick Brown"/>
    <x v="0"/>
    <s v="United States"/>
    <x v="10"/>
    <x v="9"/>
    <n v="19143"/>
    <x v="3"/>
    <s v="OFF-AR-10003478"/>
    <x v="1"/>
    <x v="6"/>
    <x v="355"/>
    <n v="19.536000000000001"/>
    <n v="3"/>
    <n v="0.2"/>
    <n v="4.8840000000000003"/>
  </r>
  <r>
    <n v="1761"/>
    <x v="855"/>
    <x v="1"/>
    <x v="577"/>
    <d v="2012-09-09T00:00:00"/>
    <s v="Standard Class"/>
    <s v="AG-10900"/>
    <s v="Arthur Gainer"/>
    <x v="0"/>
    <s v="United States"/>
    <x v="70"/>
    <x v="1"/>
    <n v="92105"/>
    <x v="1"/>
    <s v="FUR-BO-10000330"/>
    <x v="0"/>
    <x v="0"/>
    <x v="1098"/>
    <n v="411.33199999999999"/>
    <n v="4"/>
    <n v="0.15"/>
    <n v="-4.8391999999999999"/>
  </r>
  <r>
    <n v="1762"/>
    <x v="855"/>
    <x v="1"/>
    <x v="577"/>
    <d v="2012-09-09T00:00:00"/>
    <s v="Standard Class"/>
    <s v="AG-10900"/>
    <s v="Arthur Gainer"/>
    <x v="0"/>
    <s v="United States"/>
    <x v="70"/>
    <x v="1"/>
    <n v="92105"/>
    <x v="1"/>
    <s v="OFF-BI-10001900"/>
    <x v="1"/>
    <x v="8"/>
    <x v="1099"/>
    <n v="28.751999999999999"/>
    <n v="6"/>
    <n v="0.2"/>
    <n v="9.7037999999999993"/>
  </r>
  <r>
    <n v="1763"/>
    <x v="855"/>
    <x v="1"/>
    <x v="577"/>
    <d v="2012-09-09T00:00:00"/>
    <s v="Standard Class"/>
    <s v="AG-10900"/>
    <s v="Arthur Gainer"/>
    <x v="0"/>
    <s v="United States"/>
    <x v="70"/>
    <x v="1"/>
    <n v="92105"/>
    <x v="1"/>
    <s v="FUR-BO-10003159"/>
    <x v="0"/>
    <x v="0"/>
    <x v="1100"/>
    <n v="293.19900000000001"/>
    <n v="3"/>
    <n v="0.15"/>
    <n v="-20.696400000000001"/>
  </r>
  <r>
    <n v="1764"/>
    <x v="856"/>
    <x v="0"/>
    <x v="578"/>
    <d v="2013-09-08T00:00:00"/>
    <s v="Standard Class"/>
    <s v="ML-17755"/>
    <s v="Max Ludwig"/>
    <x v="2"/>
    <s v="United States"/>
    <x v="244"/>
    <x v="17"/>
    <n v="23434"/>
    <x v="0"/>
    <s v="OFF-SU-10002573"/>
    <x v="1"/>
    <x v="14"/>
    <x v="350"/>
    <n v="35.06"/>
    <n v="2"/>
    <n v="0"/>
    <n v="10.518000000000001"/>
  </r>
  <r>
    <n v="1765"/>
    <x v="856"/>
    <x v="0"/>
    <x v="578"/>
    <d v="2013-09-08T00:00:00"/>
    <s v="Standard Class"/>
    <s v="ML-17755"/>
    <s v="Max Ludwig"/>
    <x v="2"/>
    <s v="United States"/>
    <x v="244"/>
    <x v="17"/>
    <n v="23434"/>
    <x v="0"/>
    <s v="OFF-LA-10004484"/>
    <x v="1"/>
    <x v="2"/>
    <x v="612"/>
    <n v="4.13"/>
    <n v="1"/>
    <n v="0"/>
    <n v="1.8997999999999999"/>
  </r>
  <r>
    <n v="1766"/>
    <x v="856"/>
    <x v="0"/>
    <x v="578"/>
    <d v="2013-09-08T00:00:00"/>
    <s v="Standard Class"/>
    <s v="ML-17755"/>
    <s v="Max Ludwig"/>
    <x v="2"/>
    <s v="United States"/>
    <x v="244"/>
    <x v="17"/>
    <n v="23434"/>
    <x v="0"/>
    <s v="FUR-FU-10001591"/>
    <x v="0"/>
    <x v="5"/>
    <x v="1101"/>
    <n v="109.8"/>
    <n v="9"/>
    <n v="0"/>
    <n v="46.116"/>
  </r>
  <r>
    <n v="1767"/>
    <x v="856"/>
    <x v="0"/>
    <x v="578"/>
    <d v="2013-09-08T00:00:00"/>
    <s v="Standard Class"/>
    <s v="ML-17755"/>
    <s v="Max Ludwig"/>
    <x v="2"/>
    <s v="United States"/>
    <x v="244"/>
    <x v="17"/>
    <n v="23434"/>
    <x v="0"/>
    <s v="OFF-LA-10002034"/>
    <x v="1"/>
    <x v="2"/>
    <x v="1102"/>
    <n v="9.82"/>
    <n v="2"/>
    <n v="0"/>
    <n v="4.8117999999999999"/>
  </r>
  <r>
    <n v="1768"/>
    <x v="857"/>
    <x v="2"/>
    <x v="579"/>
    <d v="2011-03-26T00:00:00"/>
    <s v="Standard Class"/>
    <s v="CC-12685"/>
    <s v="Craig Carroll"/>
    <x v="0"/>
    <s v="United States"/>
    <x v="247"/>
    <x v="3"/>
    <n v="27405"/>
    <x v="0"/>
    <s v="OFF-BI-10004410"/>
    <x v="1"/>
    <x v="8"/>
    <x v="48"/>
    <n v="7.6440000000000001"/>
    <n v="4"/>
    <n v="0.7"/>
    <n v="-5.8604000000000003"/>
  </r>
  <r>
    <n v="1769"/>
    <x v="857"/>
    <x v="2"/>
    <x v="579"/>
    <d v="2011-03-26T00:00:00"/>
    <s v="Standard Class"/>
    <s v="CC-12685"/>
    <s v="Craig Carroll"/>
    <x v="0"/>
    <s v="United States"/>
    <x v="247"/>
    <x v="3"/>
    <n v="27405"/>
    <x v="0"/>
    <s v="OFF-BI-10002735"/>
    <x v="1"/>
    <x v="8"/>
    <x v="141"/>
    <n v="51.465000000000003"/>
    <n v="5"/>
    <n v="0.7"/>
    <n v="-39.456499999999998"/>
  </r>
  <r>
    <n v="1770"/>
    <x v="858"/>
    <x v="3"/>
    <x v="580"/>
    <d v="2014-09-03T00:00:00"/>
    <s v="Standard Class"/>
    <s v="SC-20770"/>
    <s v="Stewart Carmichael"/>
    <x v="1"/>
    <s v="United States"/>
    <x v="61"/>
    <x v="5"/>
    <n v="75081"/>
    <x v="2"/>
    <s v="OFF-SU-10001935"/>
    <x v="1"/>
    <x v="14"/>
    <x v="33"/>
    <n v="6.976"/>
    <n v="4"/>
    <n v="0.2"/>
    <n v="-1.3952"/>
  </r>
  <r>
    <n v="1771"/>
    <x v="858"/>
    <x v="3"/>
    <x v="580"/>
    <d v="2014-09-03T00:00:00"/>
    <s v="Standard Class"/>
    <s v="SC-20770"/>
    <s v="Stewart Carmichael"/>
    <x v="1"/>
    <s v="United States"/>
    <x v="61"/>
    <x v="5"/>
    <n v="75081"/>
    <x v="2"/>
    <s v="OFF-BI-10003291"/>
    <x v="1"/>
    <x v="8"/>
    <x v="44"/>
    <n v="12.222"/>
    <n v="7"/>
    <n v="0.8"/>
    <n v="-20.1663"/>
  </r>
  <r>
    <n v="1772"/>
    <x v="859"/>
    <x v="0"/>
    <x v="581"/>
    <d v="2013-11-30T00:00:00"/>
    <s v="Second Class"/>
    <s v="GG-14650"/>
    <s v="Greg Guthrie"/>
    <x v="1"/>
    <s v="United States"/>
    <x v="22"/>
    <x v="10"/>
    <n v="60623"/>
    <x v="2"/>
    <s v="OFF-ST-10004337"/>
    <x v="1"/>
    <x v="4"/>
    <x v="839"/>
    <n v="97.983999999999995"/>
    <n v="2"/>
    <n v="0.2"/>
    <n v="-24.495999999999999"/>
  </r>
  <r>
    <n v="1773"/>
    <x v="859"/>
    <x v="0"/>
    <x v="581"/>
    <d v="2013-11-30T00:00:00"/>
    <s v="Second Class"/>
    <s v="GG-14650"/>
    <s v="Greg Guthrie"/>
    <x v="1"/>
    <s v="United States"/>
    <x v="22"/>
    <x v="10"/>
    <n v="60623"/>
    <x v="2"/>
    <s v="TEC-AC-10001266"/>
    <x v="2"/>
    <x v="11"/>
    <x v="196"/>
    <n v="62.4"/>
    <n v="6"/>
    <n v="0.2"/>
    <n v="19.5"/>
  </r>
  <r>
    <n v="1774"/>
    <x v="860"/>
    <x v="2"/>
    <x v="582"/>
    <d v="2011-03-05T00:00:00"/>
    <s v="Standard Class"/>
    <s v="MY-18295"/>
    <s v="Muhammed Yedwab"/>
    <x v="1"/>
    <s v="United States"/>
    <x v="248"/>
    <x v="39"/>
    <n v="21215"/>
    <x v="3"/>
    <s v="OFF-BI-10001628"/>
    <x v="1"/>
    <x v="8"/>
    <x v="1103"/>
    <n v="20.86"/>
    <n v="2"/>
    <n v="0"/>
    <n v="9.3870000000000005"/>
  </r>
  <r>
    <n v="1775"/>
    <x v="860"/>
    <x v="2"/>
    <x v="582"/>
    <d v="2011-03-05T00:00:00"/>
    <s v="Standard Class"/>
    <s v="MY-18295"/>
    <s v="Muhammed Yedwab"/>
    <x v="1"/>
    <s v="United States"/>
    <x v="248"/>
    <x v="39"/>
    <n v="21215"/>
    <x v="3"/>
    <s v="OFF-ST-10000877"/>
    <x v="1"/>
    <x v="4"/>
    <x v="1104"/>
    <n v="497.61"/>
    <n v="9"/>
    <n v="0"/>
    <n v="129.37860000000001"/>
  </r>
  <r>
    <n v="1776"/>
    <x v="860"/>
    <x v="2"/>
    <x v="582"/>
    <d v="2011-03-05T00:00:00"/>
    <s v="Standard Class"/>
    <s v="MY-18295"/>
    <s v="Muhammed Yedwab"/>
    <x v="1"/>
    <s v="United States"/>
    <x v="248"/>
    <x v="39"/>
    <n v="21215"/>
    <x v="3"/>
    <s v="OFF-AR-10004752"/>
    <x v="1"/>
    <x v="6"/>
    <x v="1105"/>
    <n v="5.34"/>
    <n v="2"/>
    <n v="0"/>
    <n v="1.4952000000000001"/>
  </r>
  <r>
    <n v="1777"/>
    <x v="860"/>
    <x v="2"/>
    <x v="582"/>
    <d v="2011-03-05T00:00:00"/>
    <s v="Standard Class"/>
    <s v="MY-18295"/>
    <s v="Muhammed Yedwab"/>
    <x v="1"/>
    <s v="United States"/>
    <x v="248"/>
    <x v="39"/>
    <n v="21215"/>
    <x v="3"/>
    <s v="OFF-LA-10000452"/>
    <x v="1"/>
    <x v="2"/>
    <x v="804"/>
    <n v="3.15"/>
    <n v="1"/>
    <n v="0"/>
    <n v="1.512"/>
  </r>
  <r>
    <n v="1778"/>
    <x v="861"/>
    <x v="1"/>
    <x v="27"/>
    <d v="2012-11-28T00:00:00"/>
    <s v="Standard Class"/>
    <s v="DP-13000"/>
    <s v="Darren Powers"/>
    <x v="0"/>
    <s v="United States"/>
    <x v="1"/>
    <x v="1"/>
    <n v="90004"/>
    <x v="1"/>
    <s v="OFF-PA-10000675"/>
    <x v="1"/>
    <x v="10"/>
    <x v="1106"/>
    <n v="368.91"/>
    <n v="9"/>
    <n v="0"/>
    <n v="180.76589999999999"/>
  </r>
  <r>
    <n v="1779"/>
    <x v="861"/>
    <x v="1"/>
    <x v="27"/>
    <d v="2012-11-28T00:00:00"/>
    <s v="Standard Class"/>
    <s v="DP-13000"/>
    <s v="Darren Powers"/>
    <x v="0"/>
    <s v="United States"/>
    <x v="1"/>
    <x v="1"/>
    <n v="90004"/>
    <x v="1"/>
    <s v="OFF-AR-10003045"/>
    <x v="1"/>
    <x v="6"/>
    <x v="420"/>
    <n v="14.7"/>
    <n v="5"/>
    <n v="0"/>
    <n v="6.6150000000000002"/>
  </r>
  <r>
    <n v="1780"/>
    <x v="862"/>
    <x v="0"/>
    <x v="583"/>
    <d v="2013-11-17T00:00:00"/>
    <s v="Standard Class"/>
    <s v="BD-11770"/>
    <s v="Bryan Davis"/>
    <x v="0"/>
    <s v="United States"/>
    <x v="20"/>
    <x v="15"/>
    <n v="10011"/>
    <x v="3"/>
    <s v="TEC-AC-10003447"/>
    <x v="2"/>
    <x v="11"/>
    <x v="798"/>
    <n v="59.97"/>
    <n v="3"/>
    <n v="0"/>
    <n v="14.9925"/>
  </r>
  <r>
    <n v="1781"/>
    <x v="862"/>
    <x v="0"/>
    <x v="583"/>
    <d v="2013-11-17T00:00:00"/>
    <s v="Standard Class"/>
    <s v="BD-11770"/>
    <s v="Bryan Davis"/>
    <x v="0"/>
    <s v="United States"/>
    <x v="20"/>
    <x v="15"/>
    <n v="10011"/>
    <x v="3"/>
    <s v="OFF-ST-10002276"/>
    <x v="1"/>
    <x v="4"/>
    <x v="223"/>
    <n v="83.36"/>
    <n v="1"/>
    <n v="0"/>
    <n v="20.84"/>
  </r>
  <r>
    <n v="1782"/>
    <x v="863"/>
    <x v="1"/>
    <x v="584"/>
    <d v="2012-07-13T00:00:00"/>
    <s v="Standard Class"/>
    <s v="CB-12535"/>
    <s v="Claudia Bergmann"/>
    <x v="1"/>
    <s v="United States"/>
    <x v="47"/>
    <x v="31"/>
    <n v="2038"/>
    <x v="3"/>
    <s v="OFF-PA-10001609"/>
    <x v="1"/>
    <x v="10"/>
    <x v="1107"/>
    <n v="6.58"/>
    <n v="2"/>
    <n v="0"/>
    <n v="3.0268000000000002"/>
  </r>
  <r>
    <n v="1783"/>
    <x v="863"/>
    <x v="1"/>
    <x v="584"/>
    <d v="2012-07-13T00:00:00"/>
    <s v="Standard Class"/>
    <s v="CB-12535"/>
    <s v="Claudia Bergmann"/>
    <x v="1"/>
    <s v="United States"/>
    <x v="47"/>
    <x v="31"/>
    <n v="2038"/>
    <x v="3"/>
    <s v="OFF-BI-10001597"/>
    <x v="1"/>
    <x v="8"/>
    <x v="790"/>
    <n v="122.94"/>
    <n v="3"/>
    <n v="0"/>
    <n v="59.011200000000002"/>
  </r>
  <r>
    <n v="1784"/>
    <x v="864"/>
    <x v="3"/>
    <x v="585"/>
    <d v="2014-09-27T00:00:00"/>
    <s v="Standard Class"/>
    <s v="JE-15610"/>
    <s v="Jim Epp"/>
    <x v="1"/>
    <s v="United States"/>
    <x v="158"/>
    <x v="6"/>
    <n v="53209"/>
    <x v="2"/>
    <s v="OFF-PA-10004475"/>
    <x v="1"/>
    <x v="10"/>
    <x v="1063"/>
    <n v="219.84"/>
    <n v="4"/>
    <n v="0"/>
    <n v="107.7216"/>
  </r>
  <r>
    <n v="1785"/>
    <x v="864"/>
    <x v="3"/>
    <x v="585"/>
    <d v="2014-09-27T00:00:00"/>
    <s v="Standard Class"/>
    <s v="JE-15610"/>
    <s v="Jim Epp"/>
    <x v="1"/>
    <s v="United States"/>
    <x v="158"/>
    <x v="6"/>
    <n v="53209"/>
    <x v="2"/>
    <s v="TEC-AC-10004510"/>
    <x v="2"/>
    <x v="11"/>
    <x v="944"/>
    <n v="98.16"/>
    <n v="6"/>
    <n v="0"/>
    <n v="9.8160000000000007"/>
  </r>
  <r>
    <n v="1786"/>
    <x v="864"/>
    <x v="3"/>
    <x v="585"/>
    <d v="2014-09-27T00:00:00"/>
    <s v="Standard Class"/>
    <s v="JE-15610"/>
    <s v="Jim Epp"/>
    <x v="1"/>
    <s v="United States"/>
    <x v="158"/>
    <x v="6"/>
    <n v="53209"/>
    <x v="2"/>
    <s v="OFF-BI-10002976"/>
    <x v="1"/>
    <x v="8"/>
    <x v="849"/>
    <n v="33.04"/>
    <n v="8"/>
    <n v="0"/>
    <n v="15.5288"/>
  </r>
  <r>
    <n v="1787"/>
    <x v="864"/>
    <x v="3"/>
    <x v="585"/>
    <d v="2014-09-27T00:00:00"/>
    <s v="Standard Class"/>
    <s v="JE-15610"/>
    <s v="Jim Epp"/>
    <x v="1"/>
    <s v="United States"/>
    <x v="158"/>
    <x v="6"/>
    <n v="53209"/>
    <x v="2"/>
    <s v="TEC-PH-10001615"/>
    <x v="2"/>
    <x v="7"/>
    <x v="1108"/>
    <n v="86.97"/>
    <n v="3"/>
    <n v="0"/>
    <n v="25.221299999999999"/>
  </r>
  <r>
    <n v="1788"/>
    <x v="865"/>
    <x v="1"/>
    <x v="586"/>
    <d v="2012-02-19T00:00:00"/>
    <s v="Standard Class"/>
    <s v="RP-19855"/>
    <s v="Roy Phan"/>
    <x v="1"/>
    <s v="United States"/>
    <x v="249"/>
    <x v="6"/>
    <n v="53142"/>
    <x v="2"/>
    <s v="TEC-PH-10001819"/>
    <x v="2"/>
    <x v="7"/>
    <x v="805"/>
    <n v="134.97"/>
    <n v="3"/>
    <n v="0"/>
    <n v="64.785600000000002"/>
  </r>
  <r>
    <n v="1789"/>
    <x v="865"/>
    <x v="1"/>
    <x v="586"/>
    <d v="2012-02-19T00:00:00"/>
    <s v="Standard Class"/>
    <s v="RP-19855"/>
    <s v="Roy Phan"/>
    <x v="1"/>
    <s v="United States"/>
    <x v="249"/>
    <x v="6"/>
    <n v="53142"/>
    <x v="2"/>
    <s v="TEC-PH-10000560"/>
    <x v="2"/>
    <x v="7"/>
    <x v="745"/>
    <n v="699.98"/>
    <n v="2"/>
    <n v="0"/>
    <n v="195.99440000000001"/>
  </r>
  <r>
    <n v="1790"/>
    <x v="865"/>
    <x v="1"/>
    <x v="586"/>
    <d v="2012-02-19T00:00:00"/>
    <s v="Standard Class"/>
    <s v="RP-19855"/>
    <s v="Roy Phan"/>
    <x v="1"/>
    <s v="United States"/>
    <x v="249"/>
    <x v="6"/>
    <n v="53142"/>
    <x v="2"/>
    <s v="TEC-AC-10004568"/>
    <x v="2"/>
    <x v="11"/>
    <x v="1109"/>
    <n v="139.94999999999999"/>
    <n v="5"/>
    <n v="0"/>
    <n v="26.590499999999999"/>
  </r>
  <r>
    <n v="1791"/>
    <x v="866"/>
    <x v="2"/>
    <x v="587"/>
    <d v="2011-04-10T00:00:00"/>
    <s v="Standard Class"/>
    <s v="RA-19915"/>
    <s v="Russell Applegate"/>
    <x v="0"/>
    <s v="United States"/>
    <x v="20"/>
    <x v="15"/>
    <n v="10011"/>
    <x v="3"/>
    <s v="OFF-PA-10004092"/>
    <x v="1"/>
    <x v="10"/>
    <x v="588"/>
    <n v="48.94"/>
    <n v="1"/>
    <n v="0"/>
    <n v="24.47"/>
  </r>
  <r>
    <n v="1792"/>
    <x v="867"/>
    <x v="2"/>
    <x v="588"/>
    <d v="2011-03-12T00:00:00"/>
    <s v="First Class"/>
    <s v="RP-19390"/>
    <s v="Resi PÃ¶lking"/>
    <x v="0"/>
    <s v="United States"/>
    <x v="6"/>
    <x v="6"/>
    <n v="53711"/>
    <x v="2"/>
    <s v="FUR-CH-10001854"/>
    <x v="0"/>
    <x v="1"/>
    <x v="1110"/>
    <n v="2807.84"/>
    <n v="8"/>
    <n v="0"/>
    <n v="673.88160000000005"/>
  </r>
  <r>
    <n v="1793"/>
    <x v="867"/>
    <x v="2"/>
    <x v="588"/>
    <d v="2011-03-12T00:00:00"/>
    <s v="First Class"/>
    <s v="RP-19390"/>
    <s v="Resi PÃ¶lking"/>
    <x v="0"/>
    <s v="United States"/>
    <x v="6"/>
    <x v="6"/>
    <n v="53711"/>
    <x v="2"/>
    <s v="OFF-AR-10000475"/>
    <x v="1"/>
    <x v="6"/>
    <x v="1111"/>
    <n v="46.64"/>
    <n v="4"/>
    <n v="0"/>
    <n v="12.5928"/>
  </r>
  <r>
    <n v="1794"/>
    <x v="868"/>
    <x v="2"/>
    <x v="589"/>
    <d v="2011-12-13T00:00:00"/>
    <s v="Standard Class"/>
    <s v="TB-21175"/>
    <s v="Thomas Boland"/>
    <x v="1"/>
    <s v="United States"/>
    <x v="12"/>
    <x v="5"/>
    <n v="77041"/>
    <x v="2"/>
    <s v="OFF-ST-10000777"/>
    <x v="1"/>
    <x v="4"/>
    <x v="117"/>
    <n v="60.415999999999997"/>
    <n v="2"/>
    <n v="0.2"/>
    <n v="6.0415999999999999"/>
  </r>
  <r>
    <n v="1795"/>
    <x v="869"/>
    <x v="0"/>
    <x v="64"/>
    <d v="2013-11-09T00:00:00"/>
    <s v="Standard Class"/>
    <s v="BE-11455"/>
    <s v="Brad Eason"/>
    <x v="2"/>
    <s v="United States"/>
    <x v="250"/>
    <x v="41"/>
    <n v="66062"/>
    <x v="2"/>
    <s v="OFF-AR-10004022"/>
    <x v="1"/>
    <x v="6"/>
    <x v="898"/>
    <n v="107.94"/>
    <n v="3"/>
    <n v="0"/>
    <n v="26.984999999999999"/>
  </r>
  <r>
    <n v="1796"/>
    <x v="870"/>
    <x v="3"/>
    <x v="151"/>
    <d v="2014-08-31T00:00:00"/>
    <s v="First Class"/>
    <s v="MR-17545"/>
    <s v="Mathew Reese"/>
    <x v="2"/>
    <s v="United States"/>
    <x v="20"/>
    <x v="15"/>
    <n v="10024"/>
    <x v="3"/>
    <s v="OFF-ST-10002352"/>
    <x v="1"/>
    <x v="4"/>
    <x v="847"/>
    <n v="63.84"/>
    <n v="8"/>
    <n v="0"/>
    <n v="16.598400000000002"/>
  </r>
  <r>
    <n v="1797"/>
    <x v="870"/>
    <x v="3"/>
    <x v="151"/>
    <d v="2014-08-31T00:00:00"/>
    <s v="First Class"/>
    <s v="MR-17545"/>
    <s v="Mathew Reese"/>
    <x v="2"/>
    <s v="United States"/>
    <x v="20"/>
    <x v="15"/>
    <n v="10024"/>
    <x v="3"/>
    <s v="TEC-PH-10000455"/>
    <x v="2"/>
    <x v="7"/>
    <x v="1112"/>
    <n v="347.97"/>
    <n v="3"/>
    <n v="0"/>
    <n v="100.9113"/>
  </r>
  <r>
    <n v="1798"/>
    <x v="870"/>
    <x v="3"/>
    <x v="151"/>
    <d v="2014-08-31T00:00:00"/>
    <s v="First Class"/>
    <s v="MR-17545"/>
    <s v="Mathew Reese"/>
    <x v="2"/>
    <s v="United States"/>
    <x v="20"/>
    <x v="15"/>
    <n v="10024"/>
    <x v="3"/>
    <s v="OFF-BI-10003910"/>
    <x v="1"/>
    <x v="8"/>
    <x v="8"/>
    <n v="37.008000000000003"/>
    <n v="6"/>
    <n v="0.2"/>
    <n v="11.565"/>
  </r>
  <r>
    <n v="1799"/>
    <x v="871"/>
    <x v="0"/>
    <x v="274"/>
    <d v="2013-12-07T00:00:00"/>
    <s v="Standard Class"/>
    <s v="RM-19375"/>
    <s v="Raymond Messe"/>
    <x v="0"/>
    <s v="United States"/>
    <x v="49"/>
    <x v="1"/>
    <n v="95123"/>
    <x v="1"/>
    <s v="FUR-FU-10003039"/>
    <x v="0"/>
    <x v="5"/>
    <x v="479"/>
    <n v="215.65"/>
    <n v="5"/>
    <n v="0"/>
    <n v="73.320999999999998"/>
  </r>
  <r>
    <n v="1800"/>
    <x v="872"/>
    <x v="0"/>
    <x v="590"/>
    <d v="2013-11-08T00:00:00"/>
    <s v="Second Class"/>
    <s v="JF-15565"/>
    <s v="Jill Fjeld"/>
    <x v="0"/>
    <s v="United States"/>
    <x v="61"/>
    <x v="5"/>
    <n v="75081"/>
    <x v="2"/>
    <s v="OFF-FA-10000585"/>
    <x v="1"/>
    <x v="13"/>
    <x v="202"/>
    <n v="11.167999999999999"/>
    <n v="4"/>
    <n v="0.2"/>
    <n v="3.6295999999999999"/>
  </r>
  <r>
    <n v="1801"/>
    <x v="872"/>
    <x v="0"/>
    <x v="590"/>
    <d v="2013-11-08T00:00:00"/>
    <s v="Second Class"/>
    <s v="JF-15565"/>
    <s v="Jill Fjeld"/>
    <x v="0"/>
    <s v="United States"/>
    <x v="61"/>
    <x v="5"/>
    <n v="75081"/>
    <x v="2"/>
    <s v="OFF-PA-10001994"/>
    <x v="1"/>
    <x v="10"/>
    <x v="1113"/>
    <n v="53.951999999999998"/>
    <n v="3"/>
    <n v="0.2"/>
    <n v="17.534400000000002"/>
  </r>
  <r>
    <n v="1802"/>
    <x v="873"/>
    <x v="0"/>
    <x v="373"/>
    <d v="2013-11-20T00:00:00"/>
    <s v="Standard Class"/>
    <s v="AS-10135"/>
    <s v="Adrian Shami"/>
    <x v="2"/>
    <s v="United States"/>
    <x v="109"/>
    <x v="4"/>
    <n v="98002"/>
    <x v="1"/>
    <s v="FUR-FU-10004270"/>
    <x v="0"/>
    <x v="5"/>
    <x v="989"/>
    <n v="4.18"/>
    <n v="1"/>
    <n v="0"/>
    <n v="1.5047999999999999"/>
  </r>
  <r>
    <n v="1803"/>
    <x v="874"/>
    <x v="3"/>
    <x v="585"/>
    <d v="2014-09-27T00:00:00"/>
    <s v="Second Class"/>
    <s v="JA-15970"/>
    <s v="Joseph Airdo"/>
    <x v="0"/>
    <s v="United States"/>
    <x v="10"/>
    <x v="9"/>
    <n v="19134"/>
    <x v="3"/>
    <s v="OFF-BI-10002498"/>
    <x v="1"/>
    <x v="8"/>
    <x v="435"/>
    <n v="5.6070000000000002"/>
    <n v="1"/>
    <n v="0.7"/>
    <n v="-4.2987000000000002"/>
  </r>
  <r>
    <n v="1804"/>
    <x v="874"/>
    <x v="3"/>
    <x v="585"/>
    <d v="2014-09-27T00:00:00"/>
    <s v="Second Class"/>
    <s v="JA-15970"/>
    <s v="Joseph Airdo"/>
    <x v="0"/>
    <s v="United States"/>
    <x v="10"/>
    <x v="9"/>
    <n v="19134"/>
    <x v="3"/>
    <s v="OFF-SU-10002881"/>
    <x v="1"/>
    <x v="14"/>
    <x v="461"/>
    <n v="4663.7359999999999"/>
    <n v="7"/>
    <n v="0.2"/>
    <n v="-1049.3406"/>
  </r>
  <r>
    <n v="1805"/>
    <x v="874"/>
    <x v="3"/>
    <x v="585"/>
    <d v="2014-09-27T00:00:00"/>
    <s v="Second Class"/>
    <s v="JA-15970"/>
    <s v="Joseph Airdo"/>
    <x v="0"/>
    <s v="United States"/>
    <x v="10"/>
    <x v="9"/>
    <n v="19134"/>
    <x v="3"/>
    <s v="TEC-AC-10002926"/>
    <x v="2"/>
    <x v="11"/>
    <x v="1114"/>
    <n v="79.983999999999995"/>
    <n v="2"/>
    <n v="0.2"/>
    <n v="22.9954"/>
  </r>
  <r>
    <n v="1806"/>
    <x v="875"/>
    <x v="0"/>
    <x v="591"/>
    <d v="2013-12-29T00:00:00"/>
    <s v="First Class"/>
    <s v="GK-14620"/>
    <s v="Grace Kelly"/>
    <x v="1"/>
    <s v="United States"/>
    <x v="1"/>
    <x v="1"/>
    <n v="90049"/>
    <x v="1"/>
    <s v="TEC-PH-10002200"/>
    <x v="2"/>
    <x v="7"/>
    <x v="868"/>
    <n v="2575.944"/>
    <n v="7"/>
    <n v="0.2"/>
    <n v="257.59440000000001"/>
  </r>
  <r>
    <n v="1807"/>
    <x v="875"/>
    <x v="0"/>
    <x v="591"/>
    <d v="2013-12-29T00:00:00"/>
    <s v="First Class"/>
    <s v="GK-14620"/>
    <s v="Grace Kelly"/>
    <x v="1"/>
    <s v="United States"/>
    <x v="1"/>
    <x v="1"/>
    <n v="90049"/>
    <x v="1"/>
    <s v="OFF-PA-10002005"/>
    <x v="1"/>
    <x v="10"/>
    <x v="505"/>
    <n v="45.36"/>
    <n v="7"/>
    <n v="0"/>
    <n v="21.7728"/>
  </r>
  <r>
    <n v="1808"/>
    <x v="875"/>
    <x v="0"/>
    <x v="591"/>
    <d v="2013-12-29T00:00:00"/>
    <s v="First Class"/>
    <s v="GK-14620"/>
    <s v="Grace Kelly"/>
    <x v="1"/>
    <s v="United States"/>
    <x v="1"/>
    <x v="1"/>
    <n v="90049"/>
    <x v="1"/>
    <s v="TEC-AC-10001465"/>
    <x v="2"/>
    <x v="11"/>
    <x v="473"/>
    <n v="254.24"/>
    <n v="7"/>
    <n v="0"/>
    <n v="76.272000000000006"/>
  </r>
  <r>
    <n v="1809"/>
    <x v="876"/>
    <x v="0"/>
    <x v="592"/>
    <d v="2013-02-13T00:00:00"/>
    <s v="First Class"/>
    <s v="PB-19210"/>
    <s v="Phillip Breyer"/>
    <x v="1"/>
    <s v="United States"/>
    <x v="251"/>
    <x v="26"/>
    <n v="74133"/>
    <x v="2"/>
    <s v="TEC-PH-10004897"/>
    <x v="2"/>
    <x v="7"/>
    <x v="1115"/>
    <n v="69.930000000000007"/>
    <n v="7"/>
    <n v="0"/>
    <n v="0.69930000000000003"/>
  </r>
  <r>
    <n v="1810"/>
    <x v="877"/>
    <x v="0"/>
    <x v="248"/>
    <d v="2013-10-30T00:00:00"/>
    <s v="Standard Class"/>
    <s v="HK-14890"/>
    <s v="Heather Kirkland"/>
    <x v="1"/>
    <s v="United States"/>
    <x v="22"/>
    <x v="10"/>
    <n v="60610"/>
    <x v="2"/>
    <s v="FUR-FU-10001196"/>
    <x v="0"/>
    <x v="5"/>
    <x v="1116"/>
    <n v="16.155999999999999"/>
    <n v="7"/>
    <n v="0.6"/>
    <n v="-12.117000000000001"/>
  </r>
  <r>
    <n v="1811"/>
    <x v="877"/>
    <x v="0"/>
    <x v="248"/>
    <d v="2013-10-30T00:00:00"/>
    <s v="Standard Class"/>
    <s v="HK-14890"/>
    <s v="Heather Kirkland"/>
    <x v="1"/>
    <s v="United States"/>
    <x v="22"/>
    <x v="10"/>
    <n v="60610"/>
    <x v="2"/>
    <s v="OFF-PA-10000595"/>
    <x v="1"/>
    <x v="10"/>
    <x v="1117"/>
    <n v="54.816000000000003"/>
    <n v="3"/>
    <n v="0.2"/>
    <n v="17.815200000000001"/>
  </r>
  <r>
    <n v="1812"/>
    <x v="878"/>
    <x v="2"/>
    <x v="3"/>
    <d v="2011-11-06T00:00:00"/>
    <s v="Second Class"/>
    <s v="FO-14305"/>
    <s v="Frank Olsen"/>
    <x v="0"/>
    <s v="United States"/>
    <x v="193"/>
    <x v="17"/>
    <n v="22801"/>
    <x v="0"/>
    <s v="FUR-TA-10004534"/>
    <x v="0"/>
    <x v="3"/>
    <x v="121"/>
    <n v="1441.3"/>
    <n v="7"/>
    <n v="0"/>
    <n v="245.02099999999999"/>
  </r>
  <r>
    <n v="1813"/>
    <x v="879"/>
    <x v="3"/>
    <x v="225"/>
    <d v="2014-11-27T00:00:00"/>
    <s v="Standard Class"/>
    <s v="BT-11680"/>
    <s v="Brian Thompson"/>
    <x v="0"/>
    <s v="United States"/>
    <x v="46"/>
    <x v="24"/>
    <n v="43055"/>
    <x v="3"/>
    <s v="FUR-FU-10001861"/>
    <x v="0"/>
    <x v="5"/>
    <x v="272"/>
    <n v="77.599999999999994"/>
    <n v="5"/>
    <n v="0.2"/>
    <n v="28.13"/>
  </r>
  <r>
    <n v="1814"/>
    <x v="879"/>
    <x v="3"/>
    <x v="225"/>
    <d v="2014-11-27T00:00:00"/>
    <s v="Standard Class"/>
    <s v="BT-11680"/>
    <s v="Brian Thompson"/>
    <x v="0"/>
    <s v="United States"/>
    <x v="46"/>
    <x v="24"/>
    <n v="43055"/>
    <x v="3"/>
    <s v="FUR-FU-10000206"/>
    <x v="0"/>
    <x v="5"/>
    <x v="392"/>
    <n v="4.6559999999999997"/>
    <n v="2"/>
    <n v="0.2"/>
    <n v="1.5713999999999999"/>
  </r>
  <r>
    <n v="1815"/>
    <x v="880"/>
    <x v="1"/>
    <x v="471"/>
    <d v="2012-09-18T00:00:00"/>
    <s v="Standard Class"/>
    <s v="SP-20620"/>
    <s v="Stefania Perrino"/>
    <x v="1"/>
    <s v="United States"/>
    <x v="1"/>
    <x v="1"/>
    <n v="90045"/>
    <x v="1"/>
    <s v="FUR-TA-10002607"/>
    <x v="0"/>
    <x v="3"/>
    <x v="221"/>
    <n v="170.136"/>
    <n v="3"/>
    <n v="0.2"/>
    <n v="-8.5068000000000001"/>
  </r>
  <r>
    <n v="1816"/>
    <x v="881"/>
    <x v="1"/>
    <x v="593"/>
    <d v="2012-04-06T00:00:00"/>
    <s v="Same Day"/>
    <s v="LL-16840"/>
    <s v="Lauren Leatherbury"/>
    <x v="0"/>
    <s v="United States"/>
    <x v="4"/>
    <x v="4"/>
    <n v="98105"/>
    <x v="1"/>
    <s v="OFF-LA-10000443"/>
    <x v="1"/>
    <x v="2"/>
    <x v="1118"/>
    <n v="7.38"/>
    <n v="2"/>
    <n v="0"/>
    <n v="3.4685999999999999"/>
  </r>
  <r>
    <n v="1817"/>
    <x v="881"/>
    <x v="1"/>
    <x v="593"/>
    <d v="2012-04-06T00:00:00"/>
    <s v="Same Day"/>
    <s v="LL-16840"/>
    <s v="Lauren Leatherbury"/>
    <x v="0"/>
    <s v="United States"/>
    <x v="4"/>
    <x v="4"/>
    <n v="98105"/>
    <x v="1"/>
    <s v="OFF-AR-10004685"/>
    <x v="1"/>
    <x v="6"/>
    <x v="181"/>
    <n v="9.26"/>
    <n v="2"/>
    <n v="0"/>
    <n v="3.0558000000000001"/>
  </r>
  <r>
    <n v="1818"/>
    <x v="882"/>
    <x v="1"/>
    <x v="350"/>
    <d v="2012-12-15T00:00:00"/>
    <s v="Second Class"/>
    <s v="MC-17575"/>
    <s v="Matt Collins"/>
    <x v="0"/>
    <s v="United States"/>
    <x v="1"/>
    <x v="1"/>
    <n v="90036"/>
    <x v="1"/>
    <s v="OFF-LA-10001771"/>
    <x v="1"/>
    <x v="2"/>
    <x v="1119"/>
    <n v="9.9600000000000009"/>
    <n v="2"/>
    <n v="0"/>
    <n v="4.5815999999999999"/>
  </r>
  <r>
    <n v="1819"/>
    <x v="883"/>
    <x v="2"/>
    <x v="594"/>
    <d v="2011-05-29T00:00:00"/>
    <s v="Standard Class"/>
    <s v="JL-15235"/>
    <s v="Janet Lee"/>
    <x v="0"/>
    <s v="United States"/>
    <x v="22"/>
    <x v="10"/>
    <n v="60623"/>
    <x v="2"/>
    <s v="OFF-AP-10001394"/>
    <x v="1"/>
    <x v="9"/>
    <x v="1120"/>
    <n v="75.599999999999994"/>
    <n v="2"/>
    <n v="0.8"/>
    <n v="-166.32"/>
  </r>
  <r>
    <n v="1820"/>
    <x v="883"/>
    <x v="2"/>
    <x v="594"/>
    <d v="2011-05-29T00:00:00"/>
    <s v="Standard Class"/>
    <s v="JL-15235"/>
    <s v="Janet Lee"/>
    <x v="0"/>
    <s v="United States"/>
    <x v="22"/>
    <x v="10"/>
    <n v="60623"/>
    <x v="2"/>
    <s v="FUR-FU-10002553"/>
    <x v="0"/>
    <x v="5"/>
    <x v="1121"/>
    <n v="29.32"/>
    <n v="2"/>
    <n v="0.6"/>
    <n v="-24.189"/>
  </r>
  <r>
    <n v="1821"/>
    <x v="884"/>
    <x v="0"/>
    <x v="595"/>
    <d v="2013-02-20T00:00:00"/>
    <s v="Standard Class"/>
    <s v="EA-14035"/>
    <s v="Erin Ashbrook"/>
    <x v="1"/>
    <s v="United States"/>
    <x v="22"/>
    <x v="10"/>
    <n v="60623"/>
    <x v="2"/>
    <s v="OFF-AP-10004233"/>
    <x v="1"/>
    <x v="9"/>
    <x v="1122"/>
    <n v="92.063999999999993"/>
    <n v="6"/>
    <n v="0.8"/>
    <n v="-225.55680000000001"/>
  </r>
  <r>
    <n v="1822"/>
    <x v="884"/>
    <x v="0"/>
    <x v="595"/>
    <d v="2013-02-20T00:00:00"/>
    <s v="Standard Class"/>
    <s v="EA-14035"/>
    <s v="Erin Ashbrook"/>
    <x v="1"/>
    <s v="United States"/>
    <x v="22"/>
    <x v="10"/>
    <n v="60623"/>
    <x v="2"/>
    <s v="OFF-FA-10000304"/>
    <x v="1"/>
    <x v="13"/>
    <x v="52"/>
    <n v="6.976"/>
    <n v="4"/>
    <n v="0.2"/>
    <n v="1.8311999999999999"/>
  </r>
  <r>
    <n v="1823"/>
    <x v="884"/>
    <x v="0"/>
    <x v="595"/>
    <d v="2013-02-20T00:00:00"/>
    <s v="Standard Class"/>
    <s v="EA-14035"/>
    <s v="Erin Ashbrook"/>
    <x v="1"/>
    <s v="United States"/>
    <x v="22"/>
    <x v="10"/>
    <n v="60623"/>
    <x v="2"/>
    <s v="FUR-CH-10004754"/>
    <x v="0"/>
    <x v="1"/>
    <x v="1123"/>
    <n v="62.957999999999998"/>
    <n v="3"/>
    <n v="0.3"/>
    <n v="-2.6981999999999999"/>
  </r>
  <r>
    <n v="1824"/>
    <x v="884"/>
    <x v="0"/>
    <x v="595"/>
    <d v="2013-02-20T00:00:00"/>
    <s v="Standard Class"/>
    <s v="EA-14035"/>
    <s v="Erin Ashbrook"/>
    <x v="1"/>
    <s v="United States"/>
    <x v="22"/>
    <x v="10"/>
    <n v="60623"/>
    <x v="2"/>
    <s v="OFF-PA-10000809"/>
    <x v="1"/>
    <x v="10"/>
    <x v="1124"/>
    <n v="5.1840000000000002"/>
    <n v="1"/>
    <n v="0.2"/>
    <n v="1.8144"/>
  </r>
  <r>
    <n v="1825"/>
    <x v="885"/>
    <x v="0"/>
    <x v="596"/>
    <d v="2013-12-29T00:00:00"/>
    <s v="Standard Class"/>
    <s v="SA-20830"/>
    <s v="Sue Ann Reed"/>
    <x v="0"/>
    <s v="United States"/>
    <x v="252"/>
    <x v="21"/>
    <n v="97756"/>
    <x v="1"/>
    <s v="OFF-BI-10003694"/>
    <x v="1"/>
    <x v="8"/>
    <x v="850"/>
    <n v="31.32"/>
    <n v="10"/>
    <n v="0.7"/>
    <n v="-25.056000000000001"/>
  </r>
  <r>
    <n v="1826"/>
    <x v="885"/>
    <x v="0"/>
    <x v="596"/>
    <d v="2013-12-29T00:00:00"/>
    <s v="Standard Class"/>
    <s v="SA-20830"/>
    <s v="Sue Ann Reed"/>
    <x v="0"/>
    <s v="United States"/>
    <x v="252"/>
    <x v="21"/>
    <n v="97756"/>
    <x v="1"/>
    <s v="FUR-FU-10001935"/>
    <x v="0"/>
    <x v="5"/>
    <x v="341"/>
    <n v="11.84"/>
    <n v="4"/>
    <n v="0.2"/>
    <n v="3.1080000000000001"/>
  </r>
  <r>
    <n v="1827"/>
    <x v="885"/>
    <x v="0"/>
    <x v="596"/>
    <d v="2013-12-29T00:00:00"/>
    <s v="Standard Class"/>
    <s v="SA-20830"/>
    <s v="Sue Ann Reed"/>
    <x v="0"/>
    <s v="United States"/>
    <x v="252"/>
    <x v="21"/>
    <n v="97756"/>
    <x v="1"/>
    <s v="FUR-FU-10002878"/>
    <x v="0"/>
    <x v="5"/>
    <x v="1125"/>
    <n v="22.783999999999999"/>
    <n v="1"/>
    <n v="0.2"/>
    <n v="4.8415999999999997"/>
  </r>
  <r>
    <n v="1828"/>
    <x v="886"/>
    <x v="0"/>
    <x v="597"/>
    <d v="2013-11-02T00:00:00"/>
    <s v="Second Class"/>
    <s v="CH-12070"/>
    <s v="Cathy Hwang"/>
    <x v="2"/>
    <s v="United States"/>
    <x v="253"/>
    <x v="3"/>
    <n v="27604"/>
    <x v="0"/>
    <s v="TEC-PH-10002624"/>
    <x v="2"/>
    <x v="7"/>
    <x v="1126"/>
    <n v="1127.9760000000001"/>
    <n v="3"/>
    <n v="0.2"/>
    <n v="126.8973"/>
  </r>
  <r>
    <n v="1829"/>
    <x v="887"/>
    <x v="1"/>
    <x v="562"/>
    <d v="2012-07-15T00:00:00"/>
    <s v="Second Class"/>
    <s v="ND-18460"/>
    <s v="Neil Ducich"/>
    <x v="1"/>
    <s v="United States"/>
    <x v="203"/>
    <x v="32"/>
    <n v="31204"/>
    <x v="0"/>
    <s v="OFF-PA-10000019"/>
    <x v="1"/>
    <x v="10"/>
    <x v="704"/>
    <n v="38.880000000000003"/>
    <n v="6"/>
    <n v="0"/>
    <n v="18.662400000000002"/>
  </r>
  <r>
    <n v="1830"/>
    <x v="888"/>
    <x v="2"/>
    <x v="598"/>
    <d v="2011-05-24T00:00:00"/>
    <s v="Standard Class"/>
    <s v="BS-11755"/>
    <s v="Bruce Stewart"/>
    <x v="0"/>
    <s v="United States"/>
    <x v="138"/>
    <x v="24"/>
    <n v="44105"/>
    <x v="3"/>
    <s v="TEC-PH-10002885"/>
    <x v="2"/>
    <x v="7"/>
    <x v="1127"/>
    <n v="779.79600000000005"/>
    <n v="2"/>
    <n v="0.4"/>
    <n v="-168.95580000000001"/>
  </r>
  <r>
    <n v="1831"/>
    <x v="889"/>
    <x v="3"/>
    <x v="208"/>
    <d v="2014-10-22T00:00:00"/>
    <s v="Same Day"/>
    <s v="SL-20155"/>
    <s v="Sara Luxemburg"/>
    <x v="2"/>
    <s v="United States"/>
    <x v="254"/>
    <x v="26"/>
    <n v="74403"/>
    <x v="2"/>
    <s v="TEC-PH-10000895"/>
    <x v="2"/>
    <x v="7"/>
    <x v="1128"/>
    <n v="1439.92"/>
    <n v="8"/>
    <n v="0"/>
    <n v="374.37920000000003"/>
  </r>
  <r>
    <n v="1832"/>
    <x v="889"/>
    <x v="3"/>
    <x v="208"/>
    <d v="2014-10-22T00:00:00"/>
    <s v="Same Day"/>
    <s v="SL-20155"/>
    <s v="Sara Luxemburg"/>
    <x v="2"/>
    <s v="United States"/>
    <x v="254"/>
    <x v="26"/>
    <n v="74403"/>
    <x v="2"/>
    <s v="FUR-TA-10002356"/>
    <x v="0"/>
    <x v="3"/>
    <x v="728"/>
    <n v="262.11"/>
    <n v="1"/>
    <n v="0"/>
    <n v="62.906399999999998"/>
  </r>
  <r>
    <n v="1833"/>
    <x v="890"/>
    <x v="1"/>
    <x v="599"/>
    <d v="2012-09-11T00:00:00"/>
    <s v="Standard Class"/>
    <s v="GB-14530"/>
    <s v="George Bell"/>
    <x v="1"/>
    <s v="United States"/>
    <x v="53"/>
    <x v="3"/>
    <n v="28110"/>
    <x v="0"/>
    <s v="FUR-CH-10001270"/>
    <x v="0"/>
    <x v="1"/>
    <x v="851"/>
    <n v="207"/>
    <n v="3"/>
    <n v="0.2"/>
    <n v="25.875"/>
  </r>
  <r>
    <n v="1834"/>
    <x v="891"/>
    <x v="3"/>
    <x v="378"/>
    <d v="2014-08-08T00:00:00"/>
    <s v="Standard Class"/>
    <s v="AS-10045"/>
    <s v="Aaron Smayling"/>
    <x v="1"/>
    <s v="United States"/>
    <x v="89"/>
    <x v="5"/>
    <n v="78745"/>
    <x v="2"/>
    <s v="TEC-MA-10000488"/>
    <x v="2"/>
    <x v="15"/>
    <x v="1129"/>
    <n v="1439.982"/>
    <n v="3"/>
    <n v="0.4"/>
    <n v="-263.99669999999998"/>
  </r>
  <r>
    <n v="1835"/>
    <x v="891"/>
    <x v="3"/>
    <x v="378"/>
    <d v="2014-08-08T00:00:00"/>
    <s v="Standard Class"/>
    <s v="AS-10045"/>
    <s v="Aaron Smayling"/>
    <x v="1"/>
    <s v="United States"/>
    <x v="89"/>
    <x v="5"/>
    <n v="78745"/>
    <x v="2"/>
    <s v="OFF-PA-10003729"/>
    <x v="1"/>
    <x v="10"/>
    <x v="1130"/>
    <n v="36.287999999999997"/>
    <n v="7"/>
    <n v="0.2"/>
    <n v="12.700799999999999"/>
  </r>
  <r>
    <n v="1836"/>
    <x v="892"/>
    <x v="2"/>
    <x v="261"/>
    <d v="2011-06-24T00:00:00"/>
    <s v="First Class"/>
    <s v="RM-19375"/>
    <s v="Raymond Messe"/>
    <x v="0"/>
    <s v="United States"/>
    <x v="255"/>
    <x v="29"/>
    <n v="6450"/>
    <x v="3"/>
    <s v="OFF-AR-10003056"/>
    <x v="1"/>
    <x v="6"/>
    <x v="18"/>
    <n v="21.4"/>
    <n v="5"/>
    <n v="0"/>
    <n v="6.2060000000000004"/>
  </r>
  <r>
    <n v="1837"/>
    <x v="893"/>
    <x v="3"/>
    <x v="600"/>
    <d v="2014-02-22T00:00:00"/>
    <s v="Second Class"/>
    <s v="NH-18610"/>
    <s v="Nicole Hansen"/>
    <x v="1"/>
    <s v="United States"/>
    <x v="185"/>
    <x v="32"/>
    <n v="30076"/>
    <x v="0"/>
    <s v="OFF-AP-10002518"/>
    <x v="1"/>
    <x v="9"/>
    <x v="158"/>
    <n v="1245.8599999999999"/>
    <n v="7"/>
    <n v="0"/>
    <n v="361.29939999999999"/>
  </r>
  <r>
    <n v="1838"/>
    <x v="894"/>
    <x v="2"/>
    <x v="601"/>
    <d v="2011-05-08T00:00:00"/>
    <s v="Standard Class"/>
    <s v="BF-10975"/>
    <s v="Barbara Fisher"/>
    <x v="1"/>
    <s v="United States"/>
    <x v="35"/>
    <x v="3"/>
    <n v="28205"/>
    <x v="0"/>
    <s v="OFF-LA-10000240"/>
    <x v="1"/>
    <x v="2"/>
    <x v="2"/>
    <n v="17.544"/>
    <n v="3"/>
    <n v="0.2"/>
    <n v="5.9211"/>
  </r>
  <r>
    <n v="1839"/>
    <x v="894"/>
    <x v="2"/>
    <x v="601"/>
    <d v="2011-05-08T00:00:00"/>
    <s v="Standard Class"/>
    <s v="BF-10975"/>
    <s v="Barbara Fisher"/>
    <x v="1"/>
    <s v="United States"/>
    <x v="35"/>
    <x v="3"/>
    <n v="28205"/>
    <x v="0"/>
    <s v="FUR-FU-10000629"/>
    <x v="0"/>
    <x v="5"/>
    <x v="93"/>
    <n v="44.128"/>
    <n v="4"/>
    <n v="0.2"/>
    <n v="12.135199999999999"/>
  </r>
  <r>
    <n v="1840"/>
    <x v="894"/>
    <x v="2"/>
    <x v="601"/>
    <d v="2011-05-08T00:00:00"/>
    <s v="Standard Class"/>
    <s v="BF-10975"/>
    <s v="Barbara Fisher"/>
    <x v="1"/>
    <s v="United States"/>
    <x v="35"/>
    <x v="3"/>
    <n v="28205"/>
    <x v="0"/>
    <s v="OFF-AP-10001005"/>
    <x v="1"/>
    <x v="9"/>
    <x v="1131"/>
    <n v="62.92"/>
    <n v="1"/>
    <n v="0.2"/>
    <n v="10.224500000000001"/>
  </r>
  <r>
    <n v="1841"/>
    <x v="894"/>
    <x v="2"/>
    <x v="601"/>
    <d v="2011-05-08T00:00:00"/>
    <s v="Standard Class"/>
    <s v="BF-10975"/>
    <s v="Barbara Fisher"/>
    <x v="1"/>
    <s v="United States"/>
    <x v="35"/>
    <x v="3"/>
    <n v="28205"/>
    <x v="0"/>
    <s v="OFF-PA-10002377"/>
    <x v="1"/>
    <x v="10"/>
    <x v="127"/>
    <n v="78.304000000000002"/>
    <n v="2"/>
    <n v="0.2"/>
    <n v="29.364000000000001"/>
  </r>
  <r>
    <n v="1842"/>
    <x v="895"/>
    <x v="0"/>
    <x v="427"/>
    <d v="2013-07-24T00:00:00"/>
    <s v="Standard Class"/>
    <s v="KH-16330"/>
    <s v="Katharine Harms"/>
    <x v="1"/>
    <s v="United States"/>
    <x v="256"/>
    <x v="0"/>
    <n v="42104"/>
    <x v="0"/>
    <s v="FUR-CH-10000988"/>
    <x v="0"/>
    <x v="1"/>
    <x v="1132"/>
    <n v="140.81"/>
    <n v="1"/>
    <n v="0"/>
    <n v="39.4268"/>
  </r>
  <r>
    <n v="1843"/>
    <x v="896"/>
    <x v="1"/>
    <x v="97"/>
    <d v="2012-11-02T00:00:00"/>
    <s v="Second Class"/>
    <s v="FA-14230"/>
    <s v="Frank Atkinson"/>
    <x v="1"/>
    <s v="United States"/>
    <x v="52"/>
    <x v="5"/>
    <n v="78207"/>
    <x v="2"/>
    <s v="OFF-LA-10001074"/>
    <x v="1"/>
    <x v="2"/>
    <x v="297"/>
    <n v="40.095999999999997"/>
    <n v="4"/>
    <n v="0.2"/>
    <n v="13.532400000000001"/>
  </r>
  <r>
    <n v="1844"/>
    <x v="896"/>
    <x v="1"/>
    <x v="97"/>
    <d v="2012-11-02T00:00:00"/>
    <s v="Second Class"/>
    <s v="FA-14230"/>
    <s v="Frank Atkinson"/>
    <x v="1"/>
    <s v="United States"/>
    <x v="52"/>
    <x v="5"/>
    <n v="78207"/>
    <x v="2"/>
    <s v="FUR-FU-10001986"/>
    <x v="0"/>
    <x v="5"/>
    <x v="1133"/>
    <n v="40.783999999999999"/>
    <n v="2"/>
    <n v="0.6"/>
    <n v="-30.588000000000001"/>
  </r>
  <r>
    <n v="1845"/>
    <x v="897"/>
    <x v="3"/>
    <x v="570"/>
    <d v="2014-03-08T00:00:00"/>
    <s v="Standard Class"/>
    <s v="GW-14605"/>
    <s v="Giulietta Weimer"/>
    <x v="0"/>
    <s v="United States"/>
    <x v="4"/>
    <x v="4"/>
    <n v="98115"/>
    <x v="1"/>
    <s v="TEC-AC-10003027"/>
    <x v="2"/>
    <x v="11"/>
    <x v="25"/>
    <n v="90.57"/>
    <n v="3"/>
    <n v="0"/>
    <n v="11.774100000000001"/>
  </r>
  <r>
    <n v="1846"/>
    <x v="898"/>
    <x v="3"/>
    <x v="602"/>
    <d v="2014-01-18T00:00:00"/>
    <s v="Second Class"/>
    <s v="DA-13450"/>
    <s v="Dianna Arnett"/>
    <x v="2"/>
    <s v="United States"/>
    <x v="176"/>
    <x v="40"/>
    <n v="20016"/>
    <x v="3"/>
    <s v="OFF-PA-10001804"/>
    <x v="1"/>
    <x v="10"/>
    <x v="128"/>
    <n v="40.08"/>
    <n v="6"/>
    <n v="0"/>
    <n v="19.238399999999999"/>
  </r>
  <r>
    <n v="1847"/>
    <x v="898"/>
    <x v="3"/>
    <x v="602"/>
    <d v="2014-01-18T00:00:00"/>
    <s v="Second Class"/>
    <s v="DA-13450"/>
    <s v="Dianna Arnett"/>
    <x v="2"/>
    <s v="United States"/>
    <x v="176"/>
    <x v="40"/>
    <n v="20016"/>
    <x v="3"/>
    <s v="FUR-FU-10004973"/>
    <x v="0"/>
    <x v="5"/>
    <x v="1134"/>
    <n v="37.68"/>
    <n v="2"/>
    <n v="0"/>
    <n v="15.8256"/>
  </r>
  <r>
    <n v="1848"/>
    <x v="899"/>
    <x v="3"/>
    <x v="18"/>
    <d v="2014-11-09T00:00:00"/>
    <s v="Same Day"/>
    <s v="FH-14275"/>
    <s v="Frank Hawley"/>
    <x v="1"/>
    <s v="United States"/>
    <x v="1"/>
    <x v="1"/>
    <n v="90004"/>
    <x v="1"/>
    <s v="FUR-CH-10002602"/>
    <x v="0"/>
    <x v="1"/>
    <x v="288"/>
    <n v="362.35199999999998"/>
    <n v="3"/>
    <n v="0.2"/>
    <n v="27.176400000000001"/>
  </r>
  <r>
    <n v="1849"/>
    <x v="899"/>
    <x v="3"/>
    <x v="18"/>
    <d v="2014-11-09T00:00:00"/>
    <s v="Same Day"/>
    <s v="FH-14275"/>
    <s v="Frank Hawley"/>
    <x v="1"/>
    <s v="United States"/>
    <x v="1"/>
    <x v="1"/>
    <n v="90004"/>
    <x v="1"/>
    <s v="OFF-BI-10004140"/>
    <x v="1"/>
    <x v="8"/>
    <x v="304"/>
    <n v="7.1840000000000002"/>
    <n v="2"/>
    <n v="0.2"/>
    <n v="2.2450000000000001"/>
  </r>
  <r>
    <n v="1850"/>
    <x v="900"/>
    <x v="1"/>
    <x v="603"/>
    <d v="2012-07-25T00:00:00"/>
    <s v="Second Class"/>
    <s v="RK-19300"/>
    <s v="Ralph Kennedy"/>
    <x v="0"/>
    <s v="United States"/>
    <x v="257"/>
    <x v="14"/>
    <n v="46614"/>
    <x v="2"/>
    <s v="OFF-ST-10000464"/>
    <x v="1"/>
    <x v="4"/>
    <x v="1135"/>
    <n v="34.76"/>
    <n v="1"/>
    <n v="0"/>
    <n v="9.7327999999999992"/>
  </r>
  <r>
    <n v="1851"/>
    <x v="900"/>
    <x v="1"/>
    <x v="603"/>
    <d v="2012-07-25T00:00:00"/>
    <s v="Second Class"/>
    <s v="RK-19300"/>
    <s v="Ralph Kennedy"/>
    <x v="0"/>
    <s v="United States"/>
    <x v="257"/>
    <x v="14"/>
    <n v="46614"/>
    <x v="2"/>
    <s v="TEC-AC-10002253"/>
    <x v="2"/>
    <x v="11"/>
    <x v="572"/>
    <n v="831.2"/>
    <n v="5"/>
    <n v="0"/>
    <n v="124.68"/>
  </r>
  <r>
    <n v="1852"/>
    <x v="900"/>
    <x v="1"/>
    <x v="603"/>
    <d v="2012-07-25T00:00:00"/>
    <s v="Second Class"/>
    <s v="RK-19300"/>
    <s v="Ralph Kennedy"/>
    <x v="0"/>
    <s v="United States"/>
    <x v="257"/>
    <x v="14"/>
    <n v="46614"/>
    <x v="2"/>
    <s v="OFF-PA-10000528"/>
    <x v="1"/>
    <x v="10"/>
    <x v="1136"/>
    <n v="26.4"/>
    <n v="5"/>
    <n v="0"/>
    <n v="11.88"/>
  </r>
  <r>
    <n v="1853"/>
    <x v="900"/>
    <x v="1"/>
    <x v="603"/>
    <d v="2012-07-25T00:00:00"/>
    <s v="Second Class"/>
    <s v="RK-19300"/>
    <s v="Ralph Kennedy"/>
    <x v="0"/>
    <s v="United States"/>
    <x v="257"/>
    <x v="14"/>
    <n v="46614"/>
    <x v="2"/>
    <s v="OFF-EN-10000483"/>
    <x v="1"/>
    <x v="12"/>
    <x v="369"/>
    <n v="106.75"/>
    <n v="7"/>
    <n v="0"/>
    <n v="49.104999999999997"/>
  </r>
  <r>
    <n v="1854"/>
    <x v="900"/>
    <x v="1"/>
    <x v="603"/>
    <d v="2012-07-25T00:00:00"/>
    <s v="Second Class"/>
    <s v="RK-19300"/>
    <s v="Ralph Kennedy"/>
    <x v="0"/>
    <s v="United States"/>
    <x v="257"/>
    <x v="14"/>
    <n v="46614"/>
    <x v="2"/>
    <s v="OFF-PA-10003129"/>
    <x v="1"/>
    <x v="10"/>
    <x v="1137"/>
    <n v="97.82"/>
    <n v="2"/>
    <n v="0"/>
    <n v="45.9754"/>
  </r>
  <r>
    <n v="1855"/>
    <x v="900"/>
    <x v="1"/>
    <x v="603"/>
    <d v="2012-07-25T00:00:00"/>
    <s v="Second Class"/>
    <s v="RK-19300"/>
    <s v="Ralph Kennedy"/>
    <x v="0"/>
    <s v="United States"/>
    <x v="257"/>
    <x v="14"/>
    <n v="46614"/>
    <x v="2"/>
    <s v="OFF-ST-10003442"/>
    <x v="1"/>
    <x v="4"/>
    <x v="86"/>
    <n v="141.4"/>
    <n v="5"/>
    <n v="0"/>
    <n v="38.177999999999997"/>
  </r>
  <r>
    <n v="1856"/>
    <x v="901"/>
    <x v="2"/>
    <x v="604"/>
    <d v="2011-06-17T00:00:00"/>
    <s v="Standard Class"/>
    <s v="FM-14215"/>
    <s v="Filia McAdams"/>
    <x v="1"/>
    <s v="United States"/>
    <x v="1"/>
    <x v="1"/>
    <n v="90032"/>
    <x v="1"/>
    <s v="OFF-AR-10003631"/>
    <x v="1"/>
    <x v="6"/>
    <x v="33"/>
    <n v="14.52"/>
    <n v="3"/>
    <n v="0"/>
    <n v="4.7915999999999999"/>
  </r>
  <r>
    <n v="1857"/>
    <x v="902"/>
    <x v="3"/>
    <x v="605"/>
    <d v="2014-05-16T00:00:00"/>
    <s v="Second Class"/>
    <s v="AC-10420"/>
    <s v="Alyssa Crouse"/>
    <x v="1"/>
    <s v="United States"/>
    <x v="12"/>
    <x v="5"/>
    <n v="77041"/>
    <x v="2"/>
    <s v="OFF-ST-10000563"/>
    <x v="1"/>
    <x v="4"/>
    <x v="894"/>
    <n v="127.92"/>
    <n v="5"/>
    <n v="0.2"/>
    <n v="-15.99"/>
  </r>
  <r>
    <n v="1858"/>
    <x v="902"/>
    <x v="3"/>
    <x v="605"/>
    <d v="2014-05-16T00:00:00"/>
    <s v="Second Class"/>
    <s v="AC-10420"/>
    <s v="Alyssa Crouse"/>
    <x v="1"/>
    <s v="United States"/>
    <x v="12"/>
    <x v="5"/>
    <n v="77041"/>
    <x v="2"/>
    <s v="OFF-BI-10002133"/>
    <x v="1"/>
    <x v="8"/>
    <x v="1138"/>
    <n v="34.24"/>
    <n v="4"/>
    <n v="0.8"/>
    <n v="-53.072000000000003"/>
  </r>
  <r>
    <n v="1859"/>
    <x v="903"/>
    <x v="1"/>
    <x v="37"/>
    <d v="2012-05-09T00:00:00"/>
    <s v="First Class"/>
    <s v="JB-15400"/>
    <s v="Jennifer Braxton"/>
    <x v="1"/>
    <s v="United States"/>
    <x v="39"/>
    <x v="29"/>
    <n v="6010"/>
    <x v="3"/>
    <s v="OFF-AP-10002311"/>
    <x v="1"/>
    <x v="9"/>
    <x v="14"/>
    <n v="137.62"/>
    <n v="2"/>
    <n v="0"/>
    <n v="60.552799999999998"/>
  </r>
  <r>
    <n v="1860"/>
    <x v="903"/>
    <x v="1"/>
    <x v="37"/>
    <d v="2012-05-09T00:00:00"/>
    <s v="First Class"/>
    <s v="JB-15400"/>
    <s v="Jennifer Braxton"/>
    <x v="1"/>
    <s v="United States"/>
    <x v="39"/>
    <x v="29"/>
    <n v="6010"/>
    <x v="3"/>
    <s v="TEC-PH-10004959"/>
    <x v="2"/>
    <x v="7"/>
    <x v="1139"/>
    <n v="100.49"/>
    <n v="1"/>
    <n v="0"/>
    <n v="25.122499999999999"/>
  </r>
  <r>
    <n v="1861"/>
    <x v="904"/>
    <x v="3"/>
    <x v="606"/>
    <d v="2014-03-28T00:00:00"/>
    <s v="First Class"/>
    <s v="GM-14440"/>
    <s v="Gary McGarr"/>
    <x v="0"/>
    <s v="United States"/>
    <x v="20"/>
    <x v="15"/>
    <n v="10009"/>
    <x v="3"/>
    <s v="FUR-BO-10001918"/>
    <x v="0"/>
    <x v="0"/>
    <x v="1140"/>
    <n v="257.56799999999998"/>
    <n v="2"/>
    <n v="0.2"/>
    <n v="-28.976400000000002"/>
  </r>
  <r>
    <n v="1862"/>
    <x v="904"/>
    <x v="3"/>
    <x v="606"/>
    <d v="2014-03-28T00:00:00"/>
    <s v="First Class"/>
    <s v="GM-14440"/>
    <s v="Gary McGarr"/>
    <x v="0"/>
    <s v="United States"/>
    <x v="20"/>
    <x v="15"/>
    <n v="10009"/>
    <x v="3"/>
    <s v="TEC-PH-10004896"/>
    <x v="2"/>
    <x v="7"/>
    <x v="172"/>
    <n v="119.96"/>
    <n v="4"/>
    <n v="0"/>
    <n v="33.588799999999999"/>
  </r>
  <r>
    <n v="1863"/>
    <x v="905"/>
    <x v="2"/>
    <x v="607"/>
    <d v="2011-12-11T00:00:00"/>
    <s v="Same Day"/>
    <s v="RF-19840"/>
    <s v="Roy FranzÃ¶sisch"/>
    <x v="0"/>
    <s v="United States"/>
    <x v="52"/>
    <x v="5"/>
    <n v="78207"/>
    <x v="2"/>
    <s v="OFF-ST-10001328"/>
    <x v="1"/>
    <x v="4"/>
    <x v="176"/>
    <n v="49.631999999999998"/>
    <n v="4"/>
    <n v="0.2"/>
    <n v="4.9631999999999996"/>
  </r>
  <r>
    <n v="1864"/>
    <x v="906"/>
    <x v="0"/>
    <x v="63"/>
    <d v="2013-10-18T00:00:00"/>
    <s v="Standard Class"/>
    <s v="NC-18625"/>
    <s v="Noah Childs"/>
    <x v="1"/>
    <s v="United States"/>
    <x v="34"/>
    <x v="22"/>
    <n v="80013"/>
    <x v="1"/>
    <s v="FUR-TA-10004575"/>
    <x v="0"/>
    <x v="3"/>
    <x v="306"/>
    <n v="727.45"/>
    <n v="5"/>
    <n v="0.5"/>
    <n v="-465.56799999999998"/>
  </r>
  <r>
    <n v="1865"/>
    <x v="906"/>
    <x v="0"/>
    <x v="63"/>
    <d v="2013-10-18T00:00:00"/>
    <s v="Standard Class"/>
    <s v="NC-18625"/>
    <s v="Noah Childs"/>
    <x v="1"/>
    <s v="United States"/>
    <x v="34"/>
    <x v="22"/>
    <n v="80013"/>
    <x v="1"/>
    <s v="FUR-FU-10001617"/>
    <x v="0"/>
    <x v="5"/>
    <x v="1141"/>
    <n v="24.96"/>
    <n v="3"/>
    <n v="0.2"/>
    <n v="4.3680000000000003"/>
  </r>
  <r>
    <n v="1866"/>
    <x v="907"/>
    <x v="3"/>
    <x v="105"/>
    <d v="2014-11-13T00:00:00"/>
    <s v="Same Day"/>
    <s v="NG-18355"/>
    <s v="Nat Gilpin"/>
    <x v="1"/>
    <s v="United States"/>
    <x v="46"/>
    <x v="24"/>
    <n v="43055"/>
    <x v="3"/>
    <s v="TEC-PH-10002824"/>
    <x v="2"/>
    <x v="7"/>
    <x v="1142"/>
    <n v="370.78199999999998"/>
    <n v="3"/>
    <n v="0.4"/>
    <n v="-92.695499999999996"/>
  </r>
  <r>
    <n v="1867"/>
    <x v="908"/>
    <x v="3"/>
    <x v="4"/>
    <d v="2014-04-19T00:00:00"/>
    <s v="First Class"/>
    <s v="AH-10075"/>
    <s v="Adam Hart"/>
    <x v="1"/>
    <s v="United States"/>
    <x v="0"/>
    <x v="33"/>
    <n v="89015"/>
    <x v="1"/>
    <s v="FUR-FU-10004460"/>
    <x v="0"/>
    <x v="5"/>
    <x v="785"/>
    <n v="196.45"/>
    <n v="5"/>
    <n v="0"/>
    <n v="70.721999999999994"/>
  </r>
  <r>
    <n v="1868"/>
    <x v="909"/>
    <x v="1"/>
    <x v="608"/>
    <d v="2012-01-07T00:00:00"/>
    <s v="Standard Class"/>
    <s v="CH-12070"/>
    <s v="Cathy Hwang"/>
    <x v="2"/>
    <s v="United States"/>
    <x v="10"/>
    <x v="9"/>
    <n v="19143"/>
    <x v="3"/>
    <s v="OFF-PA-10003309"/>
    <x v="1"/>
    <x v="10"/>
    <x v="1143"/>
    <n v="31.103999999999999"/>
    <n v="6"/>
    <n v="0.2"/>
    <n v="10.8864"/>
  </r>
  <r>
    <n v="1869"/>
    <x v="909"/>
    <x v="1"/>
    <x v="608"/>
    <d v="2012-01-07T00:00:00"/>
    <s v="Standard Class"/>
    <s v="CH-12070"/>
    <s v="Cathy Hwang"/>
    <x v="2"/>
    <s v="United States"/>
    <x v="10"/>
    <x v="9"/>
    <n v="19143"/>
    <x v="3"/>
    <s v="OFF-ST-10002554"/>
    <x v="1"/>
    <x v="4"/>
    <x v="1144"/>
    <n v="78.256"/>
    <n v="2"/>
    <n v="0.2"/>
    <n v="-17.607600000000001"/>
  </r>
  <r>
    <n v="1870"/>
    <x v="910"/>
    <x v="0"/>
    <x v="370"/>
    <d v="2013-08-30T00:00:00"/>
    <s v="Second Class"/>
    <s v="CC-12145"/>
    <s v="Charles Crestani"/>
    <x v="0"/>
    <s v="United States"/>
    <x v="4"/>
    <x v="4"/>
    <n v="98103"/>
    <x v="1"/>
    <s v="OFF-PA-10000019"/>
    <x v="1"/>
    <x v="10"/>
    <x v="704"/>
    <n v="6.48"/>
    <n v="1"/>
    <n v="0"/>
    <n v="3.1103999999999998"/>
  </r>
  <r>
    <n v="1871"/>
    <x v="911"/>
    <x v="2"/>
    <x v="609"/>
    <d v="2011-07-25T00:00:00"/>
    <s v="Standard Class"/>
    <s v="ME-18010"/>
    <s v="Michelle Ellison"/>
    <x v="1"/>
    <s v="United States"/>
    <x v="8"/>
    <x v="1"/>
    <n v="94122"/>
    <x v="1"/>
    <s v="OFF-AR-10002067"/>
    <x v="1"/>
    <x v="6"/>
    <x v="1145"/>
    <n v="99.2"/>
    <n v="5"/>
    <n v="0"/>
    <n v="25.792000000000002"/>
  </r>
  <r>
    <n v="1872"/>
    <x v="911"/>
    <x v="2"/>
    <x v="609"/>
    <d v="2011-07-25T00:00:00"/>
    <s v="Standard Class"/>
    <s v="ME-18010"/>
    <s v="Michelle Ellison"/>
    <x v="1"/>
    <s v="United States"/>
    <x v="8"/>
    <x v="1"/>
    <n v="94122"/>
    <x v="1"/>
    <s v="FUR-CH-10001215"/>
    <x v="0"/>
    <x v="1"/>
    <x v="440"/>
    <n v="801.56799999999998"/>
    <n v="2"/>
    <n v="0.2"/>
    <n v="50.097999999999999"/>
  </r>
  <r>
    <n v="1873"/>
    <x v="911"/>
    <x v="2"/>
    <x v="609"/>
    <d v="2011-07-25T00:00:00"/>
    <s v="Standard Class"/>
    <s v="ME-18010"/>
    <s v="Michelle Ellison"/>
    <x v="1"/>
    <s v="United States"/>
    <x v="8"/>
    <x v="1"/>
    <n v="94122"/>
    <x v="1"/>
    <s v="FUR-TA-10004175"/>
    <x v="0"/>
    <x v="3"/>
    <x v="1146"/>
    <n v="272.84800000000001"/>
    <n v="1"/>
    <n v="0.2"/>
    <n v="27.284800000000001"/>
  </r>
  <r>
    <n v="1874"/>
    <x v="912"/>
    <x v="3"/>
    <x v="610"/>
    <d v="2014-11-26T00:00:00"/>
    <s v="Standard Class"/>
    <s v="BP-11230"/>
    <s v="Benjamin Patterson"/>
    <x v="0"/>
    <s v="United States"/>
    <x v="258"/>
    <x v="4"/>
    <n v="99207"/>
    <x v="1"/>
    <s v="FUR-TA-10004767"/>
    <x v="0"/>
    <x v="3"/>
    <x v="1147"/>
    <n v="70.98"/>
    <n v="1"/>
    <n v="0"/>
    <n v="20.584199999999999"/>
  </r>
  <r>
    <n v="1875"/>
    <x v="913"/>
    <x v="2"/>
    <x v="611"/>
    <d v="2011-09-06T00:00:00"/>
    <s v="Standard Class"/>
    <s v="MP-17470"/>
    <s v="Mark Packer"/>
    <x v="2"/>
    <s v="United States"/>
    <x v="38"/>
    <x v="24"/>
    <n v="43229"/>
    <x v="3"/>
    <s v="OFF-PA-10001685"/>
    <x v="1"/>
    <x v="10"/>
    <x v="33"/>
    <n v="16.224"/>
    <n v="2"/>
    <n v="0.2"/>
    <n v="5.8811999999999998"/>
  </r>
  <r>
    <n v="1876"/>
    <x v="914"/>
    <x v="0"/>
    <x v="612"/>
    <d v="2013-03-17T00:00:00"/>
    <s v="Standard Class"/>
    <s v="CJ-12010"/>
    <s v="Caroline Jumper"/>
    <x v="0"/>
    <s v="United States"/>
    <x v="85"/>
    <x v="15"/>
    <n v="11561"/>
    <x v="3"/>
    <s v="FUR-BO-10003272"/>
    <x v="0"/>
    <x v="0"/>
    <x v="582"/>
    <n v="176.78399999999999"/>
    <n v="1"/>
    <n v="0.2"/>
    <n v="-22.097999999999999"/>
  </r>
  <r>
    <n v="1877"/>
    <x v="915"/>
    <x v="3"/>
    <x v="613"/>
    <d v="2014-03-30T00:00:00"/>
    <s v="Standard Class"/>
    <s v="JC-15775"/>
    <s v="John Castell"/>
    <x v="0"/>
    <s v="United States"/>
    <x v="52"/>
    <x v="5"/>
    <n v="78207"/>
    <x v="2"/>
    <s v="TEC-PH-10000984"/>
    <x v="2"/>
    <x v="7"/>
    <x v="465"/>
    <n v="470.37599999999998"/>
    <n v="3"/>
    <n v="0.2"/>
    <n v="47.037599999999998"/>
  </r>
  <r>
    <n v="1878"/>
    <x v="916"/>
    <x v="3"/>
    <x v="614"/>
    <d v="2015-03-01T00:00:00"/>
    <s v="Standard Class"/>
    <s v="JG-15160"/>
    <s v="James Galang"/>
    <x v="0"/>
    <s v="United States"/>
    <x v="1"/>
    <x v="1"/>
    <n v="90049"/>
    <x v="1"/>
    <s v="FUR-CH-10002880"/>
    <x v="0"/>
    <x v="1"/>
    <x v="801"/>
    <n v="393.56799999999998"/>
    <n v="4"/>
    <n v="0.2"/>
    <n v="-44.276400000000002"/>
  </r>
  <r>
    <n v="1879"/>
    <x v="916"/>
    <x v="3"/>
    <x v="614"/>
    <d v="2015-03-01T00:00:00"/>
    <s v="Standard Class"/>
    <s v="JG-15160"/>
    <s v="James Galang"/>
    <x v="0"/>
    <s v="United States"/>
    <x v="1"/>
    <x v="1"/>
    <n v="90049"/>
    <x v="1"/>
    <s v="TEC-PH-10002563"/>
    <x v="2"/>
    <x v="7"/>
    <x v="201"/>
    <n v="302.37599999999998"/>
    <n v="3"/>
    <n v="0.2"/>
    <n v="22.6782"/>
  </r>
  <r>
    <n v="1880"/>
    <x v="917"/>
    <x v="3"/>
    <x v="615"/>
    <d v="2014-03-04T00:00:00"/>
    <s v="Standard Class"/>
    <s v="CK-12760"/>
    <s v="Cyma Kinney"/>
    <x v="1"/>
    <s v="United States"/>
    <x v="108"/>
    <x v="2"/>
    <n v="32216"/>
    <x v="0"/>
    <s v="OFF-BI-10001191"/>
    <x v="1"/>
    <x v="8"/>
    <x v="970"/>
    <n v="68.742000000000004"/>
    <n v="9"/>
    <n v="0.7"/>
    <n v="-48.119399999999999"/>
  </r>
  <r>
    <n v="1881"/>
    <x v="918"/>
    <x v="1"/>
    <x v="616"/>
    <d v="2012-05-03T00:00:00"/>
    <s v="Same Day"/>
    <s v="LF-17185"/>
    <s v="Luke Foster"/>
    <x v="0"/>
    <s v="United States"/>
    <x v="20"/>
    <x v="15"/>
    <n v="10011"/>
    <x v="3"/>
    <s v="OFF-EN-10002621"/>
    <x v="1"/>
    <x v="12"/>
    <x v="33"/>
    <n v="29.34"/>
    <n v="3"/>
    <n v="0"/>
    <n v="14.67"/>
  </r>
  <r>
    <n v="1882"/>
    <x v="918"/>
    <x v="1"/>
    <x v="616"/>
    <d v="2012-05-03T00:00:00"/>
    <s v="Same Day"/>
    <s v="LF-17185"/>
    <s v="Luke Foster"/>
    <x v="0"/>
    <s v="United States"/>
    <x v="20"/>
    <x v="15"/>
    <n v="10011"/>
    <x v="3"/>
    <s v="FUR-CH-10001146"/>
    <x v="0"/>
    <x v="1"/>
    <x v="64"/>
    <n v="383.60700000000003"/>
    <n v="7"/>
    <n v="0.1"/>
    <n v="63.9345"/>
  </r>
  <r>
    <n v="1883"/>
    <x v="918"/>
    <x v="1"/>
    <x v="616"/>
    <d v="2012-05-03T00:00:00"/>
    <s v="Same Day"/>
    <s v="LF-17185"/>
    <s v="Luke Foster"/>
    <x v="0"/>
    <s v="United States"/>
    <x v="20"/>
    <x v="15"/>
    <n v="10011"/>
    <x v="3"/>
    <s v="OFF-ST-10000689"/>
    <x v="1"/>
    <x v="4"/>
    <x v="421"/>
    <n v="563.4"/>
    <n v="4"/>
    <n v="0"/>
    <n v="67.608000000000004"/>
  </r>
  <r>
    <n v="1884"/>
    <x v="919"/>
    <x v="0"/>
    <x v="373"/>
    <d v="2013-11-18T00:00:00"/>
    <s v="Standard Class"/>
    <s v="CC-12430"/>
    <s v="Chuck Clark"/>
    <x v="2"/>
    <s v="United States"/>
    <x v="10"/>
    <x v="9"/>
    <n v="19143"/>
    <x v="3"/>
    <s v="OFF-PA-10001289"/>
    <x v="1"/>
    <x v="10"/>
    <x v="952"/>
    <n v="217.05600000000001"/>
    <n v="7"/>
    <n v="0.2"/>
    <n v="78.6828"/>
  </r>
  <r>
    <n v="1885"/>
    <x v="920"/>
    <x v="3"/>
    <x v="617"/>
    <d v="2014-01-24T00:00:00"/>
    <s v="Second Class"/>
    <s v="DL-12865"/>
    <s v="Dan Lawera"/>
    <x v="0"/>
    <s v="United States"/>
    <x v="259"/>
    <x v="5"/>
    <n v="76248"/>
    <x v="2"/>
    <s v="OFF-LA-10003714"/>
    <x v="1"/>
    <x v="2"/>
    <x v="1148"/>
    <n v="6"/>
    <n v="2"/>
    <n v="0.2"/>
    <n v="2.1"/>
  </r>
  <r>
    <n v="1886"/>
    <x v="921"/>
    <x v="0"/>
    <x v="183"/>
    <d v="2013-04-27T00:00:00"/>
    <s v="Second Class"/>
    <s v="PG-18895"/>
    <s v="Paul Gonzalez"/>
    <x v="0"/>
    <s v="United States"/>
    <x v="8"/>
    <x v="1"/>
    <n v="94122"/>
    <x v="1"/>
    <s v="FUR-FU-10001889"/>
    <x v="0"/>
    <x v="5"/>
    <x v="1149"/>
    <n v="31.56"/>
    <n v="3"/>
    <n v="0"/>
    <n v="10.4148"/>
  </r>
  <r>
    <n v="1887"/>
    <x v="922"/>
    <x v="2"/>
    <x v="8"/>
    <d v="2011-05-15T00:00:00"/>
    <s v="First Class"/>
    <s v="EH-14005"/>
    <s v="Erica Hernandez"/>
    <x v="2"/>
    <s v="United States"/>
    <x v="146"/>
    <x v="2"/>
    <n v="33012"/>
    <x v="0"/>
    <s v="OFF-FA-10002815"/>
    <x v="1"/>
    <x v="13"/>
    <x v="33"/>
    <n v="7.1040000000000001"/>
    <n v="2"/>
    <n v="0.2"/>
    <n v="2.3976000000000002"/>
  </r>
  <r>
    <n v="1888"/>
    <x v="922"/>
    <x v="2"/>
    <x v="8"/>
    <d v="2011-05-15T00:00:00"/>
    <s v="First Class"/>
    <s v="EH-14005"/>
    <s v="Erica Hernandez"/>
    <x v="2"/>
    <s v="United States"/>
    <x v="146"/>
    <x v="2"/>
    <n v="33012"/>
    <x v="0"/>
    <s v="OFF-BI-10004519"/>
    <x v="1"/>
    <x v="8"/>
    <x v="880"/>
    <n v="398.35199999999998"/>
    <n v="8"/>
    <n v="0.7"/>
    <n v="-331.96"/>
  </r>
  <r>
    <n v="1889"/>
    <x v="923"/>
    <x v="2"/>
    <x v="618"/>
    <d v="2011-10-22T00:00:00"/>
    <s v="First Class"/>
    <s v="TB-21520"/>
    <s v="Tracy Blumstein"/>
    <x v="0"/>
    <s v="United States"/>
    <x v="54"/>
    <x v="24"/>
    <n v="45014"/>
    <x v="3"/>
    <s v="OFF-AP-10004708"/>
    <x v="1"/>
    <x v="9"/>
    <x v="508"/>
    <n v="121.792"/>
    <n v="4"/>
    <n v="0.2"/>
    <n v="13.701599999999999"/>
  </r>
  <r>
    <n v="1890"/>
    <x v="923"/>
    <x v="2"/>
    <x v="618"/>
    <d v="2011-10-22T00:00:00"/>
    <s v="First Class"/>
    <s v="TB-21520"/>
    <s v="Tracy Blumstein"/>
    <x v="0"/>
    <s v="United States"/>
    <x v="54"/>
    <x v="24"/>
    <n v="45014"/>
    <x v="3"/>
    <s v="FUR-TA-10000617"/>
    <x v="0"/>
    <x v="3"/>
    <x v="338"/>
    <n v="409.59"/>
    <n v="3"/>
    <n v="0.4"/>
    <n v="-122.877"/>
  </r>
  <r>
    <n v="1891"/>
    <x v="924"/>
    <x v="2"/>
    <x v="619"/>
    <d v="2011-03-18T00:00:00"/>
    <s v="Standard Class"/>
    <s v="DK-13225"/>
    <s v="Dean Katz"/>
    <x v="1"/>
    <s v="United States"/>
    <x v="101"/>
    <x v="1"/>
    <n v="92646"/>
    <x v="1"/>
    <s v="OFF-PA-10001204"/>
    <x v="1"/>
    <x v="10"/>
    <x v="518"/>
    <n v="10.56"/>
    <n v="2"/>
    <n v="0"/>
    <n v="4.7519999999999998"/>
  </r>
  <r>
    <n v="1892"/>
    <x v="924"/>
    <x v="2"/>
    <x v="619"/>
    <d v="2011-03-18T00:00:00"/>
    <s v="Standard Class"/>
    <s v="DK-13225"/>
    <s v="Dean Katz"/>
    <x v="1"/>
    <s v="United States"/>
    <x v="101"/>
    <x v="1"/>
    <n v="92646"/>
    <x v="1"/>
    <s v="OFF-AR-10003723"/>
    <x v="1"/>
    <x v="6"/>
    <x v="1150"/>
    <n v="3.38"/>
    <n v="1"/>
    <n v="0"/>
    <n v="1.2505999999999999"/>
  </r>
  <r>
    <n v="1893"/>
    <x v="925"/>
    <x v="3"/>
    <x v="66"/>
    <d v="2014-12-25T00:00:00"/>
    <s v="Second Class"/>
    <s v="JP-15520"/>
    <s v="Jeremy Pistek"/>
    <x v="0"/>
    <s v="United States"/>
    <x v="260"/>
    <x v="2"/>
    <n v="32127"/>
    <x v="0"/>
    <s v="OFF-EN-10002621"/>
    <x v="1"/>
    <x v="12"/>
    <x v="33"/>
    <n v="7.8239999999999998"/>
    <n v="1"/>
    <n v="0.2"/>
    <n v="2.9340000000000002"/>
  </r>
  <r>
    <n v="1894"/>
    <x v="926"/>
    <x v="0"/>
    <x v="390"/>
    <d v="2013-11-30T00:00:00"/>
    <s v="Standard Class"/>
    <s v="CD-11980"/>
    <s v="Carol Darley"/>
    <x v="0"/>
    <s v="United States"/>
    <x v="261"/>
    <x v="21"/>
    <n v="97504"/>
    <x v="1"/>
    <s v="OFF-PA-10000241"/>
    <x v="1"/>
    <x v="10"/>
    <x v="1151"/>
    <n v="24.783999999999999"/>
    <n v="1"/>
    <n v="0.2"/>
    <n v="7.7450000000000001"/>
  </r>
  <r>
    <n v="1895"/>
    <x v="927"/>
    <x v="3"/>
    <x v="574"/>
    <d v="2014-06-12T00:00:00"/>
    <s v="First Class"/>
    <s v="AS-10090"/>
    <s v="Adam Shillingsburg"/>
    <x v="0"/>
    <s v="United States"/>
    <x v="262"/>
    <x v="17"/>
    <n v="22901"/>
    <x v="0"/>
    <s v="OFF-AR-10001446"/>
    <x v="1"/>
    <x v="6"/>
    <x v="1152"/>
    <n v="34.65"/>
    <n v="3"/>
    <n v="0"/>
    <n v="10.395"/>
  </r>
  <r>
    <n v="1896"/>
    <x v="928"/>
    <x v="1"/>
    <x v="620"/>
    <d v="2013-04-01T00:00:00"/>
    <s v="Standard Class"/>
    <s v="JO-15280"/>
    <s v="Jas O'Carroll"/>
    <x v="0"/>
    <s v="United States"/>
    <x v="263"/>
    <x v="37"/>
    <n v="59801"/>
    <x v="1"/>
    <s v="OFF-BI-10004632"/>
    <x v="1"/>
    <x v="8"/>
    <x v="564"/>
    <n v="487.98399999999998"/>
    <n v="2"/>
    <n v="0.2"/>
    <n v="152.495"/>
  </r>
  <r>
    <n v="1897"/>
    <x v="929"/>
    <x v="3"/>
    <x v="621"/>
    <d v="2014-07-10T00:00:00"/>
    <s v="First Class"/>
    <s v="AC-10450"/>
    <s v="Amy Cox"/>
    <x v="0"/>
    <s v="United States"/>
    <x v="31"/>
    <x v="11"/>
    <n v="55407"/>
    <x v="2"/>
    <s v="OFF-BI-10001359"/>
    <x v="1"/>
    <x v="8"/>
    <x v="1153"/>
    <n v="1793.98"/>
    <n v="2"/>
    <n v="0"/>
    <n v="843.17060000000004"/>
  </r>
  <r>
    <n v="1898"/>
    <x v="930"/>
    <x v="2"/>
    <x v="550"/>
    <d v="2011-02-09T00:00:00"/>
    <s v="Second Class"/>
    <s v="RA-19945"/>
    <s v="Ryan Akin"/>
    <x v="0"/>
    <s v="United States"/>
    <x v="100"/>
    <x v="2"/>
    <n v="33178"/>
    <x v="0"/>
    <s v="OFF-EN-10001749"/>
    <x v="1"/>
    <x v="12"/>
    <x v="1154"/>
    <n v="29.808"/>
    <n v="2"/>
    <n v="0.2"/>
    <n v="10.805400000000001"/>
  </r>
  <r>
    <n v="1899"/>
    <x v="930"/>
    <x v="2"/>
    <x v="550"/>
    <d v="2011-02-09T00:00:00"/>
    <s v="Second Class"/>
    <s v="RA-19945"/>
    <s v="Ryan Akin"/>
    <x v="0"/>
    <s v="United States"/>
    <x v="100"/>
    <x v="2"/>
    <n v="33178"/>
    <x v="0"/>
    <s v="OFF-BI-10004390"/>
    <x v="1"/>
    <x v="8"/>
    <x v="1155"/>
    <n v="505.17599999999999"/>
    <n v="4"/>
    <n v="0.7"/>
    <n v="-336.78399999999999"/>
  </r>
  <r>
    <n v="1900"/>
    <x v="930"/>
    <x v="2"/>
    <x v="550"/>
    <d v="2011-02-09T00:00:00"/>
    <s v="Second Class"/>
    <s v="RA-19945"/>
    <s v="Ryan Akin"/>
    <x v="0"/>
    <s v="United States"/>
    <x v="100"/>
    <x v="2"/>
    <n v="33178"/>
    <x v="0"/>
    <s v="FUR-TA-10001857"/>
    <x v="0"/>
    <x v="3"/>
    <x v="433"/>
    <n v="174.05850000000001"/>
    <n v="3"/>
    <n v="0.45"/>
    <n v="-110.7645"/>
  </r>
  <r>
    <n v="1901"/>
    <x v="931"/>
    <x v="0"/>
    <x v="622"/>
    <d v="2013-04-07T00:00:00"/>
    <s v="Second Class"/>
    <s v="Co-12640"/>
    <s v="Corey-Lock"/>
    <x v="0"/>
    <s v="United States"/>
    <x v="159"/>
    <x v="20"/>
    <n v="29501"/>
    <x v="0"/>
    <s v="OFF-ST-10000563"/>
    <x v="1"/>
    <x v="4"/>
    <x v="894"/>
    <n v="191.88"/>
    <n v="6"/>
    <n v="0"/>
    <n v="19.187999999999999"/>
  </r>
  <r>
    <n v="1902"/>
    <x v="932"/>
    <x v="0"/>
    <x v="623"/>
    <d v="2013-08-24T00:00:00"/>
    <s v="First Class"/>
    <s v="DW-13480"/>
    <s v="Dianna Wilson"/>
    <x v="2"/>
    <s v="United States"/>
    <x v="66"/>
    <x v="12"/>
    <n v="48205"/>
    <x v="2"/>
    <s v="TEC-PH-10004924"/>
    <x v="2"/>
    <x v="7"/>
    <x v="1156"/>
    <n v="14.78"/>
    <n v="2"/>
    <n v="0"/>
    <n v="3.9906000000000001"/>
  </r>
  <r>
    <n v="1903"/>
    <x v="933"/>
    <x v="3"/>
    <x v="208"/>
    <d v="2014-10-23T00:00:00"/>
    <s v="First Class"/>
    <s v="DK-12835"/>
    <s v="Damala Kotsonis"/>
    <x v="1"/>
    <s v="United States"/>
    <x v="24"/>
    <x v="21"/>
    <n v="97477"/>
    <x v="1"/>
    <s v="OFF-PA-10003953"/>
    <x v="1"/>
    <x v="10"/>
    <x v="638"/>
    <n v="5.1840000000000002"/>
    <n v="1"/>
    <n v="0.2"/>
    <n v="1.8144"/>
  </r>
  <r>
    <n v="1904"/>
    <x v="933"/>
    <x v="3"/>
    <x v="208"/>
    <d v="2014-10-23T00:00:00"/>
    <s v="First Class"/>
    <s v="DK-12835"/>
    <s v="Damala Kotsonis"/>
    <x v="1"/>
    <s v="United States"/>
    <x v="24"/>
    <x v="21"/>
    <n v="97477"/>
    <x v="1"/>
    <s v="FUR-CH-10000155"/>
    <x v="0"/>
    <x v="1"/>
    <x v="1157"/>
    <n v="478.48"/>
    <n v="2"/>
    <n v="0.2"/>
    <n v="47.847999999999999"/>
  </r>
  <r>
    <n v="1905"/>
    <x v="933"/>
    <x v="3"/>
    <x v="208"/>
    <d v="2014-10-23T00:00:00"/>
    <s v="First Class"/>
    <s v="DK-12835"/>
    <s v="Damala Kotsonis"/>
    <x v="1"/>
    <s v="United States"/>
    <x v="24"/>
    <x v="21"/>
    <n v="97477"/>
    <x v="1"/>
    <s v="TEC-AC-10003116"/>
    <x v="2"/>
    <x v="11"/>
    <x v="920"/>
    <n v="28.4"/>
    <n v="2"/>
    <n v="0.2"/>
    <n v="6.7450000000000001"/>
  </r>
  <r>
    <n v="1906"/>
    <x v="934"/>
    <x v="3"/>
    <x v="208"/>
    <d v="2014-10-25T00:00:00"/>
    <s v="First Class"/>
    <s v="MD-17860"/>
    <s v="Michael Dominguez"/>
    <x v="1"/>
    <s v="United States"/>
    <x v="245"/>
    <x v="14"/>
    <n v="46203"/>
    <x v="2"/>
    <s v="OFF-ST-10002743"/>
    <x v="1"/>
    <x v="4"/>
    <x v="413"/>
    <n v="909.12"/>
    <n v="8"/>
    <n v="0"/>
    <n v="9.0912000000000006"/>
  </r>
  <r>
    <n v="1907"/>
    <x v="935"/>
    <x v="0"/>
    <x v="624"/>
    <d v="2013-05-22T00:00:00"/>
    <s v="Standard Class"/>
    <s v="RP-19855"/>
    <s v="Roy Phan"/>
    <x v="1"/>
    <s v="United States"/>
    <x v="264"/>
    <x v="2"/>
    <n v="32712"/>
    <x v="0"/>
    <s v="OFF-BI-10001757"/>
    <x v="1"/>
    <x v="8"/>
    <x v="1158"/>
    <n v="2.952"/>
    <n v="2"/>
    <n v="0.7"/>
    <n v="-2.1648000000000001"/>
  </r>
  <r>
    <n v="1908"/>
    <x v="935"/>
    <x v="0"/>
    <x v="624"/>
    <d v="2013-05-22T00:00:00"/>
    <s v="Standard Class"/>
    <s v="RP-19855"/>
    <s v="Roy Phan"/>
    <x v="1"/>
    <s v="United States"/>
    <x v="264"/>
    <x v="2"/>
    <n v="32712"/>
    <x v="0"/>
    <s v="OFF-BI-10000069"/>
    <x v="1"/>
    <x v="8"/>
    <x v="486"/>
    <n v="27.018000000000001"/>
    <n v="6"/>
    <n v="0.7"/>
    <n v="-21.6144"/>
  </r>
  <r>
    <n v="1909"/>
    <x v="936"/>
    <x v="1"/>
    <x v="302"/>
    <d v="2012-04-02T00:00:00"/>
    <s v="First Class"/>
    <s v="RW-19540"/>
    <s v="Rick Wilson"/>
    <x v="1"/>
    <s v="United States"/>
    <x v="1"/>
    <x v="1"/>
    <n v="90008"/>
    <x v="1"/>
    <s v="FUR-FU-10004093"/>
    <x v="0"/>
    <x v="5"/>
    <x v="1159"/>
    <n v="136.91999999999999"/>
    <n v="4"/>
    <n v="0"/>
    <n v="41.076000000000001"/>
  </r>
  <r>
    <n v="1910"/>
    <x v="937"/>
    <x v="3"/>
    <x v="404"/>
    <d v="2014-12-24T00:00:00"/>
    <s v="Standard Class"/>
    <s v="DB-13660"/>
    <s v="Duane Benoit"/>
    <x v="0"/>
    <s v="United States"/>
    <x v="147"/>
    <x v="15"/>
    <n v="11572"/>
    <x v="3"/>
    <s v="FUR-FU-10001037"/>
    <x v="0"/>
    <x v="5"/>
    <x v="1160"/>
    <n v="18.96"/>
    <n v="2"/>
    <n v="0"/>
    <n v="8.532"/>
  </r>
  <r>
    <n v="1911"/>
    <x v="938"/>
    <x v="0"/>
    <x v="625"/>
    <d v="2013-11-23T00:00:00"/>
    <s v="Standard Class"/>
    <s v="SC-20770"/>
    <s v="Stewart Carmichael"/>
    <x v="1"/>
    <s v="United States"/>
    <x v="1"/>
    <x v="1"/>
    <n v="90008"/>
    <x v="1"/>
    <s v="TEC-AC-10003832"/>
    <x v="2"/>
    <x v="11"/>
    <x v="458"/>
    <n v="99.39"/>
    <n v="3"/>
    <n v="0"/>
    <n v="40.749899999999997"/>
  </r>
  <r>
    <n v="1912"/>
    <x v="939"/>
    <x v="3"/>
    <x v="445"/>
    <d v="2014-07-07T00:00:00"/>
    <s v="Second Class"/>
    <s v="FH-14275"/>
    <s v="Frank Hawley"/>
    <x v="1"/>
    <s v="United States"/>
    <x v="12"/>
    <x v="5"/>
    <n v="77041"/>
    <x v="2"/>
    <s v="OFF-PA-10001878"/>
    <x v="1"/>
    <x v="10"/>
    <x v="1161"/>
    <n v="273.89600000000002"/>
    <n v="7"/>
    <n v="0.2"/>
    <n v="92.439899999999994"/>
  </r>
  <r>
    <n v="1913"/>
    <x v="939"/>
    <x v="3"/>
    <x v="445"/>
    <d v="2014-07-07T00:00:00"/>
    <s v="Second Class"/>
    <s v="FH-14275"/>
    <s v="Frank Hawley"/>
    <x v="1"/>
    <s v="United States"/>
    <x v="12"/>
    <x v="5"/>
    <n v="77041"/>
    <x v="2"/>
    <s v="TEC-MA-10003674"/>
    <x v="2"/>
    <x v="15"/>
    <x v="1162"/>
    <n v="597.13199999999995"/>
    <n v="3"/>
    <n v="0.4"/>
    <n v="49.761000000000003"/>
  </r>
  <r>
    <n v="1914"/>
    <x v="940"/>
    <x v="2"/>
    <x v="626"/>
    <d v="2011-01-18T00:00:00"/>
    <s v="First Class"/>
    <s v="EH-13990"/>
    <s v="Erica Hackney"/>
    <x v="0"/>
    <s v="United States"/>
    <x v="185"/>
    <x v="32"/>
    <n v="30076"/>
    <x v="0"/>
    <s v="TEC-AC-10003628"/>
    <x v="2"/>
    <x v="11"/>
    <x v="244"/>
    <n v="149.94999999999999"/>
    <n v="5"/>
    <n v="0"/>
    <n v="65.977999999999994"/>
  </r>
  <r>
    <n v="1915"/>
    <x v="941"/>
    <x v="3"/>
    <x v="504"/>
    <d v="2014-06-05T00:00:00"/>
    <s v="Standard Class"/>
    <s v="AS-10630"/>
    <s v="Ann Steele"/>
    <x v="2"/>
    <s v="United States"/>
    <x v="199"/>
    <x v="2"/>
    <n v="33437"/>
    <x v="0"/>
    <s v="OFF-LA-10003190"/>
    <x v="1"/>
    <x v="2"/>
    <x v="1163"/>
    <n v="4.6079999999999997"/>
    <n v="2"/>
    <n v="0.2"/>
    <n v="1.6704000000000001"/>
  </r>
  <r>
    <n v="1916"/>
    <x v="941"/>
    <x v="3"/>
    <x v="504"/>
    <d v="2014-06-05T00:00:00"/>
    <s v="Standard Class"/>
    <s v="AS-10630"/>
    <s v="Ann Steele"/>
    <x v="2"/>
    <s v="United States"/>
    <x v="199"/>
    <x v="2"/>
    <n v="33437"/>
    <x v="0"/>
    <s v="OFF-AR-10002280"/>
    <x v="1"/>
    <x v="6"/>
    <x v="33"/>
    <n v="15.528"/>
    <n v="3"/>
    <n v="0.2"/>
    <n v="4.8525"/>
  </r>
  <r>
    <n v="1917"/>
    <x v="941"/>
    <x v="3"/>
    <x v="504"/>
    <d v="2014-06-05T00:00:00"/>
    <s v="Standard Class"/>
    <s v="AS-10630"/>
    <s v="Ann Steele"/>
    <x v="2"/>
    <s v="United States"/>
    <x v="199"/>
    <x v="2"/>
    <n v="33437"/>
    <x v="0"/>
    <s v="OFF-LA-10001569"/>
    <x v="1"/>
    <x v="2"/>
    <x v="633"/>
    <n v="11.952"/>
    <n v="3"/>
    <n v="0.2"/>
    <n v="3.8843999999999999"/>
  </r>
  <r>
    <n v="1918"/>
    <x v="942"/>
    <x v="1"/>
    <x v="627"/>
    <d v="2012-11-14T00:00:00"/>
    <s v="Standard Class"/>
    <s v="HA-14905"/>
    <s v="Helen Abelman"/>
    <x v="0"/>
    <s v="United States"/>
    <x v="47"/>
    <x v="31"/>
    <n v="2038"/>
    <x v="3"/>
    <s v="OFF-AR-10001573"/>
    <x v="1"/>
    <x v="6"/>
    <x v="368"/>
    <n v="11.65"/>
    <n v="5"/>
    <n v="0"/>
    <n v="3.3784999999999998"/>
  </r>
  <r>
    <n v="1919"/>
    <x v="943"/>
    <x v="1"/>
    <x v="628"/>
    <d v="2012-01-11T00:00:00"/>
    <s v="Second Class"/>
    <s v="CH-12070"/>
    <s v="Cathy Hwang"/>
    <x v="2"/>
    <s v="United States"/>
    <x v="66"/>
    <x v="12"/>
    <n v="48227"/>
    <x v="2"/>
    <s v="TEC-PH-10001809"/>
    <x v="2"/>
    <x v="7"/>
    <x v="1164"/>
    <n v="299.89999999999998"/>
    <n v="2"/>
    <n v="0"/>
    <n v="74.974999999999994"/>
  </r>
  <r>
    <n v="1920"/>
    <x v="944"/>
    <x v="3"/>
    <x v="629"/>
    <d v="2014-08-20T00:00:00"/>
    <s v="First Class"/>
    <s v="EH-13765"/>
    <s v="Edward Hooks"/>
    <x v="1"/>
    <s v="United States"/>
    <x v="232"/>
    <x v="15"/>
    <n v="13601"/>
    <x v="3"/>
    <s v="OFF-BI-10003091"/>
    <x v="1"/>
    <x v="8"/>
    <x v="1165"/>
    <n v="895.92"/>
    <n v="5"/>
    <n v="0.2"/>
    <n v="302.37299999999999"/>
  </r>
  <r>
    <n v="1921"/>
    <x v="944"/>
    <x v="3"/>
    <x v="629"/>
    <d v="2014-08-20T00:00:00"/>
    <s v="First Class"/>
    <s v="EH-13765"/>
    <s v="Edward Hooks"/>
    <x v="1"/>
    <s v="United States"/>
    <x v="232"/>
    <x v="15"/>
    <n v="13601"/>
    <x v="3"/>
    <s v="FUR-CH-10003981"/>
    <x v="0"/>
    <x v="1"/>
    <x v="1166"/>
    <n v="462.56400000000002"/>
    <n v="2"/>
    <n v="0.1"/>
    <n v="97.6524"/>
  </r>
  <r>
    <n v="1922"/>
    <x v="945"/>
    <x v="1"/>
    <x v="292"/>
    <d v="2012-09-10T00:00:00"/>
    <s v="Standard Class"/>
    <s v="MZ-17515"/>
    <s v="Mary Zewe"/>
    <x v="1"/>
    <s v="United States"/>
    <x v="265"/>
    <x v="9"/>
    <n v="19601"/>
    <x v="3"/>
    <s v="OFF-ST-10002562"/>
    <x v="1"/>
    <x v="4"/>
    <x v="33"/>
    <n v="15.007999999999999"/>
    <n v="2"/>
    <n v="0.2"/>
    <n v="1.5007999999999999"/>
  </r>
  <r>
    <n v="1923"/>
    <x v="946"/>
    <x v="0"/>
    <x v="630"/>
    <d v="2013-11-07T00:00:00"/>
    <s v="Second Class"/>
    <s v="SC-20230"/>
    <s v="Scot Coram"/>
    <x v="1"/>
    <s v="United States"/>
    <x v="81"/>
    <x v="5"/>
    <n v="76017"/>
    <x v="2"/>
    <s v="TEC-PH-10004345"/>
    <x v="2"/>
    <x v="7"/>
    <x v="1167"/>
    <n v="863.64"/>
    <n v="9"/>
    <n v="0.2"/>
    <n v="107.955"/>
  </r>
  <r>
    <n v="1924"/>
    <x v="946"/>
    <x v="0"/>
    <x v="630"/>
    <d v="2013-11-07T00:00:00"/>
    <s v="Second Class"/>
    <s v="SC-20230"/>
    <s v="Scot Coram"/>
    <x v="1"/>
    <s v="United States"/>
    <x v="81"/>
    <x v="5"/>
    <n v="76017"/>
    <x v="2"/>
    <s v="OFF-AR-10000588"/>
    <x v="1"/>
    <x v="6"/>
    <x v="393"/>
    <n v="47.616"/>
    <n v="3"/>
    <n v="0.2"/>
    <n v="3.5712000000000002"/>
  </r>
  <r>
    <n v="1925"/>
    <x v="947"/>
    <x v="3"/>
    <x v="256"/>
    <d v="2014-08-12T00:00:00"/>
    <s v="Second Class"/>
    <s v="NP-18325"/>
    <s v="Naresj Patel"/>
    <x v="0"/>
    <s v="United States"/>
    <x v="70"/>
    <x v="1"/>
    <n v="92024"/>
    <x v="1"/>
    <s v="OFF-PA-10003039"/>
    <x v="1"/>
    <x v="10"/>
    <x v="330"/>
    <n v="92.94"/>
    <n v="3"/>
    <n v="0"/>
    <n v="41.823"/>
  </r>
  <r>
    <n v="1926"/>
    <x v="948"/>
    <x v="3"/>
    <x v="631"/>
    <d v="2014-03-14T00:00:00"/>
    <s v="Standard Class"/>
    <s v="LW-16990"/>
    <s v="Lindsay Williams"/>
    <x v="1"/>
    <s v="United States"/>
    <x v="8"/>
    <x v="1"/>
    <n v="94110"/>
    <x v="1"/>
    <s v="TEC-AC-10001908"/>
    <x v="2"/>
    <x v="11"/>
    <x v="292"/>
    <n v="199.98"/>
    <n v="2"/>
    <n v="0"/>
    <n v="69.992999999999995"/>
  </r>
  <r>
    <n v="1927"/>
    <x v="949"/>
    <x v="0"/>
    <x v="632"/>
    <d v="2013-06-16T00:00:00"/>
    <s v="Standard Class"/>
    <s v="GM-14680"/>
    <s v="Greg Matthias"/>
    <x v="0"/>
    <s v="United States"/>
    <x v="1"/>
    <x v="1"/>
    <n v="90045"/>
    <x v="1"/>
    <s v="TEC-PH-10001198"/>
    <x v="2"/>
    <x v="7"/>
    <x v="1168"/>
    <n v="177.48"/>
    <n v="3"/>
    <n v="0.2"/>
    <n v="19.9665"/>
  </r>
  <r>
    <n v="1928"/>
    <x v="950"/>
    <x v="3"/>
    <x v="354"/>
    <d v="2014-02-12T00:00:00"/>
    <s v="First Class"/>
    <s v="RH-19495"/>
    <s v="Rick Hansen"/>
    <x v="0"/>
    <s v="United States"/>
    <x v="60"/>
    <x v="22"/>
    <n v="80219"/>
    <x v="1"/>
    <s v="OFF-PA-10004071"/>
    <x v="1"/>
    <x v="10"/>
    <x v="412"/>
    <n v="88.768000000000001"/>
    <n v="2"/>
    <n v="0.2"/>
    <n v="31.0688"/>
  </r>
  <r>
    <n v="1929"/>
    <x v="951"/>
    <x v="3"/>
    <x v="633"/>
    <d v="2014-03-19T00:00:00"/>
    <s v="Second Class"/>
    <s v="VM-21685"/>
    <s v="Valerie Mitchum"/>
    <x v="2"/>
    <s v="United States"/>
    <x v="4"/>
    <x v="4"/>
    <n v="98105"/>
    <x v="1"/>
    <s v="OFF-PA-10001972"/>
    <x v="1"/>
    <x v="10"/>
    <x v="1169"/>
    <n v="6.48"/>
    <n v="1"/>
    <n v="0"/>
    <n v="3.1103999999999998"/>
  </r>
  <r>
    <n v="1930"/>
    <x v="951"/>
    <x v="3"/>
    <x v="633"/>
    <d v="2014-03-19T00:00:00"/>
    <s v="Second Class"/>
    <s v="VM-21685"/>
    <s v="Valerie Mitchum"/>
    <x v="2"/>
    <s v="United States"/>
    <x v="4"/>
    <x v="4"/>
    <n v="98105"/>
    <x v="1"/>
    <s v="OFF-ST-10004180"/>
    <x v="1"/>
    <x v="4"/>
    <x v="241"/>
    <n v="46.51"/>
    <n v="1"/>
    <n v="0"/>
    <n v="1.8604000000000001"/>
  </r>
  <r>
    <n v="1931"/>
    <x v="951"/>
    <x v="3"/>
    <x v="633"/>
    <d v="2014-03-19T00:00:00"/>
    <s v="Second Class"/>
    <s v="VM-21685"/>
    <s v="Valerie Mitchum"/>
    <x v="2"/>
    <s v="United States"/>
    <x v="4"/>
    <x v="4"/>
    <n v="98105"/>
    <x v="1"/>
    <s v="TEC-PH-10004165"/>
    <x v="2"/>
    <x v="7"/>
    <x v="886"/>
    <n v="659.976"/>
    <n v="3"/>
    <n v="0.2"/>
    <n v="49.498199999999997"/>
  </r>
  <r>
    <n v="1932"/>
    <x v="952"/>
    <x v="0"/>
    <x v="581"/>
    <d v="2013-11-30T00:00:00"/>
    <s v="Second Class"/>
    <s v="CC-12670"/>
    <s v="Craig Carreira"/>
    <x v="0"/>
    <s v="United States"/>
    <x v="48"/>
    <x v="16"/>
    <n v="85254"/>
    <x v="1"/>
    <s v="TEC-PH-10002483"/>
    <x v="2"/>
    <x v="7"/>
    <x v="1170"/>
    <n v="271.99200000000002"/>
    <n v="1"/>
    <n v="0.2"/>
    <n v="23.799299999999999"/>
  </r>
  <r>
    <n v="1933"/>
    <x v="953"/>
    <x v="3"/>
    <x v="634"/>
    <d v="2014-11-08T00:00:00"/>
    <s v="Second Class"/>
    <s v="SV-20365"/>
    <s v="Seth Vernon"/>
    <x v="0"/>
    <s v="United States"/>
    <x v="240"/>
    <x v="28"/>
    <n v="70506"/>
    <x v="0"/>
    <s v="FUR-BO-10000468"/>
    <x v="0"/>
    <x v="0"/>
    <x v="1171"/>
    <n v="145.74"/>
    <n v="3"/>
    <n v="0"/>
    <n v="23.3184"/>
  </r>
  <r>
    <n v="1934"/>
    <x v="953"/>
    <x v="3"/>
    <x v="634"/>
    <d v="2014-11-08T00:00:00"/>
    <s v="Second Class"/>
    <s v="SV-20365"/>
    <s v="Seth Vernon"/>
    <x v="0"/>
    <s v="United States"/>
    <x v="240"/>
    <x v="28"/>
    <n v="70506"/>
    <x v="0"/>
    <s v="FUR-FU-10001706"/>
    <x v="0"/>
    <x v="5"/>
    <x v="50"/>
    <n v="15.4"/>
    <n v="5"/>
    <n v="0"/>
    <n v="7.3920000000000003"/>
  </r>
  <r>
    <n v="1935"/>
    <x v="954"/>
    <x v="3"/>
    <x v="344"/>
    <d v="2014-04-12T00:00:00"/>
    <s v="Standard Class"/>
    <s v="LW-16990"/>
    <s v="Lindsay Williams"/>
    <x v="1"/>
    <s v="United States"/>
    <x v="8"/>
    <x v="1"/>
    <n v="94109"/>
    <x v="1"/>
    <s v="OFF-PA-10003129"/>
    <x v="1"/>
    <x v="10"/>
    <x v="1137"/>
    <n v="244.55"/>
    <n v="5"/>
    <n v="0"/>
    <n v="114.9385"/>
  </r>
  <r>
    <n v="1936"/>
    <x v="954"/>
    <x v="3"/>
    <x v="344"/>
    <d v="2014-04-12T00:00:00"/>
    <s v="Standard Class"/>
    <s v="LW-16990"/>
    <s v="Lindsay Williams"/>
    <x v="1"/>
    <s v="United States"/>
    <x v="8"/>
    <x v="1"/>
    <n v="94109"/>
    <x v="1"/>
    <s v="TEC-AC-10001284"/>
    <x v="2"/>
    <x v="11"/>
    <x v="1172"/>
    <n v="166.16"/>
    <n v="8"/>
    <n v="0"/>
    <n v="59.817599999999999"/>
  </r>
  <r>
    <n v="1937"/>
    <x v="955"/>
    <x v="1"/>
    <x v="442"/>
    <d v="2012-05-27T00:00:00"/>
    <s v="Second Class"/>
    <s v="NP-18685"/>
    <s v="Nora Pelletier"/>
    <x v="2"/>
    <s v="United States"/>
    <x v="8"/>
    <x v="1"/>
    <n v="94109"/>
    <x v="1"/>
    <s v="FUR-FU-10002268"/>
    <x v="0"/>
    <x v="5"/>
    <x v="860"/>
    <n v="14.73"/>
    <n v="3"/>
    <n v="0"/>
    <n v="4.8609"/>
  </r>
  <r>
    <n v="1938"/>
    <x v="956"/>
    <x v="0"/>
    <x v="630"/>
    <d v="2013-07-13T00:00:00"/>
    <s v="Standard Class"/>
    <s v="JE-15715"/>
    <s v="Joe Elijah"/>
    <x v="0"/>
    <s v="United States"/>
    <x v="266"/>
    <x v="22"/>
    <n v="80020"/>
    <x v="1"/>
    <s v="OFF-BI-10002082"/>
    <x v="1"/>
    <x v="8"/>
    <x v="1173"/>
    <n v="19.968"/>
    <n v="2"/>
    <n v="0.7"/>
    <n v="-13.311999999999999"/>
  </r>
  <r>
    <n v="1939"/>
    <x v="956"/>
    <x v="0"/>
    <x v="630"/>
    <d v="2013-07-13T00:00:00"/>
    <s v="Standard Class"/>
    <s v="JE-15715"/>
    <s v="Joe Elijah"/>
    <x v="0"/>
    <s v="United States"/>
    <x v="266"/>
    <x v="22"/>
    <n v="80020"/>
    <x v="1"/>
    <s v="OFF-ST-10001505"/>
    <x v="1"/>
    <x v="4"/>
    <x v="1174"/>
    <n v="33.488"/>
    <n v="7"/>
    <n v="0.2"/>
    <n v="-1.2558"/>
  </r>
  <r>
    <n v="1940"/>
    <x v="956"/>
    <x v="0"/>
    <x v="630"/>
    <d v="2013-07-13T00:00:00"/>
    <s v="Standard Class"/>
    <s v="JE-15715"/>
    <s v="Joe Elijah"/>
    <x v="0"/>
    <s v="United States"/>
    <x v="266"/>
    <x v="22"/>
    <n v="80020"/>
    <x v="1"/>
    <s v="OFF-BI-10001634"/>
    <x v="1"/>
    <x v="8"/>
    <x v="24"/>
    <n v="8.7360000000000007"/>
    <n v="4"/>
    <n v="0.7"/>
    <n v="-6.1151999999999997"/>
  </r>
  <r>
    <n v="1941"/>
    <x v="956"/>
    <x v="0"/>
    <x v="630"/>
    <d v="2013-07-13T00:00:00"/>
    <s v="Standard Class"/>
    <s v="JE-15715"/>
    <s v="Joe Elijah"/>
    <x v="0"/>
    <s v="United States"/>
    <x v="266"/>
    <x v="22"/>
    <n v="80020"/>
    <x v="1"/>
    <s v="FUR-CH-10004287"/>
    <x v="0"/>
    <x v="1"/>
    <x v="156"/>
    <n v="662.88"/>
    <n v="3"/>
    <n v="0.2"/>
    <n v="74.573999999999998"/>
  </r>
  <r>
    <n v="1942"/>
    <x v="957"/>
    <x v="3"/>
    <x v="635"/>
    <d v="2014-02-09T00:00:00"/>
    <s v="First Class"/>
    <s v="CP-12085"/>
    <s v="Cathy Prescott"/>
    <x v="1"/>
    <s v="United States"/>
    <x v="94"/>
    <x v="10"/>
    <n v="62301"/>
    <x v="2"/>
    <s v="OFF-LA-10004544"/>
    <x v="1"/>
    <x v="2"/>
    <x v="197"/>
    <n v="47.36"/>
    <n v="4"/>
    <n v="0.2"/>
    <n v="17.760000000000002"/>
  </r>
  <r>
    <n v="1943"/>
    <x v="957"/>
    <x v="3"/>
    <x v="635"/>
    <d v="2014-02-09T00:00:00"/>
    <s v="First Class"/>
    <s v="CP-12085"/>
    <s v="Cathy Prescott"/>
    <x v="1"/>
    <s v="United States"/>
    <x v="94"/>
    <x v="10"/>
    <n v="62301"/>
    <x v="2"/>
    <s v="OFF-ST-10004507"/>
    <x v="1"/>
    <x v="4"/>
    <x v="452"/>
    <n v="27.44"/>
    <n v="2"/>
    <n v="0.2"/>
    <n v="2.4009999999999998"/>
  </r>
  <r>
    <n v="1944"/>
    <x v="957"/>
    <x v="3"/>
    <x v="635"/>
    <d v="2014-02-09T00:00:00"/>
    <s v="First Class"/>
    <s v="CP-12085"/>
    <s v="Cathy Prescott"/>
    <x v="1"/>
    <s v="United States"/>
    <x v="94"/>
    <x v="10"/>
    <n v="62301"/>
    <x v="2"/>
    <s v="OFF-BI-10002012"/>
    <x v="1"/>
    <x v="8"/>
    <x v="742"/>
    <n v="3.24"/>
    <n v="9"/>
    <n v="0.8"/>
    <n v="-5.1840000000000002"/>
  </r>
  <r>
    <n v="1945"/>
    <x v="958"/>
    <x v="0"/>
    <x v="23"/>
    <d v="2013-06-27T00:00:00"/>
    <s v="Standard Class"/>
    <s v="EA-14035"/>
    <s v="Erin Ashbrook"/>
    <x v="1"/>
    <s v="United States"/>
    <x v="238"/>
    <x v="5"/>
    <n v="75007"/>
    <x v="2"/>
    <s v="TEC-AC-10001109"/>
    <x v="2"/>
    <x v="11"/>
    <x v="998"/>
    <n v="95.968000000000004"/>
    <n v="4"/>
    <n v="0.2"/>
    <n v="26.391200000000001"/>
  </r>
  <r>
    <n v="1946"/>
    <x v="958"/>
    <x v="0"/>
    <x v="23"/>
    <d v="2013-06-27T00:00:00"/>
    <s v="Standard Class"/>
    <s v="EA-14035"/>
    <s v="Erin Ashbrook"/>
    <x v="1"/>
    <s v="United States"/>
    <x v="238"/>
    <x v="5"/>
    <n v="75007"/>
    <x v="2"/>
    <s v="OFF-PA-10000809"/>
    <x v="1"/>
    <x v="10"/>
    <x v="1124"/>
    <n v="10.368"/>
    <n v="2"/>
    <n v="0.2"/>
    <n v="3.6288"/>
  </r>
  <r>
    <n v="1947"/>
    <x v="959"/>
    <x v="3"/>
    <x v="264"/>
    <d v="2014-07-09T00:00:00"/>
    <s v="Standard Class"/>
    <s v="AC-10615"/>
    <s v="Ann Chong"/>
    <x v="1"/>
    <s v="United States"/>
    <x v="20"/>
    <x v="15"/>
    <n v="10009"/>
    <x v="3"/>
    <s v="OFF-AR-10000658"/>
    <x v="1"/>
    <x v="6"/>
    <x v="328"/>
    <n v="23.1"/>
    <n v="2"/>
    <n v="0"/>
    <n v="6.468"/>
  </r>
  <r>
    <n v="1948"/>
    <x v="959"/>
    <x v="3"/>
    <x v="264"/>
    <d v="2014-07-09T00:00:00"/>
    <s v="Standard Class"/>
    <s v="AC-10615"/>
    <s v="Ann Chong"/>
    <x v="1"/>
    <s v="United States"/>
    <x v="20"/>
    <x v="15"/>
    <n v="10009"/>
    <x v="3"/>
    <s v="FUR-FU-10001196"/>
    <x v="0"/>
    <x v="5"/>
    <x v="1116"/>
    <n v="11.54"/>
    <n v="2"/>
    <n v="0"/>
    <n v="3.4620000000000002"/>
  </r>
  <r>
    <n v="1949"/>
    <x v="959"/>
    <x v="3"/>
    <x v="264"/>
    <d v="2014-07-09T00:00:00"/>
    <s v="Standard Class"/>
    <s v="AC-10615"/>
    <s v="Ann Chong"/>
    <x v="1"/>
    <s v="United States"/>
    <x v="20"/>
    <x v="15"/>
    <n v="10009"/>
    <x v="3"/>
    <s v="FUR-TA-10001889"/>
    <x v="0"/>
    <x v="3"/>
    <x v="406"/>
    <n v="254.52600000000001"/>
    <n v="1"/>
    <n v="0.4"/>
    <n v="-93.3262"/>
  </r>
  <r>
    <n v="1950"/>
    <x v="959"/>
    <x v="3"/>
    <x v="264"/>
    <d v="2014-07-09T00:00:00"/>
    <s v="Standard Class"/>
    <s v="AC-10615"/>
    <s v="Ann Chong"/>
    <x v="1"/>
    <s v="United States"/>
    <x v="20"/>
    <x v="15"/>
    <n v="10009"/>
    <x v="3"/>
    <s v="OFF-AP-10000358"/>
    <x v="1"/>
    <x v="9"/>
    <x v="95"/>
    <n v="12.98"/>
    <n v="1"/>
    <n v="0"/>
    <n v="3.7642000000000002"/>
  </r>
  <r>
    <n v="1951"/>
    <x v="959"/>
    <x v="3"/>
    <x v="264"/>
    <d v="2014-07-09T00:00:00"/>
    <s v="Standard Class"/>
    <s v="AC-10615"/>
    <s v="Ann Chong"/>
    <x v="1"/>
    <s v="United States"/>
    <x v="20"/>
    <x v="15"/>
    <n v="10009"/>
    <x v="3"/>
    <s v="OFF-BI-10004970"/>
    <x v="1"/>
    <x v="8"/>
    <x v="908"/>
    <n v="26.431999999999999"/>
    <n v="8"/>
    <n v="0.2"/>
    <n v="8.9207999999999998"/>
  </r>
  <r>
    <n v="1952"/>
    <x v="959"/>
    <x v="3"/>
    <x v="264"/>
    <d v="2014-07-09T00:00:00"/>
    <s v="Standard Class"/>
    <s v="AC-10615"/>
    <s v="Ann Chong"/>
    <x v="1"/>
    <s v="United States"/>
    <x v="20"/>
    <x v="15"/>
    <n v="10009"/>
    <x v="3"/>
    <s v="TEC-PH-10003885"/>
    <x v="2"/>
    <x v="7"/>
    <x v="772"/>
    <n v="197.97"/>
    <n v="3"/>
    <n v="0"/>
    <n v="57.411299999999997"/>
  </r>
  <r>
    <n v="1953"/>
    <x v="959"/>
    <x v="3"/>
    <x v="264"/>
    <d v="2014-07-09T00:00:00"/>
    <s v="Standard Class"/>
    <s v="AC-10615"/>
    <s v="Ann Chong"/>
    <x v="1"/>
    <s v="United States"/>
    <x v="20"/>
    <x v="15"/>
    <n v="10009"/>
    <x v="3"/>
    <s v="OFF-LA-10001641"/>
    <x v="1"/>
    <x v="2"/>
    <x v="1022"/>
    <n v="18.899999999999999"/>
    <n v="6"/>
    <n v="0"/>
    <n v="9.0719999999999992"/>
  </r>
  <r>
    <n v="1954"/>
    <x v="959"/>
    <x v="3"/>
    <x v="264"/>
    <d v="2014-07-09T00:00:00"/>
    <s v="Standard Class"/>
    <s v="AC-10615"/>
    <s v="Ann Chong"/>
    <x v="1"/>
    <s v="United States"/>
    <x v="20"/>
    <x v="15"/>
    <n v="10009"/>
    <x v="3"/>
    <s v="FUR-CH-10003379"/>
    <x v="0"/>
    <x v="1"/>
    <x v="459"/>
    <n v="1282.4100000000001"/>
    <n v="5"/>
    <n v="0.1"/>
    <n v="213.73500000000001"/>
  </r>
  <r>
    <n v="1955"/>
    <x v="959"/>
    <x v="3"/>
    <x v="264"/>
    <d v="2014-07-09T00:00:00"/>
    <s v="Standard Class"/>
    <s v="AC-10615"/>
    <s v="Ann Chong"/>
    <x v="1"/>
    <s v="United States"/>
    <x v="20"/>
    <x v="15"/>
    <n v="10009"/>
    <x v="3"/>
    <s v="OFF-AR-10004582"/>
    <x v="1"/>
    <x v="6"/>
    <x v="1175"/>
    <n v="4.92"/>
    <n v="3"/>
    <n v="0"/>
    <n v="2.214"/>
  </r>
  <r>
    <n v="1956"/>
    <x v="959"/>
    <x v="3"/>
    <x v="264"/>
    <d v="2014-07-09T00:00:00"/>
    <s v="Standard Class"/>
    <s v="AC-10615"/>
    <s v="Ann Chong"/>
    <x v="1"/>
    <s v="United States"/>
    <x v="20"/>
    <x v="15"/>
    <n v="10009"/>
    <x v="3"/>
    <s v="TEC-AC-10002842"/>
    <x v="2"/>
    <x v="11"/>
    <x v="1176"/>
    <n v="238"/>
    <n v="2"/>
    <n v="0"/>
    <n v="38.08"/>
  </r>
  <r>
    <n v="1957"/>
    <x v="959"/>
    <x v="3"/>
    <x v="264"/>
    <d v="2014-07-09T00:00:00"/>
    <s v="Standard Class"/>
    <s v="AC-10615"/>
    <s v="Ann Chong"/>
    <x v="1"/>
    <s v="United States"/>
    <x v="20"/>
    <x v="15"/>
    <n v="10009"/>
    <x v="3"/>
    <s v="TEC-AC-10000109"/>
    <x v="2"/>
    <x v="11"/>
    <x v="200"/>
    <n v="167.97"/>
    <n v="3"/>
    <n v="0"/>
    <n v="40.312800000000003"/>
  </r>
  <r>
    <n v="1958"/>
    <x v="959"/>
    <x v="3"/>
    <x v="264"/>
    <d v="2014-07-09T00:00:00"/>
    <s v="Standard Class"/>
    <s v="AC-10615"/>
    <s v="Ann Chong"/>
    <x v="1"/>
    <s v="United States"/>
    <x v="20"/>
    <x v="15"/>
    <n v="10009"/>
    <x v="3"/>
    <s v="OFF-PA-10003893"/>
    <x v="1"/>
    <x v="10"/>
    <x v="1096"/>
    <n v="17.12"/>
    <n v="4"/>
    <n v="0"/>
    <n v="7.7039999999999997"/>
  </r>
  <r>
    <n v="1959"/>
    <x v="960"/>
    <x v="3"/>
    <x v="18"/>
    <d v="2014-09-16T00:00:00"/>
    <s v="Second Class"/>
    <s v="RW-19690"/>
    <s v="Robert Waldorf"/>
    <x v="0"/>
    <s v="United States"/>
    <x v="24"/>
    <x v="25"/>
    <n v="65807"/>
    <x v="2"/>
    <s v="OFF-BI-10003669"/>
    <x v="1"/>
    <x v="8"/>
    <x v="796"/>
    <n v="16.2"/>
    <n v="3"/>
    <n v="0"/>
    <n v="7.7759999999999998"/>
  </r>
  <r>
    <n v="1960"/>
    <x v="960"/>
    <x v="3"/>
    <x v="18"/>
    <d v="2014-09-16T00:00:00"/>
    <s v="Second Class"/>
    <s v="RW-19690"/>
    <s v="Robert Waldorf"/>
    <x v="0"/>
    <s v="United States"/>
    <x v="24"/>
    <x v="25"/>
    <n v="65807"/>
    <x v="2"/>
    <s v="OFF-AP-10004785"/>
    <x v="1"/>
    <x v="9"/>
    <x v="1177"/>
    <n v="33.99"/>
    <n v="3"/>
    <n v="0"/>
    <n v="14.6157"/>
  </r>
  <r>
    <n v="1961"/>
    <x v="960"/>
    <x v="3"/>
    <x v="18"/>
    <d v="2014-09-16T00:00:00"/>
    <s v="Second Class"/>
    <s v="RW-19690"/>
    <s v="Robert Waldorf"/>
    <x v="0"/>
    <s v="United States"/>
    <x v="24"/>
    <x v="25"/>
    <n v="65807"/>
    <x v="2"/>
    <s v="TEC-AC-10003023"/>
    <x v="2"/>
    <x v="11"/>
    <x v="1070"/>
    <n v="296.85000000000002"/>
    <n v="5"/>
    <n v="0"/>
    <n v="53.433"/>
  </r>
  <r>
    <n v="1962"/>
    <x v="960"/>
    <x v="3"/>
    <x v="18"/>
    <d v="2014-09-16T00:00:00"/>
    <s v="Second Class"/>
    <s v="RW-19690"/>
    <s v="Robert Waldorf"/>
    <x v="0"/>
    <s v="United States"/>
    <x v="24"/>
    <x v="25"/>
    <n v="65807"/>
    <x v="2"/>
    <s v="TEC-AC-10002217"/>
    <x v="2"/>
    <x v="11"/>
    <x v="1178"/>
    <n v="112.8"/>
    <n v="6"/>
    <n v="0"/>
    <n v="6.7679999999999998"/>
  </r>
  <r>
    <n v="1963"/>
    <x v="960"/>
    <x v="3"/>
    <x v="18"/>
    <d v="2014-09-16T00:00:00"/>
    <s v="Second Class"/>
    <s v="RW-19690"/>
    <s v="Robert Waldorf"/>
    <x v="0"/>
    <s v="United States"/>
    <x v="24"/>
    <x v="25"/>
    <n v="65807"/>
    <x v="2"/>
    <s v="OFF-BI-10002954"/>
    <x v="1"/>
    <x v="8"/>
    <x v="1179"/>
    <n v="13.71"/>
    <n v="3"/>
    <n v="0"/>
    <n v="6.5808"/>
  </r>
  <r>
    <n v="1964"/>
    <x v="960"/>
    <x v="3"/>
    <x v="18"/>
    <d v="2014-09-16T00:00:00"/>
    <s v="Second Class"/>
    <s v="RW-19690"/>
    <s v="Robert Waldorf"/>
    <x v="0"/>
    <s v="United States"/>
    <x v="24"/>
    <x v="25"/>
    <n v="65807"/>
    <x v="2"/>
    <s v="OFF-PA-10002586"/>
    <x v="1"/>
    <x v="10"/>
    <x v="1007"/>
    <n v="24.9"/>
    <n v="5"/>
    <n v="0"/>
    <n v="11.702999999999999"/>
  </r>
  <r>
    <n v="1965"/>
    <x v="960"/>
    <x v="3"/>
    <x v="18"/>
    <d v="2014-09-16T00:00:00"/>
    <s v="Second Class"/>
    <s v="RW-19690"/>
    <s v="Robert Waldorf"/>
    <x v="0"/>
    <s v="United States"/>
    <x v="24"/>
    <x v="25"/>
    <n v="65807"/>
    <x v="2"/>
    <s v="OFF-ST-10000025"/>
    <x v="1"/>
    <x v="4"/>
    <x v="615"/>
    <n v="286.29000000000002"/>
    <n v="3"/>
    <n v="0"/>
    <n v="17.177399999999999"/>
  </r>
  <r>
    <n v="1966"/>
    <x v="960"/>
    <x v="3"/>
    <x v="18"/>
    <d v="2014-09-16T00:00:00"/>
    <s v="Second Class"/>
    <s v="RW-19690"/>
    <s v="Robert Waldorf"/>
    <x v="0"/>
    <s v="United States"/>
    <x v="24"/>
    <x v="25"/>
    <n v="65807"/>
    <x v="2"/>
    <s v="OFF-AP-10003281"/>
    <x v="1"/>
    <x v="9"/>
    <x v="1180"/>
    <n v="24.18"/>
    <n v="2"/>
    <n v="0"/>
    <n v="7.2539999999999996"/>
  </r>
  <r>
    <n v="1967"/>
    <x v="961"/>
    <x v="3"/>
    <x v="202"/>
    <d v="2014-12-29T00:00:00"/>
    <s v="Standard Class"/>
    <s v="DB-13210"/>
    <s v="Dean Braden"/>
    <x v="0"/>
    <s v="United States"/>
    <x v="267"/>
    <x v="30"/>
    <n v="7501"/>
    <x v="3"/>
    <s v="TEC-PH-10002103"/>
    <x v="2"/>
    <x v="7"/>
    <x v="534"/>
    <n v="281.97000000000003"/>
    <n v="3"/>
    <n v="0"/>
    <n v="78.951599999999999"/>
  </r>
  <r>
    <n v="1968"/>
    <x v="961"/>
    <x v="3"/>
    <x v="202"/>
    <d v="2014-12-29T00:00:00"/>
    <s v="Standard Class"/>
    <s v="DB-13210"/>
    <s v="Dean Braden"/>
    <x v="0"/>
    <s v="United States"/>
    <x v="267"/>
    <x v="30"/>
    <n v="7501"/>
    <x v="3"/>
    <s v="OFF-SU-10000898"/>
    <x v="1"/>
    <x v="14"/>
    <x v="1181"/>
    <n v="69.5"/>
    <n v="5"/>
    <n v="0"/>
    <n v="20.155000000000001"/>
  </r>
  <r>
    <n v="1969"/>
    <x v="961"/>
    <x v="3"/>
    <x v="202"/>
    <d v="2014-12-29T00:00:00"/>
    <s v="Standard Class"/>
    <s v="DB-13210"/>
    <s v="Dean Braden"/>
    <x v="0"/>
    <s v="United States"/>
    <x v="267"/>
    <x v="30"/>
    <n v="7501"/>
    <x v="3"/>
    <s v="OFF-PA-10001144"/>
    <x v="1"/>
    <x v="10"/>
    <x v="161"/>
    <n v="166.44"/>
    <n v="3"/>
    <n v="0"/>
    <n v="79.891199999999998"/>
  </r>
  <r>
    <n v="1970"/>
    <x v="962"/>
    <x v="3"/>
    <x v="397"/>
    <d v="2014-09-30T00:00:00"/>
    <s v="Standard Class"/>
    <s v="BD-11320"/>
    <s v="Bill Donatelli"/>
    <x v="0"/>
    <s v="United States"/>
    <x v="251"/>
    <x v="26"/>
    <n v="74133"/>
    <x v="2"/>
    <s v="TEC-AC-10004659"/>
    <x v="2"/>
    <x v="11"/>
    <x v="170"/>
    <n v="291.95999999999998"/>
    <n v="4"/>
    <n v="0"/>
    <n v="102.18600000000001"/>
  </r>
  <r>
    <n v="1971"/>
    <x v="963"/>
    <x v="3"/>
    <x v="636"/>
    <d v="2014-12-05T00:00:00"/>
    <s v="Standard Class"/>
    <s v="ML-17755"/>
    <s v="Max Ludwig"/>
    <x v="2"/>
    <s v="United States"/>
    <x v="22"/>
    <x v="10"/>
    <n v="60623"/>
    <x v="2"/>
    <s v="OFF-AR-10004752"/>
    <x v="1"/>
    <x v="6"/>
    <x v="1105"/>
    <n v="6.4080000000000004"/>
    <n v="3"/>
    <n v="0.2"/>
    <n v="0.64080000000000004"/>
  </r>
  <r>
    <n v="1972"/>
    <x v="963"/>
    <x v="3"/>
    <x v="636"/>
    <d v="2014-12-05T00:00:00"/>
    <s v="Standard Class"/>
    <s v="ML-17755"/>
    <s v="Max Ludwig"/>
    <x v="2"/>
    <s v="United States"/>
    <x v="22"/>
    <x v="10"/>
    <n v="60623"/>
    <x v="2"/>
    <s v="TEC-AC-10004659"/>
    <x v="2"/>
    <x v="11"/>
    <x v="170"/>
    <n v="408.74400000000003"/>
    <n v="7"/>
    <n v="0.2"/>
    <n v="76.639499999999998"/>
  </r>
  <r>
    <n v="1973"/>
    <x v="964"/>
    <x v="2"/>
    <x v="637"/>
    <d v="2011-12-19T00:00:00"/>
    <s v="Standard Class"/>
    <s v="JD-16015"/>
    <s v="Joy Daniels"/>
    <x v="0"/>
    <s v="United States"/>
    <x v="22"/>
    <x v="10"/>
    <n v="60610"/>
    <x v="2"/>
    <s v="OFF-BI-10001249"/>
    <x v="1"/>
    <x v="8"/>
    <x v="1182"/>
    <n v="5.1040000000000001"/>
    <n v="4"/>
    <n v="0.8"/>
    <n v="-8.6768000000000001"/>
  </r>
  <r>
    <n v="1974"/>
    <x v="964"/>
    <x v="2"/>
    <x v="637"/>
    <d v="2011-12-19T00:00:00"/>
    <s v="Standard Class"/>
    <s v="JD-16015"/>
    <s v="Joy Daniels"/>
    <x v="0"/>
    <s v="United States"/>
    <x v="22"/>
    <x v="10"/>
    <n v="60610"/>
    <x v="2"/>
    <s v="OFF-FA-10003059"/>
    <x v="1"/>
    <x v="13"/>
    <x v="794"/>
    <n v="2.8959999999999999"/>
    <n v="2"/>
    <n v="0.2"/>
    <n v="0.47060000000000002"/>
  </r>
  <r>
    <n v="1975"/>
    <x v="964"/>
    <x v="2"/>
    <x v="637"/>
    <d v="2011-12-19T00:00:00"/>
    <s v="Standard Class"/>
    <s v="JD-16015"/>
    <s v="Joy Daniels"/>
    <x v="0"/>
    <s v="United States"/>
    <x v="22"/>
    <x v="10"/>
    <n v="60610"/>
    <x v="2"/>
    <s v="TEC-AC-10002718"/>
    <x v="2"/>
    <x v="11"/>
    <x v="1183"/>
    <n v="35.015999999999998"/>
    <n v="3"/>
    <n v="0.2"/>
    <n v="-2.1884999999999999"/>
  </r>
  <r>
    <n v="1976"/>
    <x v="965"/>
    <x v="2"/>
    <x v="638"/>
    <d v="2011-10-20T00:00:00"/>
    <s v="Second Class"/>
    <s v="AS-10225"/>
    <s v="Alan Schoenberger"/>
    <x v="1"/>
    <s v="United States"/>
    <x v="122"/>
    <x v="19"/>
    <n v="36116"/>
    <x v="0"/>
    <s v="OFF-ST-10001522"/>
    <x v="1"/>
    <x v="4"/>
    <x v="195"/>
    <n v="275.97000000000003"/>
    <n v="3"/>
    <n v="0"/>
    <n v="11.0388"/>
  </r>
  <r>
    <n v="1977"/>
    <x v="965"/>
    <x v="2"/>
    <x v="638"/>
    <d v="2011-10-20T00:00:00"/>
    <s v="Second Class"/>
    <s v="AS-10225"/>
    <s v="Alan Schoenberger"/>
    <x v="1"/>
    <s v="United States"/>
    <x v="122"/>
    <x v="19"/>
    <n v="36116"/>
    <x v="0"/>
    <s v="TEC-PH-10002352"/>
    <x v="2"/>
    <x v="7"/>
    <x v="1184"/>
    <n v="1394.95"/>
    <n v="5"/>
    <n v="0"/>
    <n v="362.68700000000001"/>
  </r>
  <r>
    <n v="1978"/>
    <x v="965"/>
    <x v="2"/>
    <x v="638"/>
    <d v="2011-10-20T00:00:00"/>
    <s v="Second Class"/>
    <s v="AS-10225"/>
    <s v="Alan Schoenberger"/>
    <x v="1"/>
    <s v="United States"/>
    <x v="122"/>
    <x v="19"/>
    <n v="36116"/>
    <x v="0"/>
    <s v="FUR-CH-10003774"/>
    <x v="0"/>
    <x v="1"/>
    <x v="1185"/>
    <n v="545.88"/>
    <n v="6"/>
    <n v="0"/>
    <n v="70.964399999999998"/>
  </r>
  <r>
    <n v="1979"/>
    <x v="966"/>
    <x v="1"/>
    <x v="412"/>
    <d v="2012-12-05T00:00:00"/>
    <s v="Standard Class"/>
    <s v="AA-10375"/>
    <s v="Allen Armold"/>
    <x v="0"/>
    <s v="United States"/>
    <x v="127"/>
    <x v="21"/>
    <n v="97301"/>
    <x v="1"/>
    <s v="OFF-AR-10000127"/>
    <x v="1"/>
    <x v="6"/>
    <x v="1186"/>
    <n v="5.2480000000000002"/>
    <n v="2"/>
    <n v="0.2"/>
    <n v="0.59040000000000004"/>
  </r>
  <r>
    <n v="1980"/>
    <x v="967"/>
    <x v="0"/>
    <x v="167"/>
    <d v="2013-04-15T00:00:00"/>
    <s v="Same Day"/>
    <s v="KT-16465"/>
    <s v="Kean Takahito"/>
    <x v="0"/>
    <s v="United States"/>
    <x v="220"/>
    <x v="16"/>
    <n v="85301"/>
    <x v="1"/>
    <s v="FUR-CH-10004086"/>
    <x v="0"/>
    <x v="1"/>
    <x v="281"/>
    <n v="933.53599999999994"/>
    <n v="4"/>
    <n v="0.2"/>
    <n v="105.0228"/>
  </r>
  <r>
    <n v="1981"/>
    <x v="967"/>
    <x v="0"/>
    <x v="167"/>
    <d v="2013-04-15T00:00:00"/>
    <s v="Same Day"/>
    <s v="KT-16465"/>
    <s v="Kean Takahito"/>
    <x v="0"/>
    <s v="United States"/>
    <x v="220"/>
    <x v="16"/>
    <n v="85301"/>
    <x v="1"/>
    <s v="OFF-ST-10001228"/>
    <x v="1"/>
    <x v="4"/>
    <x v="228"/>
    <n v="42.975999999999999"/>
    <n v="4"/>
    <n v="0.2"/>
    <n v="4.2976000000000001"/>
  </r>
  <r>
    <n v="1982"/>
    <x v="968"/>
    <x v="1"/>
    <x v="639"/>
    <d v="2012-12-16T00:00:00"/>
    <s v="Second Class"/>
    <s v="MM-18280"/>
    <s v="Muhammed MacIntyre"/>
    <x v="1"/>
    <s v="United States"/>
    <x v="38"/>
    <x v="32"/>
    <n v="31907"/>
    <x v="0"/>
    <s v="OFF-BI-10004187"/>
    <x v="1"/>
    <x v="8"/>
    <x v="33"/>
    <n v="3.76"/>
    <n v="2"/>
    <n v="0"/>
    <n v="1.8048"/>
  </r>
  <r>
    <n v="1983"/>
    <x v="969"/>
    <x v="2"/>
    <x v="640"/>
    <d v="2011-09-12T00:00:00"/>
    <s v="Standard Class"/>
    <s v="NG-18430"/>
    <s v="Nathan Gelder"/>
    <x v="0"/>
    <s v="United States"/>
    <x v="268"/>
    <x v="26"/>
    <n v="73120"/>
    <x v="2"/>
    <s v="TEC-PH-10003811"/>
    <x v="2"/>
    <x v="7"/>
    <x v="1187"/>
    <n v="479.96"/>
    <n v="4"/>
    <n v="0"/>
    <n v="134.3888"/>
  </r>
  <r>
    <n v="1984"/>
    <x v="970"/>
    <x v="2"/>
    <x v="641"/>
    <d v="2011-11-27T00:00:00"/>
    <s v="Second Class"/>
    <s v="LW-16825"/>
    <s v="Laurel Workman"/>
    <x v="1"/>
    <s v="United States"/>
    <x v="71"/>
    <x v="1"/>
    <n v="94513"/>
    <x v="1"/>
    <s v="OFF-AP-10000240"/>
    <x v="1"/>
    <x v="9"/>
    <x v="644"/>
    <n v="320.88"/>
    <n v="6"/>
    <n v="0"/>
    <n v="93.055199999999999"/>
  </r>
  <r>
    <n v="1985"/>
    <x v="970"/>
    <x v="2"/>
    <x v="641"/>
    <d v="2011-11-27T00:00:00"/>
    <s v="Second Class"/>
    <s v="LW-16825"/>
    <s v="Laurel Workman"/>
    <x v="1"/>
    <s v="United States"/>
    <x v="71"/>
    <x v="1"/>
    <n v="94513"/>
    <x v="1"/>
    <s v="FUR-FU-10001940"/>
    <x v="0"/>
    <x v="5"/>
    <x v="33"/>
    <n v="23.88"/>
    <n v="3"/>
    <n v="0"/>
    <n v="10.507199999999999"/>
  </r>
  <r>
    <n v="1986"/>
    <x v="970"/>
    <x v="2"/>
    <x v="641"/>
    <d v="2011-11-27T00:00:00"/>
    <s v="Second Class"/>
    <s v="LW-16825"/>
    <s v="Laurel Workman"/>
    <x v="1"/>
    <s v="United States"/>
    <x v="71"/>
    <x v="1"/>
    <n v="94513"/>
    <x v="1"/>
    <s v="OFF-PA-10000575"/>
    <x v="1"/>
    <x v="10"/>
    <x v="1050"/>
    <n v="26.76"/>
    <n v="4"/>
    <n v="0"/>
    <n v="12.3096"/>
  </r>
  <r>
    <n v="1987"/>
    <x v="971"/>
    <x v="0"/>
    <x v="197"/>
    <d v="2013-07-28T00:00:00"/>
    <s v="First Class"/>
    <s v="CB-12415"/>
    <s v="Christy Brittain"/>
    <x v="0"/>
    <s v="United States"/>
    <x v="38"/>
    <x v="24"/>
    <n v="43229"/>
    <x v="3"/>
    <s v="TEC-CO-10001449"/>
    <x v="2"/>
    <x v="16"/>
    <x v="303"/>
    <n v="1439.9760000000001"/>
    <n v="4"/>
    <n v="0.4"/>
    <n v="191.99680000000001"/>
  </r>
  <r>
    <n v="1988"/>
    <x v="972"/>
    <x v="1"/>
    <x v="529"/>
    <d v="2012-11-13T00:00:00"/>
    <s v="Standard Class"/>
    <s v="AS-10090"/>
    <s v="Adam Shillingsburg"/>
    <x v="0"/>
    <s v="United States"/>
    <x v="24"/>
    <x v="25"/>
    <n v="65807"/>
    <x v="2"/>
    <s v="OFF-BI-10002393"/>
    <x v="1"/>
    <x v="8"/>
    <x v="1188"/>
    <n v="17.22"/>
    <n v="3"/>
    <n v="0"/>
    <n v="7.9211999999999998"/>
  </r>
  <r>
    <n v="1989"/>
    <x v="972"/>
    <x v="1"/>
    <x v="529"/>
    <d v="2012-11-13T00:00:00"/>
    <s v="Standard Class"/>
    <s v="AS-10090"/>
    <s v="Adam Shillingsburg"/>
    <x v="0"/>
    <s v="United States"/>
    <x v="24"/>
    <x v="25"/>
    <n v="65807"/>
    <x v="2"/>
    <s v="FUR-TA-10002855"/>
    <x v="0"/>
    <x v="3"/>
    <x v="1189"/>
    <n v="1024.3800000000001"/>
    <n v="7"/>
    <n v="0"/>
    <n v="215.1198"/>
  </r>
  <r>
    <n v="1990"/>
    <x v="972"/>
    <x v="1"/>
    <x v="529"/>
    <d v="2012-11-13T00:00:00"/>
    <s v="Standard Class"/>
    <s v="AS-10090"/>
    <s v="Adam Shillingsburg"/>
    <x v="0"/>
    <s v="United States"/>
    <x v="24"/>
    <x v="25"/>
    <n v="65807"/>
    <x v="2"/>
    <s v="OFF-EN-10000781"/>
    <x v="1"/>
    <x v="12"/>
    <x v="746"/>
    <n v="26.22"/>
    <n v="3"/>
    <n v="0"/>
    <n v="12.323399999999999"/>
  </r>
  <r>
    <n v="1991"/>
    <x v="972"/>
    <x v="1"/>
    <x v="529"/>
    <d v="2012-11-13T00:00:00"/>
    <s v="Standard Class"/>
    <s v="AS-10090"/>
    <s v="Adam Shillingsburg"/>
    <x v="0"/>
    <s v="United States"/>
    <x v="24"/>
    <x v="25"/>
    <n v="65807"/>
    <x v="2"/>
    <s v="OFF-PA-10002160"/>
    <x v="1"/>
    <x v="10"/>
    <x v="1190"/>
    <n v="17.34"/>
    <n v="3"/>
    <n v="0"/>
    <n v="8.4966000000000008"/>
  </r>
  <r>
    <n v="1992"/>
    <x v="973"/>
    <x v="3"/>
    <x v="642"/>
    <d v="2014-01-03T00:00:00"/>
    <s v="Standard Class"/>
    <s v="CB-12415"/>
    <s v="Christy Brittain"/>
    <x v="0"/>
    <s v="United States"/>
    <x v="10"/>
    <x v="9"/>
    <n v="19134"/>
    <x v="3"/>
    <s v="OFF-BI-10004970"/>
    <x v="1"/>
    <x v="8"/>
    <x v="908"/>
    <n v="4.9560000000000004"/>
    <n v="4"/>
    <n v="0.7"/>
    <n v="-3.7995999999999999"/>
  </r>
  <r>
    <n v="1993"/>
    <x v="974"/>
    <x v="3"/>
    <x v="643"/>
    <d v="2014-03-07T00:00:00"/>
    <s v="Standard Class"/>
    <s v="ML-17755"/>
    <s v="Max Ludwig"/>
    <x v="2"/>
    <s v="United States"/>
    <x v="24"/>
    <x v="21"/>
    <n v="97477"/>
    <x v="1"/>
    <s v="OFF-LA-10003923"/>
    <x v="1"/>
    <x v="2"/>
    <x v="424"/>
    <n v="71.040000000000006"/>
    <n v="6"/>
    <n v="0.2"/>
    <n v="26.64"/>
  </r>
  <r>
    <n v="1994"/>
    <x v="974"/>
    <x v="3"/>
    <x v="643"/>
    <d v="2014-03-07T00:00:00"/>
    <s v="Standard Class"/>
    <s v="ML-17755"/>
    <s v="Max Ludwig"/>
    <x v="2"/>
    <s v="United States"/>
    <x v="24"/>
    <x v="21"/>
    <n v="97477"/>
    <x v="1"/>
    <s v="OFF-AR-10002257"/>
    <x v="1"/>
    <x v="6"/>
    <x v="1191"/>
    <n v="5.3440000000000003"/>
    <n v="2"/>
    <n v="0.2"/>
    <n v="0.73480000000000001"/>
  </r>
  <r>
    <n v="1995"/>
    <x v="974"/>
    <x v="3"/>
    <x v="643"/>
    <d v="2014-03-07T00:00:00"/>
    <s v="Standard Class"/>
    <s v="ML-17755"/>
    <s v="Max Ludwig"/>
    <x v="2"/>
    <s v="United States"/>
    <x v="24"/>
    <x v="21"/>
    <n v="97477"/>
    <x v="1"/>
    <s v="OFF-FA-10004395"/>
    <x v="1"/>
    <x v="13"/>
    <x v="1192"/>
    <n v="11.304"/>
    <n v="3"/>
    <n v="0.2"/>
    <n v="-2.1194999999999999"/>
  </r>
  <r>
    <n v="1996"/>
    <x v="975"/>
    <x v="3"/>
    <x v="574"/>
    <d v="2014-05-12T00:00:00"/>
    <s v="Second Class"/>
    <s v="JS-16030"/>
    <s v="Joy Smith"/>
    <x v="0"/>
    <s v="United States"/>
    <x v="12"/>
    <x v="5"/>
    <n v="77036"/>
    <x v="2"/>
    <s v="OFF-AP-10002534"/>
    <x v="1"/>
    <x v="9"/>
    <x v="1193"/>
    <n v="294.62"/>
    <n v="5"/>
    <n v="0.8"/>
    <n v="-766.01199999999994"/>
  </r>
  <r>
    <n v="1997"/>
    <x v="975"/>
    <x v="3"/>
    <x v="574"/>
    <d v="2014-05-12T00:00:00"/>
    <s v="Second Class"/>
    <s v="JS-16030"/>
    <s v="Joy Smith"/>
    <x v="0"/>
    <s v="United States"/>
    <x v="12"/>
    <x v="5"/>
    <n v="77036"/>
    <x v="2"/>
    <s v="FUR-FU-10004020"/>
    <x v="0"/>
    <x v="5"/>
    <x v="488"/>
    <n v="8.7520000000000007"/>
    <n v="4"/>
    <n v="0.6"/>
    <n v="-3.7195999999999998"/>
  </r>
  <r>
    <n v="1998"/>
    <x v="976"/>
    <x v="2"/>
    <x v="644"/>
    <d v="2011-10-02T00:00:00"/>
    <s v="First Class"/>
    <s v="ND-18460"/>
    <s v="Neil Ducich"/>
    <x v="1"/>
    <s v="United States"/>
    <x v="269"/>
    <x v="17"/>
    <n v="23320"/>
    <x v="0"/>
    <s v="OFF-LA-10002787"/>
    <x v="1"/>
    <x v="2"/>
    <x v="542"/>
    <n v="15"/>
    <n v="4"/>
    <n v="0"/>
    <n v="7.2"/>
  </r>
  <r>
    <n v="1999"/>
    <x v="976"/>
    <x v="2"/>
    <x v="644"/>
    <d v="2011-10-02T00:00:00"/>
    <s v="First Class"/>
    <s v="ND-18460"/>
    <s v="Neil Ducich"/>
    <x v="1"/>
    <s v="United States"/>
    <x v="269"/>
    <x v="17"/>
    <n v="23320"/>
    <x v="0"/>
    <s v="TEC-PH-10003645"/>
    <x v="2"/>
    <x v="7"/>
    <x v="294"/>
    <n v="161.61000000000001"/>
    <n v="1"/>
    <n v="0"/>
    <n v="42.018599999999999"/>
  </r>
  <r>
    <n v="2000"/>
    <x v="976"/>
    <x v="2"/>
    <x v="644"/>
    <d v="2011-10-02T00:00:00"/>
    <s v="First Class"/>
    <s v="ND-18460"/>
    <s v="Neil Ducich"/>
    <x v="1"/>
    <s v="United States"/>
    <x v="269"/>
    <x v="17"/>
    <n v="23320"/>
    <x v="0"/>
    <s v="TEC-PH-10001615"/>
    <x v="2"/>
    <x v="7"/>
    <x v="1108"/>
    <n v="144.94999999999999"/>
    <n v="5"/>
    <n v="0"/>
    <n v="42.035499999999999"/>
  </r>
  <r>
    <n v="2001"/>
    <x v="977"/>
    <x v="3"/>
    <x v="645"/>
    <d v="2014-04-19T00:00:00"/>
    <s v="Standard Class"/>
    <s v="LW-17215"/>
    <s v="Luke Weiss"/>
    <x v="0"/>
    <s v="United States"/>
    <x v="45"/>
    <x v="1"/>
    <n v="91104"/>
    <x v="1"/>
    <s v="TEC-AC-10001767"/>
    <x v="2"/>
    <x v="11"/>
    <x v="97"/>
    <n v="199.95"/>
    <n v="5"/>
    <n v="0"/>
    <n v="21.994499999999999"/>
  </r>
  <r>
    <n v="2002"/>
    <x v="977"/>
    <x v="3"/>
    <x v="645"/>
    <d v="2014-04-19T00:00:00"/>
    <s v="Standard Class"/>
    <s v="LW-17215"/>
    <s v="Luke Weiss"/>
    <x v="0"/>
    <s v="United States"/>
    <x v="45"/>
    <x v="1"/>
    <n v="91104"/>
    <x v="1"/>
    <s v="OFF-AR-10001221"/>
    <x v="1"/>
    <x v="6"/>
    <x v="1034"/>
    <n v="41.86"/>
    <n v="7"/>
    <n v="0"/>
    <n v="14.2324"/>
  </r>
  <r>
    <n v="2003"/>
    <x v="978"/>
    <x v="3"/>
    <x v="53"/>
    <d v="2014-12-29T00:00:00"/>
    <s v="Second Class"/>
    <s v="JW-15955"/>
    <s v="Joni Wasserman"/>
    <x v="0"/>
    <s v="United States"/>
    <x v="103"/>
    <x v="0"/>
    <n v="40214"/>
    <x v="0"/>
    <s v="OFF-ST-10000563"/>
    <x v="1"/>
    <x v="4"/>
    <x v="894"/>
    <n v="95.94"/>
    <n v="3"/>
    <n v="0"/>
    <n v="9.5939999999999994"/>
  </r>
  <r>
    <n v="2004"/>
    <x v="978"/>
    <x v="3"/>
    <x v="53"/>
    <d v="2014-12-29T00:00:00"/>
    <s v="Second Class"/>
    <s v="JW-15955"/>
    <s v="Joni Wasserman"/>
    <x v="0"/>
    <s v="United States"/>
    <x v="103"/>
    <x v="0"/>
    <n v="40214"/>
    <x v="0"/>
    <s v="FUR-CH-10001146"/>
    <x v="0"/>
    <x v="1"/>
    <x v="64"/>
    <n v="304.45"/>
    <n v="5"/>
    <n v="0"/>
    <n v="76.112499999999997"/>
  </r>
  <r>
    <n v="2005"/>
    <x v="979"/>
    <x v="3"/>
    <x v="645"/>
    <d v="2014-04-19T00:00:00"/>
    <s v="Standard Class"/>
    <s v="SC-20050"/>
    <s v="Sample Company A"/>
    <x v="2"/>
    <s v="United States"/>
    <x v="270"/>
    <x v="5"/>
    <n v="79424"/>
    <x v="2"/>
    <s v="OFF-BI-10004738"/>
    <x v="1"/>
    <x v="8"/>
    <x v="92"/>
    <n v="11.364000000000001"/>
    <n v="3"/>
    <n v="0.8"/>
    <n v="-17.045999999999999"/>
  </r>
  <r>
    <n v="2006"/>
    <x v="980"/>
    <x v="2"/>
    <x v="520"/>
    <d v="2012-04-01T00:00:00"/>
    <s v="Standard Class"/>
    <s v="RW-19630"/>
    <s v="Rob Williams"/>
    <x v="1"/>
    <s v="United States"/>
    <x v="29"/>
    <x v="25"/>
    <n v="65203"/>
    <x v="2"/>
    <s v="OFF-AR-10000034"/>
    <x v="1"/>
    <x v="6"/>
    <x v="744"/>
    <n v="29.68"/>
    <n v="7"/>
    <n v="0"/>
    <n v="11.575200000000001"/>
  </r>
  <r>
    <n v="2007"/>
    <x v="980"/>
    <x v="2"/>
    <x v="520"/>
    <d v="2012-04-01T00:00:00"/>
    <s v="Standard Class"/>
    <s v="RW-19630"/>
    <s v="Rob Williams"/>
    <x v="1"/>
    <s v="United States"/>
    <x v="29"/>
    <x v="25"/>
    <n v="65203"/>
    <x v="2"/>
    <s v="TEC-AC-10000290"/>
    <x v="2"/>
    <x v="11"/>
    <x v="232"/>
    <n v="47.53"/>
    <n v="7"/>
    <n v="0"/>
    <n v="16.1602"/>
  </r>
  <r>
    <n v="2008"/>
    <x v="981"/>
    <x v="3"/>
    <x v="646"/>
    <d v="2014-05-08T00:00:00"/>
    <s v="First Class"/>
    <s v="CM-12190"/>
    <s v="Charlotte Melton"/>
    <x v="0"/>
    <s v="United States"/>
    <x v="22"/>
    <x v="10"/>
    <n v="60623"/>
    <x v="2"/>
    <s v="FUR-BO-10003034"/>
    <x v="0"/>
    <x v="0"/>
    <x v="1194"/>
    <n v="183.37200000000001"/>
    <n v="2"/>
    <n v="0.3"/>
    <n v="-36.674399999999999"/>
  </r>
  <r>
    <n v="2009"/>
    <x v="982"/>
    <x v="2"/>
    <x v="647"/>
    <d v="2011-11-21T00:00:00"/>
    <s v="Standard Class"/>
    <s v="JF-15190"/>
    <s v="Jamie Frazer"/>
    <x v="0"/>
    <s v="United States"/>
    <x v="271"/>
    <x v="18"/>
    <n v="37604"/>
    <x v="0"/>
    <s v="OFF-AR-10001315"/>
    <x v="1"/>
    <x v="6"/>
    <x v="1020"/>
    <n v="4.2240000000000002"/>
    <n v="3"/>
    <n v="0.2"/>
    <n v="0.47520000000000001"/>
  </r>
  <r>
    <n v="2010"/>
    <x v="982"/>
    <x v="2"/>
    <x v="647"/>
    <d v="2011-11-21T00:00:00"/>
    <s v="Standard Class"/>
    <s v="JF-15190"/>
    <s v="Jamie Frazer"/>
    <x v="0"/>
    <s v="United States"/>
    <x v="271"/>
    <x v="18"/>
    <n v="37604"/>
    <x v="0"/>
    <s v="OFF-AP-10002118"/>
    <x v="1"/>
    <x v="9"/>
    <x v="77"/>
    <n v="333.05599999999998"/>
    <n v="2"/>
    <n v="0.2"/>
    <n v="29.142399999999999"/>
  </r>
  <r>
    <n v="2011"/>
    <x v="982"/>
    <x v="2"/>
    <x v="647"/>
    <d v="2011-11-21T00:00:00"/>
    <s v="Standard Class"/>
    <s v="JF-15190"/>
    <s v="Jamie Frazer"/>
    <x v="0"/>
    <s v="United States"/>
    <x v="271"/>
    <x v="18"/>
    <n v="37604"/>
    <x v="0"/>
    <s v="OFF-PA-10002137"/>
    <x v="1"/>
    <x v="10"/>
    <x v="560"/>
    <n v="24.896000000000001"/>
    <n v="4"/>
    <n v="0.2"/>
    <n v="7.78"/>
  </r>
  <r>
    <n v="2012"/>
    <x v="983"/>
    <x v="1"/>
    <x v="555"/>
    <d v="2012-11-12T00:00:00"/>
    <s v="Same Day"/>
    <s v="SC-20800"/>
    <s v="Stuart Calhoun"/>
    <x v="0"/>
    <s v="United States"/>
    <x v="12"/>
    <x v="5"/>
    <n v="77041"/>
    <x v="2"/>
    <s v="TEC-AC-10001606"/>
    <x v="2"/>
    <x v="11"/>
    <x v="585"/>
    <n v="159.98400000000001"/>
    <n v="2"/>
    <n v="0.2"/>
    <n v="35.996400000000001"/>
  </r>
  <r>
    <n v="2013"/>
    <x v="983"/>
    <x v="1"/>
    <x v="555"/>
    <d v="2012-11-12T00:00:00"/>
    <s v="Same Day"/>
    <s v="SC-20800"/>
    <s v="Stuart Calhoun"/>
    <x v="0"/>
    <s v="United States"/>
    <x v="12"/>
    <x v="5"/>
    <n v="77041"/>
    <x v="2"/>
    <s v="OFF-ST-10000943"/>
    <x v="1"/>
    <x v="4"/>
    <x v="1195"/>
    <n v="46.344000000000001"/>
    <n v="3"/>
    <n v="0.2"/>
    <n v="4.6344000000000003"/>
  </r>
  <r>
    <n v="2014"/>
    <x v="984"/>
    <x v="0"/>
    <x v="31"/>
    <d v="2013-09-24T00:00:00"/>
    <s v="Standard Class"/>
    <s v="AM-10705"/>
    <s v="Anne McFarland"/>
    <x v="0"/>
    <s v="United States"/>
    <x v="109"/>
    <x v="19"/>
    <n v="36830"/>
    <x v="0"/>
    <s v="FUR-CH-10001854"/>
    <x v="0"/>
    <x v="1"/>
    <x v="1110"/>
    <n v="350.98"/>
    <n v="1"/>
    <n v="0"/>
    <n v="84.235200000000006"/>
  </r>
  <r>
    <n v="2015"/>
    <x v="984"/>
    <x v="0"/>
    <x v="31"/>
    <d v="2013-09-24T00:00:00"/>
    <s v="Standard Class"/>
    <s v="AM-10705"/>
    <s v="Anne McFarland"/>
    <x v="0"/>
    <s v="United States"/>
    <x v="109"/>
    <x v="19"/>
    <n v="36830"/>
    <x v="0"/>
    <s v="OFF-PA-10000533"/>
    <x v="1"/>
    <x v="10"/>
    <x v="1196"/>
    <n v="13.08"/>
    <n v="2"/>
    <n v="0"/>
    <n v="6.0167999999999999"/>
  </r>
  <r>
    <n v="2016"/>
    <x v="984"/>
    <x v="0"/>
    <x v="31"/>
    <d v="2013-09-24T00:00:00"/>
    <s v="Standard Class"/>
    <s v="AM-10705"/>
    <s v="Anne McFarland"/>
    <x v="0"/>
    <s v="United States"/>
    <x v="109"/>
    <x v="19"/>
    <n v="36830"/>
    <x v="0"/>
    <s v="OFF-ST-10003716"/>
    <x v="1"/>
    <x v="4"/>
    <x v="889"/>
    <n v="900.08"/>
    <n v="4"/>
    <n v="0"/>
    <n v="117.0104"/>
  </r>
  <r>
    <n v="2017"/>
    <x v="985"/>
    <x v="1"/>
    <x v="531"/>
    <d v="2012-03-23T00:00:00"/>
    <s v="Standard Class"/>
    <s v="BK-11260"/>
    <s v="Berenike Kampe"/>
    <x v="0"/>
    <s v="United States"/>
    <x v="272"/>
    <x v="1"/>
    <n v="92404"/>
    <x v="1"/>
    <s v="OFF-BI-10000088"/>
    <x v="1"/>
    <x v="8"/>
    <x v="1025"/>
    <n v="17.568000000000001"/>
    <n v="2"/>
    <n v="0.2"/>
    <n v="6.3684000000000003"/>
  </r>
  <r>
    <n v="2018"/>
    <x v="985"/>
    <x v="1"/>
    <x v="531"/>
    <d v="2012-03-23T00:00:00"/>
    <s v="Standard Class"/>
    <s v="BK-11260"/>
    <s v="Berenike Kampe"/>
    <x v="0"/>
    <s v="United States"/>
    <x v="272"/>
    <x v="1"/>
    <n v="92404"/>
    <x v="1"/>
    <s v="OFF-LA-10000240"/>
    <x v="1"/>
    <x v="2"/>
    <x v="2"/>
    <n v="14.62"/>
    <n v="2"/>
    <n v="0"/>
    <n v="6.8714000000000004"/>
  </r>
  <r>
    <n v="2019"/>
    <x v="985"/>
    <x v="1"/>
    <x v="531"/>
    <d v="2012-03-23T00:00:00"/>
    <s v="Standard Class"/>
    <s v="BK-11260"/>
    <s v="Berenike Kampe"/>
    <x v="0"/>
    <s v="United States"/>
    <x v="272"/>
    <x v="1"/>
    <n v="92404"/>
    <x v="1"/>
    <s v="OFF-SU-10001165"/>
    <x v="1"/>
    <x v="14"/>
    <x v="1039"/>
    <n v="33.36"/>
    <n v="4"/>
    <n v="0"/>
    <n v="8.6736000000000004"/>
  </r>
  <r>
    <n v="2020"/>
    <x v="985"/>
    <x v="1"/>
    <x v="531"/>
    <d v="2012-03-23T00:00:00"/>
    <s v="Standard Class"/>
    <s v="BK-11260"/>
    <s v="Berenike Kampe"/>
    <x v="0"/>
    <s v="United States"/>
    <x v="272"/>
    <x v="1"/>
    <n v="92404"/>
    <x v="1"/>
    <s v="OFF-PA-10002749"/>
    <x v="1"/>
    <x v="10"/>
    <x v="185"/>
    <n v="40.14"/>
    <n v="6"/>
    <n v="0"/>
    <n v="19.668600000000001"/>
  </r>
  <r>
    <n v="2021"/>
    <x v="986"/>
    <x v="0"/>
    <x v="251"/>
    <d v="2013-09-22T00:00:00"/>
    <s v="First Class"/>
    <s v="RH-19510"/>
    <s v="Rick Huthwaite"/>
    <x v="2"/>
    <s v="United States"/>
    <x v="205"/>
    <x v="34"/>
    <n v="2908"/>
    <x v="3"/>
    <s v="OFF-ST-10001490"/>
    <x v="1"/>
    <x v="4"/>
    <x v="513"/>
    <n v="1606.23"/>
    <n v="9"/>
    <n v="0"/>
    <n v="481.86900000000003"/>
  </r>
  <r>
    <n v="2022"/>
    <x v="986"/>
    <x v="0"/>
    <x v="251"/>
    <d v="2013-09-22T00:00:00"/>
    <s v="First Class"/>
    <s v="RH-19510"/>
    <s v="Rick Huthwaite"/>
    <x v="2"/>
    <s v="United States"/>
    <x v="205"/>
    <x v="34"/>
    <n v="2908"/>
    <x v="3"/>
    <s v="OFF-PA-10002377"/>
    <x v="1"/>
    <x v="10"/>
    <x v="557"/>
    <n v="17.04"/>
    <n v="3"/>
    <n v="0"/>
    <n v="7.6680000000000001"/>
  </r>
  <r>
    <n v="2023"/>
    <x v="986"/>
    <x v="0"/>
    <x v="251"/>
    <d v="2013-09-22T00:00:00"/>
    <s v="First Class"/>
    <s v="RH-19510"/>
    <s v="Rick Huthwaite"/>
    <x v="2"/>
    <s v="United States"/>
    <x v="205"/>
    <x v="34"/>
    <n v="2908"/>
    <x v="3"/>
    <s v="OFF-BI-10004826"/>
    <x v="1"/>
    <x v="8"/>
    <x v="721"/>
    <n v="49.53"/>
    <n v="3"/>
    <n v="0"/>
    <n v="23.7744"/>
  </r>
  <r>
    <n v="2024"/>
    <x v="986"/>
    <x v="0"/>
    <x v="251"/>
    <d v="2013-09-22T00:00:00"/>
    <s v="First Class"/>
    <s v="RH-19510"/>
    <s v="Rick Huthwaite"/>
    <x v="2"/>
    <s v="United States"/>
    <x v="205"/>
    <x v="34"/>
    <n v="2908"/>
    <x v="3"/>
    <s v="FUR-CH-10004675"/>
    <x v="0"/>
    <x v="1"/>
    <x v="629"/>
    <n v="872.32"/>
    <n v="4"/>
    <n v="0"/>
    <n v="244.24959999999999"/>
  </r>
  <r>
    <n v="2025"/>
    <x v="987"/>
    <x v="3"/>
    <x v="648"/>
    <d v="2014-08-23T00:00:00"/>
    <s v="Second Class"/>
    <s v="GM-14500"/>
    <s v="Gene McClure"/>
    <x v="0"/>
    <s v="United States"/>
    <x v="201"/>
    <x v="1"/>
    <n v="93727"/>
    <x v="1"/>
    <s v="OFF-BI-10002867"/>
    <x v="1"/>
    <x v="8"/>
    <x v="963"/>
    <n v="239.12"/>
    <n v="5"/>
    <n v="0.2"/>
    <n v="77.713999999999999"/>
  </r>
  <r>
    <n v="2026"/>
    <x v="988"/>
    <x v="1"/>
    <x v="649"/>
    <d v="2012-03-15T00:00:00"/>
    <s v="First Class"/>
    <s v="MC-17275"/>
    <s v="Marc Crier"/>
    <x v="0"/>
    <s v="United States"/>
    <x v="4"/>
    <x v="4"/>
    <n v="98103"/>
    <x v="1"/>
    <s v="FUR-BO-10004409"/>
    <x v="0"/>
    <x v="0"/>
    <x v="625"/>
    <n v="141.96"/>
    <n v="2"/>
    <n v="0"/>
    <n v="39.748800000000003"/>
  </r>
  <r>
    <n v="2027"/>
    <x v="989"/>
    <x v="0"/>
    <x v="162"/>
    <d v="2013-11-09T00:00:00"/>
    <s v="Second Class"/>
    <s v="VM-21685"/>
    <s v="Valerie Mitchum"/>
    <x v="2"/>
    <s v="United States"/>
    <x v="152"/>
    <x v="1"/>
    <n v="93534"/>
    <x v="1"/>
    <s v="OFF-BI-10002225"/>
    <x v="1"/>
    <x v="8"/>
    <x v="336"/>
    <n v="33.024000000000001"/>
    <n v="2"/>
    <n v="0.2"/>
    <n v="11.558400000000001"/>
  </r>
  <r>
    <n v="2028"/>
    <x v="989"/>
    <x v="0"/>
    <x v="162"/>
    <d v="2013-11-09T00:00:00"/>
    <s v="Second Class"/>
    <s v="VM-21685"/>
    <s v="Valerie Mitchum"/>
    <x v="2"/>
    <s v="United States"/>
    <x v="152"/>
    <x v="1"/>
    <n v="93534"/>
    <x v="1"/>
    <s v="OFF-BI-10001989"/>
    <x v="1"/>
    <x v="8"/>
    <x v="537"/>
    <n v="67.135999999999996"/>
    <n v="4"/>
    <n v="0.2"/>
    <n v="23.497599999999998"/>
  </r>
  <r>
    <n v="2029"/>
    <x v="990"/>
    <x v="1"/>
    <x v="650"/>
    <d v="2012-11-30T00:00:00"/>
    <s v="Standard Class"/>
    <s v="GP-14740"/>
    <s v="Guy Phonely"/>
    <x v="1"/>
    <s v="United States"/>
    <x v="273"/>
    <x v="31"/>
    <n v="1453"/>
    <x v="3"/>
    <s v="OFF-BI-10000343"/>
    <x v="1"/>
    <x v="8"/>
    <x v="184"/>
    <n v="14.73"/>
    <n v="3"/>
    <n v="0"/>
    <n v="6.9230999999999998"/>
  </r>
  <r>
    <n v="2030"/>
    <x v="990"/>
    <x v="1"/>
    <x v="650"/>
    <d v="2012-11-30T00:00:00"/>
    <s v="Standard Class"/>
    <s v="GP-14740"/>
    <s v="Guy Phonely"/>
    <x v="1"/>
    <s v="United States"/>
    <x v="273"/>
    <x v="31"/>
    <n v="1453"/>
    <x v="3"/>
    <s v="OFF-ST-10001172"/>
    <x v="1"/>
    <x v="4"/>
    <x v="1197"/>
    <n v="104.9"/>
    <n v="5"/>
    <n v="0"/>
    <n v="25.175999999999998"/>
  </r>
  <r>
    <n v="2031"/>
    <x v="990"/>
    <x v="1"/>
    <x v="650"/>
    <d v="2012-11-30T00:00:00"/>
    <s v="Standard Class"/>
    <s v="GP-14740"/>
    <s v="Guy Phonely"/>
    <x v="1"/>
    <s v="United States"/>
    <x v="273"/>
    <x v="31"/>
    <n v="1453"/>
    <x v="3"/>
    <s v="OFF-BI-10003707"/>
    <x v="1"/>
    <x v="8"/>
    <x v="776"/>
    <n v="61.04"/>
    <n v="4"/>
    <n v="0"/>
    <n v="30.52"/>
  </r>
  <r>
    <n v="2032"/>
    <x v="990"/>
    <x v="1"/>
    <x v="650"/>
    <d v="2012-11-30T00:00:00"/>
    <s v="Standard Class"/>
    <s v="GP-14740"/>
    <s v="Guy Phonely"/>
    <x v="1"/>
    <s v="United States"/>
    <x v="273"/>
    <x v="31"/>
    <n v="1453"/>
    <x v="3"/>
    <s v="OFF-PA-10001274"/>
    <x v="1"/>
    <x v="10"/>
    <x v="1011"/>
    <n v="10.95"/>
    <n v="3"/>
    <n v="0"/>
    <n v="5.1464999999999996"/>
  </r>
  <r>
    <n v="2033"/>
    <x v="991"/>
    <x v="0"/>
    <x v="10"/>
    <d v="2013-12-14T00:00:00"/>
    <s v="Standard Class"/>
    <s v="GB-14530"/>
    <s v="George Bell"/>
    <x v="1"/>
    <s v="United States"/>
    <x v="5"/>
    <x v="5"/>
    <n v="76106"/>
    <x v="2"/>
    <s v="OFF-PA-10002250"/>
    <x v="1"/>
    <x v="10"/>
    <x v="699"/>
    <n v="9.3919999999999995"/>
    <n v="2"/>
    <n v="0.2"/>
    <n v="3.2871999999999999"/>
  </r>
  <r>
    <n v="2034"/>
    <x v="991"/>
    <x v="0"/>
    <x v="10"/>
    <d v="2013-12-14T00:00:00"/>
    <s v="Standard Class"/>
    <s v="GB-14530"/>
    <s v="George Bell"/>
    <x v="1"/>
    <s v="United States"/>
    <x v="5"/>
    <x v="5"/>
    <n v="76106"/>
    <x v="2"/>
    <s v="OFF-AR-10000475"/>
    <x v="1"/>
    <x v="6"/>
    <x v="1111"/>
    <n v="9.3279999999999994"/>
    <n v="1"/>
    <n v="0.2"/>
    <n v="0.81620000000000004"/>
  </r>
  <r>
    <n v="2035"/>
    <x v="992"/>
    <x v="3"/>
    <x v="145"/>
    <d v="2014-09-30T00:00:00"/>
    <s v="Standard Class"/>
    <s v="CT-11995"/>
    <s v="Carol Triggs"/>
    <x v="0"/>
    <s v="United States"/>
    <x v="30"/>
    <x v="11"/>
    <n v="55901"/>
    <x v="2"/>
    <s v="OFF-BI-10002976"/>
    <x v="1"/>
    <x v="8"/>
    <x v="849"/>
    <n v="8.26"/>
    <n v="2"/>
    <n v="0"/>
    <n v="3.8822000000000001"/>
  </r>
  <r>
    <n v="2036"/>
    <x v="992"/>
    <x v="3"/>
    <x v="145"/>
    <d v="2014-09-30T00:00:00"/>
    <s v="Standard Class"/>
    <s v="CT-11995"/>
    <s v="Carol Triggs"/>
    <x v="0"/>
    <s v="United States"/>
    <x v="30"/>
    <x v="11"/>
    <n v="55901"/>
    <x v="2"/>
    <s v="FUR-CH-10003061"/>
    <x v="0"/>
    <x v="1"/>
    <x v="51"/>
    <n v="269.97000000000003"/>
    <n v="3"/>
    <n v="0"/>
    <n v="51.2943"/>
  </r>
  <r>
    <n v="2037"/>
    <x v="993"/>
    <x v="1"/>
    <x v="651"/>
    <d v="2012-01-27T00:00:00"/>
    <s v="Standard Class"/>
    <s v="CW-11905"/>
    <s v="Carl Weiss"/>
    <x v="2"/>
    <s v="United States"/>
    <x v="274"/>
    <x v="37"/>
    <n v="59715"/>
    <x v="1"/>
    <s v="OFF-PA-10002893"/>
    <x v="1"/>
    <x v="10"/>
    <x v="359"/>
    <n v="29.04"/>
    <n v="3"/>
    <n v="0"/>
    <n v="13.9392"/>
  </r>
  <r>
    <n v="2038"/>
    <x v="993"/>
    <x v="1"/>
    <x v="651"/>
    <d v="2012-01-27T00:00:00"/>
    <s v="Standard Class"/>
    <s v="CW-11905"/>
    <s v="Carl Weiss"/>
    <x v="2"/>
    <s v="United States"/>
    <x v="274"/>
    <x v="37"/>
    <n v="59715"/>
    <x v="1"/>
    <s v="OFF-LA-10003077"/>
    <x v="1"/>
    <x v="2"/>
    <x v="1080"/>
    <n v="14.62"/>
    <n v="2"/>
    <n v="0"/>
    <n v="6.8714000000000004"/>
  </r>
  <r>
    <n v="2039"/>
    <x v="994"/>
    <x v="1"/>
    <x v="652"/>
    <d v="2012-06-23T00:00:00"/>
    <s v="Standard Class"/>
    <s v="SN-20560"/>
    <s v="Skye Norling"/>
    <x v="2"/>
    <s v="United States"/>
    <x v="97"/>
    <x v="16"/>
    <n v="85345"/>
    <x v="1"/>
    <s v="OFF-PA-10001661"/>
    <x v="1"/>
    <x v="10"/>
    <x v="1198"/>
    <n v="11.952"/>
    <n v="3"/>
    <n v="0.2"/>
    <n v="4.3326000000000002"/>
  </r>
  <r>
    <n v="2040"/>
    <x v="994"/>
    <x v="1"/>
    <x v="652"/>
    <d v="2012-06-23T00:00:00"/>
    <s v="Standard Class"/>
    <s v="SN-20560"/>
    <s v="Skye Norling"/>
    <x v="2"/>
    <s v="United States"/>
    <x v="97"/>
    <x v="16"/>
    <n v="85345"/>
    <x v="1"/>
    <s v="OFF-BI-10004656"/>
    <x v="1"/>
    <x v="8"/>
    <x v="855"/>
    <n v="4.5359999999999996"/>
    <n v="7"/>
    <n v="0.7"/>
    <n v="-3.3264"/>
  </r>
  <r>
    <n v="2041"/>
    <x v="994"/>
    <x v="1"/>
    <x v="652"/>
    <d v="2012-06-23T00:00:00"/>
    <s v="Standard Class"/>
    <s v="SN-20560"/>
    <s v="Skye Norling"/>
    <x v="2"/>
    <s v="United States"/>
    <x v="97"/>
    <x v="16"/>
    <n v="85345"/>
    <x v="1"/>
    <s v="OFF-BI-10003707"/>
    <x v="1"/>
    <x v="8"/>
    <x v="776"/>
    <n v="9.1560000000000006"/>
    <n v="2"/>
    <n v="0.7"/>
    <n v="-6.1040000000000001"/>
  </r>
  <r>
    <n v="2042"/>
    <x v="994"/>
    <x v="1"/>
    <x v="652"/>
    <d v="2012-06-23T00:00:00"/>
    <s v="Standard Class"/>
    <s v="SN-20560"/>
    <s v="Skye Norling"/>
    <x v="2"/>
    <s v="United States"/>
    <x v="97"/>
    <x v="16"/>
    <n v="85345"/>
    <x v="1"/>
    <s v="FUR-FU-10004973"/>
    <x v="0"/>
    <x v="5"/>
    <x v="1134"/>
    <n v="75.36"/>
    <n v="5"/>
    <n v="0.2"/>
    <n v="20.724"/>
  </r>
  <r>
    <n v="2043"/>
    <x v="995"/>
    <x v="1"/>
    <x v="653"/>
    <d v="2012-08-10T00:00:00"/>
    <s v="Standard Class"/>
    <s v="EB-13705"/>
    <s v="Ed Braxton"/>
    <x v="1"/>
    <s v="United States"/>
    <x v="70"/>
    <x v="1"/>
    <n v="92105"/>
    <x v="1"/>
    <s v="OFF-BI-10004817"/>
    <x v="1"/>
    <x v="8"/>
    <x v="1199"/>
    <n v="57.503999999999998"/>
    <n v="6"/>
    <n v="0.2"/>
    <n v="20.1264"/>
  </r>
  <r>
    <n v="2044"/>
    <x v="996"/>
    <x v="3"/>
    <x v="551"/>
    <d v="2014-11-24T00:00:00"/>
    <s v="Standard Class"/>
    <s v="JW-15220"/>
    <s v="Jane Waco"/>
    <x v="1"/>
    <s v="United States"/>
    <x v="80"/>
    <x v="24"/>
    <n v="44107"/>
    <x v="3"/>
    <s v="OFF-AR-10001860"/>
    <x v="1"/>
    <x v="6"/>
    <x v="907"/>
    <n v="38.863999999999997"/>
    <n v="7"/>
    <n v="0.2"/>
    <n v="7.7728000000000002"/>
  </r>
  <r>
    <n v="2045"/>
    <x v="997"/>
    <x v="2"/>
    <x v="654"/>
    <d v="2011-08-23T00:00:00"/>
    <s v="Standard Class"/>
    <s v="KB-16585"/>
    <s v="Ken Black"/>
    <x v="1"/>
    <s v="United States"/>
    <x v="12"/>
    <x v="5"/>
    <n v="77095"/>
    <x v="2"/>
    <s v="OFF-PA-10001639"/>
    <x v="1"/>
    <x v="10"/>
    <x v="972"/>
    <n v="15.552"/>
    <n v="3"/>
    <n v="0.2"/>
    <n v="5.4432"/>
  </r>
  <r>
    <n v="2046"/>
    <x v="998"/>
    <x v="0"/>
    <x v="19"/>
    <d v="2013-07-22T00:00:00"/>
    <s v="Standard Class"/>
    <s v="MC-17590"/>
    <s v="Matt Collister"/>
    <x v="1"/>
    <s v="United States"/>
    <x v="275"/>
    <x v="30"/>
    <n v="8861"/>
    <x v="3"/>
    <s v="OFF-AP-10004487"/>
    <x v="1"/>
    <x v="9"/>
    <x v="715"/>
    <n v="162.63999999999999"/>
    <n v="2"/>
    <n v="0"/>
    <n v="45.539200000000001"/>
  </r>
  <r>
    <n v="2047"/>
    <x v="998"/>
    <x v="0"/>
    <x v="19"/>
    <d v="2013-07-22T00:00:00"/>
    <s v="Standard Class"/>
    <s v="MC-17590"/>
    <s v="Matt Collister"/>
    <x v="1"/>
    <s v="United States"/>
    <x v="275"/>
    <x v="30"/>
    <n v="8861"/>
    <x v="3"/>
    <s v="TEC-PH-10001760"/>
    <x v="2"/>
    <x v="7"/>
    <x v="254"/>
    <n v="597"/>
    <n v="3"/>
    <n v="0"/>
    <n v="280.58999999999997"/>
  </r>
  <r>
    <n v="2048"/>
    <x v="998"/>
    <x v="0"/>
    <x v="19"/>
    <d v="2013-07-22T00:00:00"/>
    <s v="Standard Class"/>
    <s v="MC-17590"/>
    <s v="Matt Collister"/>
    <x v="1"/>
    <s v="United States"/>
    <x v="275"/>
    <x v="30"/>
    <n v="8861"/>
    <x v="3"/>
    <s v="OFF-PA-10004071"/>
    <x v="1"/>
    <x v="10"/>
    <x v="412"/>
    <n v="55.48"/>
    <n v="1"/>
    <n v="0"/>
    <n v="26.630400000000002"/>
  </r>
  <r>
    <n v="2049"/>
    <x v="999"/>
    <x v="1"/>
    <x v="655"/>
    <d v="2012-07-13T00:00:00"/>
    <s v="First Class"/>
    <s v="CK-12595"/>
    <s v="Clytie Kelty"/>
    <x v="0"/>
    <s v="United States"/>
    <x v="10"/>
    <x v="9"/>
    <n v="19134"/>
    <x v="3"/>
    <s v="FUR-FU-10004848"/>
    <x v="0"/>
    <x v="5"/>
    <x v="28"/>
    <n v="289.8"/>
    <n v="7"/>
    <n v="0.2"/>
    <n v="36.225000000000001"/>
  </r>
  <r>
    <n v="2050"/>
    <x v="999"/>
    <x v="1"/>
    <x v="655"/>
    <d v="2012-07-13T00:00:00"/>
    <s v="First Class"/>
    <s v="CK-12595"/>
    <s v="Clytie Kelty"/>
    <x v="0"/>
    <s v="United States"/>
    <x v="10"/>
    <x v="9"/>
    <n v="19134"/>
    <x v="3"/>
    <s v="OFF-BI-10004022"/>
    <x v="1"/>
    <x v="8"/>
    <x v="748"/>
    <n v="2.5019999999999998"/>
    <n v="3"/>
    <n v="0.7"/>
    <n v="-2.0015999999999998"/>
  </r>
  <r>
    <n v="2051"/>
    <x v="999"/>
    <x v="1"/>
    <x v="655"/>
    <d v="2012-07-13T00:00:00"/>
    <s v="First Class"/>
    <s v="CK-12595"/>
    <s v="Clytie Kelty"/>
    <x v="0"/>
    <s v="United States"/>
    <x v="10"/>
    <x v="9"/>
    <n v="19134"/>
    <x v="3"/>
    <s v="OFF-BI-10003669"/>
    <x v="1"/>
    <x v="8"/>
    <x v="796"/>
    <n v="6.48"/>
    <n v="4"/>
    <n v="0.7"/>
    <n v="-4.7519999999999998"/>
  </r>
  <r>
    <n v="2052"/>
    <x v="999"/>
    <x v="1"/>
    <x v="655"/>
    <d v="2012-07-13T00:00:00"/>
    <s v="First Class"/>
    <s v="CK-12595"/>
    <s v="Clytie Kelty"/>
    <x v="0"/>
    <s v="United States"/>
    <x v="10"/>
    <x v="9"/>
    <n v="19134"/>
    <x v="3"/>
    <s v="FUR-CH-10003833"/>
    <x v="0"/>
    <x v="1"/>
    <x v="1200"/>
    <n v="341.488"/>
    <n v="8"/>
    <n v="0.3"/>
    <n v="-73.176000000000002"/>
  </r>
  <r>
    <n v="2053"/>
    <x v="999"/>
    <x v="1"/>
    <x v="655"/>
    <d v="2012-07-13T00:00:00"/>
    <s v="First Class"/>
    <s v="CK-12595"/>
    <s v="Clytie Kelty"/>
    <x v="0"/>
    <s v="United States"/>
    <x v="10"/>
    <x v="9"/>
    <n v="19134"/>
    <x v="3"/>
    <s v="OFF-AR-10003732"/>
    <x v="1"/>
    <x v="6"/>
    <x v="321"/>
    <n v="11.12"/>
    <n v="5"/>
    <n v="0.2"/>
    <n v="0.83399999999999996"/>
  </r>
  <r>
    <n v="2054"/>
    <x v="999"/>
    <x v="1"/>
    <x v="655"/>
    <d v="2012-07-13T00:00:00"/>
    <s v="First Class"/>
    <s v="CK-12595"/>
    <s v="Clytie Kelty"/>
    <x v="0"/>
    <s v="United States"/>
    <x v="10"/>
    <x v="9"/>
    <n v="19134"/>
    <x v="3"/>
    <s v="FUR-FU-10003142"/>
    <x v="0"/>
    <x v="5"/>
    <x v="1201"/>
    <n v="25.344000000000001"/>
    <n v="6"/>
    <n v="0.2"/>
    <n v="3.4847999999999999"/>
  </r>
  <r>
    <n v="2055"/>
    <x v="1000"/>
    <x v="0"/>
    <x v="49"/>
    <d v="2013-08-12T00:00:00"/>
    <s v="Standard Class"/>
    <s v="RD-19480"/>
    <s v="Rick Duston"/>
    <x v="0"/>
    <s v="United States"/>
    <x v="102"/>
    <x v="14"/>
    <n v="47374"/>
    <x v="2"/>
    <s v="FUR-FU-10001196"/>
    <x v="0"/>
    <x v="5"/>
    <x v="1116"/>
    <n v="17.309999999999999"/>
    <n v="3"/>
    <n v="0"/>
    <n v="5.1929999999999996"/>
  </r>
  <r>
    <n v="2056"/>
    <x v="1001"/>
    <x v="3"/>
    <x v="66"/>
    <d v="2014-12-26T00:00:00"/>
    <s v="First Class"/>
    <s v="TP-21130"/>
    <s v="Theone Pippenger"/>
    <x v="0"/>
    <s v="United States"/>
    <x v="66"/>
    <x v="12"/>
    <n v="48227"/>
    <x v="2"/>
    <s v="TEC-AC-10001114"/>
    <x v="2"/>
    <x v="11"/>
    <x v="1202"/>
    <n v="199.95"/>
    <n v="5"/>
    <n v="0"/>
    <n v="63.984000000000002"/>
  </r>
  <r>
    <n v="2057"/>
    <x v="1001"/>
    <x v="3"/>
    <x v="66"/>
    <d v="2014-12-26T00:00:00"/>
    <s v="First Class"/>
    <s v="TP-21130"/>
    <s v="Theone Pippenger"/>
    <x v="0"/>
    <s v="United States"/>
    <x v="66"/>
    <x v="12"/>
    <n v="48227"/>
    <x v="2"/>
    <s v="FUR-CH-10002335"/>
    <x v="0"/>
    <x v="1"/>
    <x v="623"/>
    <n v="1586.69"/>
    <n v="7"/>
    <n v="0"/>
    <n v="412.5394"/>
  </r>
  <r>
    <n v="2058"/>
    <x v="1001"/>
    <x v="3"/>
    <x v="66"/>
    <d v="2014-12-26T00:00:00"/>
    <s v="First Class"/>
    <s v="TP-21130"/>
    <s v="Theone Pippenger"/>
    <x v="0"/>
    <s v="United States"/>
    <x v="66"/>
    <x v="12"/>
    <n v="48227"/>
    <x v="2"/>
    <s v="TEC-AC-10000844"/>
    <x v="2"/>
    <x v="11"/>
    <x v="106"/>
    <n v="84.99"/>
    <n v="1"/>
    <n v="0"/>
    <n v="30.596399999999999"/>
  </r>
  <r>
    <n v="2059"/>
    <x v="1001"/>
    <x v="3"/>
    <x v="66"/>
    <d v="2014-12-26T00:00:00"/>
    <s v="First Class"/>
    <s v="TP-21130"/>
    <s v="Theone Pippenger"/>
    <x v="0"/>
    <s v="United States"/>
    <x v="66"/>
    <x v="12"/>
    <n v="48227"/>
    <x v="2"/>
    <s v="FUR-TA-10004534"/>
    <x v="0"/>
    <x v="3"/>
    <x v="121"/>
    <n v="411.8"/>
    <n v="2"/>
    <n v="0"/>
    <n v="70.006"/>
  </r>
  <r>
    <n v="2060"/>
    <x v="1002"/>
    <x v="2"/>
    <x v="656"/>
    <d v="2011-04-11T00:00:00"/>
    <s v="Standard Class"/>
    <s v="GG-14650"/>
    <s v="Greg Guthrie"/>
    <x v="1"/>
    <s v="United States"/>
    <x v="1"/>
    <x v="1"/>
    <n v="90049"/>
    <x v="1"/>
    <s v="OFF-FA-10002975"/>
    <x v="1"/>
    <x v="13"/>
    <x v="33"/>
    <n v="11.34"/>
    <n v="3"/>
    <n v="0"/>
    <n v="5.2164000000000001"/>
  </r>
  <r>
    <n v="2061"/>
    <x v="1002"/>
    <x v="2"/>
    <x v="656"/>
    <d v="2011-04-11T00:00:00"/>
    <s v="Standard Class"/>
    <s v="GG-14650"/>
    <s v="Greg Guthrie"/>
    <x v="1"/>
    <s v="United States"/>
    <x v="1"/>
    <x v="1"/>
    <n v="90049"/>
    <x v="1"/>
    <s v="OFF-ST-10003996"/>
    <x v="1"/>
    <x v="4"/>
    <x v="1203"/>
    <n v="80.3"/>
    <n v="5"/>
    <n v="0"/>
    <n v="20.878"/>
  </r>
  <r>
    <n v="2062"/>
    <x v="1002"/>
    <x v="2"/>
    <x v="656"/>
    <d v="2011-04-11T00:00:00"/>
    <s v="Standard Class"/>
    <s v="GG-14650"/>
    <s v="Greg Guthrie"/>
    <x v="1"/>
    <s v="United States"/>
    <x v="1"/>
    <x v="1"/>
    <n v="90049"/>
    <x v="1"/>
    <s v="OFF-BI-10002571"/>
    <x v="1"/>
    <x v="8"/>
    <x v="1204"/>
    <n v="15.968"/>
    <n v="2"/>
    <n v="0.2"/>
    <n v="5.3891999999999998"/>
  </r>
  <r>
    <n v="2063"/>
    <x v="1002"/>
    <x v="2"/>
    <x v="656"/>
    <d v="2011-04-11T00:00:00"/>
    <s v="Standard Class"/>
    <s v="GG-14650"/>
    <s v="Greg Guthrie"/>
    <x v="1"/>
    <s v="United States"/>
    <x v="1"/>
    <x v="1"/>
    <n v="90049"/>
    <x v="1"/>
    <s v="OFF-PA-10000477"/>
    <x v="1"/>
    <x v="10"/>
    <x v="1205"/>
    <n v="64.739999999999995"/>
    <n v="13"/>
    <n v="0"/>
    <n v="30.427800000000001"/>
  </r>
  <r>
    <n v="2064"/>
    <x v="1002"/>
    <x v="2"/>
    <x v="656"/>
    <d v="2011-04-11T00:00:00"/>
    <s v="Standard Class"/>
    <s v="GG-14650"/>
    <s v="Greg Guthrie"/>
    <x v="1"/>
    <s v="United States"/>
    <x v="1"/>
    <x v="1"/>
    <n v="90049"/>
    <x v="1"/>
    <s v="OFF-BI-10004209"/>
    <x v="1"/>
    <x v="8"/>
    <x v="1206"/>
    <n v="19.295999999999999"/>
    <n v="3"/>
    <n v="0.2"/>
    <n v="6.03"/>
  </r>
  <r>
    <n v="2065"/>
    <x v="1002"/>
    <x v="2"/>
    <x v="656"/>
    <d v="2011-04-11T00:00:00"/>
    <s v="Standard Class"/>
    <s v="GG-14650"/>
    <s v="Greg Guthrie"/>
    <x v="1"/>
    <s v="United States"/>
    <x v="1"/>
    <x v="1"/>
    <n v="90049"/>
    <x v="1"/>
    <s v="OFF-ST-10001963"/>
    <x v="1"/>
    <x v="4"/>
    <x v="532"/>
    <n v="405.64"/>
    <n v="4"/>
    <n v="0"/>
    <n v="12.1692"/>
  </r>
  <r>
    <n v="2066"/>
    <x v="1002"/>
    <x v="2"/>
    <x v="656"/>
    <d v="2011-04-11T00:00:00"/>
    <s v="Standard Class"/>
    <s v="GG-14650"/>
    <s v="Greg Guthrie"/>
    <x v="1"/>
    <s v="United States"/>
    <x v="1"/>
    <x v="1"/>
    <n v="90049"/>
    <x v="1"/>
    <s v="FUR-CH-10003833"/>
    <x v="0"/>
    <x v="1"/>
    <x v="1200"/>
    <n v="146.352"/>
    <n v="3"/>
    <n v="0.2"/>
    <n v="-9.1470000000000002"/>
  </r>
  <r>
    <n v="2067"/>
    <x v="1002"/>
    <x v="2"/>
    <x v="656"/>
    <d v="2011-04-11T00:00:00"/>
    <s v="Standard Class"/>
    <s v="GG-14650"/>
    <s v="Greg Guthrie"/>
    <x v="1"/>
    <s v="United States"/>
    <x v="1"/>
    <x v="1"/>
    <n v="90049"/>
    <x v="1"/>
    <s v="TEC-AC-10004568"/>
    <x v="2"/>
    <x v="11"/>
    <x v="1109"/>
    <n v="251.91"/>
    <n v="9"/>
    <n v="0"/>
    <n v="47.862900000000003"/>
  </r>
  <r>
    <n v="2068"/>
    <x v="1002"/>
    <x v="2"/>
    <x v="656"/>
    <d v="2011-04-11T00:00:00"/>
    <s v="Standard Class"/>
    <s v="GG-14650"/>
    <s v="Greg Guthrie"/>
    <x v="1"/>
    <s v="United States"/>
    <x v="1"/>
    <x v="1"/>
    <n v="90049"/>
    <x v="1"/>
    <s v="OFF-AR-10001419"/>
    <x v="1"/>
    <x v="6"/>
    <x v="1006"/>
    <n v="12.39"/>
    <n v="3"/>
    <n v="0"/>
    <n v="3.7170000000000001"/>
  </r>
  <r>
    <n v="2069"/>
    <x v="1003"/>
    <x v="1"/>
    <x v="657"/>
    <d v="2012-04-19T00:00:00"/>
    <s v="Standard Class"/>
    <s v="ZC-21910"/>
    <s v="Zuschuss Carroll"/>
    <x v="0"/>
    <s v="United States"/>
    <x v="225"/>
    <x v="1"/>
    <n v="91767"/>
    <x v="1"/>
    <s v="TEC-AC-10002800"/>
    <x v="2"/>
    <x v="11"/>
    <x v="1207"/>
    <n v="199.96"/>
    <n v="4"/>
    <n v="0"/>
    <n v="69.986000000000004"/>
  </r>
  <r>
    <n v="2070"/>
    <x v="1003"/>
    <x v="1"/>
    <x v="657"/>
    <d v="2012-04-19T00:00:00"/>
    <s v="Standard Class"/>
    <s v="ZC-21910"/>
    <s v="Zuschuss Carroll"/>
    <x v="0"/>
    <s v="United States"/>
    <x v="225"/>
    <x v="1"/>
    <n v="91767"/>
    <x v="1"/>
    <s v="FUR-TA-10003954"/>
    <x v="0"/>
    <x v="3"/>
    <x v="1208"/>
    <n v="710.83199999999999"/>
    <n v="3"/>
    <n v="0.2"/>
    <n v="-97.739400000000003"/>
  </r>
  <r>
    <n v="2071"/>
    <x v="1004"/>
    <x v="0"/>
    <x v="658"/>
    <d v="2013-07-24T00:00:00"/>
    <s v="Second Class"/>
    <s v="CC-12610"/>
    <s v="Corey Catlett"/>
    <x v="1"/>
    <s v="United States"/>
    <x v="10"/>
    <x v="9"/>
    <n v="19134"/>
    <x v="3"/>
    <s v="OFF-BI-10000301"/>
    <x v="1"/>
    <x v="8"/>
    <x v="619"/>
    <n v="1.9410000000000001"/>
    <n v="1"/>
    <n v="0.7"/>
    <n v="-1.294"/>
  </r>
  <r>
    <n v="2072"/>
    <x v="1005"/>
    <x v="3"/>
    <x v="225"/>
    <d v="2014-11-26T00:00:00"/>
    <s v="Standard Class"/>
    <s v="KA-16525"/>
    <s v="Kelly Andreada"/>
    <x v="0"/>
    <s v="United States"/>
    <x v="276"/>
    <x v="1"/>
    <n v="91761"/>
    <x v="1"/>
    <s v="FUR-CH-10003956"/>
    <x v="0"/>
    <x v="1"/>
    <x v="363"/>
    <n v="283.92"/>
    <n v="5"/>
    <n v="0.2"/>
    <n v="-46.137"/>
  </r>
  <r>
    <n v="2073"/>
    <x v="1006"/>
    <x v="0"/>
    <x v="491"/>
    <d v="2013-03-12T00:00:00"/>
    <s v="Standard Class"/>
    <s v="TC-20980"/>
    <s v="Tamara Chand"/>
    <x v="1"/>
    <s v="United States"/>
    <x v="4"/>
    <x v="4"/>
    <n v="98105"/>
    <x v="1"/>
    <s v="OFF-BI-10002954"/>
    <x v="1"/>
    <x v="8"/>
    <x v="1179"/>
    <n v="7.3120000000000003"/>
    <n v="2"/>
    <n v="0.2"/>
    <n v="2.5592000000000001"/>
  </r>
  <r>
    <n v="2074"/>
    <x v="1007"/>
    <x v="3"/>
    <x v="659"/>
    <d v="2014-11-13T00:00:00"/>
    <s v="Second Class"/>
    <s v="DB-13270"/>
    <s v="Deborah Brumfield"/>
    <x v="2"/>
    <s v="United States"/>
    <x v="71"/>
    <x v="1"/>
    <n v="94513"/>
    <x v="1"/>
    <s v="TEC-AC-10003289"/>
    <x v="2"/>
    <x v="11"/>
    <x v="1209"/>
    <n v="59.97"/>
    <n v="3"/>
    <n v="0"/>
    <n v="13.793100000000001"/>
  </r>
  <r>
    <n v="2075"/>
    <x v="1007"/>
    <x v="3"/>
    <x v="659"/>
    <d v="2014-11-13T00:00:00"/>
    <s v="Second Class"/>
    <s v="DB-13270"/>
    <s v="Deborah Brumfield"/>
    <x v="2"/>
    <s v="United States"/>
    <x v="71"/>
    <x v="1"/>
    <n v="94513"/>
    <x v="1"/>
    <s v="TEC-PH-10002468"/>
    <x v="2"/>
    <x v="7"/>
    <x v="1210"/>
    <n v="761.54399999999998"/>
    <n v="7"/>
    <n v="0.2"/>
    <n v="66.635099999999994"/>
  </r>
  <r>
    <n v="2076"/>
    <x v="1008"/>
    <x v="2"/>
    <x v="588"/>
    <d v="2011-05-12T00:00:00"/>
    <s v="Standard Class"/>
    <s v="TR-21325"/>
    <s v="Toby Ritter"/>
    <x v="0"/>
    <s v="United States"/>
    <x v="8"/>
    <x v="1"/>
    <n v="94122"/>
    <x v="1"/>
    <s v="FUR-FU-10001861"/>
    <x v="0"/>
    <x v="5"/>
    <x v="272"/>
    <n v="58.2"/>
    <n v="3"/>
    <n v="0"/>
    <n v="28.518000000000001"/>
  </r>
  <r>
    <n v="2077"/>
    <x v="1009"/>
    <x v="3"/>
    <x v="510"/>
    <d v="2014-09-16T00:00:00"/>
    <s v="First Class"/>
    <s v="BF-11080"/>
    <s v="Bart Folk"/>
    <x v="0"/>
    <s v="United States"/>
    <x v="248"/>
    <x v="39"/>
    <n v="21215"/>
    <x v="3"/>
    <s v="OFF-PA-10004082"/>
    <x v="1"/>
    <x v="10"/>
    <x v="224"/>
    <n v="39.9"/>
    <n v="5"/>
    <n v="0"/>
    <n v="19.95"/>
  </r>
  <r>
    <n v="2078"/>
    <x v="1009"/>
    <x v="3"/>
    <x v="510"/>
    <d v="2014-09-16T00:00:00"/>
    <s v="First Class"/>
    <s v="BF-11080"/>
    <s v="Bart Folk"/>
    <x v="0"/>
    <s v="United States"/>
    <x v="248"/>
    <x v="39"/>
    <n v="21215"/>
    <x v="3"/>
    <s v="OFF-AP-10000358"/>
    <x v="1"/>
    <x v="9"/>
    <x v="95"/>
    <n v="90.86"/>
    <n v="7"/>
    <n v="0"/>
    <n v="26.349399999999999"/>
  </r>
  <r>
    <n v="2079"/>
    <x v="1009"/>
    <x v="3"/>
    <x v="510"/>
    <d v="2014-09-16T00:00:00"/>
    <s v="First Class"/>
    <s v="BF-11080"/>
    <s v="Bart Folk"/>
    <x v="0"/>
    <s v="United States"/>
    <x v="248"/>
    <x v="39"/>
    <n v="21215"/>
    <x v="3"/>
    <s v="OFF-PA-10004243"/>
    <x v="1"/>
    <x v="10"/>
    <x v="271"/>
    <n v="94.85"/>
    <n v="5"/>
    <n v="0"/>
    <n v="45.527999999999999"/>
  </r>
  <r>
    <n v="2080"/>
    <x v="1010"/>
    <x v="1"/>
    <x v="100"/>
    <d v="2012-12-29T00:00:00"/>
    <s v="Standard Class"/>
    <s v="MS-17365"/>
    <s v="Maribeth Schnelling"/>
    <x v="0"/>
    <s v="United States"/>
    <x v="42"/>
    <x v="16"/>
    <n v="85023"/>
    <x v="1"/>
    <s v="OFF-PA-10001295"/>
    <x v="1"/>
    <x v="10"/>
    <x v="1211"/>
    <n v="106.232"/>
    <n v="7"/>
    <n v="0.2"/>
    <n v="37.181199999999997"/>
  </r>
  <r>
    <n v="2081"/>
    <x v="1010"/>
    <x v="1"/>
    <x v="100"/>
    <d v="2012-12-29T00:00:00"/>
    <s v="Standard Class"/>
    <s v="MS-17365"/>
    <s v="Maribeth Schnelling"/>
    <x v="0"/>
    <s v="United States"/>
    <x v="42"/>
    <x v="16"/>
    <n v="85023"/>
    <x v="1"/>
    <s v="TEC-PH-10002170"/>
    <x v="2"/>
    <x v="7"/>
    <x v="594"/>
    <n v="111.98399999999999"/>
    <n v="2"/>
    <n v="0.2"/>
    <n v="11.198399999999999"/>
  </r>
  <r>
    <n v="2082"/>
    <x v="1010"/>
    <x v="1"/>
    <x v="100"/>
    <d v="2012-12-29T00:00:00"/>
    <s v="Standard Class"/>
    <s v="MS-17365"/>
    <s v="Maribeth Schnelling"/>
    <x v="0"/>
    <s v="United States"/>
    <x v="42"/>
    <x v="16"/>
    <n v="85023"/>
    <x v="1"/>
    <s v="FUR-FU-10002885"/>
    <x v="0"/>
    <x v="5"/>
    <x v="755"/>
    <n v="7.7119999999999997"/>
    <n v="2"/>
    <n v="0.2"/>
    <n v="1.7352000000000001"/>
  </r>
  <r>
    <n v="2083"/>
    <x v="1011"/>
    <x v="3"/>
    <x v="660"/>
    <d v="2014-02-03T00:00:00"/>
    <s v="Standard Class"/>
    <s v="CK-12595"/>
    <s v="Clytie Kelty"/>
    <x v="0"/>
    <s v="United States"/>
    <x v="1"/>
    <x v="1"/>
    <n v="90008"/>
    <x v="1"/>
    <s v="OFF-PA-10002870"/>
    <x v="1"/>
    <x v="10"/>
    <x v="893"/>
    <n v="37.44"/>
    <n v="6"/>
    <n v="0"/>
    <n v="16.847999999999999"/>
  </r>
  <r>
    <n v="2084"/>
    <x v="1012"/>
    <x v="2"/>
    <x v="533"/>
    <d v="2011-11-29T00:00:00"/>
    <s v="Standard Class"/>
    <s v="ED-13885"/>
    <s v="Emily Ducich"/>
    <x v="2"/>
    <s v="United States"/>
    <x v="12"/>
    <x v="5"/>
    <n v="77036"/>
    <x v="2"/>
    <s v="OFF-LA-10003923"/>
    <x v="1"/>
    <x v="2"/>
    <x v="424"/>
    <n v="23.68"/>
    <n v="2"/>
    <n v="0.2"/>
    <n v="8.8800000000000008"/>
  </r>
  <r>
    <n v="2085"/>
    <x v="1013"/>
    <x v="0"/>
    <x v="661"/>
    <d v="2013-06-29T00:00:00"/>
    <s v="Standard Class"/>
    <s v="IM-15070"/>
    <s v="Irene Maddox"/>
    <x v="0"/>
    <s v="United States"/>
    <x v="20"/>
    <x v="15"/>
    <n v="10009"/>
    <x v="3"/>
    <s v="OFF-LA-10003510"/>
    <x v="1"/>
    <x v="2"/>
    <x v="575"/>
    <n v="122.12"/>
    <n v="4"/>
    <n v="0"/>
    <n v="56.175199999999997"/>
  </r>
  <r>
    <n v="2086"/>
    <x v="1013"/>
    <x v="0"/>
    <x v="661"/>
    <d v="2013-06-29T00:00:00"/>
    <s v="Standard Class"/>
    <s v="IM-15070"/>
    <s v="Irene Maddox"/>
    <x v="0"/>
    <s v="United States"/>
    <x v="20"/>
    <x v="15"/>
    <n v="10009"/>
    <x v="3"/>
    <s v="OFF-LA-10000248"/>
    <x v="1"/>
    <x v="2"/>
    <x v="1212"/>
    <n v="18.45"/>
    <n v="5"/>
    <n v="0"/>
    <n v="8.6715"/>
  </r>
  <r>
    <n v="2087"/>
    <x v="1013"/>
    <x v="0"/>
    <x v="661"/>
    <d v="2013-06-29T00:00:00"/>
    <s v="Standard Class"/>
    <s v="IM-15070"/>
    <s v="Irene Maddox"/>
    <x v="0"/>
    <s v="United States"/>
    <x v="20"/>
    <x v="15"/>
    <n v="10009"/>
    <x v="3"/>
    <s v="OFF-ST-10000060"/>
    <x v="1"/>
    <x v="4"/>
    <x v="387"/>
    <n v="324.89999999999998"/>
    <n v="5"/>
    <n v="0"/>
    <n v="38.988"/>
  </r>
  <r>
    <n v="2088"/>
    <x v="1013"/>
    <x v="0"/>
    <x v="661"/>
    <d v="2013-06-29T00:00:00"/>
    <s v="Standard Class"/>
    <s v="IM-15070"/>
    <s v="Irene Maddox"/>
    <x v="0"/>
    <s v="United States"/>
    <x v="20"/>
    <x v="15"/>
    <n v="10009"/>
    <x v="3"/>
    <s v="OFF-PA-10003129"/>
    <x v="1"/>
    <x v="10"/>
    <x v="1137"/>
    <n v="146.72999999999999"/>
    <n v="3"/>
    <n v="0"/>
    <n v="68.963099999999997"/>
  </r>
  <r>
    <n v="2089"/>
    <x v="1013"/>
    <x v="0"/>
    <x v="661"/>
    <d v="2013-06-29T00:00:00"/>
    <s v="Standard Class"/>
    <s v="IM-15070"/>
    <s v="Irene Maddox"/>
    <x v="0"/>
    <s v="United States"/>
    <x v="20"/>
    <x v="15"/>
    <n v="10009"/>
    <x v="3"/>
    <s v="OFF-FA-10004076"/>
    <x v="1"/>
    <x v="13"/>
    <x v="1213"/>
    <n v="3.96"/>
    <n v="2"/>
    <n v="0"/>
    <n v="1.4652000000000001"/>
  </r>
  <r>
    <n v="2090"/>
    <x v="1014"/>
    <x v="1"/>
    <x v="662"/>
    <d v="2012-10-30T00:00:00"/>
    <s v="Standard Class"/>
    <s v="MY-17380"/>
    <s v="Maribeth Yedwab"/>
    <x v="1"/>
    <s v="United States"/>
    <x v="277"/>
    <x v="1"/>
    <n v="91730"/>
    <x v="1"/>
    <s v="OFF-LA-10004008"/>
    <x v="1"/>
    <x v="2"/>
    <x v="1214"/>
    <n v="5.76"/>
    <n v="2"/>
    <n v="0"/>
    <n v="2.6496"/>
  </r>
  <r>
    <n v="2091"/>
    <x v="1015"/>
    <x v="3"/>
    <x v="663"/>
    <d v="2014-07-20T00:00:00"/>
    <s v="Standard Class"/>
    <s v="MM-17260"/>
    <s v="Magdelene Morse"/>
    <x v="0"/>
    <s v="United States"/>
    <x v="40"/>
    <x v="13"/>
    <n v="19805"/>
    <x v="3"/>
    <s v="OFF-BI-10004094"/>
    <x v="1"/>
    <x v="8"/>
    <x v="603"/>
    <n v="26.55"/>
    <n v="3"/>
    <n v="0"/>
    <n v="13.009499999999999"/>
  </r>
  <r>
    <n v="2092"/>
    <x v="1015"/>
    <x v="3"/>
    <x v="663"/>
    <d v="2014-07-20T00:00:00"/>
    <s v="Standard Class"/>
    <s v="MM-17260"/>
    <s v="Magdelene Morse"/>
    <x v="0"/>
    <s v="United States"/>
    <x v="40"/>
    <x v="13"/>
    <n v="19805"/>
    <x v="3"/>
    <s v="FUR-TA-10004607"/>
    <x v="0"/>
    <x v="3"/>
    <x v="1095"/>
    <n v="310.44299999999998"/>
    <n v="3"/>
    <n v="0.3"/>
    <n v="-48.783900000000003"/>
  </r>
  <r>
    <n v="2093"/>
    <x v="1016"/>
    <x v="2"/>
    <x v="664"/>
    <d v="2011-11-21T00:00:00"/>
    <s v="Standard Class"/>
    <s v="MP-17470"/>
    <s v="Mark Packer"/>
    <x v="2"/>
    <s v="United States"/>
    <x v="278"/>
    <x v="11"/>
    <n v="56560"/>
    <x v="2"/>
    <s v="FUR-CH-10004289"/>
    <x v="0"/>
    <x v="1"/>
    <x v="975"/>
    <n v="479.9"/>
    <n v="5"/>
    <n v="0"/>
    <n v="81.582999999999998"/>
  </r>
  <r>
    <n v="2094"/>
    <x v="1017"/>
    <x v="1"/>
    <x v="657"/>
    <d v="2012-04-15T00:00:00"/>
    <s v="Second Class"/>
    <s v="AW-10840"/>
    <s v="Anthony Witt"/>
    <x v="0"/>
    <s v="United States"/>
    <x v="168"/>
    <x v="27"/>
    <n v="87401"/>
    <x v="1"/>
    <s v="OFF-SU-10004498"/>
    <x v="1"/>
    <x v="14"/>
    <x v="500"/>
    <n v="12.88"/>
    <n v="1"/>
    <n v="0"/>
    <n v="0.38640000000000002"/>
  </r>
  <r>
    <n v="2095"/>
    <x v="1018"/>
    <x v="1"/>
    <x v="665"/>
    <d v="2012-11-29T00:00:00"/>
    <s v="Standard Class"/>
    <s v="SF-20065"/>
    <s v="Sandra Flanagan"/>
    <x v="0"/>
    <s v="United States"/>
    <x v="40"/>
    <x v="3"/>
    <n v="28403"/>
    <x v="0"/>
    <s v="OFF-AR-10001177"/>
    <x v="1"/>
    <x v="6"/>
    <x v="1215"/>
    <n v="13.12"/>
    <n v="5"/>
    <n v="0.2"/>
    <n v="1.476"/>
  </r>
  <r>
    <n v="2096"/>
    <x v="1019"/>
    <x v="0"/>
    <x v="666"/>
    <d v="2013-05-21T00:00:00"/>
    <s v="Standard Class"/>
    <s v="SN-20710"/>
    <s v="Steve Nguyen"/>
    <x v="2"/>
    <s v="United States"/>
    <x v="25"/>
    <x v="35"/>
    <n v="39212"/>
    <x v="0"/>
    <s v="OFF-BI-10001718"/>
    <x v="1"/>
    <x v="8"/>
    <x v="1216"/>
    <n v="511.84"/>
    <n v="8"/>
    <n v="0"/>
    <n v="240.56479999999999"/>
  </r>
  <r>
    <n v="2097"/>
    <x v="1019"/>
    <x v="0"/>
    <x v="666"/>
    <d v="2013-05-21T00:00:00"/>
    <s v="Standard Class"/>
    <s v="SN-20710"/>
    <s v="Steve Nguyen"/>
    <x v="2"/>
    <s v="United States"/>
    <x v="25"/>
    <x v="35"/>
    <n v="39212"/>
    <x v="0"/>
    <s v="OFF-AR-10004602"/>
    <x v="1"/>
    <x v="6"/>
    <x v="1217"/>
    <n v="91.96"/>
    <n v="4"/>
    <n v="0"/>
    <n v="25.748799999999999"/>
  </r>
  <r>
    <n v="2098"/>
    <x v="1019"/>
    <x v="0"/>
    <x v="666"/>
    <d v="2013-05-21T00:00:00"/>
    <s v="Standard Class"/>
    <s v="SN-20710"/>
    <s v="Steve Nguyen"/>
    <x v="2"/>
    <s v="United States"/>
    <x v="25"/>
    <x v="35"/>
    <n v="39212"/>
    <x v="0"/>
    <s v="OFF-AR-10003856"/>
    <x v="1"/>
    <x v="6"/>
    <x v="444"/>
    <n v="8.34"/>
    <n v="3"/>
    <n v="0"/>
    <n v="2.1684000000000001"/>
  </r>
  <r>
    <n v="2099"/>
    <x v="1020"/>
    <x v="3"/>
    <x v="210"/>
    <d v="2014-09-13T00:00:00"/>
    <s v="Standard Class"/>
    <s v="RD-19900"/>
    <s v="Ruben Dartt"/>
    <x v="0"/>
    <s v="United States"/>
    <x v="32"/>
    <x v="21"/>
    <n v="97206"/>
    <x v="1"/>
    <s v="OFF-ST-10000649"/>
    <x v="1"/>
    <x v="4"/>
    <x v="937"/>
    <n v="37.68"/>
    <n v="3"/>
    <n v="0.2"/>
    <n v="2.355"/>
  </r>
  <r>
    <n v="2100"/>
    <x v="1020"/>
    <x v="3"/>
    <x v="210"/>
    <d v="2014-09-13T00:00:00"/>
    <s v="Standard Class"/>
    <s v="RD-19900"/>
    <s v="Ruben Dartt"/>
    <x v="0"/>
    <s v="United States"/>
    <x v="32"/>
    <x v="21"/>
    <n v="97206"/>
    <x v="1"/>
    <s v="TEC-AC-10002926"/>
    <x v="2"/>
    <x v="11"/>
    <x v="1114"/>
    <n v="279.94400000000002"/>
    <n v="7"/>
    <n v="0.2"/>
    <n v="80.483900000000006"/>
  </r>
  <r>
    <n v="2101"/>
    <x v="1021"/>
    <x v="2"/>
    <x v="418"/>
    <d v="2011-03-17T00:00:00"/>
    <s v="Standard Class"/>
    <s v="KT-16480"/>
    <s v="Kean Thornton"/>
    <x v="0"/>
    <s v="United States"/>
    <x v="60"/>
    <x v="22"/>
    <n v="80219"/>
    <x v="1"/>
    <s v="OFF-ST-10000078"/>
    <x v="1"/>
    <x v="4"/>
    <x v="1218"/>
    <n v="636.40800000000002"/>
    <n v="3"/>
    <n v="0.2"/>
    <n v="-15.9102"/>
  </r>
  <r>
    <n v="2102"/>
    <x v="1021"/>
    <x v="2"/>
    <x v="418"/>
    <d v="2011-03-17T00:00:00"/>
    <s v="Standard Class"/>
    <s v="KT-16480"/>
    <s v="Kean Thornton"/>
    <x v="0"/>
    <s v="United States"/>
    <x v="60"/>
    <x v="22"/>
    <n v="80219"/>
    <x v="1"/>
    <s v="OFF-AR-10001044"/>
    <x v="1"/>
    <x v="6"/>
    <x v="1042"/>
    <n v="83.168000000000006"/>
    <n v="4"/>
    <n v="0.2"/>
    <n v="9.3564000000000007"/>
  </r>
  <r>
    <n v="2103"/>
    <x v="1022"/>
    <x v="2"/>
    <x v="667"/>
    <d v="2011-07-18T00:00:00"/>
    <s v="Same Day"/>
    <s v="AH-10120"/>
    <s v="Adrian Hane"/>
    <x v="2"/>
    <s v="United States"/>
    <x v="93"/>
    <x v="16"/>
    <n v="85705"/>
    <x v="1"/>
    <s v="FUR-CH-10002372"/>
    <x v="0"/>
    <x v="1"/>
    <x v="390"/>
    <n v="259.13600000000002"/>
    <n v="4"/>
    <n v="0.2"/>
    <n v="-25.913599999999999"/>
  </r>
  <r>
    <n v="2104"/>
    <x v="1023"/>
    <x v="3"/>
    <x v="668"/>
    <d v="2014-03-29T00:00:00"/>
    <s v="Second Class"/>
    <s v="BM-11650"/>
    <s v="Brian Moss"/>
    <x v="1"/>
    <s v="United States"/>
    <x v="20"/>
    <x v="15"/>
    <n v="10009"/>
    <x v="3"/>
    <s v="OFF-PA-10000357"/>
    <x v="1"/>
    <x v="10"/>
    <x v="1219"/>
    <n v="221.92"/>
    <n v="4"/>
    <n v="0"/>
    <n v="106.52160000000001"/>
  </r>
  <r>
    <n v="2105"/>
    <x v="1023"/>
    <x v="3"/>
    <x v="668"/>
    <d v="2014-03-29T00:00:00"/>
    <s v="Second Class"/>
    <s v="BM-11650"/>
    <s v="Brian Moss"/>
    <x v="1"/>
    <s v="United States"/>
    <x v="20"/>
    <x v="15"/>
    <n v="10009"/>
    <x v="3"/>
    <s v="TEC-AC-10001266"/>
    <x v="2"/>
    <x v="11"/>
    <x v="196"/>
    <n v="26"/>
    <n v="2"/>
    <n v="0"/>
    <n v="11.7"/>
  </r>
  <r>
    <n v="2106"/>
    <x v="1024"/>
    <x v="2"/>
    <x v="587"/>
    <d v="2011-05-10T00:00:00"/>
    <s v="Standard Class"/>
    <s v="BW-11200"/>
    <s v="Ben Wallace"/>
    <x v="0"/>
    <s v="United States"/>
    <x v="199"/>
    <x v="2"/>
    <n v="33437"/>
    <x v="0"/>
    <s v="OFF-PA-10004888"/>
    <x v="1"/>
    <x v="10"/>
    <x v="959"/>
    <n v="15.552"/>
    <n v="3"/>
    <n v="0.2"/>
    <n v="5.4432"/>
  </r>
  <r>
    <n v="2107"/>
    <x v="1025"/>
    <x v="2"/>
    <x v="467"/>
    <d v="2011-09-26T00:00:00"/>
    <s v="Same Day"/>
    <s v="HG-14965"/>
    <s v="Henry Goldwyn"/>
    <x v="1"/>
    <s v="United States"/>
    <x v="279"/>
    <x v="5"/>
    <n v="75150"/>
    <x v="2"/>
    <s v="OFF-BI-10003460"/>
    <x v="1"/>
    <x v="8"/>
    <x v="234"/>
    <n v="0.876"/>
    <n v="1"/>
    <n v="0.8"/>
    <n v="-1.4016"/>
  </r>
  <r>
    <n v="2108"/>
    <x v="1026"/>
    <x v="1"/>
    <x v="89"/>
    <d v="2012-10-31T00:00:00"/>
    <s v="Same Day"/>
    <s v="SG-20080"/>
    <s v="Sandra Glassco"/>
    <x v="0"/>
    <s v="United States"/>
    <x v="56"/>
    <x v="1"/>
    <n v="92374"/>
    <x v="1"/>
    <s v="OFF-PA-10000157"/>
    <x v="1"/>
    <x v="10"/>
    <x v="364"/>
    <n v="19.98"/>
    <n v="1"/>
    <n v="0"/>
    <n v="9.3905999999999992"/>
  </r>
  <r>
    <n v="2109"/>
    <x v="1026"/>
    <x v="1"/>
    <x v="89"/>
    <d v="2012-10-31T00:00:00"/>
    <s v="Same Day"/>
    <s v="SG-20080"/>
    <s v="Sandra Glassco"/>
    <x v="0"/>
    <s v="United States"/>
    <x v="56"/>
    <x v="1"/>
    <n v="92374"/>
    <x v="1"/>
    <s v="OFF-BI-10004519"/>
    <x v="1"/>
    <x v="8"/>
    <x v="880"/>
    <n v="398.35199999999998"/>
    <n v="3"/>
    <n v="0.2"/>
    <n v="124.485"/>
  </r>
  <r>
    <n v="2110"/>
    <x v="1026"/>
    <x v="1"/>
    <x v="89"/>
    <d v="2012-10-31T00:00:00"/>
    <s v="Same Day"/>
    <s v="SG-20080"/>
    <s v="Sandra Glassco"/>
    <x v="0"/>
    <s v="United States"/>
    <x v="56"/>
    <x v="1"/>
    <n v="92374"/>
    <x v="1"/>
    <s v="OFF-AR-10004272"/>
    <x v="1"/>
    <x v="6"/>
    <x v="1220"/>
    <n v="5.04"/>
    <n v="3"/>
    <n v="0"/>
    <n v="1.26"/>
  </r>
  <r>
    <n v="2111"/>
    <x v="1026"/>
    <x v="1"/>
    <x v="89"/>
    <d v="2012-10-31T00:00:00"/>
    <s v="Same Day"/>
    <s v="SG-20080"/>
    <s v="Sandra Glassco"/>
    <x v="0"/>
    <s v="United States"/>
    <x v="56"/>
    <x v="1"/>
    <n v="92374"/>
    <x v="1"/>
    <s v="OFF-FA-10000585"/>
    <x v="1"/>
    <x v="13"/>
    <x v="202"/>
    <n v="17.45"/>
    <n v="5"/>
    <n v="0"/>
    <n v="8.0269999999999992"/>
  </r>
  <r>
    <n v="2112"/>
    <x v="1026"/>
    <x v="1"/>
    <x v="89"/>
    <d v="2012-10-31T00:00:00"/>
    <s v="Same Day"/>
    <s v="SG-20080"/>
    <s v="Sandra Glassco"/>
    <x v="0"/>
    <s v="United States"/>
    <x v="56"/>
    <x v="1"/>
    <n v="92374"/>
    <x v="1"/>
    <s v="FUR-CH-10004218"/>
    <x v="0"/>
    <x v="1"/>
    <x v="38"/>
    <n v="323.13600000000002"/>
    <n v="4"/>
    <n v="0.2"/>
    <n v="20.196000000000002"/>
  </r>
  <r>
    <n v="2113"/>
    <x v="1026"/>
    <x v="1"/>
    <x v="89"/>
    <d v="2012-10-31T00:00:00"/>
    <s v="Same Day"/>
    <s v="SG-20080"/>
    <s v="Sandra Glassco"/>
    <x v="0"/>
    <s v="United States"/>
    <x v="56"/>
    <x v="1"/>
    <n v="92374"/>
    <x v="1"/>
    <s v="OFF-SU-10004231"/>
    <x v="1"/>
    <x v="14"/>
    <x v="552"/>
    <n v="29.7"/>
    <n v="3"/>
    <n v="0"/>
    <n v="8.0190000000000001"/>
  </r>
  <r>
    <n v="2114"/>
    <x v="1026"/>
    <x v="1"/>
    <x v="89"/>
    <d v="2012-10-31T00:00:00"/>
    <s v="Same Day"/>
    <s v="SG-20080"/>
    <s v="Sandra Glassco"/>
    <x v="0"/>
    <s v="United States"/>
    <x v="56"/>
    <x v="1"/>
    <n v="92374"/>
    <x v="1"/>
    <s v="TEC-PH-10001578"/>
    <x v="2"/>
    <x v="7"/>
    <x v="1221"/>
    <n v="1295.8399999999999"/>
    <n v="4"/>
    <n v="0.2"/>
    <n v="145.78200000000001"/>
  </r>
  <r>
    <n v="2115"/>
    <x v="1026"/>
    <x v="1"/>
    <x v="89"/>
    <d v="2012-10-31T00:00:00"/>
    <s v="Same Day"/>
    <s v="SG-20080"/>
    <s v="Sandra Glassco"/>
    <x v="0"/>
    <s v="United States"/>
    <x v="56"/>
    <x v="1"/>
    <n v="92374"/>
    <x v="1"/>
    <s v="OFF-ST-10003638"/>
    <x v="1"/>
    <x v="4"/>
    <x v="1222"/>
    <n v="46.84"/>
    <n v="2"/>
    <n v="0"/>
    <n v="12.646800000000001"/>
  </r>
  <r>
    <n v="2116"/>
    <x v="1026"/>
    <x v="1"/>
    <x v="89"/>
    <d v="2012-10-31T00:00:00"/>
    <s v="Same Day"/>
    <s v="SG-20080"/>
    <s v="Sandra Glassco"/>
    <x v="0"/>
    <s v="United States"/>
    <x v="56"/>
    <x v="1"/>
    <n v="92374"/>
    <x v="1"/>
    <s v="FUR-BO-10002213"/>
    <x v="0"/>
    <x v="0"/>
    <x v="1223"/>
    <n v="425.83300000000003"/>
    <n v="1"/>
    <n v="0.15"/>
    <n v="20.039200000000001"/>
  </r>
  <r>
    <n v="2117"/>
    <x v="1027"/>
    <x v="1"/>
    <x v="88"/>
    <d v="2012-10-17T00:00:00"/>
    <s v="Second Class"/>
    <s v="RK-19300"/>
    <s v="Ralph Kennedy"/>
    <x v="0"/>
    <s v="United States"/>
    <x v="30"/>
    <x v="15"/>
    <n v="14609"/>
    <x v="3"/>
    <s v="FUR-TA-10001307"/>
    <x v="0"/>
    <x v="3"/>
    <x v="1090"/>
    <n v="209.67"/>
    <n v="1"/>
    <n v="0.4"/>
    <n v="-13.978"/>
  </r>
  <r>
    <n v="2118"/>
    <x v="1028"/>
    <x v="0"/>
    <x v="251"/>
    <d v="2013-09-24T00:00:00"/>
    <s v="Standard Class"/>
    <s v="SW-20245"/>
    <s v="Scot Wooten"/>
    <x v="0"/>
    <s v="United States"/>
    <x v="280"/>
    <x v="1"/>
    <n v="95207"/>
    <x v="1"/>
    <s v="OFF-PA-10002222"/>
    <x v="1"/>
    <x v="10"/>
    <x v="389"/>
    <n v="159.88"/>
    <n v="7"/>
    <n v="0"/>
    <n v="73.544799999999995"/>
  </r>
  <r>
    <n v="2119"/>
    <x v="1029"/>
    <x v="3"/>
    <x v="669"/>
    <d v="2014-04-16T00:00:00"/>
    <s v="First Class"/>
    <s v="RW-19630"/>
    <s v="Rob Williams"/>
    <x v="1"/>
    <s v="United States"/>
    <x v="4"/>
    <x v="4"/>
    <n v="98105"/>
    <x v="1"/>
    <s v="OFF-PA-10002479"/>
    <x v="1"/>
    <x v="10"/>
    <x v="217"/>
    <n v="5.28"/>
    <n v="1"/>
    <n v="0"/>
    <n v="2.3759999999999999"/>
  </r>
  <r>
    <n v="2120"/>
    <x v="1029"/>
    <x v="3"/>
    <x v="669"/>
    <d v="2014-04-16T00:00:00"/>
    <s v="First Class"/>
    <s v="RW-19630"/>
    <s v="Rob Williams"/>
    <x v="1"/>
    <s v="United States"/>
    <x v="4"/>
    <x v="4"/>
    <n v="98105"/>
    <x v="1"/>
    <s v="OFF-BI-10003091"/>
    <x v="1"/>
    <x v="8"/>
    <x v="1165"/>
    <n v="895.92"/>
    <n v="5"/>
    <n v="0.2"/>
    <n v="302.37299999999999"/>
  </r>
  <r>
    <n v="2121"/>
    <x v="1030"/>
    <x v="3"/>
    <x v="363"/>
    <d v="2014-01-14T00:00:00"/>
    <s v="Standard Class"/>
    <s v="TS-21085"/>
    <s v="Thais Sissman"/>
    <x v="0"/>
    <s v="United States"/>
    <x v="281"/>
    <x v="2"/>
    <n v="32174"/>
    <x v="0"/>
    <s v="OFF-BI-10000145"/>
    <x v="1"/>
    <x v="8"/>
    <x v="735"/>
    <n v="2.8079999999999998"/>
    <n v="3"/>
    <n v="0.7"/>
    <n v="-1.9656"/>
  </r>
  <r>
    <n v="2122"/>
    <x v="1031"/>
    <x v="3"/>
    <x v="45"/>
    <d v="2014-12-11T00:00:00"/>
    <s v="First Class"/>
    <s v="JB-15400"/>
    <s v="Jennifer Braxton"/>
    <x v="1"/>
    <s v="United States"/>
    <x v="282"/>
    <x v="1"/>
    <n v="94086"/>
    <x v="1"/>
    <s v="FUR-CH-10003061"/>
    <x v="0"/>
    <x v="1"/>
    <x v="51"/>
    <n v="215.976"/>
    <n v="3"/>
    <n v="0.2"/>
    <n v="-2.6997"/>
  </r>
  <r>
    <n v="2123"/>
    <x v="1032"/>
    <x v="3"/>
    <x v="585"/>
    <d v="2014-09-25T00:00:00"/>
    <s v="Second Class"/>
    <s v="EH-14005"/>
    <s v="Erica Hernandez"/>
    <x v="2"/>
    <s v="United States"/>
    <x v="190"/>
    <x v="12"/>
    <n v="48911"/>
    <x v="2"/>
    <s v="FUR-BO-10001972"/>
    <x v="0"/>
    <x v="0"/>
    <x v="362"/>
    <n v="241.96"/>
    <n v="2"/>
    <n v="0"/>
    <n v="41.133200000000002"/>
  </r>
  <r>
    <n v="2124"/>
    <x v="1032"/>
    <x v="3"/>
    <x v="585"/>
    <d v="2014-09-25T00:00:00"/>
    <s v="Second Class"/>
    <s v="EH-14005"/>
    <s v="Erica Hernandez"/>
    <x v="2"/>
    <s v="United States"/>
    <x v="190"/>
    <x v="12"/>
    <n v="48911"/>
    <x v="2"/>
    <s v="OFF-LA-10000134"/>
    <x v="1"/>
    <x v="2"/>
    <x v="85"/>
    <n v="27.72"/>
    <n v="9"/>
    <n v="0"/>
    <n v="13.3056"/>
  </r>
  <r>
    <n v="2125"/>
    <x v="1033"/>
    <x v="3"/>
    <x v="96"/>
    <d v="2014-06-12T00:00:00"/>
    <s v="Standard Class"/>
    <s v="EH-14005"/>
    <s v="Erica Hernandez"/>
    <x v="2"/>
    <s v="United States"/>
    <x v="10"/>
    <x v="9"/>
    <n v="19143"/>
    <x v="3"/>
    <s v="OFF-EN-10003040"/>
    <x v="1"/>
    <x v="12"/>
    <x v="1224"/>
    <n v="104.68"/>
    <n v="5"/>
    <n v="0.2"/>
    <n v="35.329500000000003"/>
  </r>
  <r>
    <n v="2126"/>
    <x v="1033"/>
    <x v="3"/>
    <x v="96"/>
    <d v="2014-06-12T00:00:00"/>
    <s v="Standard Class"/>
    <s v="EH-14005"/>
    <s v="Erica Hernandez"/>
    <x v="2"/>
    <s v="United States"/>
    <x v="10"/>
    <x v="9"/>
    <n v="19143"/>
    <x v="3"/>
    <s v="TEC-PH-10000923"/>
    <x v="2"/>
    <x v="7"/>
    <x v="1225"/>
    <n v="62.957999999999998"/>
    <n v="7"/>
    <n v="0.4"/>
    <n v="9.4436999999999998"/>
  </r>
  <r>
    <n v="2127"/>
    <x v="1034"/>
    <x v="2"/>
    <x v="670"/>
    <d v="2011-06-28T00:00:00"/>
    <s v="Standard Class"/>
    <s v="BS-11665"/>
    <s v="Brian Stugart"/>
    <x v="0"/>
    <s v="United States"/>
    <x v="10"/>
    <x v="9"/>
    <n v="19143"/>
    <x v="3"/>
    <s v="TEC-AC-10000158"/>
    <x v="2"/>
    <x v="11"/>
    <x v="353"/>
    <n v="86.376000000000005"/>
    <n v="3"/>
    <n v="0.2"/>
    <n v="1.0797000000000001"/>
  </r>
  <r>
    <n v="2128"/>
    <x v="1035"/>
    <x v="1"/>
    <x v="242"/>
    <d v="2012-09-10T00:00:00"/>
    <s v="Standard Class"/>
    <s v="JK-16120"/>
    <s v="Julie Kriz"/>
    <x v="2"/>
    <s v="United States"/>
    <x v="10"/>
    <x v="9"/>
    <n v="19134"/>
    <x v="3"/>
    <s v="FUR-FU-10003623"/>
    <x v="0"/>
    <x v="5"/>
    <x v="1226"/>
    <n v="64.944000000000003"/>
    <n v="3"/>
    <n v="0.2"/>
    <n v="6.4943999999999997"/>
  </r>
  <r>
    <n v="2129"/>
    <x v="1035"/>
    <x v="1"/>
    <x v="242"/>
    <d v="2012-09-10T00:00:00"/>
    <s v="Standard Class"/>
    <s v="JK-16120"/>
    <s v="Julie Kriz"/>
    <x v="2"/>
    <s v="United States"/>
    <x v="10"/>
    <x v="9"/>
    <n v="19134"/>
    <x v="3"/>
    <s v="OFF-PA-10001293"/>
    <x v="1"/>
    <x v="10"/>
    <x v="987"/>
    <n v="20.736000000000001"/>
    <n v="4"/>
    <n v="0.2"/>
    <n v="7.2576000000000001"/>
  </r>
  <r>
    <n v="2130"/>
    <x v="1036"/>
    <x v="2"/>
    <x v="671"/>
    <d v="2011-05-22T00:00:00"/>
    <s v="Second Class"/>
    <s v="RF-19345"/>
    <s v="Randy Ferguson"/>
    <x v="1"/>
    <s v="United States"/>
    <x v="18"/>
    <x v="38"/>
    <n v="3820"/>
    <x v="3"/>
    <s v="OFF-AP-10000124"/>
    <x v="1"/>
    <x v="9"/>
    <x v="1227"/>
    <n v="33.28"/>
    <n v="4"/>
    <n v="0"/>
    <n v="9.3184000000000005"/>
  </r>
  <r>
    <n v="2131"/>
    <x v="1036"/>
    <x v="2"/>
    <x v="671"/>
    <d v="2011-05-22T00:00:00"/>
    <s v="Second Class"/>
    <s v="RF-19345"/>
    <s v="Randy Ferguson"/>
    <x v="1"/>
    <s v="United States"/>
    <x v="18"/>
    <x v="38"/>
    <n v="3820"/>
    <x v="3"/>
    <s v="OFF-AR-10004511"/>
    <x v="1"/>
    <x v="6"/>
    <x v="1228"/>
    <n v="38.520000000000003"/>
    <n v="9"/>
    <n v="0"/>
    <n v="11.9412"/>
  </r>
  <r>
    <n v="2132"/>
    <x v="1036"/>
    <x v="2"/>
    <x v="671"/>
    <d v="2011-05-22T00:00:00"/>
    <s v="Second Class"/>
    <s v="RF-19345"/>
    <s v="Randy Ferguson"/>
    <x v="1"/>
    <s v="United States"/>
    <x v="18"/>
    <x v="38"/>
    <n v="3820"/>
    <x v="3"/>
    <s v="FUR-FU-10000076"/>
    <x v="0"/>
    <x v="5"/>
    <x v="875"/>
    <n v="139.86000000000001"/>
    <n v="7"/>
    <n v="0"/>
    <n v="60.139800000000001"/>
  </r>
  <r>
    <n v="2133"/>
    <x v="1037"/>
    <x v="1"/>
    <x v="312"/>
    <d v="2012-11-26T00:00:00"/>
    <s v="Standard Class"/>
    <s v="DL-12865"/>
    <s v="Dan Lawera"/>
    <x v="0"/>
    <s v="United States"/>
    <x v="20"/>
    <x v="15"/>
    <n v="10011"/>
    <x v="3"/>
    <s v="OFF-PA-10003883"/>
    <x v="1"/>
    <x v="10"/>
    <x v="1229"/>
    <n v="19.649999999999999"/>
    <n v="3"/>
    <n v="0"/>
    <n v="9.0389999999999997"/>
  </r>
  <r>
    <n v="2134"/>
    <x v="1038"/>
    <x v="1"/>
    <x v="672"/>
    <d v="2012-04-12T00:00:00"/>
    <s v="Standard Class"/>
    <s v="WB-21850"/>
    <s v="William Brown"/>
    <x v="0"/>
    <s v="United States"/>
    <x v="10"/>
    <x v="9"/>
    <n v="19134"/>
    <x v="3"/>
    <s v="OFF-BI-10003656"/>
    <x v="1"/>
    <x v="8"/>
    <x v="13"/>
    <n v="152.99100000000001"/>
    <n v="3"/>
    <n v="0.7"/>
    <n v="-122.39279999999999"/>
  </r>
  <r>
    <n v="2135"/>
    <x v="1038"/>
    <x v="1"/>
    <x v="672"/>
    <d v="2012-04-12T00:00:00"/>
    <s v="Standard Class"/>
    <s v="WB-21850"/>
    <s v="William Brown"/>
    <x v="0"/>
    <s v="United States"/>
    <x v="10"/>
    <x v="9"/>
    <n v="19134"/>
    <x v="3"/>
    <s v="OFF-FA-10000053"/>
    <x v="1"/>
    <x v="13"/>
    <x v="953"/>
    <n v="10.584"/>
    <n v="7"/>
    <n v="0.2"/>
    <n v="-2.3814000000000002"/>
  </r>
  <r>
    <n v="2136"/>
    <x v="1038"/>
    <x v="1"/>
    <x v="672"/>
    <d v="2012-04-12T00:00:00"/>
    <s v="Standard Class"/>
    <s v="WB-21850"/>
    <s v="William Brown"/>
    <x v="0"/>
    <s v="United States"/>
    <x v="10"/>
    <x v="9"/>
    <n v="19134"/>
    <x v="3"/>
    <s v="TEC-PH-10002807"/>
    <x v="2"/>
    <x v="7"/>
    <x v="1230"/>
    <n v="94.92"/>
    <n v="4"/>
    <n v="0.4"/>
    <n v="15.82"/>
  </r>
  <r>
    <n v="2137"/>
    <x v="1039"/>
    <x v="1"/>
    <x v="620"/>
    <d v="2013-05-01T00:00:00"/>
    <s v="Standard Class"/>
    <s v="TB-21625"/>
    <s v="Trudy Brown"/>
    <x v="0"/>
    <s v="United States"/>
    <x v="55"/>
    <x v="5"/>
    <n v="75051"/>
    <x v="2"/>
    <s v="FUR-FU-10002364"/>
    <x v="0"/>
    <x v="5"/>
    <x v="1231"/>
    <n v="14.76"/>
    <n v="5"/>
    <n v="0.6"/>
    <n v="-11.439"/>
  </r>
  <r>
    <n v="2138"/>
    <x v="1039"/>
    <x v="1"/>
    <x v="620"/>
    <d v="2013-05-01T00:00:00"/>
    <s v="Standard Class"/>
    <s v="TB-21625"/>
    <s v="Trudy Brown"/>
    <x v="0"/>
    <s v="United States"/>
    <x v="55"/>
    <x v="5"/>
    <n v="75051"/>
    <x v="2"/>
    <s v="OFF-BI-10002954"/>
    <x v="1"/>
    <x v="8"/>
    <x v="1179"/>
    <n v="3.6560000000000001"/>
    <n v="4"/>
    <n v="0.8"/>
    <n v="-5.8495999999999997"/>
  </r>
  <r>
    <n v="2139"/>
    <x v="1040"/>
    <x v="3"/>
    <x v="673"/>
    <d v="2014-11-17T00:00:00"/>
    <s v="Same Day"/>
    <s v="CB-12415"/>
    <s v="Christy Brittain"/>
    <x v="0"/>
    <s v="United States"/>
    <x v="20"/>
    <x v="15"/>
    <n v="10009"/>
    <x v="3"/>
    <s v="OFF-PA-10004092"/>
    <x v="1"/>
    <x v="10"/>
    <x v="588"/>
    <n v="146.82"/>
    <n v="3"/>
    <n v="0"/>
    <n v="73.41"/>
  </r>
  <r>
    <n v="2140"/>
    <x v="1041"/>
    <x v="2"/>
    <x v="571"/>
    <d v="2011-11-06T00:00:00"/>
    <s v="Standard Class"/>
    <s v="GT-14635"/>
    <s v="Grant Thornton"/>
    <x v="1"/>
    <s v="United States"/>
    <x v="85"/>
    <x v="15"/>
    <n v="11561"/>
    <x v="3"/>
    <s v="OFF-BI-10003982"/>
    <x v="1"/>
    <x v="8"/>
    <x v="346"/>
    <n v="149.54400000000001"/>
    <n v="9"/>
    <n v="0.2"/>
    <n v="50.4711"/>
  </r>
  <r>
    <n v="2141"/>
    <x v="1041"/>
    <x v="2"/>
    <x v="571"/>
    <d v="2011-11-06T00:00:00"/>
    <s v="Standard Class"/>
    <s v="GT-14635"/>
    <s v="Grant Thornton"/>
    <x v="1"/>
    <s v="United States"/>
    <x v="85"/>
    <x v="15"/>
    <n v="11561"/>
    <x v="3"/>
    <s v="OFF-SU-10001664"/>
    <x v="1"/>
    <x v="14"/>
    <x v="1232"/>
    <n v="17.14"/>
    <n v="2"/>
    <n v="0"/>
    <n v="4.4564000000000004"/>
  </r>
  <r>
    <n v="2142"/>
    <x v="1041"/>
    <x v="2"/>
    <x v="571"/>
    <d v="2011-11-06T00:00:00"/>
    <s v="Standard Class"/>
    <s v="GT-14635"/>
    <s v="Grant Thornton"/>
    <x v="1"/>
    <s v="United States"/>
    <x v="85"/>
    <x v="15"/>
    <n v="11561"/>
    <x v="3"/>
    <s v="FUR-TA-10003238"/>
    <x v="0"/>
    <x v="3"/>
    <x v="1233"/>
    <n v="991.76400000000001"/>
    <n v="3"/>
    <n v="0.4"/>
    <n v="-347.11739999999998"/>
  </r>
  <r>
    <n v="2143"/>
    <x v="1042"/>
    <x v="0"/>
    <x v="142"/>
    <d v="2013-06-09T00:00:00"/>
    <s v="Standard Class"/>
    <s v="DK-13225"/>
    <s v="Dean Katz"/>
    <x v="1"/>
    <s v="United States"/>
    <x v="10"/>
    <x v="9"/>
    <n v="19140"/>
    <x v="3"/>
    <s v="OFF-PA-10004675"/>
    <x v="1"/>
    <x v="10"/>
    <x v="69"/>
    <n v="30.48"/>
    <n v="6"/>
    <n v="0.2"/>
    <n v="9.9060000000000006"/>
  </r>
  <r>
    <n v="2144"/>
    <x v="1042"/>
    <x v="0"/>
    <x v="142"/>
    <d v="2013-06-09T00:00:00"/>
    <s v="Standard Class"/>
    <s v="DK-13225"/>
    <s v="Dean Katz"/>
    <x v="1"/>
    <s v="United States"/>
    <x v="10"/>
    <x v="9"/>
    <n v="19140"/>
    <x v="3"/>
    <s v="TEC-PH-10002293"/>
    <x v="2"/>
    <x v="7"/>
    <x v="126"/>
    <n v="23.988"/>
    <n v="2"/>
    <n v="0.4"/>
    <n v="-4.7976000000000001"/>
  </r>
  <r>
    <n v="2145"/>
    <x v="1042"/>
    <x v="0"/>
    <x v="142"/>
    <d v="2013-06-09T00:00:00"/>
    <s v="Standard Class"/>
    <s v="DK-13225"/>
    <s v="Dean Katz"/>
    <x v="1"/>
    <s v="United States"/>
    <x v="10"/>
    <x v="9"/>
    <n v="19140"/>
    <x v="3"/>
    <s v="OFF-FA-10002780"/>
    <x v="1"/>
    <x v="13"/>
    <x v="33"/>
    <n v="16.687999999999999"/>
    <n v="7"/>
    <n v="0.2"/>
    <n v="5.4236000000000004"/>
  </r>
  <r>
    <n v="2146"/>
    <x v="1043"/>
    <x v="0"/>
    <x v="674"/>
    <d v="2013-06-30T00:00:00"/>
    <s v="Standard Class"/>
    <s v="TS-21160"/>
    <s v="Theresa Swint"/>
    <x v="1"/>
    <s v="United States"/>
    <x v="283"/>
    <x v="9"/>
    <n v="17403"/>
    <x v="3"/>
    <s v="FUR-CH-10002965"/>
    <x v="0"/>
    <x v="1"/>
    <x v="226"/>
    <n v="422.05799999999999"/>
    <n v="3"/>
    <n v="0.3"/>
    <n v="-18.088200000000001"/>
  </r>
  <r>
    <n v="2147"/>
    <x v="1043"/>
    <x v="0"/>
    <x v="674"/>
    <d v="2013-06-30T00:00:00"/>
    <s v="Standard Class"/>
    <s v="TS-21160"/>
    <s v="Theresa Swint"/>
    <x v="1"/>
    <s v="United States"/>
    <x v="283"/>
    <x v="9"/>
    <n v="17403"/>
    <x v="3"/>
    <s v="OFF-BI-10004781"/>
    <x v="1"/>
    <x v="8"/>
    <x v="132"/>
    <n v="38.088000000000001"/>
    <n v="4"/>
    <n v="0.7"/>
    <n v="-27.9312"/>
  </r>
  <r>
    <n v="2148"/>
    <x v="1043"/>
    <x v="0"/>
    <x v="674"/>
    <d v="2013-06-30T00:00:00"/>
    <s v="Standard Class"/>
    <s v="TS-21160"/>
    <s v="Theresa Swint"/>
    <x v="1"/>
    <s v="United States"/>
    <x v="283"/>
    <x v="9"/>
    <n v="17403"/>
    <x v="3"/>
    <s v="OFF-ST-10001713"/>
    <x v="1"/>
    <x v="4"/>
    <x v="45"/>
    <n v="254.352"/>
    <n v="6"/>
    <n v="0.2"/>
    <n v="-50.870399999999997"/>
  </r>
  <r>
    <n v="2149"/>
    <x v="1044"/>
    <x v="2"/>
    <x v="432"/>
    <d v="2011-12-17T00:00:00"/>
    <s v="Standard Class"/>
    <s v="WB-21850"/>
    <s v="William Brown"/>
    <x v="0"/>
    <s v="United States"/>
    <x v="3"/>
    <x v="1"/>
    <n v="94521"/>
    <x v="1"/>
    <s v="FUR-FU-10003975"/>
    <x v="0"/>
    <x v="5"/>
    <x v="775"/>
    <n v="43.31"/>
    <n v="1"/>
    <n v="0"/>
    <n v="4.3310000000000004"/>
  </r>
  <r>
    <n v="2150"/>
    <x v="1045"/>
    <x v="3"/>
    <x v="185"/>
    <d v="2014-06-04T00:00:00"/>
    <s v="Standard Class"/>
    <s v="DO-13435"/>
    <s v="Denny Ordway"/>
    <x v="0"/>
    <s v="United States"/>
    <x v="20"/>
    <x v="15"/>
    <n v="10035"/>
    <x v="3"/>
    <s v="TEC-PH-10001536"/>
    <x v="2"/>
    <x v="7"/>
    <x v="1234"/>
    <n v="84.95"/>
    <n v="5"/>
    <n v="0"/>
    <n v="22.087"/>
  </r>
  <r>
    <n v="2151"/>
    <x v="1046"/>
    <x v="3"/>
    <x v="123"/>
    <d v="2014-11-27T00:00:00"/>
    <s v="Standard Class"/>
    <s v="AF-10870"/>
    <s v="Art Ferguson"/>
    <x v="0"/>
    <s v="United States"/>
    <x v="284"/>
    <x v="5"/>
    <n v="77840"/>
    <x v="2"/>
    <s v="FUR-CH-10001973"/>
    <x v="0"/>
    <x v="1"/>
    <x v="896"/>
    <n v="233.05799999999999"/>
    <n v="3"/>
    <n v="0.3"/>
    <n v="-53.270400000000002"/>
  </r>
  <r>
    <n v="2152"/>
    <x v="1047"/>
    <x v="2"/>
    <x v="156"/>
    <d v="2011-11-29T00:00:00"/>
    <s v="Second Class"/>
    <s v="RB-19435"/>
    <s v="Richard Bierner"/>
    <x v="0"/>
    <s v="United States"/>
    <x v="285"/>
    <x v="25"/>
    <n v="63116"/>
    <x v="2"/>
    <s v="TEC-AC-10001772"/>
    <x v="2"/>
    <x v="11"/>
    <x v="400"/>
    <n v="111.79"/>
    <n v="7"/>
    <n v="0"/>
    <n v="43.598100000000002"/>
  </r>
  <r>
    <n v="2153"/>
    <x v="1048"/>
    <x v="1"/>
    <x v="6"/>
    <d v="2012-11-26T00:00:00"/>
    <s v="Standard Class"/>
    <s v="AR-10540"/>
    <s v="Andy Reiter"/>
    <x v="0"/>
    <s v="United States"/>
    <x v="94"/>
    <x v="31"/>
    <n v="2169"/>
    <x v="3"/>
    <s v="OFF-PA-10002586"/>
    <x v="1"/>
    <x v="10"/>
    <x v="1007"/>
    <n v="14.94"/>
    <n v="3"/>
    <n v="0"/>
    <n v="7.0217999999999998"/>
  </r>
  <r>
    <n v="2154"/>
    <x v="1049"/>
    <x v="0"/>
    <x v="216"/>
    <d v="2013-07-19T00:00:00"/>
    <s v="Standard Class"/>
    <s v="DR-12880"/>
    <s v="Dan Reichenbach"/>
    <x v="1"/>
    <s v="United States"/>
    <x v="20"/>
    <x v="15"/>
    <n v="10009"/>
    <x v="3"/>
    <s v="OFF-BI-10004094"/>
    <x v="1"/>
    <x v="8"/>
    <x v="603"/>
    <n v="14.16"/>
    <n v="2"/>
    <n v="0.2"/>
    <n v="5.133"/>
  </r>
  <r>
    <n v="2155"/>
    <x v="1050"/>
    <x v="0"/>
    <x v="567"/>
    <d v="2013-06-05T00:00:00"/>
    <s v="Standard Class"/>
    <s v="BF-11170"/>
    <s v="Ben Ferrer"/>
    <x v="2"/>
    <s v="United States"/>
    <x v="61"/>
    <x v="5"/>
    <n v="75081"/>
    <x v="2"/>
    <s v="FUR-FU-10004973"/>
    <x v="0"/>
    <x v="5"/>
    <x v="1134"/>
    <n v="22.608000000000001"/>
    <n v="3"/>
    <n v="0.6"/>
    <n v="-10.1736"/>
  </r>
  <r>
    <n v="2156"/>
    <x v="1051"/>
    <x v="0"/>
    <x v="197"/>
    <d v="2013-07-28T00:00:00"/>
    <s v="Second Class"/>
    <s v="LB-16735"/>
    <s v="Larry Blacks"/>
    <x v="0"/>
    <s v="United States"/>
    <x v="1"/>
    <x v="1"/>
    <n v="90032"/>
    <x v="1"/>
    <s v="OFF-FA-10000624"/>
    <x v="1"/>
    <x v="13"/>
    <x v="291"/>
    <n v="21.48"/>
    <n v="6"/>
    <n v="0"/>
    <n v="10.74"/>
  </r>
  <r>
    <n v="2157"/>
    <x v="1052"/>
    <x v="2"/>
    <x v="169"/>
    <d v="2011-06-24T00:00:00"/>
    <s v="First Class"/>
    <s v="DV-13465"/>
    <s v="Dianna Vittorini"/>
    <x v="0"/>
    <s v="United States"/>
    <x v="31"/>
    <x v="11"/>
    <n v="55407"/>
    <x v="2"/>
    <s v="OFF-ST-10001097"/>
    <x v="1"/>
    <x v="4"/>
    <x v="740"/>
    <n v="501.81"/>
    <n v="3"/>
    <n v="0"/>
    <n v="0"/>
  </r>
  <r>
    <n v="2158"/>
    <x v="1052"/>
    <x v="2"/>
    <x v="169"/>
    <d v="2011-06-24T00:00:00"/>
    <s v="First Class"/>
    <s v="DV-13465"/>
    <s v="Dianna Vittorini"/>
    <x v="0"/>
    <s v="United States"/>
    <x v="31"/>
    <x v="11"/>
    <n v="55407"/>
    <x v="2"/>
    <s v="OFF-ST-10001469"/>
    <x v="1"/>
    <x v="4"/>
    <x v="394"/>
    <n v="161.94"/>
    <n v="3"/>
    <n v="0"/>
    <n v="9.7164000000000001"/>
  </r>
  <r>
    <n v="2159"/>
    <x v="1053"/>
    <x v="3"/>
    <x v="208"/>
    <d v="2014-10-27T00:00:00"/>
    <s v="Standard Class"/>
    <s v="NK-18490"/>
    <s v="Neil Knudson"/>
    <x v="2"/>
    <s v="United States"/>
    <x v="207"/>
    <x v="2"/>
    <n v="32725"/>
    <x v="0"/>
    <s v="OFF-AR-10004956"/>
    <x v="1"/>
    <x v="6"/>
    <x v="1235"/>
    <n v="17.856000000000002"/>
    <n v="4"/>
    <n v="0.2"/>
    <n v="2.0087999999999999"/>
  </r>
  <r>
    <n v="2160"/>
    <x v="1054"/>
    <x v="0"/>
    <x v="323"/>
    <d v="2013-10-09T00:00:00"/>
    <s v="Standard Class"/>
    <s v="CS-11950"/>
    <s v="Carlos Soltero"/>
    <x v="0"/>
    <s v="United States"/>
    <x v="22"/>
    <x v="10"/>
    <n v="60610"/>
    <x v="2"/>
    <s v="OFF-BI-10004236"/>
    <x v="1"/>
    <x v="8"/>
    <x v="891"/>
    <n v="8.8079999999999998"/>
    <n v="3"/>
    <n v="0.8"/>
    <n v="-14.973599999999999"/>
  </r>
  <r>
    <n v="2161"/>
    <x v="1055"/>
    <x v="0"/>
    <x v="675"/>
    <d v="2013-05-15T00:00:00"/>
    <s v="Same Day"/>
    <s v="LH-17155"/>
    <s v="Logan Haushalter"/>
    <x v="0"/>
    <s v="United States"/>
    <x v="74"/>
    <x v="24"/>
    <n v="45231"/>
    <x v="3"/>
    <s v="FUR-FU-10002937"/>
    <x v="0"/>
    <x v="5"/>
    <x v="1051"/>
    <n v="79.384"/>
    <n v="1"/>
    <n v="0.2"/>
    <n v="29.768999999999998"/>
  </r>
  <r>
    <n v="2162"/>
    <x v="1056"/>
    <x v="0"/>
    <x v="676"/>
    <d v="2013-12-01T00:00:00"/>
    <s v="Standard Class"/>
    <s v="DW-13480"/>
    <s v="Dianna Wilson"/>
    <x v="2"/>
    <s v="United States"/>
    <x v="182"/>
    <x v="1"/>
    <n v="94601"/>
    <x v="1"/>
    <s v="OFF-AR-10003696"/>
    <x v="1"/>
    <x v="6"/>
    <x v="1236"/>
    <n v="34.58"/>
    <n v="1"/>
    <n v="0"/>
    <n v="10.0282"/>
  </r>
  <r>
    <n v="2163"/>
    <x v="1057"/>
    <x v="3"/>
    <x v="677"/>
    <d v="2014-03-20T00:00:00"/>
    <s v="Standard Class"/>
    <s v="KF-16285"/>
    <s v="Karen Ferguson"/>
    <x v="2"/>
    <s v="United States"/>
    <x v="286"/>
    <x v="1"/>
    <n v="95336"/>
    <x v="1"/>
    <s v="OFF-PA-10004359"/>
    <x v="1"/>
    <x v="10"/>
    <x v="1059"/>
    <n v="314.55"/>
    <n v="3"/>
    <n v="0"/>
    <n v="150.98400000000001"/>
  </r>
  <r>
    <n v="2164"/>
    <x v="1058"/>
    <x v="0"/>
    <x v="63"/>
    <d v="2013-10-20T00:00:00"/>
    <s v="Standard Class"/>
    <s v="HA-14920"/>
    <s v="Helen Andreada"/>
    <x v="0"/>
    <s v="United States"/>
    <x v="128"/>
    <x v="5"/>
    <n v="78041"/>
    <x v="2"/>
    <s v="TEC-AC-10002402"/>
    <x v="2"/>
    <x v="11"/>
    <x v="651"/>
    <n v="191.976"/>
    <n v="3"/>
    <n v="0.2"/>
    <n v="23.997"/>
  </r>
  <r>
    <n v="2165"/>
    <x v="1058"/>
    <x v="0"/>
    <x v="63"/>
    <d v="2013-10-20T00:00:00"/>
    <s v="Standard Class"/>
    <s v="HA-14920"/>
    <s v="Helen Andreada"/>
    <x v="0"/>
    <s v="United States"/>
    <x v="128"/>
    <x v="5"/>
    <n v="78041"/>
    <x v="2"/>
    <s v="OFF-PA-10000551"/>
    <x v="1"/>
    <x v="10"/>
    <x v="1237"/>
    <n v="8.2880000000000003"/>
    <n v="2"/>
    <n v="0.2"/>
    <n v="3.0044"/>
  </r>
  <r>
    <n v="2166"/>
    <x v="1058"/>
    <x v="0"/>
    <x v="63"/>
    <d v="2013-10-20T00:00:00"/>
    <s v="Standard Class"/>
    <s v="HA-14920"/>
    <s v="Helen Andreada"/>
    <x v="0"/>
    <s v="United States"/>
    <x v="128"/>
    <x v="5"/>
    <n v="78041"/>
    <x v="2"/>
    <s v="FUR-FU-10003394"/>
    <x v="0"/>
    <x v="5"/>
    <x v="578"/>
    <n v="139.91999999999999"/>
    <n v="5"/>
    <n v="0.6"/>
    <n v="-150.41399999999999"/>
  </r>
  <r>
    <n v="2167"/>
    <x v="1058"/>
    <x v="0"/>
    <x v="63"/>
    <d v="2013-10-20T00:00:00"/>
    <s v="Standard Class"/>
    <s v="HA-14920"/>
    <s v="Helen Andreada"/>
    <x v="0"/>
    <s v="United States"/>
    <x v="128"/>
    <x v="5"/>
    <n v="78041"/>
    <x v="2"/>
    <s v="OFF-AR-10002067"/>
    <x v="1"/>
    <x v="6"/>
    <x v="1145"/>
    <n v="15.872"/>
    <n v="1"/>
    <n v="0.2"/>
    <n v="1.1903999999999999"/>
  </r>
  <r>
    <n v="2168"/>
    <x v="1058"/>
    <x v="0"/>
    <x v="63"/>
    <d v="2013-10-20T00:00:00"/>
    <s v="Standard Class"/>
    <s v="HA-14920"/>
    <s v="Helen Andreada"/>
    <x v="0"/>
    <s v="United States"/>
    <x v="128"/>
    <x v="5"/>
    <n v="78041"/>
    <x v="2"/>
    <s v="OFF-BI-10004140"/>
    <x v="1"/>
    <x v="8"/>
    <x v="304"/>
    <n v="6.2859999999999996"/>
    <n v="7"/>
    <n v="0.8"/>
    <n v="-11.000500000000001"/>
  </r>
  <r>
    <n v="2169"/>
    <x v="1059"/>
    <x v="3"/>
    <x v="678"/>
    <d v="2014-01-31T00:00:00"/>
    <s v="Second Class"/>
    <s v="JH-15820"/>
    <s v="John Huston"/>
    <x v="0"/>
    <s v="United States"/>
    <x v="239"/>
    <x v="24"/>
    <n v="44240"/>
    <x v="3"/>
    <s v="OFF-AR-10004078"/>
    <x v="1"/>
    <x v="6"/>
    <x v="507"/>
    <n v="14.016"/>
    <n v="3"/>
    <n v="0.2"/>
    <n v="1.752"/>
  </r>
  <r>
    <n v="2170"/>
    <x v="1059"/>
    <x v="3"/>
    <x v="678"/>
    <d v="2014-01-31T00:00:00"/>
    <s v="Second Class"/>
    <s v="JH-15820"/>
    <s v="John Huston"/>
    <x v="0"/>
    <s v="United States"/>
    <x v="239"/>
    <x v="24"/>
    <n v="44240"/>
    <x v="3"/>
    <s v="TEC-AC-10000927"/>
    <x v="2"/>
    <x v="11"/>
    <x v="694"/>
    <n v="71.975999999999999"/>
    <n v="3"/>
    <n v="0.2"/>
    <n v="-8.9969999999999999"/>
  </r>
  <r>
    <n v="2171"/>
    <x v="1059"/>
    <x v="3"/>
    <x v="678"/>
    <d v="2014-01-31T00:00:00"/>
    <s v="Second Class"/>
    <s v="JH-15820"/>
    <s v="John Huston"/>
    <x v="0"/>
    <s v="United States"/>
    <x v="239"/>
    <x v="24"/>
    <n v="44240"/>
    <x v="3"/>
    <s v="TEC-PH-10003931"/>
    <x v="2"/>
    <x v="7"/>
    <x v="159"/>
    <n v="107.982"/>
    <n v="3"/>
    <n v="0.4"/>
    <n v="-26.9955"/>
  </r>
  <r>
    <n v="2172"/>
    <x v="1060"/>
    <x v="3"/>
    <x v="123"/>
    <d v="2014-11-26T00:00:00"/>
    <s v="Standard Class"/>
    <s v="LC-16930"/>
    <s v="Linda Cazamias"/>
    <x v="1"/>
    <s v="United States"/>
    <x v="287"/>
    <x v="5"/>
    <n v="76903"/>
    <x v="2"/>
    <s v="FUR-CH-10004675"/>
    <x v="0"/>
    <x v="1"/>
    <x v="629"/>
    <n v="305.31200000000001"/>
    <n v="2"/>
    <n v="0.3"/>
    <n v="-8.7232000000000003"/>
  </r>
  <r>
    <n v="2173"/>
    <x v="1061"/>
    <x v="2"/>
    <x v="601"/>
    <d v="2011-03-08T00:00:00"/>
    <s v="First Class"/>
    <s v="IL-15100"/>
    <s v="Ivan Liston"/>
    <x v="0"/>
    <s v="United States"/>
    <x v="8"/>
    <x v="1"/>
    <n v="94122"/>
    <x v="1"/>
    <s v="OFF-BI-10004506"/>
    <x v="1"/>
    <x v="8"/>
    <x v="1238"/>
    <n v="19.751999999999999"/>
    <n v="3"/>
    <n v="0.2"/>
    <n v="6.9131999999999998"/>
  </r>
  <r>
    <n v="2174"/>
    <x v="1062"/>
    <x v="0"/>
    <x v="679"/>
    <d v="2013-05-08T00:00:00"/>
    <s v="Standard Class"/>
    <s v="LS-16975"/>
    <s v="Lindsay Shagiari"/>
    <x v="2"/>
    <s v="United States"/>
    <x v="12"/>
    <x v="5"/>
    <n v="77070"/>
    <x v="2"/>
    <s v="OFF-BI-10002353"/>
    <x v="1"/>
    <x v="8"/>
    <x v="1068"/>
    <n v="9.2639999999999993"/>
    <n v="3"/>
    <n v="0.8"/>
    <n v="-13.896000000000001"/>
  </r>
  <r>
    <n v="2175"/>
    <x v="1063"/>
    <x v="1"/>
    <x v="117"/>
    <d v="2012-03-08T00:00:00"/>
    <s v="Second Class"/>
    <s v="CC-12610"/>
    <s v="Corey Catlett"/>
    <x v="1"/>
    <s v="United States"/>
    <x v="12"/>
    <x v="5"/>
    <n v="77041"/>
    <x v="2"/>
    <s v="OFF-ST-10000943"/>
    <x v="1"/>
    <x v="4"/>
    <x v="1195"/>
    <n v="61.792000000000002"/>
    <n v="4"/>
    <n v="0.2"/>
    <n v="6.1791999999999998"/>
  </r>
  <r>
    <n v="2176"/>
    <x v="1064"/>
    <x v="0"/>
    <x v="680"/>
    <d v="2013-10-22T00:00:00"/>
    <s v="Standard Class"/>
    <s v="PB-18805"/>
    <s v="Patrick Bzostek"/>
    <x v="2"/>
    <s v="United States"/>
    <x v="288"/>
    <x v="7"/>
    <n v="84106"/>
    <x v="1"/>
    <s v="OFF-PA-10000740"/>
    <x v="1"/>
    <x v="10"/>
    <x v="1239"/>
    <n v="45.68"/>
    <n v="2"/>
    <n v="0"/>
    <n v="21.012799999999999"/>
  </r>
  <r>
    <n v="2177"/>
    <x v="1064"/>
    <x v="0"/>
    <x v="680"/>
    <d v="2013-10-22T00:00:00"/>
    <s v="Standard Class"/>
    <s v="PB-18805"/>
    <s v="Patrick Bzostek"/>
    <x v="2"/>
    <s v="United States"/>
    <x v="288"/>
    <x v="7"/>
    <n v="84106"/>
    <x v="1"/>
    <s v="OFF-PA-10003001"/>
    <x v="1"/>
    <x v="10"/>
    <x v="1064"/>
    <n v="60.12"/>
    <n v="9"/>
    <n v="0"/>
    <n v="28.857600000000001"/>
  </r>
  <r>
    <n v="2178"/>
    <x v="1064"/>
    <x v="0"/>
    <x v="680"/>
    <d v="2013-10-22T00:00:00"/>
    <s v="Standard Class"/>
    <s v="PB-18805"/>
    <s v="Patrick Bzostek"/>
    <x v="2"/>
    <s v="United States"/>
    <x v="288"/>
    <x v="7"/>
    <n v="84106"/>
    <x v="1"/>
    <s v="OFF-BI-10001628"/>
    <x v="1"/>
    <x v="8"/>
    <x v="1103"/>
    <n v="41.72"/>
    <n v="5"/>
    <n v="0.2"/>
    <n v="13.0375"/>
  </r>
  <r>
    <n v="2179"/>
    <x v="1064"/>
    <x v="0"/>
    <x v="680"/>
    <d v="2013-10-22T00:00:00"/>
    <s v="Standard Class"/>
    <s v="PB-18805"/>
    <s v="Patrick Bzostek"/>
    <x v="2"/>
    <s v="United States"/>
    <x v="288"/>
    <x v="7"/>
    <n v="84106"/>
    <x v="1"/>
    <s v="OFF-PA-10001509"/>
    <x v="1"/>
    <x v="10"/>
    <x v="417"/>
    <n v="71.599999999999994"/>
    <n v="8"/>
    <n v="0"/>
    <n v="32.936"/>
  </r>
  <r>
    <n v="2180"/>
    <x v="1065"/>
    <x v="0"/>
    <x v="681"/>
    <d v="2013-12-05T00:00:00"/>
    <s v="Standard Class"/>
    <s v="CJ-12010"/>
    <s v="Caroline Jumper"/>
    <x v="0"/>
    <s v="United States"/>
    <x v="20"/>
    <x v="15"/>
    <n v="10009"/>
    <x v="3"/>
    <s v="OFF-BI-10000309"/>
    <x v="1"/>
    <x v="8"/>
    <x v="334"/>
    <n v="85.231999999999999"/>
    <n v="7"/>
    <n v="0.2"/>
    <n v="30.896599999999999"/>
  </r>
  <r>
    <n v="2181"/>
    <x v="1065"/>
    <x v="0"/>
    <x v="681"/>
    <d v="2013-12-05T00:00:00"/>
    <s v="Standard Class"/>
    <s v="CJ-12010"/>
    <s v="Caroline Jumper"/>
    <x v="0"/>
    <s v="United States"/>
    <x v="20"/>
    <x v="15"/>
    <n v="10009"/>
    <x v="3"/>
    <s v="OFF-LA-10003923"/>
    <x v="1"/>
    <x v="2"/>
    <x v="424"/>
    <n v="44.4"/>
    <n v="3"/>
    <n v="0"/>
    <n v="22.2"/>
  </r>
  <r>
    <n v="2182"/>
    <x v="1065"/>
    <x v="0"/>
    <x v="681"/>
    <d v="2013-12-05T00:00:00"/>
    <s v="Standard Class"/>
    <s v="CJ-12010"/>
    <s v="Caroline Jumper"/>
    <x v="0"/>
    <s v="United States"/>
    <x v="20"/>
    <x v="15"/>
    <n v="10009"/>
    <x v="3"/>
    <s v="FUR-CH-10002084"/>
    <x v="0"/>
    <x v="1"/>
    <x v="1240"/>
    <n v="442.76400000000001"/>
    <n v="4"/>
    <n v="0.1"/>
    <n v="59.035200000000003"/>
  </r>
  <r>
    <n v="2183"/>
    <x v="1065"/>
    <x v="0"/>
    <x v="681"/>
    <d v="2013-12-05T00:00:00"/>
    <s v="Standard Class"/>
    <s v="CJ-12010"/>
    <s v="Caroline Jumper"/>
    <x v="0"/>
    <s v="United States"/>
    <x v="20"/>
    <x v="15"/>
    <n v="10009"/>
    <x v="3"/>
    <s v="TEC-MA-10000488"/>
    <x v="2"/>
    <x v="15"/>
    <x v="1129"/>
    <n v="3999.95"/>
    <n v="5"/>
    <n v="0"/>
    <n v="1159.9855"/>
  </r>
  <r>
    <n v="2184"/>
    <x v="1065"/>
    <x v="0"/>
    <x v="681"/>
    <d v="2013-12-05T00:00:00"/>
    <s v="Standard Class"/>
    <s v="CJ-12010"/>
    <s v="Caroline Jumper"/>
    <x v="0"/>
    <s v="United States"/>
    <x v="20"/>
    <x v="15"/>
    <n v="10009"/>
    <x v="3"/>
    <s v="TEC-AC-10001767"/>
    <x v="2"/>
    <x v="11"/>
    <x v="97"/>
    <n v="199.95"/>
    <n v="5"/>
    <n v="0"/>
    <n v="21.994499999999999"/>
  </r>
  <r>
    <n v="2185"/>
    <x v="1065"/>
    <x v="0"/>
    <x v="681"/>
    <d v="2013-12-05T00:00:00"/>
    <s v="Standard Class"/>
    <s v="CJ-12010"/>
    <s v="Caroline Jumper"/>
    <x v="0"/>
    <s v="United States"/>
    <x v="20"/>
    <x v="15"/>
    <n v="10009"/>
    <x v="3"/>
    <s v="FUR-FU-10001940"/>
    <x v="0"/>
    <x v="5"/>
    <x v="33"/>
    <n v="63.68"/>
    <n v="8"/>
    <n v="0"/>
    <n v="28.019200000000001"/>
  </r>
  <r>
    <n v="2186"/>
    <x v="1066"/>
    <x v="3"/>
    <x v="378"/>
    <d v="2014-05-08T00:00:00"/>
    <s v="Second Class"/>
    <s v="HK-14890"/>
    <s v="Heather Kirkland"/>
    <x v="1"/>
    <s v="United States"/>
    <x v="162"/>
    <x v="1"/>
    <n v="93905"/>
    <x v="1"/>
    <s v="OFF-BI-10002735"/>
    <x v="1"/>
    <x v="8"/>
    <x v="141"/>
    <n v="54.896000000000001"/>
    <n v="2"/>
    <n v="0.2"/>
    <n v="18.5274"/>
  </r>
  <r>
    <n v="2187"/>
    <x v="1067"/>
    <x v="0"/>
    <x v="216"/>
    <d v="2013-07-15T00:00:00"/>
    <s v="Same Day"/>
    <s v="RH-19600"/>
    <s v="Rob Haberlin"/>
    <x v="0"/>
    <s v="United States"/>
    <x v="114"/>
    <x v="19"/>
    <n v="35810"/>
    <x v="0"/>
    <s v="TEC-AC-10002345"/>
    <x v="2"/>
    <x v="11"/>
    <x v="173"/>
    <n v="29"/>
    <n v="2"/>
    <n v="0"/>
    <n v="7.25"/>
  </r>
  <r>
    <n v="2188"/>
    <x v="1068"/>
    <x v="3"/>
    <x v="682"/>
    <d v="2014-08-16T00:00:00"/>
    <s v="Standard Class"/>
    <s v="IL-15100"/>
    <s v="Ivan Liston"/>
    <x v="0"/>
    <s v="United States"/>
    <x v="38"/>
    <x v="14"/>
    <n v="47201"/>
    <x v="2"/>
    <s v="OFF-EN-10003134"/>
    <x v="1"/>
    <x v="12"/>
    <x v="33"/>
    <n v="70.08"/>
    <n v="6"/>
    <n v="0"/>
    <n v="35.04"/>
  </r>
  <r>
    <n v="2189"/>
    <x v="1068"/>
    <x v="3"/>
    <x v="682"/>
    <d v="2014-08-16T00:00:00"/>
    <s v="Standard Class"/>
    <s v="IL-15100"/>
    <s v="Ivan Liston"/>
    <x v="0"/>
    <s v="United States"/>
    <x v="38"/>
    <x v="14"/>
    <n v="47201"/>
    <x v="2"/>
    <s v="FUR-FU-10003708"/>
    <x v="0"/>
    <x v="5"/>
    <x v="71"/>
    <n v="121.3"/>
    <n v="2"/>
    <n v="0"/>
    <n v="25.472999999999999"/>
  </r>
  <r>
    <n v="2190"/>
    <x v="1068"/>
    <x v="3"/>
    <x v="682"/>
    <d v="2014-08-16T00:00:00"/>
    <s v="Standard Class"/>
    <s v="IL-15100"/>
    <s v="Ivan Liston"/>
    <x v="0"/>
    <s v="United States"/>
    <x v="38"/>
    <x v="14"/>
    <n v="47201"/>
    <x v="2"/>
    <s v="TEC-PH-10003645"/>
    <x v="2"/>
    <x v="7"/>
    <x v="294"/>
    <n v="1454.49"/>
    <n v="9"/>
    <n v="0"/>
    <n v="378.16739999999999"/>
  </r>
  <r>
    <n v="2191"/>
    <x v="1069"/>
    <x v="0"/>
    <x v="674"/>
    <d v="2013-06-30T00:00:00"/>
    <s v="Standard Class"/>
    <s v="AS-10240"/>
    <s v="Alan Shonely"/>
    <x v="0"/>
    <s v="United States"/>
    <x v="1"/>
    <x v="1"/>
    <n v="90049"/>
    <x v="1"/>
    <s v="OFF-AP-10000692"/>
    <x v="1"/>
    <x v="9"/>
    <x v="1241"/>
    <n v="60.81"/>
    <n v="3"/>
    <n v="0"/>
    <n v="17.026800000000001"/>
  </r>
  <r>
    <n v="2192"/>
    <x v="1070"/>
    <x v="0"/>
    <x v="107"/>
    <d v="2013-12-18T00:00:00"/>
    <s v="Standard Class"/>
    <s v="AP-10915"/>
    <s v="Arthur Prichep"/>
    <x v="0"/>
    <s v="United States"/>
    <x v="4"/>
    <x v="4"/>
    <n v="98105"/>
    <x v="1"/>
    <s v="OFF-BI-10001718"/>
    <x v="1"/>
    <x v="8"/>
    <x v="1216"/>
    <n v="153.55199999999999"/>
    <n v="3"/>
    <n v="0.2"/>
    <n v="51.823799999999999"/>
  </r>
  <r>
    <n v="2193"/>
    <x v="1070"/>
    <x v="0"/>
    <x v="107"/>
    <d v="2013-12-18T00:00:00"/>
    <s v="Standard Class"/>
    <s v="AP-10915"/>
    <s v="Arthur Prichep"/>
    <x v="0"/>
    <s v="United States"/>
    <x v="4"/>
    <x v="4"/>
    <n v="98105"/>
    <x v="1"/>
    <s v="OFF-AP-10002082"/>
    <x v="1"/>
    <x v="9"/>
    <x v="1092"/>
    <n v="65.34"/>
    <n v="3"/>
    <n v="0"/>
    <n v="22.869"/>
  </r>
  <r>
    <n v="2194"/>
    <x v="1070"/>
    <x v="0"/>
    <x v="107"/>
    <d v="2013-12-18T00:00:00"/>
    <s v="Standard Class"/>
    <s v="AP-10915"/>
    <s v="Arthur Prichep"/>
    <x v="0"/>
    <s v="United States"/>
    <x v="4"/>
    <x v="4"/>
    <n v="98105"/>
    <x v="1"/>
    <s v="OFF-PA-10001125"/>
    <x v="1"/>
    <x v="10"/>
    <x v="1012"/>
    <n v="123.92"/>
    <n v="4"/>
    <n v="0"/>
    <n v="55.764000000000003"/>
  </r>
  <r>
    <n v="2195"/>
    <x v="1070"/>
    <x v="0"/>
    <x v="107"/>
    <d v="2013-12-18T00:00:00"/>
    <s v="Standard Class"/>
    <s v="AP-10915"/>
    <s v="Arthur Prichep"/>
    <x v="0"/>
    <s v="United States"/>
    <x v="4"/>
    <x v="4"/>
    <n v="98105"/>
    <x v="1"/>
    <s v="OFF-AP-10000252"/>
    <x v="1"/>
    <x v="9"/>
    <x v="1242"/>
    <n v="35.1"/>
    <n v="3"/>
    <n v="0"/>
    <n v="12.285"/>
  </r>
  <r>
    <n v="2196"/>
    <x v="1070"/>
    <x v="0"/>
    <x v="107"/>
    <d v="2013-12-18T00:00:00"/>
    <s v="Standard Class"/>
    <s v="AP-10915"/>
    <s v="Arthur Prichep"/>
    <x v="0"/>
    <s v="United States"/>
    <x v="4"/>
    <x v="4"/>
    <n v="98105"/>
    <x v="1"/>
    <s v="TEC-AC-10003038"/>
    <x v="2"/>
    <x v="11"/>
    <x v="1024"/>
    <n v="44.75"/>
    <n v="5"/>
    <n v="0"/>
    <n v="8.5024999999999995"/>
  </r>
  <r>
    <n v="2197"/>
    <x v="1071"/>
    <x v="0"/>
    <x v="49"/>
    <d v="2013-07-12T00:00:00"/>
    <s v="Standard Class"/>
    <s v="AG-10390"/>
    <s v="Allen Goldenen"/>
    <x v="0"/>
    <s v="United States"/>
    <x v="289"/>
    <x v="18"/>
    <n v="37918"/>
    <x v="0"/>
    <s v="OFF-AR-10000940"/>
    <x v="1"/>
    <x v="6"/>
    <x v="134"/>
    <n v="4.7039999999999997"/>
    <n v="2"/>
    <n v="0.2"/>
    <n v="0.41160000000000002"/>
  </r>
  <r>
    <n v="2198"/>
    <x v="1072"/>
    <x v="2"/>
    <x v="683"/>
    <d v="2011-04-12T00:00:00"/>
    <s v="Standard Class"/>
    <s v="BF-11080"/>
    <s v="Bart Folk"/>
    <x v="0"/>
    <s v="United States"/>
    <x v="122"/>
    <x v="19"/>
    <n v="36116"/>
    <x v="0"/>
    <s v="OFF-AR-10001954"/>
    <x v="1"/>
    <x v="6"/>
    <x v="558"/>
    <n v="14.67"/>
    <n v="3"/>
    <n v="0"/>
    <n v="3.9609000000000001"/>
  </r>
  <r>
    <n v="2199"/>
    <x v="1073"/>
    <x v="1"/>
    <x v="262"/>
    <d v="2012-02-04T00:00:00"/>
    <s v="Standard Class"/>
    <s v="CK-12205"/>
    <s v="Chloris Kastensmidt"/>
    <x v="0"/>
    <s v="United States"/>
    <x v="10"/>
    <x v="9"/>
    <n v="19120"/>
    <x v="3"/>
    <s v="OFF-PA-10003177"/>
    <x v="1"/>
    <x v="10"/>
    <x v="89"/>
    <n v="15.552"/>
    <n v="3"/>
    <n v="0.2"/>
    <n v="5.4432"/>
  </r>
  <r>
    <n v="2200"/>
    <x v="1073"/>
    <x v="1"/>
    <x v="262"/>
    <d v="2012-02-04T00:00:00"/>
    <s v="Standard Class"/>
    <s v="CK-12205"/>
    <s v="Chloris Kastensmidt"/>
    <x v="0"/>
    <s v="United States"/>
    <x v="10"/>
    <x v="9"/>
    <n v="19120"/>
    <x v="3"/>
    <s v="OFF-PA-10000533"/>
    <x v="1"/>
    <x v="10"/>
    <x v="1196"/>
    <n v="5.2320000000000002"/>
    <n v="1"/>
    <n v="0.2"/>
    <n v="1.7003999999999999"/>
  </r>
  <r>
    <n v="2201"/>
    <x v="1074"/>
    <x v="2"/>
    <x v="106"/>
    <d v="2011-06-06T00:00:00"/>
    <s v="Standard Class"/>
    <s v="LT-17110"/>
    <s v="Liz Thompson"/>
    <x v="0"/>
    <s v="United States"/>
    <x v="290"/>
    <x v="36"/>
    <n v="72209"/>
    <x v="0"/>
    <s v="FUR-FU-10001935"/>
    <x v="0"/>
    <x v="5"/>
    <x v="341"/>
    <n v="22.2"/>
    <n v="6"/>
    <n v="0"/>
    <n v="9.1020000000000003"/>
  </r>
  <r>
    <n v="2202"/>
    <x v="1074"/>
    <x v="2"/>
    <x v="106"/>
    <d v="2011-06-06T00:00:00"/>
    <s v="Standard Class"/>
    <s v="LT-17110"/>
    <s v="Liz Thompson"/>
    <x v="0"/>
    <s v="United States"/>
    <x v="290"/>
    <x v="36"/>
    <n v="72209"/>
    <x v="0"/>
    <s v="TEC-PH-10002563"/>
    <x v="2"/>
    <x v="7"/>
    <x v="201"/>
    <n v="881.93"/>
    <n v="7"/>
    <n v="0"/>
    <n v="229.30179999999999"/>
  </r>
  <r>
    <n v="2203"/>
    <x v="1075"/>
    <x v="1"/>
    <x v="684"/>
    <d v="2012-12-09T00:00:00"/>
    <s v="Standard Class"/>
    <s v="BT-11305"/>
    <s v="Beth Thompson"/>
    <x v="2"/>
    <s v="United States"/>
    <x v="4"/>
    <x v="4"/>
    <n v="98103"/>
    <x v="1"/>
    <s v="OFF-BI-10002160"/>
    <x v="1"/>
    <x v="8"/>
    <x v="312"/>
    <n v="6.0960000000000001"/>
    <n v="2"/>
    <n v="0.2"/>
    <n v="2.1335999999999999"/>
  </r>
  <r>
    <n v="2204"/>
    <x v="1075"/>
    <x v="1"/>
    <x v="684"/>
    <d v="2012-12-09T00:00:00"/>
    <s v="Standard Class"/>
    <s v="BT-11305"/>
    <s v="Beth Thompson"/>
    <x v="2"/>
    <s v="United States"/>
    <x v="4"/>
    <x v="4"/>
    <n v="98103"/>
    <x v="1"/>
    <s v="FUR-FU-10004748"/>
    <x v="0"/>
    <x v="5"/>
    <x v="1243"/>
    <n v="191.82"/>
    <n v="3"/>
    <n v="0"/>
    <n v="74.809799999999996"/>
  </r>
  <r>
    <n v="2205"/>
    <x v="1076"/>
    <x v="1"/>
    <x v="685"/>
    <d v="2012-05-07T00:00:00"/>
    <s v="Standard Class"/>
    <s v="SC-20725"/>
    <s v="Steven Cartwright"/>
    <x v="0"/>
    <s v="United States"/>
    <x v="152"/>
    <x v="9"/>
    <n v="17602"/>
    <x v="3"/>
    <s v="FUR-FU-10001473"/>
    <x v="0"/>
    <x v="5"/>
    <x v="1244"/>
    <n v="20.103999999999999"/>
    <n v="1"/>
    <n v="0.2"/>
    <n v="1.7591000000000001"/>
  </r>
  <r>
    <n v="2206"/>
    <x v="1077"/>
    <x v="0"/>
    <x v="545"/>
    <d v="2013-09-13T00:00:00"/>
    <s v="Second Class"/>
    <s v="CG-12040"/>
    <s v="Catherine Glotzbach"/>
    <x v="2"/>
    <s v="United States"/>
    <x v="39"/>
    <x v="18"/>
    <n v="37620"/>
    <x v="0"/>
    <s v="OFF-AR-10000538"/>
    <x v="1"/>
    <x v="6"/>
    <x v="1245"/>
    <n v="67.56"/>
    <n v="3"/>
    <n v="0.2"/>
    <n v="8.4450000000000003"/>
  </r>
  <r>
    <n v="2207"/>
    <x v="1078"/>
    <x v="2"/>
    <x v="686"/>
    <d v="2011-07-20T00:00:00"/>
    <s v="Standard Class"/>
    <s v="AW-10930"/>
    <s v="Arthur Wiediger"/>
    <x v="2"/>
    <s v="United States"/>
    <x v="34"/>
    <x v="10"/>
    <n v="60505"/>
    <x v="2"/>
    <s v="OFF-BI-10001098"/>
    <x v="1"/>
    <x v="8"/>
    <x v="405"/>
    <n v="29.931999999999999"/>
    <n v="7"/>
    <n v="0.8"/>
    <n v="-46.394599999999997"/>
  </r>
  <r>
    <n v="2208"/>
    <x v="1078"/>
    <x v="2"/>
    <x v="686"/>
    <d v="2011-07-20T00:00:00"/>
    <s v="Standard Class"/>
    <s v="AW-10930"/>
    <s v="Arthur Wiediger"/>
    <x v="2"/>
    <s v="United States"/>
    <x v="34"/>
    <x v="10"/>
    <n v="60505"/>
    <x v="2"/>
    <s v="TEC-PH-10001552"/>
    <x v="2"/>
    <x v="7"/>
    <x v="178"/>
    <n v="38.271999999999998"/>
    <n v="4"/>
    <n v="0.2"/>
    <n v="3.8271999999999999"/>
  </r>
  <r>
    <n v="2209"/>
    <x v="1079"/>
    <x v="1"/>
    <x v="421"/>
    <d v="2012-08-26T00:00:00"/>
    <s v="Standard Class"/>
    <s v="RB-19705"/>
    <s v="Roger Barcio"/>
    <x v="2"/>
    <s v="United States"/>
    <x v="20"/>
    <x v="15"/>
    <n v="10009"/>
    <x v="3"/>
    <s v="OFF-AR-10000390"/>
    <x v="1"/>
    <x v="6"/>
    <x v="105"/>
    <n v="16.52"/>
    <n v="4"/>
    <n v="0"/>
    <n v="7.5991999999999997"/>
  </r>
  <r>
    <n v="2210"/>
    <x v="1080"/>
    <x v="2"/>
    <x v="687"/>
    <d v="2011-11-16T00:00:00"/>
    <s v="Second Class"/>
    <s v="ML-17410"/>
    <s v="Maris LaWare"/>
    <x v="0"/>
    <s v="United States"/>
    <x v="54"/>
    <x v="29"/>
    <n v="6824"/>
    <x v="3"/>
    <s v="TEC-PH-10001079"/>
    <x v="2"/>
    <x v="7"/>
    <x v="1246"/>
    <n v="832.93"/>
    <n v="7"/>
    <n v="0"/>
    <n v="233.22040000000001"/>
  </r>
  <r>
    <n v="2211"/>
    <x v="1080"/>
    <x v="2"/>
    <x v="687"/>
    <d v="2011-11-16T00:00:00"/>
    <s v="Second Class"/>
    <s v="ML-17410"/>
    <s v="Maris LaWare"/>
    <x v="0"/>
    <s v="United States"/>
    <x v="54"/>
    <x v="29"/>
    <n v="6824"/>
    <x v="3"/>
    <s v="OFF-BI-10003460"/>
    <x v="1"/>
    <x v="8"/>
    <x v="234"/>
    <n v="43.8"/>
    <n v="10"/>
    <n v="0"/>
    <n v="21.024000000000001"/>
  </r>
  <r>
    <n v="2212"/>
    <x v="1081"/>
    <x v="0"/>
    <x v="581"/>
    <d v="2013-01-12T00:00:00"/>
    <s v="First Class"/>
    <s v="VB-21745"/>
    <s v="Victoria Brennan"/>
    <x v="1"/>
    <s v="United States"/>
    <x v="291"/>
    <x v="12"/>
    <n v="48146"/>
    <x v="2"/>
    <s v="OFF-AP-10003842"/>
    <x v="1"/>
    <x v="9"/>
    <x v="1247"/>
    <n v="167.292"/>
    <n v="6"/>
    <n v="0.1"/>
    <n v="29.7408"/>
  </r>
  <r>
    <n v="2213"/>
    <x v="1082"/>
    <x v="3"/>
    <x v="610"/>
    <d v="2014-11-26T00:00:00"/>
    <s v="Standard Class"/>
    <s v="SW-20275"/>
    <s v="Scott Williamson"/>
    <x v="0"/>
    <s v="United States"/>
    <x v="20"/>
    <x v="15"/>
    <n v="10035"/>
    <x v="3"/>
    <s v="FUR-FU-10003535"/>
    <x v="0"/>
    <x v="5"/>
    <x v="888"/>
    <n v="27.42"/>
    <n v="1"/>
    <n v="0"/>
    <n v="11.2422"/>
  </r>
  <r>
    <n v="2214"/>
    <x v="1083"/>
    <x v="3"/>
    <x v="172"/>
    <d v="2014-03-10T00:00:00"/>
    <s v="First Class"/>
    <s v="NS-18505"/>
    <s v="Neola Schneider"/>
    <x v="0"/>
    <s v="United States"/>
    <x v="49"/>
    <x v="1"/>
    <n v="95123"/>
    <x v="1"/>
    <s v="OFF-BI-10002012"/>
    <x v="1"/>
    <x v="8"/>
    <x v="742"/>
    <n v="1.44"/>
    <n v="1"/>
    <n v="0.2"/>
    <n v="0.504"/>
  </r>
  <r>
    <n v="2215"/>
    <x v="1083"/>
    <x v="3"/>
    <x v="172"/>
    <d v="2014-03-10T00:00:00"/>
    <s v="First Class"/>
    <s v="NS-18505"/>
    <s v="Neola Schneider"/>
    <x v="0"/>
    <s v="United States"/>
    <x v="49"/>
    <x v="1"/>
    <n v="95123"/>
    <x v="1"/>
    <s v="OFF-BI-10001922"/>
    <x v="1"/>
    <x v="8"/>
    <x v="302"/>
    <n v="61.776000000000003"/>
    <n v="13"/>
    <n v="0.2"/>
    <n v="20.849399999999999"/>
  </r>
  <r>
    <n v="2216"/>
    <x v="1083"/>
    <x v="3"/>
    <x v="172"/>
    <d v="2014-03-10T00:00:00"/>
    <s v="First Class"/>
    <s v="NS-18505"/>
    <s v="Neola Schneider"/>
    <x v="0"/>
    <s v="United States"/>
    <x v="49"/>
    <x v="1"/>
    <n v="95123"/>
    <x v="1"/>
    <s v="OFF-AP-10000576"/>
    <x v="1"/>
    <x v="9"/>
    <x v="842"/>
    <n v="241.96"/>
    <n v="2"/>
    <n v="0"/>
    <n v="60.49"/>
  </r>
  <r>
    <n v="2217"/>
    <x v="1083"/>
    <x v="3"/>
    <x v="172"/>
    <d v="2014-03-10T00:00:00"/>
    <s v="First Class"/>
    <s v="NS-18505"/>
    <s v="Neola Schneider"/>
    <x v="0"/>
    <s v="United States"/>
    <x v="49"/>
    <x v="1"/>
    <n v="95123"/>
    <x v="1"/>
    <s v="FUR-CH-10000553"/>
    <x v="0"/>
    <x v="1"/>
    <x v="1248"/>
    <n v="108.608"/>
    <n v="4"/>
    <n v="0.2"/>
    <n v="9.5031999999999996"/>
  </r>
  <r>
    <n v="2218"/>
    <x v="1084"/>
    <x v="2"/>
    <x v="59"/>
    <d v="2011-09-25T00:00:00"/>
    <s v="Standard Class"/>
    <s v="DB-13555"/>
    <s v="Dorothy Badders"/>
    <x v="1"/>
    <s v="United States"/>
    <x v="108"/>
    <x v="2"/>
    <n v="32216"/>
    <x v="0"/>
    <s v="OFF-AR-10003469"/>
    <x v="1"/>
    <x v="6"/>
    <x v="1249"/>
    <n v="2.8159999999999998"/>
    <n v="2"/>
    <n v="0.2"/>
    <n v="0.98560000000000003"/>
  </r>
  <r>
    <n v="2219"/>
    <x v="1085"/>
    <x v="3"/>
    <x v="688"/>
    <d v="2014-02-08T00:00:00"/>
    <s v="Standard Class"/>
    <s v="MH-17620"/>
    <s v="Matt Hagelstein"/>
    <x v="1"/>
    <s v="United States"/>
    <x v="8"/>
    <x v="1"/>
    <n v="94110"/>
    <x v="1"/>
    <s v="OFF-BI-10000145"/>
    <x v="1"/>
    <x v="8"/>
    <x v="735"/>
    <n v="9.984"/>
    <n v="4"/>
    <n v="0.2"/>
    <n v="3.6192000000000002"/>
  </r>
  <r>
    <n v="2220"/>
    <x v="1085"/>
    <x v="3"/>
    <x v="688"/>
    <d v="2014-02-08T00:00:00"/>
    <s v="Standard Class"/>
    <s v="MH-17620"/>
    <s v="Matt Hagelstein"/>
    <x v="1"/>
    <s v="United States"/>
    <x v="8"/>
    <x v="1"/>
    <n v="94110"/>
    <x v="1"/>
    <s v="OFF-ST-10001580"/>
    <x v="1"/>
    <x v="4"/>
    <x v="351"/>
    <n v="14.98"/>
    <n v="1"/>
    <n v="0"/>
    <n v="4.1943999999999999"/>
  </r>
  <r>
    <n v="2221"/>
    <x v="1085"/>
    <x v="3"/>
    <x v="688"/>
    <d v="2014-02-08T00:00:00"/>
    <s v="Standard Class"/>
    <s v="MH-17620"/>
    <s v="Matt Hagelstein"/>
    <x v="1"/>
    <s v="United States"/>
    <x v="8"/>
    <x v="1"/>
    <n v="94110"/>
    <x v="1"/>
    <s v="TEC-PH-10001817"/>
    <x v="2"/>
    <x v="7"/>
    <x v="1097"/>
    <n v="1145.5999999999999"/>
    <n v="4"/>
    <n v="0.2"/>
    <n v="100.24"/>
  </r>
  <r>
    <n v="2222"/>
    <x v="1086"/>
    <x v="1"/>
    <x v="401"/>
    <d v="2012-06-12T00:00:00"/>
    <s v="Same Day"/>
    <s v="DK-13375"/>
    <s v="Dennis Kane"/>
    <x v="0"/>
    <s v="United States"/>
    <x v="292"/>
    <x v="24"/>
    <n v="43302"/>
    <x v="3"/>
    <s v="TEC-PH-10001578"/>
    <x v="2"/>
    <x v="7"/>
    <x v="1221"/>
    <n v="485.94"/>
    <n v="2"/>
    <n v="0.4"/>
    <n v="-89.088999999999999"/>
  </r>
  <r>
    <n v="2223"/>
    <x v="1086"/>
    <x v="1"/>
    <x v="401"/>
    <d v="2012-06-12T00:00:00"/>
    <s v="Same Day"/>
    <s v="DK-13375"/>
    <s v="Dennis Kane"/>
    <x v="0"/>
    <s v="United States"/>
    <x v="292"/>
    <x v="24"/>
    <n v="43302"/>
    <x v="3"/>
    <s v="OFF-AR-10004078"/>
    <x v="1"/>
    <x v="6"/>
    <x v="507"/>
    <n v="37.375999999999998"/>
    <n v="8"/>
    <n v="0.2"/>
    <n v="4.6719999999999997"/>
  </r>
  <r>
    <n v="2224"/>
    <x v="1086"/>
    <x v="1"/>
    <x v="401"/>
    <d v="2012-06-12T00:00:00"/>
    <s v="Same Day"/>
    <s v="DK-13375"/>
    <s v="Dennis Kane"/>
    <x v="0"/>
    <s v="United States"/>
    <x v="292"/>
    <x v="24"/>
    <n v="43302"/>
    <x v="3"/>
    <s v="FUR-CH-10004860"/>
    <x v="0"/>
    <x v="1"/>
    <x v="210"/>
    <n v="70.686000000000007"/>
    <n v="1"/>
    <n v="0.3"/>
    <n v="-24.235199999999999"/>
  </r>
  <r>
    <n v="2225"/>
    <x v="1087"/>
    <x v="3"/>
    <x v="689"/>
    <d v="2014-06-08T00:00:00"/>
    <s v="Standard Class"/>
    <s v="EA-14035"/>
    <s v="Erin Ashbrook"/>
    <x v="1"/>
    <s v="United States"/>
    <x v="10"/>
    <x v="9"/>
    <n v="19134"/>
    <x v="3"/>
    <s v="OFF-PA-10003790"/>
    <x v="1"/>
    <x v="10"/>
    <x v="1250"/>
    <n v="54.816000000000003"/>
    <n v="3"/>
    <n v="0.2"/>
    <n v="17.815200000000001"/>
  </r>
  <r>
    <n v="2226"/>
    <x v="1088"/>
    <x v="0"/>
    <x v="690"/>
    <d v="2013-03-22T00:00:00"/>
    <s v="Second Class"/>
    <s v="BT-11440"/>
    <s v="Bobby Trafton"/>
    <x v="0"/>
    <s v="United States"/>
    <x v="293"/>
    <x v="22"/>
    <n v="80122"/>
    <x v="1"/>
    <s v="FUR-BO-10002202"/>
    <x v="0"/>
    <x v="0"/>
    <x v="1251"/>
    <n v="72.293999999999997"/>
    <n v="1"/>
    <n v="0.7"/>
    <n v="-98.8018"/>
  </r>
  <r>
    <n v="2227"/>
    <x v="1089"/>
    <x v="3"/>
    <x v="570"/>
    <d v="2014-04-08T00:00:00"/>
    <s v="Standard Class"/>
    <s v="LA-16780"/>
    <s v="Laura Armstrong"/>
    <x v="1"/>
    <s v="United States"/>
    <x v="89"/>
    <x v="5"/>
    <n v="78745"/>
    <x v="2"/>
    <s v="OFF-FA-10003059"/>
    <x v="1"/>
    <x v="13"/>
    <x v="794"/>
    <n v="2.8959999999999999"/>
    <n v="2"/>
    <n v="0.2"/>
    <n v="0.47060000000000002"/>
  </r>
  <r>
    <n v="2228"/>
    <x v="1089"/>
    <x v="3"/>
    <x v="570"/>
    <d v="2014-04-08T00:00:00"/>
    <s v="Standard Class"/>
    <s v="LA-16780"/>
    <s v="Laura Armstrong"/>
    <x v="1"/>
    <s v="United States"/>
    <x v="89"/>
    <x v="5"/>
    <n v="78745"/>
    <x v="2"/>
    <s v="TEC-PH-10002496"/>
    <x v="2"/>
    <x v="7"/>
    <x v="490"/>
    <n v="124.792"/>
    <n v="1"/>
    <n v="0.2"/>
    <n v="15.599"/>
  </r>
  <r>
    <n v="2229"/>
    <x v="1090"/>
    <x v="0"/>
    <x v="393"/>
    <d v="2013-06-10T00:00:00"/>
    <s v="Standard Class"/>
    <s v="GM-14680"/>
    <s v="Greg Matthias"/>
    <x v="0"/>
    <s v="United States"/>
    <x v="20"/>
    <x v="15"/>
    <n v="10024"/>
    <x v="3"/>
    <s v="FUR-TA-10003238"/>
    <x v="0"/>
    <x v="3"/>
    <x v="1233"/>
    <n v="330.58800000000002"/>
    <n v="1"/>
    <n v="0.4"/>
    <n v="-115.7058"/>
  </r>
  <r>
    <n v="2230"/>
    <x v="1091"/>
    <x v="2"/>
    <x v="691"/>
    <d v="2011-05-04T00:00:00"/>
    <s v="Standard Class"/>
    <s v="AA-10315"/>
    <s v="Alex Avila"/>
    <x v="0"/>
    <s v="United States"/>
    <x v="8"/>
    <x v="1"/>
    <n v="94122"/>
    <x v="1"/>
    <s v="OFF-BI-10004390"/>
    <x v="1"/>
    <x v="8"/>
    <x v="1155"/>
    <n v="673.56799999999998"/>
    <n v="2"/>
    <n v="0.2"/>
    <n v="252.58799999999999"/>
  </r>
  <r>
    <n v="2231"/>
    <x v="1091"/>
    <x v="2"/>
    <x v="691"/>
    <d v="2011-05-04T00:00:00"/>
    <s v="Standard Class"/>
    <s v="AA-10315"/>
    <s v="Alex Avila"/>
    <x v="0"/>
    <s v="United States"/>
    <x v="8"/>
    <x v="1"/>
    <n v="94122"/>
    <x v="1"/>
    <s v="OFF-AP-10002765"/>
    <x v="1"/>
    <x v="9"/>
    <x v="1252"/>
    <n v="52.98"/>
    <n v="2"/>
    <n v="0"/>
    <n v="14.8344"/>
  </r>
  <r>
    <n v="2232"/>
    <x v="1092"/>
    <x v="3"/>
    <x v="335"/>
    <d v="2014-02-07T00:00:00"/>
    <s v="Standard Class"/>
    <s v="DB-13405"/>
    <s v="Denny Blanton"/>
    <x v="0"/>
    <s v="United States"/>
    <x v="189"/>
    <x v="14"/>
    <n v="46350"/>
    <x v="2"/>
    <s v="FUR-FU-10000293"/>
    <x v="0"/>
    <x v="5"/>
    <x v="783"/>
    <n v="526.45000000000005"/>
    <n v="5"/>
    <n v="0"/>
    <n v="31.587"/>
  </r>
  <r>
    <n v="2233"/>
    <x v="1093"/>
    <x v="3"/>
    <x v="362"/>
    <d v="2014-07-15T00:00:00"/>
    <s v="Standard Class"/>
    <s v="JH-15820"/>
    <s v="John Huston"/>
    <x v="0"/>
    <s v="United States"/>
    <x v="22"/>
    <x v="10"/>
    <n v="60610"/>
    <x v="2"/>
    <s v="OFF-ST-10003692"/>
    <x v="1"/>
    <x v="4"/>
    <x v="1253"/>
    <n v="228.92"/>
    <n v="5"/>
    <n v="0.2"/>
    <n v="14.307499999999999"/>
  </r>
  <r>
    <n v="2234"/>
    <x v="1094"/>
    <x v="1"/>
    <x v="639"/>
    <d v="2012-12-16T00:00:00"/>
    <s v="Second Class"/>
    <s v="DJ-13630"/>
    <s v="Doug Jacobs"/>
    <x v="0"/>
    <s v="United States"/>
    <x v="32"/>
    <x v="21"/>
    <n v="97206"/>
    <x v="1"/>
    <s v="TEC-PH-10001051"/>
    <x v="2"/>
    <x v="7"/>
    <x v="1254"/>
    <n v="319.96800000000002"/>
    <n v="4"/>
    <n v="0.2"/>
    <n v="35.996400000000001"/>
  </r>
  <r>
    <n v="2235"/>
    <x v="1095"/>
    <x v="3"/>
    <x v="256"/>
    <d v="2014-11-12T00:00:00"/>
    <s v="Standard Class"/>
    <s v="QJ-19255"/>
    <s v="Quincy Jones"/>
    <x v="1"/>
    <s v="United States"/>
    <x v="140"/>
    <x v="42"/>
    <n v="5408"/>
    <x v="3"/>
    <s v="TEC-AC-10001013"/>
    <x v="2"/>
    <x v="11"/>
    <x v="813"/>
    <n v="205.03"/>
    <n v="7"/>
    <n v="0"/>
    <n v="67.659899999999993"/>
  </r>
  <r>
    <n v="2236"/>
    <x v="1096"/>
    <x v="1"/>
    <x v="426"/>
    <d v="2012-09-17T00:00:00"/>
    <s v="Second Class"/>
    <s v="CT-11995"/>
    <s v="Carol Triggs"/>
    <x v="0"/>
    <s v="United States"/>
    <x v="245"/>
    <x v="14"/>
    <n v="46203"/>
    <x v="2"/>
    <s v="OFF-ST-10000025"/>
    <x v="1"/>
    <x v="4"/>
    <x v="615"/>
    <n v="190.86"/>
    <n v="2"/>
    <n v="0"/>
    <n v="11.451599999999999"/>
  </r>
  <r>
    <n v="2237"/>
    <x v="1096"/>
    <x v="1"/>
    <x v="426"/>
    <d v="2012-09-17T00:00:00"/>
    <s v="Second Class"/>
    <s v="CT-11995"/>
    <s v="Carol Triggs"/>
    <x v="0"/>
    <s v="United States"/>
    <x v="245"/>
    <x v="14"/>
    <n v="46203"/>
    <x v="2"/>
    <s v="OFF-AR-10000817"/>
    <x v="1"/>
    <x v="6"/>
    <x v="1255"/>
    <n v="24.32"/>
    <n v="8"/>
    <n v="0"/>
    <n v="8.2688000000000006"/>
  </r>
  <r>
    <n v="2238"/>
    <x v="1097"/>
    <x v="0"/>
    <x v="692"/>
    <d v="2013-07-22T00:00:00"/>
    <s v="Standard Class"/>
    <s v="RH-19510"/>
    <s v="Rick Huthwaite"/>
    <x v="2"/>
    <s v="United States"/>
    <x v="212"/>
    <x v="7"/>
    <n v="84604"/>
    <x v="1"/>
    <s v="OFF-SU-10000952"/>
    <x v="1"/>
    <x v="14"/>
    <x v="1256"/>
    <n v="44.4"/>
    <n v="5"/>
    <n v="0"/>
    <n v="12.432"/>
  </r>
  <r>
    <n v="2239"/>
    <x v="1098"/>
    <x v="3"/>
    <x v="693"/>
    <d v="2014-04-27T00:00:00"/>
    <s v="Standard Class"/>
    <s v="SJ-20125"/>
    <s v="Sanjit Jacobs"/>
    <x v="2"/>
    <s v="United States"/>
    <x v="22"/>
    <x v="10"/>
    <n v="60610"/>
    <x v="2"/>
    <s v="FUR-FU-10004597"/>
    <x v="0"/>
    <x v="5"/>
    <x v="1257"/>
    <n v="44.4"/>
    <n v="2"/>
    <n v="0.6"/>
    <n v="-52.17"/>
  </r>
  <r>
    <n v="2240"/>
    <x v="1099"/>
    <x v="0"/>
    <x v="625"/>
    <d v="2013-11-18T00:00:00"/>
    <s v="Second Class"/>
    <s v="TG-21310"/>
    <s v="Toby Gnade"/>
    <x v="0"/>
    <s v="United States"/>
    <x v="1"/>
    <x v="1"/>
    <n v="90049"/>
    <x v="1"/>
    <s v="OFF-BI-10003527"/>
    <x v="1"/>
    <x v="8"/>
    <x v="446"/>
    <n v="1016.792"/>
    <n v="1"/>
    <n v="0.2"/>
    <n v="381.29700000000003"/>
  </r>
  <r>
    <n v="2241"/>
    <x v="1099"/>
    <x v="0"/>
    <x v="625"/>
    <d v="2013-11-18T00:00:00"/>
    <s v="Second Class"/>
    <s v="TG-21310"/>
    <s v="Toby Gnade"/>
    <x v="0"/>
    <s v="United States"/>
    <x v="1"/>
    <x v="1"/>
    <n v="90049"/>
    <x v="1"/>
    <s v="OFF-BI-10002982"/>
    <x v="1"/>
    <x v="8"/>
    <x v="1258"/>
    <n v="38.136000000000003"/>
    <n v="7"/>
    <n v="0.2"/>
    <n v="13.3476"/>
  </r>
  <r>
    <n v="2242"/>
    <x v="1100"/>
    <x v="0"/>
    <x v="491"/>
    <d v="2013-02-12T00:00:00"/>
    <s v="Standard Class"/>
    <s v="CT-11995"/>
    <s v="Carol Triggs"/>
    <x v="0"/>
    <s v="United States"/>
    <x v="10"/>
    <x v="9"/>
    <n v="19134"/>
    <x v="3"/>
    <s v="TEC-PH-10004165"/>
    <x v="2"/>
    <x v="7"/>
    <x v="886"/>
    <n v="494.98200000000003"/>
    <n v="3"/>
    <n v="0.4"/>
    <n v="-115.4958"/>
  </r>
  <r>
    <n v="2243"/>
    <x v="1101"/>
    <x v="3"/>
    <x v="610"/>
    <d v="2014-11-26T00:00:00"/>
    <s v="Standard Class"/>
    <s v="BF-11005"/>
    <s v="Barry Franz"/>
    <x v="2"/>
    <s v="United States"/>
    <x v="45"/>
    <x v="1"/>
    <n v="91104"/>
    <x v="1"/>
    <s v="OFF-ST-10003442"/>
    <x v="1"/>
    <x v="4"/>
    <x v="86"/>
    <n v="56.56"/>
    <n v="2"/>
    <n v="0"/>
    <n v="15.2712"/>
  </r>
  <r>
    <n v="2244"/>
    <x v="1101"/>
    <x v="3"/>
    <x v="610"/>
    <d v="2014-11-26T00:00:00"/>
    <s v="Standard Class"/>
    <s v="BF-11005"/>
    <s v="Barry Franz"/>
    <x v="2"/>
    <s v="United States"/>
    <x v="45"/>
    <x v="1"/>
    <n v="91104"/>
    <x v="1"/>
    <s v="OFF-AR-10003856"/>
    <x v="1"/>
    <x v="6"/>
    <x v="444"/>
    <n v="5.56"/>
    <n v="2"/>
    <n v="0"/>
    <n v="1.4456"/>
  </r>
  <r>
    <n v="2245"/>
    <x v="1101"/>
    <x v="3"/>
    <x v="610"/>
    <d v="2014-11-26T00:00:00"/>
    <s v="Standard Class"/>
    <s v="BF-11005"/>
    <s v="Barry Franz"/>
    <x v="2"/>
    <s v="United States"/>
    <x v="45"/>
    <x v="1"/>
    <n v="91104"/>
    <x v="1"/>
    <s v="OFF-FA-10004248"/>
    <x v="1"/>
    <x v="13"/>
    <x v="480"/>
    <n v="9.02"/>
    <n v="2"/>
    <n v="0"/>
    <n v="3.5177999999999998"/>
  </r>
  <r>
    <n v="2246"/>
    <x v="1101"/>
    <x v="3"/>
    <x v="610"/>
    <d v="2014-11-26T00:00:00"/>
    <s v="Standard Class"/>
    <s v="BF-11005"/>
    <s v="Barry Franz"/>
    <x v="2"/>
    <s v="United States"/>
    <x v="45"/>
    <x v="1"/>
    <n v="91104"/>
    <x v="1"/>
    <s v="OFF-AP-10001492"/>
    <x v="1"/>
    <x v="9"/>
    <x v="22"/>
    <n v="8.6199999999999992"/>
    <n v="1"/>
    <n v="0"/>
    <n v="2.2412000000000001"/>
  </r>
  <r>
    <n v="2247"/>
    <x v="1101"/>
    <x v="3"/>
    <x v="610"/>
    <d v="2014-11-26T00:00:00"/>
    <s v="Standard Class"/>
    <s v="BF-11005"/>
    <s v="Barry Franz"/>
    <x v="2"/>
    <s v="United States"/>
    <x v="45"/>
    <x v="1"/>
    <n v="91104"/>
    <x v="1"/>
    <s v="TEC-PH-10004165"/>
    <x v="2"/>
    <x v="7"/>
    <x v="886"/>
    <n v="659.976"/>
    <n v="3"/>
    <n v="0.2"/>
    <n v="49.498199999999997"/>
  </r>
  <r>
    <n v="2248"/>
    <x v="1102"/>
    <x v="1"/>
    <x v="586"/>
    <d v="2012-02-18T00:00:00"/>
    <s v="Second Class"/>
    <s v="JM-16195"/>
    <s v="Justin MacKendrick"/>
    <x v="0"/>
    <s v="United States"/>
    <x v="1"/>
    <x v="1"/>
    <n v="90004"/>
    <x v="1"/>
    <s v="OFF-PA-10004285"/>
    <x v="1"/>
    <x v="10"/>
    <x v="1259"/>
    <n v="13.36"/>
    <n v="2"/>
    <n v="0"/>
    <n v="6.4127999999999998"/>
  </r>
  <r>
    <n v="2249"/>
    <x v="1102"/>
    <x v="1"/>
    <x v="586"/>
    <d v="2012-02-18T00:00:00"/>
    <s v="Second Class"/>
    <s v="JM-16195"/>
    <s v="Justin MacKendrick"/>
    <x v="0"/>
    <s v="United States"/>
    <x v="1"/>
    <x v="1"/>
    <n v="90004"/>
    <x v="1"/>
    <s v="OFF-BI-10001628"/>
    <x v="1"/>
    <x v="8"/>
    <x v="1103"/>
    <n v="41.72"/>
    <n v="5"/>
    <n v="0.2"/>
    <n v="13.0375"/>
  </r>
  <r>
    <n v="2250"/>
    <x v="1102"/>
    <x v="1"/>
    <x v="586"/>
    <d v="2012-02-18T00:00:00"/>
    <s v="Second Class"/>
    <s v="JM-16195"/>
    <s v="Justin MacKendrick"/>
    <x v="0"/>
    <s v="United States"/>
    <x v="1"/>
    <x v="1"/>
    <n v="90004"/>
    <x v="1"/>
    <s v="OFF-BI-10000546"/>
    <x v="1"/>
    <x v="8"/>
    <x v="609"/>
    <n v="11.52"/>
    <n v="5"/>
    <n v="0.2"/>
    <n v="4.1760000000000002"/>
  </r>
  <r>
    <n v="2251"/>
    <x v="1102"/>
    <x v="1"/>
    <x v="586"/>
    <d v="2012-02-18T00:00:00"/>
    <s v="Second Class"/>
    <s v="JM-16195"/>
    <s v="Justin MacKendrick"/>
    <x v="0"/>
    <s v="United States"/>
    <x v="1"/>
    <x v="1"/>
    <n v="90004"/>
    <x v="1"/>
    <s v="OFF-AP-10001391"/>
    <x v="1"/>
    <x v="9"/>
    <x v="1260"/>
    <n v="541.44000000000005"/>
    <n v="6"/>
    <n v="0"/>
    <n v="157.01759999999999"/>
  </r>
  <r>
    <n v="2252"/>
    <x v="1102"/>
    <x v="1"/>
    <x v="586"/>
    <d v="2012-02-18T00:00:00"/>
    <s v="Second Class"/>
    <s v="JM-16195"/>
    <s v="Justin MacKendrick"/>
    <x v="0"/>
    <s v="United States"/>
    <x v="1"/>
    <x v="1"/>
    <n v="90004"/>
    <x v="1"/>
    <s v="OFF-PA-10000477"/>
    <x v="1"/>
    <x v="10"/>
    <x v="1261"/>
    <n v="19.440000000000001"/>
    <n v="3"/>
    <n v="0"/>
    <n v="9.3312000000000008"/>
  </r>
  <r>
    <n v="2253"/>
    <x v="1103"/>
    <x v="0"/>
    <x v="173"/>
    <d v="2013-04-18T00:00:00"/>
    <s v="Second Class"/>
    <s v="JK-16120"/>
    <s v="Julie Kriz"/>
    <x v="2"/>
    <s v="United States"/>
    <x v="70"/>
    <x v="1"/>
    <n v="92105"/>
    <x v="1"/>
    <s v="OFF-PA-10004327"/>
    <x v="1"/>
    <x v="10"/>
    <x v="136"/>
    <n v="143.69999999999999"/>
    <n v="3"/>
    <n v="0"/>
    <n v="68.975999999999999"/>
  </r>
  <r>
    <n v="2254"/>
    <x v="1104"/>
    <x v="1"/>
    <x v="694"/>
    <d v="2012-01-10T00:00:00"/>
    <s v="First Class"/>
    <s v="HG-14965"/>
    <s v="Henry Goldwyn"/>
    <x v="1"/>
    <s v="United States"/>
    <x v="8"/>
    <x v="1"/>
    <n v="94110"/>
    <x v="1"/>
    <s v="OFF-AP-10000696"/>
    <x v="1"/>
    <x v="9"/>
    <x v="332"/>
    <n v="43.26"/>
    <n v="3"/>
    <n v="0"/>
    <n v="14.2758"/>
  </r>
  <r>
    <n v="2255"/>
    <x v="1104"/>
    <x v="1"/>
    <x v="694"/>
    <d v="2012-01-10T00:00:00"/>
    <s v="First Class"/>
    <s v="HG-14965"/>
    <s v="Henry Goldwyn"/>
    <x v="1"/>
    <s v="United States"/>
    <x v="8"/>
    <x v="1"/>
    <n v="94110"/>
    <x v="1"/>
    <s v="OFF-AP-10002082"/>
    <x v="1"/>
    <x v="9"/>
    <x v="1092"/>
    <n v="43.56"/>
    <n v="2"/>
    <n v="0"/>
    <n v="15.246"/>
  </r>
  <r>
    <n v="2256"/>
    <x v="1105"/>
    <x v="0"/>
    <x v="42"/>
    <d v="2013-09-23T00:00:00"/>
    <s v="Standard Class"/>
    <s v="LA-16780"/>
    <s v="Laura Armstrong"/>
    <x v="1"/>
    <s v="United States"/>
    <x v="294"/>
    <x v="43"/>
    <n v="4401"/>
    <x v="3"/>
    <s v="TEC-PH-10001944"/>
    <x v="2"/>
    <x v="7"/>
    <x v="1262"/>
    <n v="437.85"/>
    <n v="3"/>
    <n v="0"/>
    <n v="131.35499999999999"/>
  </r>
  <r>
    <n v="2257"/>
    <x v="1105"/>
    <x v="0"/>
    <x v="42"/>
    <d v="2013-09-23T00:00:00"/>
    <s v="Standard Class"/>
    <s v="LA-16780"/>
    <s v="Laura Armstrong"/>
    <x v="1"/>
    <s v="United States"/>
    <x v="294"/>
    <x v="43"/>
    <n v="4401"/>
    <x v="3"/>
    <s v="FUR-FU-10004952"/>
    <x v="0"/>
    <x v="5"/>
    <x v="845"/>
    <n v="109.48"/>
    <n v="2"/>
    <n v="0"/>
    <n v="33.938800000000001"/>
  </r>
  <r>
    <n v="2258"/>
    <x v="1106"/>
    <x v="3"/>
    <x v="114"/>
    <d v="2014-06-20T00:00:00"/>
    <s v="First Class"/>
    <s v="TS-21610"/>
    <s v="Troy Staebel"/>
    <x v="0"/>
    <s v="United States"/>
    <x v="8"/>
    <x v="1"/>
    <n v="94122"/>
    <x v="1"/>
    <s v="FUR-CH-10000015"/>
    <x v="0"/>
    <x v="1"/>
    <x v="373"/>
    <n v="1212.96"/>
    <n v="7"/>
    <n v="0.2"/>
    <n v="90.971999999999994"/>
  </r>
  <r>
    <n v="2259"/>
    <x v="1106"/>
    <x v="3"/>
    <x v="114"/>
    <d v="2014-06-20T00:00:00"/>
    <s v="First Class"/>
    <s v="TS-21610"/>
    <s v="Troy Staebel"/>
    <x v="0"/>
    <s v="United States"/>
    <x v="8"/>
    <x v="1"/>
    <n v="94122"/>
    <x v="1"/>
    <s v="OFF-PA-10001776"/>
    <x v="1"/>
    <x v="10"/>
    <x v="1263"/>
    <n v="18.54"/>
    <n v="2"/>
    <n v="0"/>
    <n v="8.7138000000000009"/>
  </r>
  <r>
    <n v="2260"/>
    <x v="1107"/>
    <x v="1"/>
    <x v="627"/>
    <d v="2012-10-11T00:00:00"/>
    <s v="Second Class"/>
    <s v="MZ-17335"/>
    <s v="Maria Zettner"/>
    <x v="2"/>
    <s v="United States"/>
    <x v="70"/>
    <x v="1"/>
    <n v="92024"/>
    <x v="1"/>
    <s v="OFF-FA-10002280"/>
    <x v="1"/>
    <x v="13"/>
    <x v="653"/>
    <n v="5"/>
    <n v="1"/>
    <n v="0"/>
    <n v="2.4"/>
  </r>
  <r>
    <n v="2261"/>
    <x v="1107"/>
    <x v="1"/>
    <x v="627"/>
    <d v="2012-10-11T00:00:00"/>
    <s v="Second Class"/>
    <s v="MZ-17335"/>
    <s v="Maria Zettner"/>
    <x v="2"/>
    <s v="United States"/>
    <x v="70"/>
    <x v="1"/>
    <n v="92024"/>
    <x v="1"/>
    <s v="TEC-AC-10002049"/>
    <x v="2"/>
    <x v="11"/>
    <x v="688"/>
    <n v="371.97"/>
    <n v="3"/>
    <n v="0"/>
    <n v="66.954599999999999"/>
  </r>
  <r>
    <n v="2262"/>
    <x v="1108"/>
    <x v="1"/>
    <x v="217"/>
    <d v="2012-12-18T00:00:00"/>
    <s v="Same Day"/>
    <s v="MW-18220"/>
    <s v="Mitch Webber"/>
    <x v="0"/>
    <s v="United States"/>
    <x v="20"/>
    <x v="15"/>
    <n v="10035"/>
    <x v="3"/>
    <s v="TEC-AC-10002253"/>
    <x v="2"/>
    <x v="11"/>
    <x v="572"/>
    <n v="166.24"/>
    <n v="1"/>
    <n v="0"/>
    <n v="24.936"/>
  </r>
  <r>
    <n v="2263"/>
    <x v="1109"/>
    <x v="3"/>
    <x v="695"/>
    <d v="2014-10-02T00:00:00"/>
    <s v="First Class"/>
    <s v="MV-17485"/>
    <s v="Mark Van Huff"/>
    <x v="0"/>
    <s v="United States"/>
    <x v="81"/>
    <x v="17"/>
    <n v="22204"/>
    <x v="0"/>
    <s v="FUR-BO-10004015"/>
    <x v="0"/>
    <x v="0"/>
    <x v="569"/>
    <n v="359.97"/>
    <n v="3"/>
    <n v="0"/>
    <n v="79.193399999999997"/>
  </r>
  <r>
    <n v="2264"/>
    <x v="1110"/>
    <x v="0"/>
    <x v="696"/>
    <d v="2013-11-17T00:00:00"/>
    <s v="Second Class"/>
    <s v="AA-10375"/>
    <s v="Allen Armold"/>
    <x v="0"/>
    <s v="United States"/>
    <x v="118"/>
    <x v="32"/>
    <n v="30318"/>
    <x v="0"/>
    <s v="TEC-AC-10004145"/>
    <x v="2"/>
    <x v="11"/>
    <x v="1264"/>
    <n v="499.98"/>
    <n v="2"/>
    <n v="0"/>
    <n v="114.9954"/>
  </r>
  <r>
    <n v="2265"/>
    <x v="1110"/>
    <x v="0"/>
    <x v="696"/>
    <d v="2013-11-17T00:00:00"/>
    <s v="Second Class"/>
    <s v="AA-10375"/>
    <s v="Allen Armold"/>
    <x v="0"/>
    <s v="United States"/>
    <x v="118"/>
    <x v="32"/>
    <n v="30318"/>
    <x v="0"/>
    <s v="OFF-PA-10002479"/>
    <x v="1"/>
    <x v="10"/>
    <x v="217"/>
    <n v="5.28"/>
    <n v="1"/>
    <n v="0"/>
    <n v="2.3759999999999999"/>
  </r>
  <r>
    <n v="2266"/>
    <x v="1110"/>
    <x v="0"/>
    <x v="696"/>
    <d v="2013-11-17T00:00:00"/>
    <s v="Second Class"/>
    <s v="AA-10375"/>
    <s v="Allen Armold"/>
    <x v="0"/>
    <s v="United States"/>
    <x v="118"/>
    <x v="32"/>
    <n v="30318"/>
    <x v="0"/>
    <s v="OFF-BI-10004970"/>
    <x v="1"/>
    <x v="8"/>
    <x v="908"/>
    <n v="8.26"/>
    <n v="2"/>
    <n v="0"/>
    <n v="3.8822000000000001"/>
  </r>
  <r>
    <n v="2267"/>
    <x v="1111"/>
    <x v="3"/>
    <x v="386"/>
    <d v="2014-10-13T00:00:00"/>
    <s v="Same Day"/>
    <s v="SM-20320"/>
    <s v="Sean Miller"/>
    <x v="2"/>
    <s v="United States"/>
    <x v="53"/>
    <x v="3"/>
    <n v="28110"/>
    <x v="0"/>
    <s v="OFF-PA-10003919"/>
    <x v="1"/>
    <x v="10"/>
    <x v="1265"/>
    <n v="7.968"/>
    <n v="2"/>
    <n v="0.2"/>
    <n v="2.6892"/>
  </r>
  <r>
    <n v="2268"/>
    <x v="1112"/>
    <x v="3"/>
    <x v="697"/>
    <d v="2014-09-18T00:00:00"/>
    <s v="Same Day"/>
    <s v="TP-21415"/>
    <s v="Tom Prescott"/>
    <x v="0"/>
    <s v="United States"/>
    <x v="4"/>
    <x v="4"/>
    <n v="98115"/>
    <x v="1"/>
    <s v="OFF-PA-10002001"/>
    <x v="1"/>
    <x v="10"/>
    <x v="1266"/>
    <n v="12.96"/>
    <n v="2"/>
    <n v="0"/>
    <n v="6.3503999999999996"/>
  </r>
  <r>
    <n v="2269"/>
    <x v="1113"/>
    <x v="3"/>
    <x v="698"/>
    <d v="2014-12-27T00:00:00"/>
    <s v="Standard Class"/>
    <s v="DK-13225"/>
    <s v="Dean Katz"/>
    <x v="1"/>
    <s v="United States"/>
    <x v="30"/>
    <x v="15"/>
    <n v="14609"/>
    <x v="3"/>
    <s v="OFF-PA-10002787"/>
    <x v="1"/>
    <x v="10"/>
    <x v="1267"/>
    <n v="6.48"/>
    <n v="1"/>
    <n v="0"/>
    <n v="3.1103999999999998"/>
  </r>
  <r>
    <n v="2270"/>
    <x v="1113"/>
    <x v="3"/>
    <x v="698"/>
    <d v="2014-12-27T00:00:00"/>
    <s v="Standard Class"/>
    <s v="DK-13225"/>
    <s v="Dean Katz"/>
    <x v="1"/>
    <s v="United States"/>
    <x v="30"/>
    <x v="15"/>
    <n v="14609"/>
    <x v="3"/>
    <s v="OFF-BI-10003291"/>
    <x v="1"/>
    <x v="8"/>
    <x v="44"/>
    <n v="6.984"/>
    <n v="1"/>
    <n v="0.2"/>
    <n v="2.3571"/>
  </r>
  <r>
    <n v="2271"/>
    <x v="1114"/>
    <x v="3"/>
    <x v="574"/>
    <d v="2014-08-12T00:00:00"/>
    <s v="Standard Class"/>
    <s v="MK-17905"/>
    <s v="Michael Kennedy"/>
    <x v="1"/>
    <s v="United States"/>
    <x v="100"/>
    <x v="2"/>
    <n v="33180"/>
    <x v="0"/>
    <s v="OFF-AR-10004344"/>
    <x v="1"/>
    <x v="6"/>
    <x v="365"/>
    <n v="47.96"/>
    <n v="5"/>
    <n v="0.2"/>
    <n v="4.1965000000000003"/>
  </r>
  <r>
    <n v="2272"/>
    <x v="1115"/>
    <x v="1"/>
    <x v="481"/>
    <d v="2012-09-27T00:00:00"/>
    <s v="Standard Class"/>
    <s v="CS-12130"/>
    <s v="Chad Sievert"/>
    <x v="0"/>
    <s v="United States"/>
    <x v="4"/>
    <x v="4"/>
    <n v="98105"/>
    <x v="1"/>
    <s v="OFF-ST-10003123"/>
    <x v="1"/>
    <x v="4"/>
    <x v="1268"/>
    <n v="199.74"/>
    <n v="6"/>
    <n v="0"/>
    <n v="47.937600000000003"/>
  </r>
  <r>
    <n v="2273"/>
    <x v="1116"/>
    <x v="1"/>
    <x v="699"/>
    <d v="2012-11-03T00:00:00"/>
    <s v="Standard Class"/>
    <s v="JL-15850"/>
    <s v="John Lucas"/>
    <x v="0"/>
    <s v="United States"/>
    <x v="8"/>
    <x v="1"/>
    <n v="94122"/>
    <x v="1"/>
    <s v="FUR-FU-10000308"/>
    <x v="0"/>
    <x v="5"/>
    <x v="1269"/>
    <n v="435.26"/>
    <n v="7"/>
    <n v="0"/>
    <n v="95.757199999999997"/>
  </r>
  <r>
    <n v="2274"/>
    <x v="1116"/>
    <x v="1"/>
    <x v="699"/>
    <d v="2012-11-03T00:00:00"/>
    <s v="Standard Class"/>
    <s v="JL-15850"/>
    <s v="John Lucas"/>
    <x v="0"/>
    <s v="United States"/>
    <x v="8"/>
    <x v="1"/>
    <n v="94122"/>
    <x v="1"/>
    <s v="TEC-CO-10003763"/>
    <x v="2"/>
    <x v="16"/>
    <x v="1270"/>
    <n v="1119.9839999999999"/>
    <n v="2"/>
    <n v="0.2"/>
    <n v="377.99459999999999"/>
  </r>
  <r>
    <n v="2275"/>
    <x v="1117"/>
    <x v="2"/>
    <x v="462"/>
    <d v="2011-08-10T00:00:00"/>
    <s v="Second Class"/>
    <s v="AR-10405"/>
    <s v="Allen Rosenblatt"/>
    <x v="1"/>
    <s v="United States"/>
    <x v="1"/>
    <x v="1"/>
    <n v="90036"/>
    <x v="1"/>
    <s v="FUR-TA-10001866"/>
    <x v="0"/>
    <x v="3"/>
    <x v="1271"/>
    <n v="143.43199999999999"/>
    <n v="1"/>
    <n v="0.2"/>
    <n v="3.5857999999999999"/>
  </r>
  <r>
    <n v="2276"/>
    <x v="1117"/>
    <x v="2"/>
    <x v="462"/>
    <d v="2011-08-10T00:00:00"/>
    <s v="Second Class"/>
    <s v="AR-10405"/>
    <s v="Allen Rosenblatt"/>
    <x v="1"/>
    <s v="United States"/>
    <x v="1"/>
    <x v="1"/>
    <n v="90036"/>
    <x v="1"/>
    <s v="FUR-CH-10002774"/>
    <x v="0"/>
    <x v="1"/>
    <x v="23"/>
    <n v="122.352"/>
    <n v="3"/>
    <n v="0.2"/>
    <n v="13.7646"/>
  </r>
  <r>
    <n v="2277"/>
    <x v="1118"/>
    <x v="2"/>
    <x v="700"/>
    <d v="2011-01-07T00:00:00"/>
    <s v="Standard Class"/>
    <s v="LM-17065"/>
    <s v="Liz MacKendrick"/>
    <x v="0"/>
    <s v="United States"/>
    <x v="295"/>
    <x v="35"/>
    <n v="38671"/>
    <x v="0"/>
    <s v="OFF-ST-10004337"/>
    <x v="1"/>
    <x v="4"/>
    <x v="839"/>
    <n v="306.2"/>
    <n v="5"/>
    <n v="0"/>
    <n v="0"/>
  </r>
  <r>
    <n v="2278"/>
    <x v="1118"/>
    <x v="2"/>
    <x v="700"/>
    <d v="2011-01-07T00:00:00"/>
    <s v="Standard Class"/>
    <s v="LM-17065"/>
    <s v="Liz MacKendrick"/>
    <x v="0"/>
    <s v="United States"/>
    <x v="295"/>
    <x v="35"/>
    <n v="38671"/>
    <x v="0"/>
    <s v="FUR-TA-10001039"/>
    <x v="0"/>
    <x v="3"/>
    <x v="824"/>
    <n v="85.98"/>
    <n v="1"/>
    <n v="0"/>
    <n v="22.354800000000001"/>
  </r>
  <r>
    <n v="2279"/>
    <x v="1118"/>
    <x v="2"/>
    <x v="700"/>
    <d v="2011-01-07T00:00:00"/>
    <s v="Standard Class"/>
    <s v="LM-17065"/>
    <s v="Liz MacKendrick"/>
    <x v="0"/>
    <s v="United States"/>
    <x v="295"/>
    <x v="35"/>
    <n v="38671"/>
    <x v="0"/>
    <s v="TEC-AC-10000109"/>
    <x v="2"/>
    <x v="11"/>
    <x v="200"/>
    <n v="223.96"/>
    <n v="4"/>
    <n v="0"/>
    <n v="53.750399999999999"/>
  </r>
  <r>
    <n v="2280"/>
    <x v="1119"/>
    <x v="3"/>
    <x v="505"/>
    <d v="2014-03-11T00:00:00"/>
    <s v="First Class"/>
    <s v="JK-15625"/>
    <s v="Jim Karlsson"/>
    <x v="0"/>
    <s v="United States"/>
    <x v="4"/>
    <x v="4"/>
    <n v="98115"/>
    <x v="1"/>
    <s v="FUR-CH-10003833"/>
    <x v="0"/>
    <x v="1"/>
    <x v="1200"/>
    <n v="97.567999999999998"/>
    <n v="2"/>
    <n v="0.2"/>
    <n v="-6.0979999999999999"/>
  </r>
  <r>
    <n v="2281"/>
    <x v="1119"/>
    <x v="3"/>
    <x v="505"/>
    <d v="2014-03-11T00:00:00"/>
    <s v="First Class"/>
    <s v="JK-15625"/>
    <s v="Jim Karlsson"/>
    <x v="0"/>
    <s v="United States"/>
    <x v="4"/>
    <x v="4"/>
    <n v="98115"/>
    <x v="1"/>
    <s v="FUR-CH-10004289"/>
    <x v="0"/>
    <x v="1"/>
    <x v="975"/>
    <n v="614.27200000000005"/>
    <n v="8"/>
    <n v="0.2"/>
    <n v="-23.0352"/>
  </r>
  <r>
    <n v="2282"/>
    <x v="1119"/>
    <x v="3"/>
    <x v="505"/>
    <d v="2014-03-11T00:00:00"/>
    <s v="First Class"/>
    <s v="JK-15625"/>
    <s v="Jim Karlsson"/>
    <x v="0"/>
    <s v="United States"/>
    <x v="4"/>
    <x v="4"/>
    <n v="98115"/>
    <x v="1"/>
    <s v="FUR-BO-10004467"/>
    <x v="0"/>
    <x v="0"/>
    <x v="883"/>
    <n v="199.98"/>
    <n v="2"/>
    <n v="0"/>
    <n v="37.996200000000002"/>
  </r>
  <r>
    <n v="2283"/>
    <x v="1120"/>
    <x v="0"/>
    <x v="323"/>
    <d v="2013-06-09T00:00:00"/>
    <s v="First Class"/>
    <s v="FM-14215"/>
    <s v="Filia McAdams"/>
    <x v="1"/>
    <s v="United States"/>
    <x v="209"/>
    <x v="29"/>
    <n v="6457"/>
    <x v="3"/>
    <s v="OFF-PA-10002713"/>
    <x v="1"/>
    <x v="10"/>
    <x v="317"/>
    <n v="48.16"/>
    <n v="7"/>
    <n v="0"/>
    <n v="22.153600000000001"/>
  </r>
  <r>
    <n v="2284"/>
    <x v="1121"/>
    <x v="1"/>
    <x v="616"/>
    <d v="2012-09-03T00:00:00"/>
    <s v="Standard Class"/>
    <s v="SF-20200"/>
    <s v="Sarah Foster"/>
    <x v="0"/>
    <s v="United States"/>
    <x v="296"/>
    <x v="14"/>
    <n v="47362"/>
    <x v="2"/>
    <s v="TEC-PH-10001552"/>
    <x v="2"/>
    <x v="7"/>
    <x v="178"/>
    <n v="23.92"/>
    <n v="2"/>
    <n v="0"/>
    <n v="6.6976000000000004"/>
  </r>
  <r>
    <n v="2285"/>
    <x v="1121"/>
    <x v="1"/>
    <x v="616"/>
    <d v="2012-09-03T00:00:00"/>
    <s v="Standard Class"/>
    <s v="SF-20200"/>
    <s v="Sarah Foster"/>
    <x v="0"/>
    <s v="United States"/>
    <x v="296"/>
    <x v="14"/>
    <n v="47362"/>
    <x v="2"/>
    <s v="OFF-AP-10002222"/>
    <x v="1"/>
    <x v="9"/>
    <x v="33"/>
    <n v="60.69"/>
    <n v="7"/>
    <n v="0"/>
    <n v="16.386299999999999"/>
  </r>
  <r>
    <n v="2286"/>
    <x v="1122"/>
    <x v="0"/>
    <x v="465"/>
    <d v="2013-09-05T00:00:00"/>
    <s v="First Class"/>
    <s v="PJ-18835"/>
    <s v="Patrick Jones"/>
    <x v="1"/>
    <s v="United States"/>
    <x v="87"/>
    <x v="18"/>
    <n v="37130"/>
    <x v="0"/>
    <s v="OFF-PA-10003971"/>
    <x v="1"/>
    <x v="10"/>
    <x v="1272"/>
    <n v="14.352"/>
    <n v="3"/>
    <n v="0.2"/>
    <n v="5.2026000000000003"/>
  </r>
  <r>
    <n v="2287"/>
    <x v="1123"/>
    <x v="3"/>
    <x v="701"/>
    <d v="2014-11-24T00:00:00"/>
    <s v="Standard Class"/>
    <s v="CS-12355"/>
    <s v="Christine Sundaresam"/>
    <x v="0"/>
    <s v="United States"/>
    <x v="127"/>
    <x v="17"/>
    <n v="24153"/>
    <x v="0"/>
    <s v="OFF-AP-10004036"/>
    <x v="1"/>
    <x v="9"/>
    <x v="1273"/>
    <n v="35.04"/>
    <n v="2"/>
    <n v="0"/>
    <n v="12.263999999999999"/>
  </r>
  <r>
    <n v="2288"/>
    <x v="1124"/>
    <x v="3"/>
    <x v="702"/>
    <d v="2014-06-06T00:00:00"/>
    <s v="Second Class"/>
    <s v="BB-10990"/>
    <s v="Barry Blumstein"/>
    <x v="1"/>
    <s v="United States"/>
    <x v="167"/>
    <x v="24"/>
    <n v="43615"/>
    <x v="3"/>
    <s v="OFF-AP-10002287"/>
    <x v="1"/>
    <x v="9"/>
    <x v="1274"/>
    <n v="17.48"/>
    <n v="5"/>
    <n v="0.2"/>
    <n v="1.3109999999999999"/>
  </r>
  <r>
    <n v="2289"/>
    <x v="1125"/>
    <x v="3"/>
    <x v="193"/>
    <d v="2014-06-14T00:00:00"/>
    <s v="First Class"/>
    <s v="BW-11200"/>
    <s v="Ben Wallace"/>
    <x v="0"/>
    <s v="United States"/>
    <x v="1"/>
    <x v="1"/>
    <n v="90032"/>
    <x v="1"/>
    <s v="OFF-AR-10002375"/>
    <x v="1"/>
    <x v="6"/>
    <x v="823"/>
    <n v="16.399999999999999"/>
    <n v="5"/>
    <n v="0"/>
    <n v="4.7560000000000002"/>
  </r>
  <r>
    <n v="2290"/>
    <x v="1126"/>
    <x v="3"/>
    <x v="703"/>
    <d v="2014-12-01T00:00:00"/>
    <s v="First Class"/>
    <s v="RS-19420"/>
    <s v="Ricardo Sperren"/>
    <x v="1"/>
    <s v="United States"/>
    <x v="4"/>
    <x v="4"/>
    <n v="98115"/>
    <x v="1"/>
    <s v="FUR-TA-10001950"/>
    <x v="0"/>
    <x v="3"/>
    <x v="1275"/>
    <n v="892.98"/>
    <n v="2"/>
    <n v="0"/>
    <n v="80.368200000000002"/>
  </r>
  <r>
    <n v="2291"/>
    <x v="1127"/>
    <x v="1"/>
    <x v="704"/>
    <d v="2012-04-25T00:00:00"/>
    <s v="Standard Class"/>
    <s v="TS-21160"/>
    <s v="Theresa Swint"/>
    <x v="1"/>
    <s v="United States"/>
    <x v="38"/>
    <x v="32"/>
    <n v="31907"/>
    <x v="0"/>
    <s v="TEC-PH-10001557"/>
    <x v="2"/>
    <x v="7"/>
    <x v="658"/>
    <n v="287.97000000000003"/>
    <n v="3"/>
    <n v="0"/>
    <n v="77.751900000000006"/>
  </r>
  <r>
    <n v="2292"/>
    <x v="1127"/>
    <x v="1"/>
    <x v="704"/>
    <d v="2012-04-25T00:00:00"/>
    <s v="Standard Class"/>
    <s v="TS-21160"/>
    <s v="Theresa Swint"/>
    <x v="1"/>
    <s v="United States"/>
    <x v="38"/>
    <x v="32"/>
    <n v="31907"/>
    <x v="0"/>
    <s v="FUR-FU-10002937"/>
    <x v="0"/>
    <x v="5"/>
    <x v="1051"/>
    <n v="595.38"/>
    <n v="6"/>
    <n v="0"/>
    <n v="297.69"/>
  </r>
  <r>
    <n v="2293"/>
    <x v="1127"/>
    <x v="1"/>
    <x v="704"/>
    <d v="2012-04-25T00:00:00"/>
    <s v="Standard Class"/>
    <s v="TS-21160"/>
    <s v="Theresa Swint"/>
    <x v="1"/>
    <s v="United States"/>
    <x v="38"/>
    <x v="32"/>
    <n v="31907"/>
    <x v="0"/>
    <s v="OFF-PA-10001166"/>
    <x v="1"/>
    <x v="10"/>
    <x v="769"/>
    <n v="12.96"/>
    <n v="2"/>
    <n v="0"/>
    <n v="6.2207999999999997"/>
  </r>
  <r>
    <n v="2294"/>
    <x v="1128"/>
    <x v="1"/>
    <x v="549"/>
    <d v="2012-06-11T00:00:00"/>
    <s v="Standard Class"/>
    <s v="QJ-19255"/>
    <s v="Quincy Jones"/>
    <x v="1"/>
    <s v="United States"/>
    <x v="20"/>
    <x v="15"/>
    <n v="10009"/>
    <x v="3"/>
    <s v="TEC-PH-10000347"/>
    <x v="2"/>
    <x v="7"/>
    <x v="495"/>
    <n v="4.95"/>
    <n v="1"/>
    <n v="0"/>
    <n v="1.3365"/>
  </r>
  <r>
    <n v="2295"/>
    <x v="1129"/>
    <x v="3"/>
    <x v="331"/>
    <d v="2014-12-28T00:00:00"/>
    <s v="Standard Class"/>
    <s v="FM-14215"/>
    <s v="Filia McAdams"/>
    <x v="1"/>
    <s v="United States"/>
    <x v="209"/>
    <x v="29"/>
    <n v="6457"/>
    <x v="3"/>
    <s v="FUR-FU-10003708"/>
    <x v="0"/>
    <x v="5"/>
    <x v="71"/>
    <n v="181.95"/>
    <n v="3"/>
    <n v="0"/>
    <n v="38.209499999999998"/>
  </r>
  <r>
    <n v="2296"/>
    <x v="1130"/>
    <x v="1"/>
    <x v="549"/>
    <d v="2012-05-11T00:00:00"/>
    <s v="Standard Class"/>
    <s v="VD-21670"/>
    <s v="Valerie Dominguez"/>
    <x v="0"/>
    <s v="United States"/>
    <x v="20"/>
    <x v="15"/>
    <n v="10011"/>
    <x v="3"/>
    <s v="OFF-PA-10002659"/>
    <x v="1"/>
    <x v="10"/>
    <x v="922"/>
    <n v="13.52"/>
    <n v="4"/>
    <n v="0"/>
    <n v="6.2191999999999998"/>
  </r>
  <r>
    <n v="2297"/>
    <x v="1130"/>
    <x v="1"/>
    <x v="549"/>
    <d v="2012-05-11T00:00:00"/>
    <s v="Standard Class"/>
    <s v="VD-21670"/>
    <s v="Valerie Dominguez"/>
    <x v="0"/>
    <s v="United States"/>
    <x v="20"/>
    <x v="15"/>
    <n v="10011"/>
    <x v="3"/>
    <s v="FUR-FU-10000965"/>
    <x v="0"/>
    <x v="5"/>
    <x v="682"/>
    <n v="259.7"/>
    <n v="5"/>
    <n v="0"/>
    <n v="106.477"/>
  </r>
  <r>
    <n v="2298"/>
    <x v="1130"/>
    <x v="1"/>
    <x v="549"/>
    <d v="2012-05-11T00:00:00"/>
    <s v="Standard Class"/>
    <s v="VD-21670"/>
    <s v="Valerie Dominguez"/>
    <x v="0"/>
    <s v="United States"/>
    <x v="20"/>
    <x v="15"/>
    <n v="10011"/>
    <x v="3"/>
    <s v="TEC-PH-10001527"/>
    <x v="2"/>
    <x v="7"/>
    <x v="1276"/>
    <n v="42.95"/>
    <n v="1"/>
    <n v="0"/>
    <n v="1.2885"/>
  </r>
  <r>
    <n v="2299"/>
    <x v="1130"/>
    <x v="1"/>
    <x v="549"/>
    <d v="2012-05-11T00:00:00"/>
    <s v="Standard Class"/>
    <s v="VD-21670"/>
    <s v="Valerie Dominguez"/>
    <x v="0"/>
    <s v="United States"/>
    <x v="20"/>
    <x v="15"/>
    <n v="10011"/>
    <x v="3"/>
    <s v="TEC-AC-10001838"/>
    <x v="2"/>
    <x v="11"/>
    <x v="645"/>
    <n v="1399.93"/>
    <n v="7"/>
    <n v="0"/>
    <n v="601.96990000000005"/>
  </r>
  <r>
    <n v="2300"/>
    <x v="1130"/>
    <x v="1"/>
    <x v="549"/>
    <d v="2012-05-11T00:00:00"/>
    <s v="Standard Class"/>
    <s v="VD-21670"/>
    <s v="Valerie Dominguez"/>
    <x v="0"/>
    <s v="United States"/>
    <x v="20"/>
    <x v="15"/>
    <n v="10011"/>
    <x v="3"/>
    <s v="TEC-PH-10002597"/>
    <x v="2"/>
    <x v="7"/>
    <x v="474"/>
    <n v="503.96"/>
    <n v="4"/>
    <n v="0"/>
    <n v="125.99"/>
  </r>
  <r>
    <n v="2301"/>
    <x v="1131"/>
    <x v="2"/>
    <x v="687"/>
    <d v="2011-11-18T00:00:00"/>
    <s v="Standard Class"/>
    <s v="JL-15505"/>
    <s v="Jeremy Lonsdale"/>
    <x v="0"/>
    <s v="United States"/>
    <x v="297"/>
    <x v="12"/>
    <n v="48640"/>
    <x v="2"/>
    <s v="OFF-BI-10000756"/>
    <x v="1"/>
    <x v="8"/>
    <x v="15"/>
    <n v="12.72"/>
    <n v="3"/>
    <n v="0"/>
    <n v="6.36"/>
  </r>
  <r>
    <n v="2302"/>
    <x v="1131"/>
    <x v="2"/>
    <x v="687"/>
    <d v="2011-11-18T00:00:00"/>
    <s v="Standard Class"/>
    <s v="JL-15505"/>
    <s v="Jeremy Lonsdale"/>
    <x v="0"/>
    <s v="United States"/>
    <x v="297"/>
    <x v="12"/>
    <n v="48640"/>
    <x v="2"/>
    <s v="OFF-BI-10000546"/>
    <x v="1"/>
    <x v="8"/>
    <x v="609"/>
    <n v="11.52"/>
    <n v="4"/>
    <n v="0"/>
    <n v="5.6448"/>
  </r>
  <r>
    <n v="2303"/>
    <x v="1132"/>
    <x v="0"/>
    <x v="327"/>
    <d v="2013-01-21T00:00:00"/>
    <s v="Standard Class"/>
    <s v="DL-13495"/>
    <s v="Dionis Lloyd"/>
    <x v="1"/>
    <s v="United States"/>
    <x v="38"/>
    <x v="32"/>
    <n v="31907"/>
    <x v="0"/>
    <s v="TEC-AC-10001142"/>
    <x v="2"/>
    <x v="11"/>
    <x v="546"/>
    <n v="316"/>
    <n v="4"/>
    <n v="0"/>
    <n v="31.6"/>
  </r>
  <r>
    <n v="2304"/>
    <x v="1133"/>
    <x v="3"/>
    <x v="697"/>
    <d v="2014-09-23T00:00:00"/>
    <s v="Second Class"/>
    <s v="MO-17800"/>
    <s v="Meg O'Connel"/>
    <x v="2"/>
    <s v="United States"/>
    <x v="185"/>
    <x v="32"/>
    <n v="30076"/>
    <x v="0"/>
    <s v="FUR-CH-10000785"/>
    <x v="0"/>
    <x v="1"/>
    <x v="320"/>
    <n v="723.92"/>
    <n v="4"/>
    <n v="0"/>
    <n v="188.2192"/>
  </r>
  <r>
    <n v="2305"/>
    <x v="1133"/>
    <x v="3"/>
    <x v="697"/>
    <d v="2014-09-23T00:00:00"/>
    <s v="Second Class"/>
    <s v="MO-17800"/>
    <s v="Meg O'Connel"/>
    <x v="2"/>
    <s v="United States"/>
    <x v="185"/>
    <x v="32"/>
    <n v="30076"/>
    <x v="0"/>
    <s v="OFF-PA-10000474"/>
    <x v="1"/>
    <x v="10"/>
    <x v="33"/>
    <n v="106.32"/>
    <n v="3"/>
    <n v="0"/>
    <n v="49.970399999999998"/>
  </r>
  <r>
    <n v="2306"/>
    <x v="1134"/>
    <x v="0"/>
    <x v="443"/>
    <d v="2013-12-25T00:00:00"/>
    <s v="First Class"/>
    <s v="BP-11185"/>
    <s v="Ben Peterman"/>
    <x v="1"/>
    <s v="United States"/>
    <x v="22"/>
    <x v="10"/>
    <n v="60623"/>
    <x v="2"/>
    <s v="FUR-BO-10003441"/>
    <x v="0"/>
    <x v="0"/>
    <x v="705"/>
    <n v="141.37200000000001"/>
    <n v="2"/>
    <n v="0.3"/>
    <n v="-14.1372"/>
  </r>
  <r>
    <n v="2307"/>
    <x v="1135"/>
    <x v="1"/>
    <x v="705"/>
    <d v="2012-08-08T00:00:00"/>
    <s v="First Class"/>
    <s v="MS-17980"/>
    <s v="Michael Stewart"/>
    <x v="1"/>
    <s v="United States"/>
    <x v="12"/>
    <x v="5"/>
    <n v="77041"/>
    <x v="2"/>
    <s v="OFF-PA-10004156"/>
    <x v="1"/>
    <x v="10"/>
    <x v="743"/>
    <n v="27.216000000000001"/>
    <n v="3"/>
    <n v="0.2"/>
    <n v="9.8658000000000001"/>
  </r>
  <r>
    <n v="2308"/>
    <x v="1136"/>
    <x v="3"/>
    <x v="60"/>
    <d v="2014-10-11T00:00:00"/>
    <s v="Standard Class"/>
    <s v="SV-20935"/>
    <s v="Susan Vittorini"/>
    <x v="0"/>
    <s v="United States"/>
    <x v="20"/>
    <x v="15"/>
    <n v="10009"/>
    <x v="3"/>
    <s v="TEC-AC-10001432"/>
    <x v="2"/>
    <x v="11"/>
    <x v="471"/>
    <n v="390.75"/>
    <n v="5"/>
    <n v="0"/>
    <n v="171.93"/>
  </r>
  <r>
    <n v="2309"/>
    <x v="1137"/>
    <x v="3"/>
    <x v="532"/>
    <d v="2014-06-13T00:00:00"/>
    <s v="First Class"/>
    <s v="BC-11125"/>
    <s v="Becky Castell"/>
    <x v="2"/>
    <s v="United States"/>
    <x v="97"/>
    <x v="16"/>
    <n v="85345"/>
    <x v="1"/>
    <s v="FUR-CH-10001394"/>
    <x v="0"/>
    <x v="1"/>
    <x v="648"/>
    <n v="280.79199999999997"/>
    <n v="1"/>
    <n v="0.2"/>
    <n v="35.098999999999997"/>
  </r>
  <r>
    <n v="2310"/>
    <x v="1137"/>
    <x v="3"/>
    <x v="532"/>
    <d v="2014-06-13T00:00:00"/>
    <s v="First Class"/>
    <s v="BC-11125"/>
    <s v="Becky Castell"/>
    <x v="2"/>
    <s v="United States"/>
    <x v="97"/>
    <x v="16"/>
    <n v="85345"/>
    <x v="1"/>
    <s v="OFF-ST-10002370"/>
    <x v="1"/>
    <x v="4"/>
    <x v="80"/>
    <n v="68.447999999999993"/>
    <n v="4"/>
    <n v="0.2"/>
    <n v="7.7004000000000001"/>
  </r>
  <r>
    <n v="2311"/>
    <x v="1137"/>
    <x v="3"/>
    <x v="532"/>
    <d v="2014-06-13T00:00:00"/>
    <s v="First Class"/>
    <s v="BC-11125"/>
    <s v="Becky Castell"/>
    <x v="2"/>
    <s v="United States"/>
    <x v="97"/>
    <x v="16"/>
    <n v="85345"/>
    <x v="1"/>
    <s v="OFF-AR-10002956"/>
    <x v="1"/>
    <x v="6"/>
    <x v="660"/>
    <n v="88.04"/>
    <n v="5"/>
    <n v="0.2"/>
    <n v="6.6029999999999998"/>
  </r>
  <r>
    <n v="2312"/>
    <x v="1137"/>
    <x v="3"/>
    <x v="532"/>
    <d v="2014-06-13T00:00:00"/>
    <s v="First Class"/>
    <s v="BC-11125"/>
    <s v="Becky Castell"/>
    <x v="2"/>
    <s v="United States"/>
    <x v="97"/>
    <x v="16"/>
    <n v="85345"/>
    <x v="1"/>
    <s v="OFF-AR-10001955"/>
    <x v="1"/>
    <x v="6"/>
    <x v="1021"/>
    <n v="15.872"/>
    <n v="1"/>
    <n v="0.2"/>
    <n v="1.984"/>
  </r>
  <r>
    <n v="2313"/>
    <x v="1137"/>
    <x v="3"/>
    <x v="532"/>
    <d v="2014-06-13T00:00:00"/>
    <s v="First Class"/>
    <s v="BC-11125"/>
    <s v="Becky Castell"/>
    <x v="2"/>
    <s v="United States"/>
    <x v="97"/>
    <x v="16"/>
    <n v="85345"/>
    <x v="1"/>
    <s v="OFF-ST-10001809"/>
    <x v="1"/>
    <x v="4"/>
    <x v="430"/>
    <n v="215.59200000000001"/>
    <n v="3"/>
    <n v="0.2"/>
    <n v="-48.508200000000002"/>
  </r>
  <r>
    <n v="2314"/>
    <x v="1138"/>
    <x v="3"/>
    <x v="228"/>
    <d v="2014-07-26T00:00:00"/>
    <s v="Standard Class"/>
    <s v="EM-13825"/>
    <s v="Elizabeth Moffitt"/>
    <x v="1"/>
    <s v="United States"/>
    <x v="298"/>
    <x v="44"/>
    <n v="57103"/>
    <x v="2"/>
    <s v="OFF-LA-10004093"/>
    <x v="1"/>
    <x v="2"/>
    <x v="670"/>
    <n v="14.62"/>
    <n v="2"/>
    <n v="0"/>
    <n v="6.8714000000000004"/>
  </r>
  <r>
    <n v="2315"/>
    <x v="1138"/>
    <x v="3"/>
    <x v="228"/>
    <d v="2014-07-26T00:00:00"/>
    <s v="Standard Class"/>
    <s v="EM-13825"/>
    <s v="Elizabeth Moffitt"/>
    <x v="1"/>
    <s v="United States"/>
    <x v="298"/>
    <x v="44"/>
    <n v="57103"/>
    <x v="2"/>
    <s v="OFF-AP-10002118"/>
    <x v="1"/>
    <x v="9"/>
    <x v="77"/>
    <n v="416.32"/>
    <n v="2"/>
    <n v="0"/>
    <n v="112.4064"/>
  </r>
  <r>
    <n v="2316"/>
    <x v="1138"/>
    <x v="3"/>
    <x v="228"/>
    <d v="2014-07-26T00:00:00"/>
    <s v="Standard Class"/>
    <s v="EM-13825"/>
    <s v="Elizabeth Moffitt"/>
    <x v="1"/>
    <s v="United States"/>
    <x v="298"/>
    <x v="44"/>
    <n v="57103"/>
    <x v="2"/>
    <s v="OFF-BI-10000404"/>
    <x v="1"/>
    <x v="8"/>
    <x v="476"/>
    <n v="43"/>
    <n v="5"/>
    <n v="0"/>
    <n v="20.21"/>
  </r>
  <r>
    <n v="2317"/>
    <x v="1138"/>
    <x v="3"/>
    <x v="228"/>
    <d v="2014-07-26T00:00:00"/>
    <s v="Standard Class"/>
    <s v="EM-13825"/>
    <s v="Elizabeth Moffitt"/>
    <x v="1"/>
    <s v="United States"/>
    <x v="298"/>
    <x v="44"/>
    <n v="57103"/>
    <x v="2"/>
    <s v="FUR-CH-10003833"/>
    <x v="0"/>
    <x v="1"/>
    <x v="1200"/>
    <n v="182.94"/>
    <n v="3"/>
    <n v="0"/>
    <n v="27.440999999999999"/>
  </r>
  <r>
    <n v="2318"/>
    <x v="1138"/>
    <x v="3"/>
    <x v="228"/>
    <d v="2014-07-26T00:00:00"/>
    <s v="Standard Class"/>
    <s v="EM-13825"/>
    <s v="Elizabeth Moffitt"/>
    <x v="1"/>
    <s v="United States"/>
    <x v="298"/>
    <x v="44"/>
    <n v="57103"/>
    <x v="2"/>
    <s v="OFF-BI-10002072"/>
    <x v="1"/>
    <x v="8"/>
    <x v="830"/>
    <n v="60.83"/>
    <n v="7"/>
    <n v="0"/>
    <n v="30.414999999999999"/>
  </r>
  <r>
    <n v="2319"/>
    <x v="1138"/>
    <x v="3"/>
    <x v="228"/>
    <d v="2014-07-26T00:00:00"/>
    <s v="Standard Class"/>
    <s v="EM-13825"/>
    <s v="Elizabeth Moffitt"/>
    <x v="1"/>
    <s v="United States"/>
    <x v="298"/>
    <x v="44"/>
    <n v="57103"/>
    <x v="2"/>
    <s v="TEC-AC-10003095"/>
    <x v="2"/>
    <x v="11"/>
    <x v="1277"/>
    <n v="389.97"/>
    <n v="3"/>
    <n v="0"/>
    <n v="132.5898"/>
  </r>
  <r>
    <n v="2320"/>
    <x v="1139"/>
    <x v="1"/>
    <x v="706"/>
    <d v="2012-12-26T00:00:00"/>
    <s v="First Class"/>
    <s v="BD-11500"/>
    <s v="Bradley Drucker"/>
    <x v="0"/>
    <s v="United States"/>
    <x v="102"/>
    <x v="17"/>
    <n v="23223"/>
    <x v="0"/>
    <s v="OFF-AP-10001563"/>
    <x v="1"/>
    <x v="9"/>
    <x v="530"/>
    <n v="194.32"/>
    <n v="4"/>
    <n v="0"/>
    <n v="56.352800000000002"/>
  </r>
  <r>
    <n v="2321"/>
    <x v="1140"/>
    <x v="3"/>
    <x v="177"/>
    <d v="2014-03-25T00:00:00"/>
    <s v="Standard Class"/>
    <s v="HW-14935"/>
    <s v="Helen Wasserman"/>
    <x v="1"/>
    <s v="United States"/>
    <x v="4"/>
    <x v="4"/>
    <n v="98115"/>
    <x v="1"/>
    <s v="TEC-AC-10000358"/>
    <x v="2"/>
    <x v="11"/>
    <x v="1278"/>
    <n v="265.93"/>
    <n v="7"/>
    <n v="0"/>
    <n v="63.8232"/>
  </r>
  <r>
    <n v="2322"/>
    <x v="1141"/>
    <x v="1"/>
    <x v="620"/>
    <d v="2013-03-01T00:00:00"/>
    <s v="Second Class"/>
    <s v="KC-16255"/>
    <s v="Karen Carlisle"/>
    <x v="1"/>
    <s v="United States"/>
    <x v="0"/>
    <x v="0"/>
    <n v="42420"/>
    <x v="0"/>
    <s v="OFF-BI-10004492"/>
    <x v="1"/>
    <x v="8"/>
    <x v="347"/>
    <n v="94.74"/>
    <n v="3"/>
    <n v="0"/>
    <n v="44.527799999999999"/>
  </r>
  <r>
    <n v="2323"/>
    <x v="1141"/>
    <x v="1"/>
    <x v="620"/>
    <d v="2013-03-01T00:00:00"/>
    <s v="Second Class"/>
    <s v="KC-16255"/>
    <s v="Karen Carlisle"/>
    <x v="1"/>
    <s v="United States"/>
    <x v="0"/>
    <x v="0"/>
    <n v="42420"/>
    <x v="0"/>
    <s v="OFF-BI-10001072"/>
    <x v="1"/>
    <x v="8"/>
    <x v="277"/>
    <n v="60.64"/>
    <n v="4"/>
    <n v="0"/>
    <n v="27.894400000000001"/>
  </r>
  <r>
    <n v="2324"/>
    <x v="1141"/>
    <x v="1"/>
    <x v="620"/>
    <d v="2013-03-01T00:00:00"/>
    <s v="Second Class"/>
    <s v="KC-16255"/>
    <s v="Karen Carlisle"/>
    <x v="1"/>
    <s v="United States"/>
    <x v="0"/>
    <x v="0"/>
    <n v="42420"/>
    <x v="0"/>
    <s v="OFF-BI-10003707"/>
    <x v="1"/>
    <x v="8"/>
    <x v="776"/>
    <n v="76.3"/>
    <n v="5"/>
    <n v="0"/>
    <n v="38.15"/>
  </r>
  <r>
    <n v="2325"/>
    <x v="1141"/>
    <x v="1"/>
    <x v="620"/>
    <d v="2013-03-01T00:00:00"/>
    <s v="Second Class"/>
    <s v="KC-16255"/>
    <s v="Karen Carlisle"/>
    <x v="1"/>
    <s v="United States"/>
    <x v="0"/>
    <x v="0"/>
    <n v="42420"/>
    <x v="0"/>
    <s v="OFF-BI-10000977"/>
    <x v="1"/>
    <x v="8"/>
    <x v="982"/>
    <n v="364.8"/>
    <n v="12"/>
    <n v="0"/>
    <n v="167.80799999999999"/>
  </r>
  <r>
    <n v="2326"/>
    <x v="1142"/>
    <x v="1"/>
    <x v="426"/>
    <d v="2012-09-19T00:00:00"/>
    <s v="Second Class"/>
    <s v="BM-11575"/>
    <s v="Brendan Murry"/>
    <x v="1"/>
    <s v="United States"/>
    <x v="20"/>
    <x v="15"/>
    <n v="10035"/>
    <x v="3"/>
    <s v="OFF-BI-10002082"/>
    <x v="1"/>
    <x v="8"/>
    <x v="1173"/>
    <n v="79.872"/>
    <n v="3"/>
    <n v="0.2"/>
    <n v="29.952000000000002"/>
  </r>
  <r>
    <n v="2327"/>
    <x v="1142"/>
    <x v="1"/>
    <x v="426"/>
    <d v="2012-09-19T00:00:00"/>
    <s v="Second Class"/>
    <s v="BM-11575"/>
    <s v="Brendan Murry"/>
    <x v="1"/>
    <s v="United States"/>
    <x v="20"/>
    <x v="15"/>
    <n v="10035"/>
    <x v="3"/>
    <s v="FUR-BO-10004709"/>
    <x v="0"/>
    <x v="0"/>
    <x v="263"/>
    <n v="46.384"/>
    <n v="1"/>
    <n v="0.2"/>
    <n v="1.1596"/>
  </r>
  <r>
    <n v="2328"/>
    <x v="1142"/>
    <x v="1"/>
    <x v="426"/>
    <d v="2012-09-19T00:00:00"/>
    <s v="Second Class"/>
    <s v="BM-11575"/>
    <s v="Brendan Murry"/>
    <x v="1"/>
    <s v="United States"/>
    <x v="20"/>
    <x v="15"/>
    <n v="10035"/>
    <x v="3"/>
    <s v="OFF-PA-10002365"/>
    <x v="1"/>
    <x v="10"/>
    <x v="12"/>
    <n v="12.96"/>
    <n v="2"/>
    <n v="0"/>
    <n v="6.2207999999999997"/>
  </r>
  <r>
    <n v="2329"/>
    <x v="1143"/>
    <x v="3"/>
    <x v="397"/>
    <d v="2014-09-27T00:00:00"/>
    <s v="First Class"/>
    <s v="KN-16705"/>
    <s v="Kristina Nunn"/>
    <x v="2"/>
    <s v="United States"/>
    <x v="299"/>
    <x v="22"/>
    <n v="80525"/>
    <x v="1"/>
    <s v="OFF-EN-10004147"/>
    <x v="1"/>
    <x v="12"/>
    <x v="1279"/>
    <n v="14.352"/>
    <n v="3"/>
    <n v="0.2"/>
    <n v="5.2026000000000003"/>
  </r>
  <r>
    <n v="2330"/>
    <x v="1144"/>
    <x v="1"/>
    <x v="707"/>
    <d v="2012-12-29T00:00:00"/>
    <s v="Standard Class"/>
    <s v="JD-16150"/>
    <s v="Justin Deggeller"/>
    <x v="1"/>
    <s v="United States"/>
    <x v="10"/>
    <x v="9"/>
    <n v="19140"/>
    <x v="3"/>
    <s v="FUR-FU-10001468"/>
    <x v="0"/>
    <x v="5"/>
    <x v="1280"/>
    <n v="547.13599999999997"/>
    <n v="4"/>
    <n v="0.2"/>
    <n v="-68.391999999999996"/>
  </r>
  <r>
    <n v="2331"/>
    <x v="1145"/>
    <x v="0"/>
    <x v="446"/>
    <d v="2013-09-27T00:00:00"/>
    <s v="Second Class"/>
    <s v="LA-16780"/>
    <s v="Laura Armstrong"/>
    <x v="1"/>
    <s v="United States"/>
    <x v="1"/>
    <x v="1"/>
    <n v="90004"/>
    <x v="1"/>
    <s v="OFF-ST-10000642"/>
    <x v="1"/>
    <x v="4"/>
    <x v="192"/>
    <n v="41.96"/>
    <n v="2"/>
    <n v="0"/>
    <n v="2.9371999999999998"/>
  </r>
  <r>
    <n v="2332"/>
    <x v="1145"/>
    <x v="0"/>
    <x v="446"/>
    <d v="2013-09-27T00:00:00"/>
    <s v="Second Class"/>
    <s v="LA-16780"/>
    <s v="Laura Armstrong"/>
    <x v="1"/>
    <s v="United States"/>
    <x v="1"/>
    <x v="1"/>
    <n v="90004"/>
    <x v="1"/>
    <s v="OFF-PA-10000380"/>
    <x v="1"/>
    <x v="10"/>
    <x v="1281"/>
    <n v="41.7"/>
    <n v="5"/>
    <n v="0"/>
    <n v="20.85"/>
  </r>
  <r>
    <n v="2333"/>
    <x v="1146"/>
    <x v="3"/>
    <x v="708"/>
    <d v="2014-03-26T00:00:00"/>
    <s v="Standard Class"/>
    <s v="RW-19690"/>
    <s v="Robert Waldorf"/>
    <x v="0"/>
    <s v="United States"/>
    <x v="240"/>
    <x v="14"/>
    <n v="47905"/>
    <x v="2"/>
    <s v="OFF-PA-10004071"/>
    <x v="1"/>
    <x v="10"/>
    <x v="412"/>
    <n v="277.39999999999998"/>
    <n v="5"/>
    <n v="0"/>
    <n v="133.15199999999999"/>
  </r>
  <r>
    <n v="2334"/>
    <x v="1146"/>
    <x v="3"/>
    <x v="708"/>
    <d v="2014-03-26T00:00:00"/>
    <s v="Standard Class"/>
    <s v="RW-19690"/>
    <s v="Robert Waldorf"/>
    <x v="0"/>
    <s v="United States"/>
    <x v="240"/>
    <x v="14"/>
    <n v="47905"/>
    <x v="2"/>
    <s v="OFF-PA-10004971"/>
    <x v="1"/>
    <x v="10"/>
    <x v="604"/>
    <n v="5.78"/>
    <n v="1"/>
    <n v="0"/>
    <n v="2.8321999999999998"/>
  </r>
  <r>
    <n v="2335"/>
    <x v="1147"/>
    <x v="2"/>
    <x v="587"/>
    <d v="2011-04-10T00:00:00"/>
    <s v="Standard Class"/>
    <s v="KW-16570"/>
    <s v="Kelly Williams"/>
    <x v="0"/>
    <s v="United States"/>
    <x v="300"/>
    <x v="18"/>
    <n v="37042"/>
    <x v="0"/>
    <s v="OFF-AP-10000696"/>
    <x v="1"/>
    <x v="9"/>
    <x v="332"/>
    <n v="69.215999999999994"/>
    <n v="6"/>
    <n v="0.2"/>
    <n v="11.2476"/>
  </r>
  <r>
    <n v="2336"/>
    <x v="1148"/>
    <x v="3"/>
    <x v="389"/>
    <d v="2014-11-12T00:00:00"/>
    <s v="Same Day"/>
    <s v="CC-12220"/>
    <s v="Chris Cortes"/>
    <x v="0"/>
    <s v="United States"/>
    <x v="54"/>
    <x v="29"/>
    <n v="6824"/>
    <x v="3"/>
    <s v="OFF-EN-10004030"/>
    <x v="1"/>
    <x v="12"/>
    <x v="135"/>
    <n v="10.86"/>
    <n v="3"/>
    <n v="0"/>
    <n v="5.1041999999999996"/>
  </r>
  <r>
    <n v="2337"/>
    <x v="1148"/>
    <x v="3"/>
    <x v="389"/>
    <d v="2014-11-12T00:00:00"/>
    <s v="Same Day"/>
    <s v="CC-12220"/>
    <s v="Chris Cortes"/>
    <x v="0"/>
    <s v="United States"/>
    <x v="54"/>
    <x v="29"/>
    <n v="6824"/>
    <x v="3"/>
    <s v="OFF-AP-10000026"/>
    <x v="1"/>
    <x v="9"/>
    <x v="1282"/>
    <n v="426.79"/>
    <n v="7"/>
    <n v="0"/>
    <n v="123.76909999999999"/>
  </r>
  <r>
    <n v="2338"/>
    <x v="1149"/>
    <x v="2"/>
    <x v="709"/>
    <d v="2011-08-23T00:00:00"/>
    <s v="Same Day"/>
    <s v="RH-19495"/>
    <s v="Rick Hansen"/>
    <x v="0"/>
    <s v="United States"/>
    <x v="20"/>
    <x v="15"/>
    <n v="10009"/>
    <x v="3"/>
    <s v="OFF-PA-10003936"/>
    <x v="1"/>
    <x v="10"/>
    <x v="1283"/>
    <n v="25.92"/>
    <n v="4"/>
    <n v="0"/>
    <n v="12.441599999999999"/>
  </r>
  <r>
    <n v="2339"/>
    <x v="1149"/>
    <x v="2"/>
    <x v="709"/>
    <d v="2011-08-23T00:00:00"/>
    <s v="Same Day"/>
    <s v="RH-19495"/>
    <s v="Rick Hansen"/>
    <x v="0"/>
    <s v="United States"/>
    <x v="20"/>
    <x v="15"/>
    <n v="10009"/>
    <x v="3"/>
    <s v="OFF-PA-10004530"/>
    <x v="1"/>
    <x v="10"/>
    <x v="491"/>
    <n v="45.92"/>
    <n v="4"/>
    <n v="0"/>
    <n v="22.500800000000002"/>
  </r>
  <r>
    <n v="2340"/>
    <x v="1150"/>
    <x v="2"/>
    <x v="710"/>
    <d v="2011-08-24T00:00:00"/>
    <s v="Standard Class"/>
    <s v="JK-15625"/>
    <s v="Jim Karlsson"/>
    <x v="0"/>
    <s v="United States"/>
    <x v="38"/>
    <x v="24"/>
    <n v="43229"/>
    <x v="3"/>
    <s v="OFF-AR-10004930"/>
    <x v="1"/>
    <x v="6"/>
    <x v="87"/>
    <n v="10.72"/>
    <n v="2"/>
    <n v="0.2"/>
    <n v="1.742"/>
  </r>
  <r>
    <n v="2341"/>
    <x v="1151"/>
    <x v="0"/>
    <x v="338"/>
    <d v="2013-11-16T00:00:00"/>
    <s v="Standard Class"/>
    <s v="DC-13285"/>
    <s v="Debra Catini"/>
    <x v="0"/>
    <s v="United States"/>
    <x v="131"/>
    <x v="32"/>
    <n v="31088"/>
    <x v="0"/>
    <s v="OFF-AR-10004999"/>
    <x v="1"/>
    <x v="6"/>
    <x v="864"/>
    <n v="41.86"/>
    <n v="7"/>
    <n v="0"/>
    <n v="10.465"/>
  </r>
  <r>
    <n v="2342"/>
    <x v="1152"/>
    <x v="2"/>
    <x v="520"/>
    <d v="2012-03-01T00:00:00"/>
    <s v="First Class"/>
    <s v="GM-14455"/>
    <s v="Gary Mitchum"/>
    <x v="2"/>
    <s v="United States"/>
    <x v="47"/>
    <x v="31"/>
    <n v="2038"/>
    <x v="3"/>
    <s v="FUR-FU-10002501"/>
    <x v="0"/>
    <x v="5"/>
    <x v="1284"/>
    <n v="63.2"/>
    <n v="5"/>
    <n v="0"/>
    <n v="23.384"/>
  </r>
  <r>
    <n v="2343"/>
    <x v="1152"/>
    <x v="2"/>
    <x v="520"/>
    <d v="2012-03-01T00:00:00"/>
    <s v="First Class"/>
    <s v="GM-14455"/>
    <s v="Gary Mitchum"/>
    <x v="2"/>
    <s v="United States"/>
    <x v="47"/>
    <x v="31"/>
    <n v="2038"/>
    <x v="3"/>
    <s v="TEC-AC-10000358"/>
    <x v="2"/>
    <x v="11"/>
    <x v="1278"/>
    <n v="113.97"/>
    <n v="3"/>
    <n v="0"/>
    <n v="27.352799999999998"/>
  </r>
  <r>
    <n v="2344"/>
    <x v="1153"/>
    <x v="2"/>
    <x v="711"/>
    <d v="2011-07-30T00:00:00"/>
    <s v="Second Class"/>
    <s v="CL-11890"/>
    <s v="Carl Ludwig"/>
    <x v="0"/>
    <s v="United States"/>
    <x v="22"/>
    <x v="10"/>
    <n v="60623"/>
    <x v="2"/>
    <s v="OFF-ST-10004804"/>
    <x v="1"/>
    <x v="4"/>
    <x v="230"/>
    <n v="123.55200000000001"/>
    <n v="3"/>
    <n v="0.2"/>
    <n v="-29.343599999999999"/>
  </r>
  <r>
    <n v="2345"/>
    <x v="1154"/>
    <x v="0"/>
    <x v="712"/>
    <d v="2013-02-28T00:00:00"/>
    <s v="Standard Class"/>
    <s v="PV-18985"/>
    <s v="Paul Van Hugh"/>
    <x v="2"/>
    <s v="United States"/>
    <x v="158"/>
    <x v="6"/>
    <n v="53209"/>
    <x v="2"/>
    <s v="OFF-AP-10001205"/>
    <x v="1"/>
    <x v="9"/>
    <x v="1285"/>
    <n v="490.32"/>
    <n v="9"/>
    <n v="0"/>
    <n v="137.28960000000001"/>
  </r>
  <r>
    <n v="2346"/>
    <x v="1155"/>
    <x v="0"/>
    <x v="69"/>
    <d v="2013-03-19T00:00:00"/>
    <s v="Standard Class"/>
    <s v="LT-17110"/>
    <s v="Liz Thompson"/>
    <x v="0"/>
    <s v="United States"/>
    <x v="52"/>
    <x v="5"/>
    <n v="78207"/>
    <x v="2"/>
    <s v="OFF-PA-10000659"/>
    <x v="1"/>
    <x v="10"/>
    <x v="1286"/>
    <n v="70.08"/>
    <n v="5"/>
    <n v="0.2"/>
    <n v="24.527999999999999"/>
  </r>
  <r>
    <n v="2347"/>
    <x v="1155"/>
    <x v="0"/>
    <x v="69"/>
    <d v="2013-03-19T00:00:00"/>
    <s v="Standard Class"/>
    <s v="LT-17110"/>
    <s v="Liz Thompson"/>
    <x v="0"/>
    <s v="United States"/>
    <x v="52"/>
    <x v="5"/>
    <n v="78207"/>
    <x v="2"/>
    <s v="OFF-BI-10004141"/>
    <x v="1"/>
    <x v="8"/>
    <x v="1287"/>
    <n v="1.272"/>
    <n v="2"/>
    <n v="0.8"/>
    <n v="-2.1623999999999999"/>
  </r>
  <r>
    <n v="2348"/>
    <x v="1155"/>
    <x v="0"/>
    <x v="69"/>
    <d v="2013-03-19T00:00:00"/>
    <s v="Standard Class"/>
    <s v="LT-17110"/>
    <s v="Liz Thompson"/>
    <x v="0"/>
    <s v="United States"/>
    <x v="52"/>
    <x v="5"/>
    <n v="78207"/>
    <x v="2"/>
    <s v="FUR-TA-10004619"/>
    <x v="0"/>
    <x v="3"/>
    <x v="882"/>
    <n v="557.58500000000004"/>
    <n v="5"/>
    <n v="0.3"/>
    <n v="0"/>
  </r>
  <r>
    <n v="2349"/>
    <x v="1156"/>
    <x v="3"/>
    <x v="574"/>
    <d v="2014-04-12T00:00:00"/>
    <s v="Same Day"/>
    <s v="AM-10360"/>
    <s v="Alice McCarthy"/>
    <x v="1"/>
    <s v="United States"/>
    <x v="1"/>
    <x v="1"/>
    <n v="90032"/>
    <x v="1"/>
    <s v="OFF-BI-10004187"/>
    <x v="1"/>
    <x v="8"/>
    <x v="33"/>
    <n v="9.0239999999999991"/>
    <n v="6"/>
    <n v="0.2"/>
    <n v="3.1583999999999999"/>
  </r>
  <r>
    <n v="2350"/>
    <x v="1156"/>
    <x v="3"/>
    <x v="574"/>
    <d v="2014-04-12T00:00:00"/>
    <s v="Same Day"/>
    <s v="AM-10360"/>
    <s v="Alice McCarthy"/>
    <x v="1"/>
    <s v="United States"/>
    <x v="1"/>
    <x v="1"/>
    <n v="90032"/>
    <x v="1"/>
    <s v="OFF-BI-10000632"/>
    <x v="1"/>
    <x v="8"/>
    <x v="1288"/>
    <n v="69.456000000000003"/>
    <n v="2"/>
    <n v="0.2"/>
    <n v="22.5732"/>
  </r>
  <r>
    <n v="2351"/>
    <x v="1156"/>
    <x v="3"/>
    <x v="574"/>
    <d v="2014-04-12T00:00:00"/>
    <s v="Same Day"/>
    <s v="AM-10360"/>
    <s v="Alice McCarthy"/>
    <x v="1"/>
    <s v="United States"/>
    <x v="1"/>
    <x v="1"/>
    <n v="90032"/>
    <x v="1"/>
    <s v="OFF-PA-10003724"/>
    <x v="1"/>
    <x v="10"/>
    <x v="357"/>
    <n v="10.86"/>
    <n v="2"/>
    <n v="0"/>
    <n v="5.3213999999999997"/>
  </r>
  <r>
    <n v="2352"/>
    <x v="1156"/>
    <x v="3"/>
    <x v="574"/>
    <d v="2014-04-12T00:00:00"/>
    <s v="Same Day"/>
    <s v="AM-10360"/>
    <s v="Alice McCarthy"/>
    <x v="1"/>
    <s v="United States"/>
    <x v="1"/>
    <x v="1"/>
    <n v="90032"/>
    <x v="1"/>
    <s v="OFF-AP-10002765"/>
    <x v="1"/>
    <x v="9"/>
    <x v="1252"/>
    <n v="79.47"/>
    <n v="3"/>
    <n v="0"/>
    <n v="22.2516"/>
  </r>
  <r>
    <n v="2353"/>
    <x v="1156"/>
    <x v="3"/>
    <x v="574"/>
    <d v="2014-04-12T00:00:00"/>
    <s v="Same Day"/>
    <s v="AM-10360"/>
    <s v="Alice McCarthy"/>
    <x v="1"/>
    <s v="United States"/>
    <x v="1"/>
    <x v="1"/>
    <n v="90032"/>
    <x v="1"/>
    <s v="OFF-AR-10001868"/>
    <x v="1"/>
    <x v="6"/>
    <x v="59"/>
    <n v="10.08"/>
    <n v="6"/>
    <n v="0"/>
    <n v="5.04"/>
  </r>
  <r>
    <n v="2354"/>
    <x v="1157"/>
    <x v="1"/>
    <x v="284"/>
    <d v="2012-02-09T00:00:00"/>
    <s v="First Class"/>
    <s v="SC-20260"/>
    <s v="Scott Cohen"/>
    <x v="1"/>
    <s v="United States"/>
    <x v="8"/>
    <x v="1"/>
    <n v="94122"/>
    <x v="1"/>
    <s v="FUR-BO-10002545"/>
    <x v="0"/>
    <x v="0"/>
    <x v="37"/>
    <n v="1552.8309999999999"/>
    <n v="7"/>
    <n v="0.15"/>
    <n v="200.9546"/>
  </r>
  <r>
    <n v="2355"/>
    <x v="1157"/>
    <x v="1"/>
    <x v="284"/>
    <d v="2012-02-09T00:00:00"/>
    <s v="First Class"/>
    <s v="SC-20260"/>
    <s v="Scott Cohen"/>
    <x v="1"/>
    <s v="United States"/>
    <x v="8"/>
    <x v="1"/>
    <n v="94122"/>
    <x v="1"/>
    <s v="OFF-BI-10002735"/>
    <x v="1"/>
    <x v="8"/>
    <x v="141"/>
    <n v="137.24"/>
    <n v="5"/>
    <n v="0.2"/>
    <n v="46.3185"/>
  </r>
  <r>
    <n v="2356"/>
    <x v="1157"/>
    <x v="1"/>
    <x v="284"/>
    <d v="2012-02-09T00:00:00"/>
    <s v="First Class"/>
    <s v="SC-20260"/>
    <s v="Scott Cohen"/>
    <x v="1"/>
    <s v="United States"/>
    <x v="8"/>
    <x v="1"/>
    <n v="94122"/>
    <x v="1"/>
    <s v="TEC-AC-10004864"/>
    <x v="2"/>
    <x v="11"/>
    <x v="1289"/>
    <n v="36.51"/>
    <n v="1"/>
    <n v="0"/>
    <n v="15.699299999999999"/>
  </r>
  <r>
    <n v="2357"/>
    <x v="1157"/>
    <x v="1"/>
    <x v="284"/>
    <d v="2012-02-09T00:00:00"/>
    <s v="First Class"/>
    <s v="SC-20260"/>
    <s v="Scott Cohen"/>
    <x v="1"/>
    <s v="United States"/>
    <x v="8"/>
    <x v="1"/>
    <n v="94122"/>
    <x v="1"/>
    <s v="TEC-MA-10000597"/>
    <x v="2"/>
    <x v="15"/>
    <x v="1290"/>
    <n v="239.976"/>
    <n v="3"/>
    <n v="0.2"/>
    <n v="80.991900000000001"/>
  </r>
  <r>
    <n v="2358"/>
    <x v="1158"/>
    <x v="2"/>
    <x v="461"/>
    <d v="2011-03-21T00:00:00"/>
    <s v="Standard Class"/>
    <s v="CP-12340"/>
    <s v="Christine Phan"/>
    <x v="1"/>
    <s v="United States"/>
    <x v="20"/>
    <x v="15"/>
    <n v="10024"/>
    <x v="3"/>
    <s v="FUR-TA-10003473"/>
    <x v="0"/>
    <x v="3"/>
    <x v="214"/>
    <n v="1579.7460000000001"/>
    <n v="7"/>
    <n v="0.4"/>
    <n v="-447.59469999999999"/>
  </r>
  <r>
    <n v="2359"/>
    <x v="1158"/>
    <x v="2"/>
    <x v="461"/>
    <d v="2011-03-21T00:00:00"/>
    <s v="Standard Class"/>
    <s v="CP-12340"/>
    <s v="Christine Phan"/>
    <x v="1"/>
    <s v="United States"/>
    <x v="20"/>
    <x v="15"/>
    <n v="10024"/>
    <x v="3"/>
    <s v="FUR-TA-10001950"/>
    <x v="0"/>
    <x v="3"/>
    <x v="1275"/>
    <n v="1071.576"/>
    <n v="4"/>
    <n v="0.4"/>
    <n v="-553.64760000000001"/>
  </r>
  <r>
    <n v="2360"/>
    <x v="1158"/>
    <x v="2"/>
    <x v="461"/>
    <d v="2011-03-21T00:00:00"/>
    <s v="Standard Class"/>
    <s v="CP-12340"/>
    <s v="Christine Phan"/>
    <x v="1"/>
    <s v="United States"/>
    <x v="20"/>
    <x v="15"/>
    <n v="10024"/>
    <x v="3"/>
    <s v="FUR-TA-10004175"/>
    <x v="0"/>
    <x v="3"/>
    <x v="1146"/>
    <n v="613.90800000000002"/>
    <n v="3"/>
    <n v="0.4"/>
    <n v="-122.7816"/>
  </r>
  <r>
    <n v="2361"/>
    <x v="1158"/>
    <x v="2"/>
    <x v="461"/>
    <d v="2011-03-21T00:00:00"/>
    <s v="Standard Class"/>
    <s v="CP-12340"/>
    <s v="Christine Phan"/>
    <x v="1"/>
    <s v="United States"/>
    <x v="20"/>
    <x v="15"/>
    <n v="10024"/>
    <x v="3"/>
    <s v="OFF-PA-10002960"/>
    <x v="1"/>
    <x v="10"/>
    <x v="1291"/>
    <n v="34.86"/>
    <n v="7"/>
    <n v="0"/>
    <n v="16.3842"/>
  </r>
  <r>
    <n v="2362"/>
    <x v="1158"/>
    <x v="2"/>
    <x v="461"/>
    <d v="2011-03-21T00:00:00"/>
    <s v="Standard Class"/>
    <s v="CP-12340"/>
    <s v="Christine Phan"/>
    <x v="1"/>
    <s v="United States"/>
    <x v="20"/>
    <x v="15"/>
    <n v="10024"/>
    <x v="3"/>
    <s v="OFF-PA-10000919"/>
    <x v="1"/>
    <x v="10"/>
    <x v="1292"/>
    <n v="155.04"/>
    <n v="4"/>
    <n v="0"/>
    <n v="75.9696"/>
  </r>
  <r>
    <n v="2363"/>
    <x v="1159"/>
    <x v="3"/>
    <x v="513"/>
    <d v="2014-04-21T00:00:00"/>
    <s v="Standard Class"/>
    <s v="RF-19840"/>
    <s v="Roy FranzÃ¶sisch"/>
    <x v="0"/>
    <s v="United States"/>
    <x v="38"/>
    <x v="24"/>
    <n v="43229"/>
    <x v="3"/>
    <s v="OFF-BI-10001553"/>
    <x v="1"/>
    <x v="8"/>
    <x v="1293"/>
    <n v="13.71"/>
    <n v="5"/>
    <n v="0.7"/>
    <n v="-10.054"/>
  </r>
  <r>
    <n v="2364"/>
    <x v="1160"/>
    <x v="0"/>
    <x v="69"/>
    <d v="2013-03-19T00:00:00"/>
    <s v="Standard Class"/>
    <s v="AB-10060"/>
    <s v="Adam Bellavance"/>
    <x v="2"/>
    <s v="United States"/>
    <x v="141"/>
    <x v="17"/>
    <n v="22980"/>
    <x v="0"/>
    <s v="FUR-FU-10004864"/>
    <x v="0"/>
    <x v="5"/>
    <x v="436"/>
    <n v="127.88"/>
    <n v="2"/>
    <n v="0"/>
    <n v="40.921599999999998"/>
  </r>
  <r>
    <n v="2365"/>
    <x v="1160"/>
    <x v="0"/>
    <x v="69"/>
    <d v="2013-03-19T00:00:00"/>
    <s v="Standard Class"/>
    <s v="AB-10060"/>
    <s v="Adam Bellavance"/>
    <x v="2"/>
    <s v="United States"/>
    <x v="141"/>
    <x v="17"/>
    <n v="22980"/>
    <x v="0"/>
    <s v="OFF-AP-10004540"/>
    <x v="1"/>
    <x v="9"/>
    <x v="1294"/>
    <n v="160.32"/>
    <n v="2"/>
    <n v="0"/>
    <n v="44.889600000000002"/>
  </r>
  <r>
    <n v="2366"/>
    <x v="1160"/>
    <x v="0"/>
    <x v="69"/>
    <d v="2013-03-19T00:00:00"/>
    <s v="Standard Class"/>
    <s v="AB-10060"/>
    <s v="Adam Bellavance"/>
    <x v="2"/>
    <s v="United States"/>
    <x v="141"/>
    <x v="17"/>
    <n v="22980"/>
    <x v="0"/>
    <s v="OFF-BI-10004965"/>
    <x v="1"/>
    <x v="8"/>
    <x v="1005"/>
    <n v="46"/>
    <n v="4"/>
    <n v="0"/>
    <n v="20.7"/>
  </r>
  <r>
    <n v="2367"/>
    <x v="1161"/>
    <x v="2"/>
    <x v="156"/>
    <d v="2011-11-26T00:00:00"/>
    <s v="Second Class"/>
    <s v="EH-13990"/>
    <s v="Erica Hackney"/>
    <x v="0"/>
    <s v="United States"/>
    <x v="301"/>
    <x v="1"/>
    <n v="95823"/>
    <x v="1"/>
    <s v="FUR-CH-10001714"/>
    <x v="0"/>
    <x v="1"/>
    <x v="1295"/>
    <n v="120.712"/>
    <n v="1"/>
    <n v="0.2"/>
    <n v="-18.1068"/>
  </r>
  <r>
    <n v="2368"/>
    <x v="1162"/>
    <x v="3"/>
    <x v="516"/>
    <d v="2014-02-14T00:00:00"/>
    <s v="First Class"/>
    <s v="MN-17935"/>
    <s v="Michael Nguyen"/>
    <x v="0"/>
    <s v="United States"/>
    <x v="183"/>
    <x v="39"/>
    <n v="20735"/>
    <x v="3"/>
    <s v="OFF-PA-10002464"/>
    <x v="1"/>
    <x v="10"/>
    <x v="993"/>
    <n v="23.12"/>
    <n v="4"/>
    <n v="0"/>
    <n v="11.328799999999999"/>
  </r>
  <r>
    <n v="2369"/>
    <x v="1163"/>
    <x v="0"/>
    <x v="713"/>
    <d v="2013-09-28T00:00:00"/>
    <s v="Standard Class"/>
    <s v="KL-16555"/>
    <s v="Kelly Lampkin"/>
    <x v="1"/>
    <s v="United States"/>
    <x v="54"/>
    <x v="24"/>
    <n v="45014"/>
    <x v="3"/>
    <s v="FUR-FU-10002298"/>
    <x v="0"/>
    <x v="5"/>
    <x v="1296"/>
    <n v="532.70399999999995"/>
    <n v="6"/>
    <n v="0.2"/>
    <n v="-26.635200000000001"/>
  </r>
  <r>
    <n v="2370"/>
    <x v="1163"/>
    <x v="0"/>
    <x v="713"/>
    <d v="2013-09-28T00:00:00"/>
    <s v="Standard Class"/>
    <s v="KL-16555"/>
    <s v="Kelly Lampkin"/>
    <x v="1"/>
    <s v="United States"/>
    <x v="54"/>
    <x v="24"/>
    <n v="45014"/>
    <x v="3"/>
    <s v="OFF-AR-10000315"/>
    <x v="1"/>
    <x v="6"/>
    <x v="1297"/>
    <n v="4.9119999999999999"/>
    <n v="2"/>
    <n v="0.2"/>
    <n v="0.307"/>
  </r>
  <r>
    <n v="2371"/>
    <x v="1164"/>
    <x v="3"/>
    <x v="437"/>
    <d v="2014-10-07T00:00:00"/>
    <s v="Second Class"/>
    <s v="MP-17965"/>
    <s v="Michael Paige"/>
    <x v="1"/>
    <s v="United States"/>
    <x v="99"/>
    <x v="34"/>
    <n v="2886"/>
    <x v="3"/>
    <s v="TEC-AC-10004353"/>
    <x v="2"/>
    <x v="11"/>
    <x v="717"/>
    <n v="252"/>
    <n v="4"/>
    <n v="0"/>
    <n v="93.24"/>
  </r>
  <r>
    <n v="2372"/>
    <x v="1165"/>
    <x v="0"/>
    <x v="274"/>
    <d v="2013-12-07T00:00:00"/>
    <s v="Second Class"/>
    <s v="BF-11020"/>
    <s v="Barry FranzÃ¶sisch"/>
    <x v="1"/>
    <s v="United States"/>
    <x v="34"/>
    <x v="10"/>
    <n v="60505"/>
    <x v="2"/>
    <s v="FUR-FU-10004973"/>
    <x v="0"/>
    <x v="5"/>
    <x v="1134"/>
    <n v="60.287999999999997"/>
    <n v="8"/>
    <n v="0.6"/>
    <n v="-27.1296"/>
  </r>
  <r>
    <n v="2373"/>
    <x v="1165"/>
    <x v="0"/>
    <x v="274"/>
    <d v="2013-12-07T00:00:00"/>
    <s v="Second Class"/>
    <s v="BF-11020"/>
    <s v="Barry FranzÃ¶sisch"/>
    <x v="1"/>
    <s v="United States"/>
    <x v="34"/>
    <x v="10"/>
    <n v="60505"/>
    <x v="2"/>
    <s v="OFF-FA-10000936"/>
    <x v="1"/>
    <x v="13"/>
    <x v="1298"/>
    <n v="2.6320000000000001"/>
    <n v="1"/>
    <n v="0.2"/>
    <n v="0.82250000000000001"/>
  </r>
  <r>
    <n v="2374"/>
    <x v="1165"/>
    <x v="0"/>
    <x v="274"/>
    <d v="2013-12-07T00:00:00"/>
    <s v="Second Class"/>
    <s v="BF-11020"/>
    <s v="Barry FranzÃ¶sisch"/>
    <x v="1"/>
    <s v="United States"/>
    <x v="34"/>
    <x v="10"/>
    <n v="60505"/>
    <x v="2"/>
    <s v="OFF-PA-10001609"/>
    <x v="1"/>
    <x v="10"/>
    <x v="1107"/>
    <n v="23.687999999999999"/>
    <n v="9"/>
    <n v="0.2"/>
    <n v="7.6985999999999999"/>
  </r>
  <r>
    <n v="2375"/>
    <x v="1165"/>
    <x v="0"/>
    <x v="274"/>
    <d v="2013-12-07T00:00:00"/>
    <s v="Second Class"/>
    <s v="BF-11020"/>
    <s v="Barry FranzÃ¶sisch"/>
    <x v="1"/>
    <s v="United States"/>
    <x v="34"/>
    <x v="10"/>
    <n v="60505"/>
    <x v="2"/>
    <s v="FUR-CH-10000785"/>
    <x v="0"/>
    <x v="1"/>
    <x v="320"/>
    <n v="253.37200000000001"/>
    <n v="2"/>
    <n v="0.3"/>
    <n v="-14.478400000000001"/>
  </r>
  <r>
    <n v="2376"/>
    <x v="1166"/>
    <x v="3"/>
    <x v="714"/>
    <d v="2014-01-31T00:00:00"/>
    <s v="Standard Class"/>
    <s v="TP-21130"/>
    <s v="Theone Pippenger"/>
    <x v="0"/>
    <s v="United States"/>
    <x v="214"/>
    <x v="32"/>
    <n v="30080"/>
    <x v="0"/>
    <s v="OFF-FA-10000053"/>
    <x v="1"/>
    <x v="13"/>
    <x v="953"/>
    <n v="5.67"/>
    <n v="3"/>
    <n v="0"/>
    <n v="0.1134"/>
  </r>
  <r>
    <n v="2377"/>
    <x v="1167"/>
    <x v="2"/>
    <x v="710"/>
    <d v="2011-08-21T00:00:00"/>
    <s v="Second Class"/>
    <s v="MS-17770"/>
    <s v="Maxwell Schwartz"/>
    <x v="0"/>
    <s v="United States"/>
    <x v="38"/>
    <x v="24"/>
    <n v="43229"/>
    <x v="3"/>
    <s v="OFF-BI-10001718"/>
    <x v="1"/>
    <x v="8"/>
    <x v="1216"/>
    <n v="76.775999999999996"/>
    <n v="4"/>
    <n v="0.7"/>
    <n v="-58.861600000000003"/>
  </r>
  <r>
    <n v="2378"/>
    <x v="1167"/>
    <x v="2"/>
    <x v="710"/>
    <d v="2011-08-21T00:00:00"/>
    <s v="Second Class"/>
    <s v="MS-17770"/>
    <s v="Maxwell Schwartz"/>
    <x v="0"/>
    <s v="United States"/>
    <x v="38"/>
    <x v="24"/>
    <n v="43229"/>
    <x v="3"/>
    <s v="OFF-SU-10004768"/>
    <x v="1"/>
    <x v="14"/>
    <x v="1299"/>
    <n v="9.1839999999999993"/>
    <n v="2"/>
    <n v="0.2"/>
    <n v="1.1479999999999999"/>
  </r>
  <r>
    <n v="2379"/>
    <x v="1168"/>
    <x v="1"/>
    <x v="401"/>
    <d v="2012-11-12T00:00:00"/>
    <s v="Standard Class"/>
    <s v="KM-16375"/>
    <s v="Katherine Murray"/>
    <x v="2"/>
    <s v="United States"/>
    <x v="302"/>
    <x v="1"/>
    <n v="91360"/>
    <x v="1"/>
    <s v="OFF-PA-10003883"/>
    <x v="1"/>
    <x v="10"/>
    <x v="1229"/>
    <n v="32.75"/>
    <n v="5"/>
    <n v="0"/>
    <n v="15.065"/>
  </r>
  <r>
    <n v="2380"/>
    <x v="1169"/>
    <x v="0"/>
    <x v="715"/>
    <d v="2013-11-05T00:00:00"/>
    <s v="Standard Class"/>
    <s v="BE-11455"/>
    <s v="Brad Eason"/>
    <x v="2"/>
    <s v="United States"/>
    <x v="160"/>
    <x v="24"/>
    <n v="44052"/>
    <x v="3"/>
    <s v="OFF-FA-10004248"/>
    <x v="1"/>
    <x v="13"/>
    <x v="480"/>
    <n v="7.2160000000000002"/>
    <n v="2"/>
    <n v="0.2"/>
    <n v="1.7138"/>
  </r>
  <r>
    <n v="2381"/>
    <x v="1169"/>
    <x v="0"/>
    <x v="715"/>
    <d v="2013-11-05T00:00:00"/>
    <s v="Standard Class"/>
    <s v="BE-11455"/>
    <s v="Brad Eason"/>
    <x v="2"/>
    <s v="United States"/>
    <x v="160"/>
    <x v="24"/>
    <n v="44052"/>
    <x v="3"/>
    <s v="OFF-PA-10002581"/>
    <x v="1"/>
    <x v="10"/>
    <x v="1300"/>
    <n v="49.567999999999998"/>
    <n v="2"/>
    <n v="0.2"/>
    <n v="15.49"/>
  </r>
  <r>
    <n v="2382"/>
    <x v="1169"/>
    <x v="0"/>
    <x v="715"/>
    <d v="2013-11-05T00:00:00"/>
    <s v="Standard Class"/>
    <s v="BE-11455"/>
    <s v="Brad Eason"/>
    <x v="2"/>
    <s v="United States"/>
    <x v="160"/>
    <x v="24"/>
    <n v="44052"/>
    <x v="3"/>
    <s v="FUR-FU-10004848"/>
    <x v="0"/>
    <x v="5"/>
    <x v="1301"/>
    <n v="54.712000000000003"/>
    <n v="7"/>
    <n v="0.2"/>
    <n v="11.626300000000001"/>
  </r>
  <r>
    <n v="2383"/>
    <x v="1170"/>
    <x v="3"/>
    <x v="613"/>
    <d v="2014-03-27T00:00:00"/>
    <s v="First Class"/>
    <s v="CV-12295"/>
    <s v="Christina VanderZanden"/>
    <x v="0"/>
    <s v="United States"/>
    <x v="201"/>
    <x v="1"/>
    <n v="93727"/>
    <x v="1"/>
    <s v="OFF-AP-10002403"/>
    <x v="1"/>
    <x v="9"/>
    <x v="1302"/>
    <n v="176.04"/>
    <n v="4"/>
    <n v="0"/>
    <n v="45.770400000000002"/>
  </r>
  <r>
    <n v="2384"/>
    <x v="1170"/>
    <x v="3"/>
    <x v="613"/>
    <d v="2014-03-27T00:00:00"/>
    <s v="First Class"/>
    <s v="CV-12295"/>
    <s v="Christina VanderZanden"/>
    <x v="0"/>
    <s v="United States"/>
    <x v="201"/>
    <x v="1"/>
    <n v="93727"/>
    <x v="1"/>
    <s v="OFF-AR-10003087"/>
    <x v="1"/>
    <x v="6"/>
    <x v="33"/>
    <n v="16.02"/>
    <n v="9"/>
    <n v="0"/>
    <n v="4.4855999999999998"/>
  </r>
  <r>
    <n v="2385"/>
    <x v="1170"/>
    <x v="3"/>
    <x v="613"/>
    <d v="2014-03-27T00:00:00"/>
    <s v="First Class"/>
    <s v="CV-12295"/>
    <s v="Christina VanderZanden"/>
    <x v="0"/>
    <s v="United States"/>
    <x v="201"/>
    <x v="1"/>
    <n v="93727"/>
    <x v="1"/>
    <s v="OFF-BI-10002026"/>
    <x v="1"/>
    <x v="8"/>
    <x v="903"/>
    <n v="185.92"/>
    <n v="4"/>
    <n v="0.2"/>
    <n v="62.747999999999998"/>
  </r>
  <r>
    <n v="2386"/>
    <x v="1170"/>
    <x v="3"/>
    <x v="613"/>
    <d v="2014-03-27T00:00:00"/>
    <s v="First Class"/>
    <s v="CV-12295"/>
    <s v="Christina VanderZanden"/>
    <x v="0"/>
    <s v="United States"/>
    <x v="201"/>
    <x v="1"/>
    <n v="93727"/>
    <x v="1"/>
    <s v="TEC-PH-10000141"/>
    <x v="2"/>
    <x v="7"/>
    <x v="1303"/>
    <n v="211.16800000000001"/>
    <n v="4"/>
    <n v="0.2"/>
    <n v="15.8376"/>
  </r>
  <r>
    <n v="2387"/>
    <x v="1170"/>
    <x v="3"/>
    <x v="613"/>
    <d v="2014-03-27T00:00:00"/>
    <s v="First Class"/>
    <s v="CV-12295"/>
    <s v="Christina VanderZanden"/>
    <x v="0"/>
    <s v="United States"/>
    <x v="201"/>
    <x v="1"/>
    <n v="93727"/>
    <x v="1"/>
    <s v="TEC-CO-10000971"/>
    <x v="2"/>
    <x v="16"/>
    <x v="1304"/>
    <n v="479.98399999999998"/>
    <n v="2"/>
    <n v="0.2"/>
    <n v="59.997999999999998"/>
  </r>
  <r>
    <n v="2388"/>
    <x v="1171"/>
    <x v="1"/>
    <x v="295"/>
    <d v="2012-12-15T00:00:00"/>
    <s v="First Class"/>
    <s v="DK-13375"/>
    <s v="Dennis Kane"/>
    <x v="0"/>
    <s v="United States"/>
    <x v="70"/>
    <x v="1"/>
    <n v="92105"/>
    <x v="1"/>
    <s v="OFF-FA-10001229"/>
    <x v="1"/>
    <x v="13"/>
    <x v="33"/>
    <n v="7.86"/>
    <n v="2"/>
    <n v="0"/>
    <n v="3.6156000000000001"/>
  </r>
  <r>
    <n v="2389"/>
    <x v="1171"/>
    <x v="1"/>
    <x v="295"/>
    <d v="2012-12-15T00:00:00"/>
    <s v="First Class"/>
    <s v="DK-13375"/>
    <s v="Dennis Kane"/>
    <x v="0"/>
    <s v="United States"/>
    <x v="70"/>
    <x v="1"/>
    <n v="92105"/>
    <x v="1"/>
    <s v="OFF-BI-10002437"/>
    <x v="1"/>
    <x v="8"/>
    <x v="1305"/>
    <n v="24.448"/>
    <n v="2"/>
    <n v="0.2"/>
    <n v="8.8623999999999992"/>
  </r>
  <r>
    <n v="2390"/>
    <x v="1172"/>
    <x v="1"/>
    <x v="401"/>
    <d v="2012-10-12T00:00:00"/>
    <s v="Standard Class"/>
    <s v="SG-20605"/>
    <s v="Speros Goranitis"/>
    <x v="0"/>
    <s v="United States"/>
    <x v="20"/>
    <x v="15"/>
    <n v="10009"/>
    <x v="3"/>
    <s v="OFF-PA-10004255"/>
    <x v="1"/>
    <x v="10"/>
    <x v="1306"/>
    <n v="6.48"/>
    <n v="1"/>
    <n v="0"/>
    <n v="3.1103999999999998"/>
  </r>
  <r>
    <n v="2391"/>
    <x v="1172"/>
    <x v="1"/>
    <x v="401"/>
    <d v="2012-10-12T00:00:00"/>
    <s v="Standard Class"/>
    <s v="SG-20605"/>
    <s v="Speros Goranitis"/>
    <x v="0"/>
    <s v="United States"/>
    <x v="20"/>
    <x v="15"/>
    <n v="10009"/>
    <x v="3"/>
    <s v="OFF-PA-10001184"/>
    <x v="1"/>
    <x v="10"/>
    <x v="1307"/>
    <n v="41.86"/>
    <n v="7"/>
    <n v="0"/>
    <n v="20.511399999999998"/>
  </r>
  <r>
    <n v="2392"/>
    <x v="1172"/>
    <x v="1"/>
    <x v="401"/>
    <d v="2012-10-12T00:00:00"/>
    <s v="Standard Class"/>
    <s v="SG-20605"/>
    <s v="Speros Goranitis"/>
    <x v="0"/>
    <s v="United States"/>
    <x v="20"/>
    <x v="15"/>
    <n v="10009"/>
    <x v="3"/>
    <s v="TEC-AC-10002637"/>
    <x v="2"/>
    <x v="11"/>
    <x v="1308"/>
    <n v="1619.91"/>
    <n v="9"/>
    <n v="0"/>
    <n v="97.194599999999994"/>
  </r>
  <r>
    <n v="2393"/>
    <x v="1172"/>
    <x v="1"/>
    <x v="401"/>
    <d v="2012-10-12T00:00:00"/>
    <s v="Standard Class"/>
    <s v="SG-20605"/>
    <s v="Speros Goranitis"/>
    <x v="0"/>
    <s v="United States"/>
    <x v="20"/>
    <x v="15"/>
    <n v="10009"/>
    <x v="3"/>
    <s v="FUR-FU-10002878"/>
    <x v="0"/>
    <x v="5"/>
    <x v="1125"/>
    <n v="113.92"/>
    <n v="4"/>
    <n v="0"/>
    <n v="42.150399999999998"/>
  </r>
  <r>
    <n v="2394"/>
    <x v="1173"/>
    <x v="0"/>
    <x v="716"/>
    <d v="2013-03-24T00:00:00"/>
    <s v="Standard Class"/>
    <s v="CS-12355"/>
    <s v="Christine Sundaresam"/>
    <x v="0"/>
    <s v="United States"/>
    <x v="303"/>
    <x v="31"/>
    <n v="2148"/>
    <x v="3"/>
    <s v="OFF-AR-10000588"/>
    <x v="1"/>
    <x v="6"/>
    <x v="393"/>
    <n v="39.68"/>
    <n v="2"/>
    <n v="0"/>
    <n v="10.316800000000001"/>
  </r>
  <r>
    <n v="2395"/>
    <x v="1174"/>
    <x v="1"/>
    <x v="717"/>
    <d v="2012-11-19T00:00:00"/>
    <s v="Standard Class"/>
    <s v="PJ-18835"/>
    <s v="Patrick Jones"/>
    <x v="1"/>
    <s v="United States"/>
    <x v="20"/>
    <x v="15"/>
    <n v="10035"/>
    <x v="3"/>
    <s v="TEC-AC-10002217"/>
    <x v="2"/>
    <x v="11"/>
    <x v="1178"/>
    <n v="37.6"/>
    <n v="2"/>
    <n v="0"/>
    <n v="2.2559999999999998"/>
  </r>
  <r>
    <n v="2396"/>
    <x v="1174"/>
    <x v="1"/>
    <x v="717"/>
    <d v="2012-11-19T00:00:00"/>
    <s v="Standard Class"/>
    <s v="PJ-18835"/>
    <s v="Patrick Jones"/>
    <x v="1"/>
    <s v="United States"/>
    <x v="20"/>
    <x v="15"/>
    <n v="10035"/>
    <x v="3"/>
    <s v="TEC-AC-10001267"/>
    <x v="2"/>
    <x v="11"/>
    <x v="533"/>
    <n v="59.9"/>
    <n v="2"/>
    <n v="0"/>
    <n v="23.96"/>
  </r>
  <r>
    <n v="2397"/>
    <x v="1174"/>
    <x v="1"/>
    <x v="717"/>
    <d v="2012-11-19T00:00:00"/>
    <s v="Standard Class"/>
    <s v="PJ-18835"/>
    <s v="Patrick Jones"/>
    <x v="1"/>
    <s v="United States"/>
    <x v="20"/>
    <x v="15"/>
    <n v="10035"/>
    <x v="3"/>
    <s v="OFF-PA-10004041"/>
    <x v="1"/>
    <x v="10"/>
    <x v="940"/>
    <n v="37"/>
    <n v="5"/>
    <n v="0"/>
    <n v="16.649999999999999"/>
  </r>
  <r>
    <n v="2398"/>
    <x v="1175"/>
    <x v="3"/>
    <x v="718"/>
    <d v="2014-08-17T00:00:00"/>
    <s v="Second Class"/>
    <s v="NP-18700"/>
    <s v="Nora Preis"/>
    <x v="0"/>
    <s v="United States"/>
    <x v="8"/>
    <x v="1"/>
    <n v="94109"/>
    <x v="1"/>
    <s v="OFF-LA-10001613"/>
    <x v="1"/>
    <x v="2"/>
    <x v="736"/>
    <n v="5.76"/>
    <n v="2"/>
    <n v="0"/>
    <n v="2.8224"/>
  </r>
  <r>
    <n v="2399"/>
    <x v="1175"/>
    <x v="3"/>
    <x v="718"/>
    <d v="2014-08-17T00:00:00"/>
    <s v="Second Class"/>
    <s v="NP-18700"/>
    <s v="Nora Preis"/>
    <x v="0"/>
    <s v="United States"/>
    <x v="8"/>
    <x v="1"/>
    <n v="94109"/>
    <x v="1"/>
    <s v="OFF-AR-10000246"/>
    <x v="1"/>
    <x v="6"/>
    <x v="21"/>
    <n v="16.68"/>
    <n v="6"/>
    <n v="0"/>
    <n v="4.3368000000000002"/>
  </r>
  <r>
    <n v="2400"/>
    <x v="1176"/>
    <x v="3"/>
    <x v="428"/>
    <d v="2014-09-16T00:00:00"/>
    <s v="Standard Class"/>
    <s v="SB-20290"/>
    <s v="Sean Braxton"/>
    <x v="1"/>
    <s v="United States"/>
    <x v="159"/>
    <x v="20"/>
    <n v="29501"/>
    <x v="0"/>
    <s v="OFF-ST-10001809"/>
    <x v="1"/>
    <x v="4"/>
    <x v="430"/>
    <n v="628.80999999999995"/>
    <n v="7"/>
    <n v="0"/>
    <n v="12.5762"/>
  </r>
  <r>
    <n v="2401"/>
    <x v="1176"/>
    <x v="3"/>
    <x v="428"/>
    <d v="2014-09-16T00:00:00"/>
    <s v="Standard Class"/>
    <s v="SB-20290"/>
    <s v="Sean Braxton"/>
    <x v="1"/>
    <s v="United States"/>
    <x v="159"/>
    <x v="20"/>
    <n v="29501"/>
    <x v="0"/>
    <s v="OFF-ST-10002214"/>
    <x v="1"/>
    <x v="4"/>
    <x v="994"/>
    <n v="56.45"/>
    <n v="5"/>
    <n v="0"/>
    <n v="14.677"/>
  </r>
  <r>
    <n v="2402"/>
    <x v="1177"/>
    <x v="3"/>
    <x v="719"/>
    <d v="2014-05-04T00:00:00"/>
    <s v="Second Class"/>
    <s v="AS-10090"/>
    <s v="Adam Shillingsburg"/>
    <x v="0"/>
    <s v="United States"/>
    <x v="24"/>
    <x v="25"/>
    <n v="65807"/>
    <x v="2"/>
    <s v="OFF-ST-10000649"/>
    <x v="1"/>
    <x v="4"/>
    <x v="937"/>
    <n v="94.2"/>
    <n v="6"/>
    <n v="0"/>
    <n v="23.55"/>
  </r>
  <r>
    <n v="2403"/>
    <x v="1177"/>
    <x v="3"/>
    <x v="719"/>
    <d v="2014-05-04T00:00:00"/>
    <s v="Second Class"/>
    <s v="AS-10090"/>
    <s v="Adam Shillingsburg"/>
    <x v="0"/>
    <s v="United States"/>
    <x v="24"/>
    <x v="25"/>
    <n v="65807"/>
    <x v="2"/>
    <s v="OFF-EN-10001990"/>
    <x v="1"/>
    <x v="12"/>
    <x v="33"/>
    <n v="28.4"/>
    <n v="5"/>
    <n v="0"/>
    <n v="13.348000000000001"/>
  </r>
  <r>
    <n v="2404"/>
    <x v="1178"/>
    <x v="0"/>
    <x v="720"/>
    <d v="2013-04-10T00:00:00"/>
    <s v="Standard Class"/>
    <s v="HM-14860"/>
    <s v="Harry Marie"/>
    <x v="1"/>
    <s v="United States"/>
    <x v="114"/>
    <x v="5"/>
    <n v="77340"/>
    <x v="2"/>
    <s v="FUR-BO-10000780"/>
    <x v="0"/>
    <x v="0"/>
    <x v="1309"/>
    <n v="956.66480000000001"/>
    <n v="7"/>
    <n v="0.32"/>
    <n v="-225.0976"/>
  </r>
  <r>
    <n v="2405"/>
    <x v="1179"/>
    <x v="3"/>
    <x v="566"/>
    <d v="2014-12-10T00:00:00"/>
    <s v="Standard Class"/>
    <s v="MG-18145"/>
    <s v="Mike Gockenbach"/>
    <x v="0"/>
    <s v="United States"/>
    <x v="1"/>
    <x v="1"/>
    <n v="90045"/>
    <x v="1"/>
    <s v="TEC-AC-10002049"/>
    <x v="2"/>
    <x v="11"/>
    <x v="688"/>
    <n v="1115.9100000000001"/>
    <n v="9"/>
    <n v="0"/>
    <n v="200.8638"/>
  </r>
  <r>
    <n v="2406"/>
    <x v="1179"/>
    <x v="3"/>
    <x v="566"/>
    <d v="2014-12-10T00:00:00"/>
    <s v="Standard Class"/>
    <s v="MG-18145"/>
    <s v="Mike Gockenbach"/>
    <x v="0"/>
    <s v="United States"/>
    <x v="1"/>
    <x v="1"/>
    <n v="90045"/>
    <x v="1"/>
    <s v="TEC-PH-10003555"/>
    <x v="2"/>
    <x v="7"/>
    <x v="457"/>
    <n v="128.744"/>
    <n v="7"/>
    <n v="0.2"/>
    <n v="-28.967400000000001"/>
  </r>
  <r>
    <n v="2407"/>
    <x v="1179"/>
    <x v="3"/>
    <x v="566"/>
    <d v="2014-12-10T00:00:00"/>
    <s v="Standard Class"/>
    <s v="MG-18145"/>
    <s v="Mike Gockenbach"/>
    <x v="0"/>
    <s v="United States"/>
    <x v="1"/>
    <x v="1"/>
    <n v="90045"/>
    <x v="1"/>
    <s v="TEC-PH-10000702"/>
    <x v="2"/>
    <x v="7"/>
    <x v="309"/>
    <n v="79.92"/>
    <n v="10"/>
    <n v="0.2"/>
    <n v="26.972999999999999"/>
  </r>
  <r>
    <n v="2408"/>
    <x v="1180"/>
    <x v="3"/>
    <x v="176"/>
    <d v="2014-01-26T00:00:00"/>
    <s v="Standard Class"/>
    <s v="TM-21010"/>
    <s v="Tamara Manning"/>
    <x v="0"/>
    <s v="United States"/>
    <x v="8"/>
    <x v="1"/>
    <n v="94122"/>
    <x v="1"/>
    <s v="OFF-AR-10003631"/>
    <x v="1"/>
    <x v="6"/>
    <x v="33"/>
    <n v="24.2"/>
    <n v="5"/>
    <n v="0"/>
    <n v="7.9859999999999998"/>
  </r>
  <r>
    <n v="2409"/>
    <x v="1180"/>
    <x v="3"/>
    <x v="176"/>
    <d v="2014-01-26T00:00:00"/>
    <s v="Standard Class"/>
    <s v="TM-21010"/>
    <s v="Tamara Manning"/>
    <x v="0"/>
    <s v="United States"/>
    <x v="8"/>
    <x v="1"/>
    <n v="94122"/>
    <x v="1"/>
    <s v="TEC-PH-10003072"/>
    <x v="2"/>
    <x v="7"/>
    <x v="1310"/>
    <n v="359.976"/>
    <n v="3"/>
    <n v="0.2"/>
    <n v="130.4913"/>
  </r>
  <r>
    <n v="2410"/>
    <x v="1181"/>
    <x v="3"/>
    <x v="721"/>
    <d v="2014-03-26T00:00:00"/>
    <s v="First Class"/>
    <s v="BE-11335"/>
    <s v="Bill Eplett"/>
    <x v="2"/>
    <s v="United States"/>
    <x v="8"/>
    <x v="1"/>
    <n v="94122"/>
    <x v="1"/>
    <s v="FUR-FU-10000758"/>
    <x v="0"/>
    <x v="5"/>
    <x v="1073"/>
    <n v="211.84"/>
    <n v="8"/>
    <n v="0"/>
    <n v="76.2624"/>
  </r>
  <r>
    <n v="2411"/>
    <x v="1182"/>
    <x v="2"/>
    <x v="601"/>
    <d v="2011-06-08T00:00:00"/>
    <s v="Standard Class"/>
    <s v="AS-10630"/>
    <s v="Ann Steele"/>
    <x v="2"/>
    <s v="United States"/>
    <x v="10"/>
    <x v="9"/>
    <n v="19120"/>
    <x v="3"/>
    <s v="OFF-FA-10000992"/>
    <x v="1"/>
    <x v="13"/>
    <x v="1033"/>
    <n v="5.68"/>
    <n v="2"/>
    <n v="0.2"/>
    <n v="1.917"/>
  </r>
  <r>
    <n v="2412"/>
    <x v="1183"/>
    <x v="1"/>
    <x v="722"/>
    <d v="2012-09-06T00:00:00"/>
    <s v="Second Class"/>
    <s v="EM-13810"/>
    <s v="Eleni McCrary"/>
    <x v="1"/>
    <s v="United States"/>
    <x v="1"/>
    <x v="1"/>
    <n v="90036"/>
    <x v="1"/>
    <s v="OFF-BI-10004187"/>
    <x v="1"/>
    <x v="8"/>
    <x v="33"/>
    <n v="7.52"/>
    <n v="5"/>
    <n v="0.2"/>
    <n v="2.6320000000000001"/>
  </r>
  <r>
    <n v="2413"/>
    <x v="1184"/>
    <x v="2"/>
    <x v="607"/>
    <d v="2011-11-16T00:00:00"/>
    <s v="Standard Class"/>
    <s v="JA-15970"/>
    <s v="Joseph Airdo"/>
    <x v="0"/>
    <s v="United States"/>
    <x v="1"/>
    <x v="1"/>
    <n v="90045"/>
    <x v="1"/>
    <s v="OFF-PA-10001947"/>
    <x v="1"/>
    <x v="10"/>
    <x v="354"/>
    <n v="11.96"/>
    <n v="2"/>
    <n v="0"/>
    <n v="5.8604000000000003"/>
  </r>
  <r>
    <n v="2414"/>
    <x v="1184"/>
    <x v="2"/>
    <x v="607"/>
    <d v="2011-11-16T00:00:00"/>
    <s v="Standard Class"/>
    <s v="JA-15970"/>
    <s v="Joseph Airdo"/>
    <x v="0"/>
    <s v="United States"/>
    <x v="1"/>
    <x v="1"/>
    <n v="90045"/>
    <x v="1"/>
    <s v="FUR-TA-10002356"/>
    <x v="0"/>
    <x v="3"/>
    <x v="728"/>
    <n v="629.06399999999996"/>
    <n v="3"/>
    <n v="0.2"/>
    <n v="31.453199999999999"/>
  </r>
  <r>
    <n v="2415"/>
    <x v="1185"/>
    <x v="0"/>
    <x v="723"/>
    <d v="2014-03-01T00:00:00"/>
    <s v="Standard Class"/>
    <s v="TB-21595"/>
    <s v="Troy Blackwell"/>
    <x v="0"/>
    <s v="United States"/>
    <x v="158"/>
    <x v="6"/>
    <n v="53209"/>
    <x v="2"/>
    <s v="FUR-CH-10001714"/>
    <x v="0"/>
    <x v="1"/>
    <x v="1295"/>
    <n v="754.45"/>
    <n v="5"/>
    <n v="0"/>
    <n v="60.356000000000002"/>
  </r>
  <r>
    <n v="2416"/>
    <x v="1186"/>
    <x v="1"/>
    <x v="380"/>
    <d v="2012-11-07T00:00:00"/>
    <s v="Standard Class"/>
    <s v="PP-18955"/>
    <s v="Paul Prost"/>
    <x v="2"/>
    <s v="United States"/>
    <x v="304"/>
    <x v="31"/>
    <n v="1040"/>
    <x v="3"/>
    <s v="FUR-BO-10002824"/>
    <x v="0"/>
    <x v="0"/>
    <x v="410"/>
    <n v="301.95999999999998"/>
    <n v="2"/>
    <n v="0"/>
    <n v="60.392000000000003"/>
  </r>
  <r>
    <n v="2417"/>
    <x v="1187"/>
    <x v="3"/>
    <x v="386"/>
    <d v="2014-10-19T00:00:00"/>
    <s v="Standard Class"/>
    <s v="ML-18040"/>
    <s v="Michelle Lonsdale"/>
    <x v="1"/>
    <s v="United States"/>
    <x v="305"/>
    <x v="27"/>
    <n v="87105"/>
    <x v="1"/>
    <s v="TEC-AC-10002842"/>
    <x v="2"/>
    <x v="11"/>
    <x v="1176"/>
    <n v="595"/>
    <n v="5"/>
    <n v="0"/>
    <n v="95.2"/>
  </r>
  <r>
    <n v="2418"/>
    <x v="1187"/>
    <x v="3"/>
    <x v="386"/>
    <d v="2014-10-19T00:00:00"/>
    <s v="Standard Class"/>
    <s v="ML-18040"/>
    <s v="Michelle Lonsdale"/>
    <x v="1"/>
    <s v="United States"/>
    <x v="305"/>
    <x v="27"/>
    <n v="87105"/>
    <x v="1"/>
    <s v="OFF-BI-10002082"/>
    <x v="1"/>
    <x v="8"/>
    <x v="1173"/>
    <n v="79.872"/>
    <n v="3"/>
    <n v="0.2"/>
    <n v="29.952000000000002"/>
  </r>
  <r>
    <n v="2419"/>
    <x v="1188"/>
    <x v="0"/>
    <x v="206"/>
    <d v="2013-05-29T00:00:00"/>
    <s v="Standard Class"/>
    <s v="LC-16930"/>
    <s v="Linda Cazamias"/>
    <x v="1"/>
    <s v="United States"/>
    <x v="306"/>
    <x v="33"/>
    <n v="89431"/>
    <x v="1"/>
    <s v="TEC-MA-10000112"/>
    <x v="2"/>
    <x v="15"/>
    <x v="1311"/>
    <n v="2396.4"/>
    <n v="10"/>
    <n v="0.2"/>
    <n v="179.73"/>
  </r>
  <r>
    <n v="2420"/>
    <x v="1189"/>
    <x v="3"/>
    <x v="45"/>
    <d v="2014-11-15T00:00:00"/>
    <s v="Standard Class"/>
    <s v="MC-17590"/>
    <s v="Matt Collister"/>
    <x v="1"/>
    <s v="United States"/>
    <x v="307"/>
    <x v="1"/>
    <n v="92236"/>
    <x v="1"/>
    <s v="OFF-ST-10002289"/>
    <x v="1"/>
    <x v="4"/>
    <x v="951"/>
    <n v="63.56"/>
    <n v="2"/>
    <n v="0"/>
    <n v="3.1779999999999999"/>
  </r>
  <r>
    <n v="2421"/>
    <x v="1189"/>
    <x v="3"/>
    <x v="45"/>
    <d v="2014-11-15T00:00:00"/>
    <s v="Standard Class"/>
    <s v="MC-17590"/>
    <s v="Matt Collister"/>
    <x v="1"/>
    <s v="United States"/>
    <x v="307"/>
    <x v="1"/>
    <n v="92236"/>
    <x v="1"/>
    <s v="TEC-AC-10004171"/>
    <x v="2"/>
    <x v="11"/>
    <x v="1312"/>
    <n v="99.99"/>
    <n v="1"/>
    <n v="0"/>
    <n v="43.995600000000003"/>
  </r>
  <r>
    <n v="2422"/>
    <x v="1190"/>
    <x v="0"/>
    <x v="724"/>
    <d v="2013-04-24T00:00:00"/>
    <s v="Standard Class"/>
    <s v="CR-12580"/>
    <s v="Clay Rozendal"/>
    <x v="2"/>
    <s v="United States"/>
    <x v="308"/>
    <x v="10"/>
    <n v="60126"/>
    <x v="2"/>
    <s v="OFF-ST-10003656"/>
    <x v="1"/>
    <x v="4"/>
    <x v="82"/>
    <n v="230.376"/>
    <n v="3"/>
    <n v="0.2"/>
    <n v="-48.954900000000002"/>
  </r>
  <r>
    <n v="2423"/>
    <x v="1190"/>
    <x v="0"/>
    <x v="724"/>
    <d v="2013-04-24T00:00:00"/>
    <s v="Standard Class"/>
    <s v="CR-12580"/>
    <s v="Clay Rozendal"/>
    <x v="2"/>
    <s v="United States"/>
    <x v="308"/>
    <x v="10"/>
    <n v="60126"/>
    <x v="2"/>
    <s v="OFF-PA-10001560"/>
    <x v="1"/>
    <x v="10"/>
    <x v="664"/>
    <n v="9.6639999999999997"/>
    <n v="2"/>
    <n v="0.2"/>
    <n v="3.2616000000000001"/>
  </r>
  <r>
    <n v="2424"/>
    <x v="1191"/>
    <x v="3"/>
    <x v="53"/>
    <d v="2014-12-31T00:00:00"/>
    <s v="Standard Class"/>
    <s v="SV-20935"/>
    <s v="Susan Vittorini"/>
    <x v="0"/>
    <s v="United States"/>
    <x v="54"/>
    <x v="24"/>
    <n v="45014"/>
    <x v="3"/>
    <s v="TEC-AC-10002473"/>
    <x v="2"/>
    <x v="11"/>
    <x v="713"/>
    <n v="158.928"/>
    <n v="7"/>
    <n v="0.2"/>
    <n v="41.718600000000002"/>
  </r>
  <r>
    <n v="2425"/>
    <x v="1191"/>
    <x v="3"/>
    <x v="53"/>
    <d v="2014-12-31T00:00:00"/>
    <s v="Standard Class"/>
    <s v="SV-20935"/>
    <s v="Susan Vittorini"/>
    <x v="0"/>
    <s v="United States"/>
    <x v="54"/>
    <x v="24"/>
    <n v="45014"/>
    <x v="3"/>
    <s v="OFF-BI-10000632"/>
    <x v="1"/>
    <x v="8"/>
    <x v="1288"/>
    <n v="13.023"/>
    <n v="1"/>
    <n v="0.7"/>
    <n v="-10.4184"/>
  </r>
  <r>
    <n v="2426"/>
    <x v="1191"/>
    <x v="3"/>
    <x v="53"/>
    <d v="2014-12-31T00:00:00"/>
    <s v="Standard Class"/>
    <s v="SV-20935"/>
    <s v="Susan Vittorini"/>
    <x v="0"/>
    <s v="United States"/>
    <x v="54"/>
    <x v="24"/>
    <n v="45014"/>
    <x v="3"/>
    <s v="FUR-TA-10002645"/>
    <x v="0"/>
    <x v="3"/>
    <x v="1313"/>
    <n v="273.06"/>
    <n v="2"/>
    <n v="0.4"/>
    <n v="-104.673"/>
  </r>
  <r>
    <n v="2427"/>
    <x v="1191"/>
    <x v="3"/>
    <x v="53"/>
    <d v="2014-12-31T00:00:00"/>
    <s v="Standard Class"/>
    <s v="SV-20935"/>
    <s v="Susan Vittorini"/>
    <x v="0"/>
    <s v="United States"/>
    <x v="54"/>
    <x v="24"/>
    <n v="45014"/>
    <x v="3"/>
    <s v="OFF-FA-10002975"/>
    <x v="1"/>
    <x v="13"/>
    <x v="33"/>
    <n v="39.311999999999998"/>
    <n v="13"/>
    <n v="0.2"/>
    <n v="12.776400000000001"/>
  </r>
  <r>
    <n v="2428"/>
    <x v="1192"/>
    <x v="0"/>
    <x v="725"/>
    <d v="2013-06-18T00:00:00"/>
    <s v="Standard Class"/>
    <s v="MZ-17515"/>
    <s v="Mary Zewe"/>
    <x v="1"/>
    <s v="United States"/>
    <x v="81"/>
    <x v="5"/>
    <n v="76017"/>
    <x v="2"/>
    <s v="OFF-BI-10003784"/>
    <x v="1"/>
    <x v="8"/>
    <x v="1314"/>
    <n v="1.3440000000000001"/>
    <n v="4"/>
    <n v="0.8"/>
    <n v="-2.1503999999999999"/>
  </r>
  <r>
    <n v="2429"/>
    <x v="1192"/>
    <x v="0"/>
    <x v="725"/>
    <d v="2013-06-18T00:00:00"/>
    <s v="Standard Class"/>
    <s v="MZ-17515"/>
    <s v="Mary Zewe"/>
    <x v="1"/>
    <s v="United States"/>
    <x v="81"/>
    <x v="5"/>
    <n v="76017"/>
    <x v="2"/>
    <s v="OFF-BI-10001617"/>
    <x v="1"/>
    <x v="8"/>
    <x v="1315"/>
    <n v="8.2720000000000002"/>
    <n v="4"/>
    <n v="0.8"/>
    <n v="-13.6488"/>
  </r>
  <r>
    <n v="2430"/>
    <x v="1192"/>
    <x v="0"/>
    <x v="725"/>
    <d v="2013-06-18T00:00:00"/>
    <s v="Standard Class"/>
    <s v="MZ-17515"/>
    <s v="Mary Zewe"/>
    <x v="1"/>
    <s v="United States"/>
    <x v="81"/>
    <x v="5"/>
    <n v="76017"/>
    <x v="2"/>
    <s v="FUR-FU-10004415"/>
    <x v="0"/>
    <x v="5"/>
    <x v="1054"/>
    <n v="12.544"/>
    <n v="7"/>
    <n v="0.6"/>
    <n v="-9.0944000000000003"/>
  </r>
  <r>
    <n v="2431"/>
    <x v="1193"/>
    <x v="3"/>
    <x v="726"/>
    <d v="2014-05-21T00:00:00"/>
    <s v="Standard Class"/>
    <s v="RB-19795"/>
    <s v="Ross Baird"/>
    <x v="2"/>
    <s v="United States"/>
    <x v="8"/>
    <x v="1"/>
    <n v="94110"/>
    <x v="1"/>
    <s v="OFF-LA-10000240"/>
    <x v="1"/>
    <x v="2"/>
    <x v="2"/>
    <n v="58.48"/>
    <n v="8"/>
    <n v="0"/>
    <n v="27.485600000000002"/>
  </r>
  <r>
    <n v="2432"/>
    <x v="1194"/>
    <x v="3"/>
    <x v="116"/>
    <d v="2015-03-01T00:00:00"/>
    <s v="Standard Class"/>
    <s v="HM-14860"/>
    <s v="Harry Marie"/>
    <x v="1"/>
    <s v="United States"/>
    <x v="4"/>
    <x v="4"/>
    <n v="98103"/>
    <x v="1"/>
    <s v="FUR-FU-10001935"/>
    <x v="0"/>
    <x v="5"/>
    <x v="341"/>
    <n v="7.4"/>
    <n v="2"/>
    <n v="0"/>
    <n v="3.0339999999999998"/>
  </r>
  <r>
    <n v="2433"/>
    <x v="1195"/>
    <x v="2"/>
    <x v="727"/>
    <d v="2011-01-04T00:00:00"/>
    <s v="Standard Class"/>
    <s v="AZ-10750"/>
    <s v="Annie Zypern"/>
    <x v="0"/>
    <s v="United States"/>
    <x v="20"/>
    <x v="15"/>
    <n v="10009"/>
    <x v="3"/>
    <s v="FUR-CH-10002439"/>
    <x v="0"/>
    <x v="1"/>
    <x v="1316"/>
    <n v="366.786"/>
    <n v="7"/>
    <n v="0.1"/>
    <n v="65.206400000000002"/>
  </r>
  <r>
    <n v="2434"/>
    <x v="1196"/>
    <x v="3"/>
    <x v="39"/>
    <d v="2014-02-06T00:00:00"/>
    <s v="Standard Class"/>
    <s v="JH-15910"/>
    <s v="Jonathan Howell"/>
    <x v="0"/>
    <s v="United States"/>
    <x v="12"/>
    <x v="5"/>
    <n v="77070"/>
    <x v="2"/>
    <s v="TEC-PH-10001536"/>
    <x v="2"/>
    <x v="7"/>
    <x v="1234"/>
    <n v="54.368000000000002"/>
    <n v="4"/>
    <n v="0.2"/>
    <n v="4.0776000000000003"/>
  </r>
  <r>
    <n v="2435"/>
    <x v="1197"/>
    <x v="1"/>
    <x v="717"/>
    <d v="2012-11-17T00:00:00"/>
    <s v="First Class"/>
    <s v="PJ-18835"/>
    <s v="Patrick Jones"/>
    <x v="1"/>
    <s v="United States"/>
    <x v="24"/>
    <x v="17"/>
    <n v="22153"/>
    <x v="0"/>
    <s v="OFF-EN-10001532"/>
    <x v="1"/>
    <x v="12"/>
    <x v="613"/>
    <n v="33.96"/>
    <n v="2"/>
    <n v="0"/>
    <n v="16.98"/>
  </r>
  <r>
    <n v="2436"/>
    <x v="1197"/>
    <x v="1"/>
    <x v="717"/>
    <d v="2012-11-17T00:00:00"/>
    <s v="First Class"/>
    <s v="PJ-18835"/>
    <s v="Patrick Jones"/>
    <x v="1"/>
    <s v="United States"/>
    <x v="24"/>
    <x v="17"/>
    <n v="22153"/>
    <x v="0"/>
    <s v="OFF-AP-10003057"/>
    <x v="1"/>
    <x v="9"/>
    <x v="1317"/>
    <n v="826.11"/>
    <n v="3"/>
    <n v="0"/>
    <n v="322.18290000000002"/>
  </r>
  <r>
    <n v="2437"/>
    <x v="1198"/>
    <x v="3"/>
    <x v="445"/>
    <d v="2014-11-07T00:00:00"/>
    <s v="Standard Class"/>
    <s v="CA-12265"/>
    <s v="Christina Anderson"/>
    <x v="0"/>
    <s v="United States"/>
    <x v="168"/>
    <x v="27"/>
    <n v="87401"/>
    <x v="1"/>
    <s v="FUR-FU-10003708"/>
    <x v="0"/>
    <x v="5"/>
    <x v="71"/>
    <n v="545.85"/>
    <n v="9"/>
    <n v="0"/>
    <n v="114.6285"/>
  </r>
  <r>
    <n v="2438"/>
    <x v="1199"/>
    <x v="2"/>
    <x v="728"/>
    <d v="2011-11-20T00:00:00"/>
    <s v="Second Class"/>
    <s v="PW-19240"/>
    <s v="Pierre Wener"/>
    <x v="0"/>
    <s v="United States"/>
    <x v="103"/>
    <x v="22"/>
    <n v="80027"/>
    <x v="1"/>
    <s v="FUR-TA-10000849"/>
    <x v="0"/>
    <x v="3"/>
    <x v="1318"/>
    <n v="145.97999999999999"/>
    <n v="2"/>
    <n v="0.5"/>
    <n v="-99.266400000000004"/>
  </r>
  <r>
    <n v="2439"/>
    <x v="1199"/>
    <x v="2"/>
    <x v="728"/>
    <d v="2011-11-20T00:00:00"/>
    <s v="Second Class"/>
    <s v="PW-19240"/>
    <s v="Pierre Wener"/>
    <x v="0"/>
    <s v="United States"/>
    <x v="103"/>
    <x v="22"/>
    <n v="80027"/>
    <x v="1"/>
    <s v="OFF-PA-10002259"/>
    <x v="1"/>
    <x v="10"/>
    <x v="848"/>
    <n v="35.808"/>
    <n v="4"/>
    <n v="0.2"/>
    <n v="12.5328"/>
  </r>
  <r>
    <n v="2440"/>
    <x v="1200"/>
    <x v="3"/>
    <x v="729"/>
    <d v="2014-07-23T00:00:00"/>
    <s v="Standard Class"/>
    <s v="SW-20455"/>
    <s v="Shaun Weien"/>
    <x v="0"/>
    <s v="United States"/>
    <x v="67"/>
    <x v="2"/>
    <n v="33614"/>
    <x v="0"/>
    <s v="FUR-FU-10002597"/>
    <x v="0"/>
    <x v="5"/>
    <x v="621"/>
    <n v="7.9039999999999999"/>
    <n v="2"/>
    <n v="0.2"/>
    <n v="2.1736"/>
  </r>
  <r>
    <n v="2441"/>
    <x v="1201"/>
    <x v="0"/>
    <x v="730"/>
    <d v="2013-05-28T00:00:00"/>
    <s v="Standard Class"/>
    <s v="AF-10870"/>
    <s v="Art Ferguson"/>
    <x v="0"/>
    <s v="United States"/>
    <x v="309"/>
    <x v="30"/>
    <n v="7055"/>
    <x v="3"/>
    <s v="TEC-PH-10004614"/>
    <x v="2"/>
    <x v="7"/>
    <x v="299"/>
    <n v="345"/>
    <n v="5"/>
    <n v="0"/>
    <n v="86.25"/>
  </r>
  <r>
    <n v="2442"/>
    <x v="1201"/>
    <x v="0"/>
    <x v="730"/>
    <d v="2013-05-28T00:00:00"/>
    <s v="Standard Class"/>
    <s v="AF-10870"/>
    <s v="Art Ferguson"/>
    <x v="0"/>
    <s v="United States"/>
    <x v="309"/>
    <x v="30"/>
    <n v="7055"/>
    <x v="3"/>
    <s v="FUR-TA-10003748"/>
    <x v="0"/>
    <x v="3"/>
    <x v="208"/>
    <n v="174.286"/>
    <n v="2"/>
    <n v="0.3"/>
    <n v="-19.918399999999998"/>
  </r>
  <r>
    <n v="2443"/>
    <x v="1201"/>
    <x v="0"/>
    <x v="730"/>
    <d v="2013-05-28T00:00:00"/>
    <s v="Standard Class"/>
    <s v="AF-10870"/>
    <s v="Art Ferguson"/>
    <x v="0"/>
    <s v="United States"/>
    <x v="309"/>
    <x v="30"/>
    <n v="7055"/>
    <x v="3"/>
    <s v="OFF-AP-10003217"/>
    <x v="1"/>
    <x v="9"/>
    <x v="189"/>
    <n v="662.84"/>
    <n v="4"/>
    <n v="0"/>
    <n v="172.33840000000001"/>
  </r>
  <r>
    <n v="2444"/>
    <x v="1201"/>
    <x v="0"/>
    <x v="730"/>
    <d v="2013-05-28T00:00:00"/>
    <s v="Standard Class"/>
    <s v="AF-10870"/>
    <s v="Art Ferguson"/>
    <x v="0"/>
    <s v="United States"/>
    <x v="309"/>
    <x v="30"/>
    <n v="7055"/>
    <x v="3"/>
    <s v="TEC-AC-10002399"/>
    <x v="2"/>
    <x v="11"/>
    <x v="448"/>
    <n v="95.1"/>
    <n v="5"/>
    <n v="0"/>
    <n v="30.431999999999999"/>
  </r>
  <r>
    <n v="2445"/>
    <x v="1201"/>
    <x v="0"/>
    <x v="730"/>
    <d v="2013-05-28T00:00:00"/>
    <s v="Standard Class"/>
    <s v="AF-10870"/>
    <s v="Art Ferguson"/>
    <x v="0"/>
    <s v="United States"/>
    <x v="309"/>
    <x v="30"/>
    <n v="7055"/>
    <x v="3"/>
    <s v="OFF-EN-10002973"/>
    <x v="1"/>
    <x v="12"/>
    <x v="1319"/>
    <n v="26.88"/>
    <n v="6"/>
    <n v="0"/>
    <n v="12.9024"/>
  </r>
  <r>
    <n v="2446"/>
    <x v="1201"/>
    <x v="0"/>
    <x v="730"/>
    <d v="2013-05-28T00:00:00"/>
    <s v="Standard Class"/>
    <s v="AF-10870"/>
    <s v="Art Ferguson"/>
    <x v="0"/>
    <s v="United States"/>
    <x v="309"/>
    <x v="30"/>
    <n v="7055"/>
    <x v="3"/>
    <s v="TEC-PH-10001336"/>
    <x v="2"/>
    <x v="7"/>
    <x v="941"/>
    <n v="257.98"/>
    <n v="2"/>
    <n v="0"/>
    <n v="74.8142"/>
  </r>
  <r>
    <n v="2447"/>
    <x v="1202"/>
    <x v="1"/>
    <x v="12"/>
    <d v="2012-01-10T00:00:00"/>
    <s v="Standard Class"/>
    <s v="AM-10705"/>
    <s v="Anne McFarland"/>
    <x v="0"/>
    <s v="United States"/>
    <x v="1"/>
    <x v="1"/>
    <n v="90004"/>
    <x v="1"/>
    <s v="OFF-EN-10000461"/>
    <x v="1"/>
    <x v="12"/>
    <x v="746"/>
    <n v="17.48"/>
    <n v="2"/>
    <n v="0"/>
    <n v="8.2156000000000002"/>
  </r>
  <r>
    <n v="2448"/>
    <x v="1203"/>
    <x v="0"/>
    <x v="731"/>
    <d v="2013-07-11T00:00:00"/>
    <s v="Standard Class"/>
    <s v="BD-11320"/>
    <s v="Bill Donatelli"/>
    <x v="0"/>
    <s v="United States"/>
    <x v="10"/>
    <x v="9"/>
    <n v="19143"/>
    <x v="3"/>
    <s v="FUR-CH-10000988"/>
    <x v="0"/>
    <x v="1"/>
    <x v="1132"/>
    <n v="492.83499999999998"/>
    <n v="5"/>
    <n v="0.3"/>
    <n v="-14.081"/>
  </r>
  <r>
    <n v="2449"/>
    <x v="1204"/>
    <x v="1"/>
    <x v="471"/>
    <d v="2012-09-17T00:00:00"/>
    <s v="Second Class"/>
    <s v="CM-12385"/>
    <s v="Christopher Martinez"/>
    <x v="0"/>
    <s v="United States"/>
    <x v="310"/>
    <x v="20"/>
    <n v="29406"/>
    <x v="0"/>
    <s v="OFF-ST-10001809"/>
    <x v="1"/>
    <x v="4"/>
    <x v="430"/>
    <n v="269.49"/>
    <n v="3"/>
    <n v="0"/>
    <n v="5.3898000000000001"/>
  </r>
  <r>
    <n v="2450"/>
    <x v="1205"/>
    <x v="0"/>
    <x v="732"/>
    <d v="2013-11-11T00:00:00"/>
    <s v="Standard Class"/>
    <s v="CS-12400"/>
    <s v="Christopher Schild"/>
    <x v="2"/>
    <s v="United States"/>
    <x v="49"/>
    <x v="1"/>
    <n v="95123"/>
    <x v="1"/>
    <s v="OFF-BI-10003963"/>
    <x v="1"/>
    <x v="8"/>
    <x v="1320"/>
    <n v="29.12"/>
    <n v="5"/>
    <n v="0.2"/>
    <n v="9.8279999999999994"/>
  </r>
  <r>
    <n v="2451"/>
    <x v="1206"/>
    <x v="3"/>
    <x v="294"/>
    <d v="2014-03-23T00:00:00"/>
    <s v="Second Class"/>
    <s v="DB-13405"/>
    <s v="Denny Blanton"/>
    <x v="0"/>
    <s v="United States"/>
    <x v="20"/>
    <x v="15"/>
    <n v="10011"/>
    <x v="3"/>
    <s v="OFF-LA-10000081"/>
    <x v="1"/>
    <x v="2"/>
    <x v="1321"/>
    <n v="18.75"/>
    <n v="5"/>
    <n v="0"/>
    <n v="9"/>
  </r>
  <r>
    <n v="2452"/>
    <x v="1206"/>
    <x v="3"/>
    <x v="294"/>
    <d v="2014-03-23T00:00:00"/>
    <s v="Second Class"/>
    <s v="DB-13405"/>
    <s v="Denny Blanton"/>
    <x v="0"/>
    <s v="United States"/>
    <x v="20"/>
    <x v="15"/>
    <n v="10011"/>
    <x v="3"/>
    <s v="TEC-PH-10000149"/>
    <x v="2"/>
    <x v="7"/>
    <x v="419"/>
    <n v="119.7"/>
    <n v="6"/>
    <n v="0"/>
    <n v="31.122"/>
  </r>
  <r>
    <n v="2453"/>
    <x v="1206"/>
    <x v="3"/>
    <x v="294"/>
    <d v="2014-03-23T00:00:00"/>
    <s v="Second Class"/>
    <s v="DB-13405"/>
    <s v="Denny Blanton"/>
    <x v="0"/>
    <s v="United States"/>
    <x v="20"/>
    <x v="15"/>
    <n v="10011"/>
    <x v="3"/>
    <s v="OFF-BI-10000605"/>
    <x v="1"/>
    <x v="8"/>
    <x v="531"/>
    <n v="9.1440000000000001"/>
    <n v="3"/>
    <n v="0.2"/>
    <n v="3.0861000000000001"/>
  </r>
  <r>
    <n v="2454"/>
    <x v="1206"/>
    <x v="3"/>
    <x v="294"/>
    <d v="2014-03-23T00:00:00"/>
    <s v="Second Class"/>
    <s v="DB-13405"/>
    <s v="Denny Blanton"/>
    <x v="0"/>
    <s v="United States"/>
    <x v="20"/>
    <x v="15"/>
    <n v="10011"/>
    <x v="3"/>
    <s v="TEC-AC-10002399"/>
    <x v="2"/>
    <x v="11"/>
    <x v="448"/>
    <n v="57.06"/>
    <n v="3"/>
    <n v="0"/>
    <n v="18.2592"/>
  </r>
  <r>
    <n v="2455"/>
    <x v="1206"/>
    <x v="3"/>
    <x v="294"/>
    <d v="2014-03-23T00:00:00"/>
    <s v="Second Class"/>
    <s v="DB-13405"/>
    <s v="Denny Blanton"/>
    <x v="0"/>
    <s v="United States"/>
    <x v="20"/>
    <x v="15"/>
    <n v="10011"/>
    <x v="3"/>
    <s v="TEC-AC-10003038"/>
    <x v="2"/>
    <x v="11"/>
    <x v="1024"/>
    <n v="71.599999999999994"/>
    <n v="8"/>
    <n v="0"/>
    <n v="13.603999999999999"/>
  </r>
  <r>
    <n v="2456"/>
    <x v="1206"/>
    <x v="3"/>
    <x v="294"/>
    <d v="2014-03-23T00:00:00"/>
    <s v="Second Class"/>
    <s v="DB-13405"/>
    <s v="Denny Blanton"/>
    <x v="0"/>
    <s v="United States"/>
    <x v="20"/>
    <x v="15"/>
    <n v="10011"/>
    <x v="3"/>
    <s v="OFF-ST-10000344"/>
    <x v="1"/>
    <x v="4"/>
    <x v="1013"/>
    <n v="107.44"/>
    <n v="8"/>
    <n v="0"/>
    <n v="27.9344"/>
  </r>
  <r>
    <n v="2457"/>
    <x v="1206"/>
    <x v="3"/>
    <x v="294"/>
    <d v="2014-03-23T00:00:00"/>
    <s v="Second Class"/>
    <s v="DB-13405"/>
    <s v="Denny Blanton"/>
    <x v="0"/>
    <s v="United States"/>
    <x v="20"/>
    <x v="15"/>
    <n v="10011"/>
    <x v="3"/>
    <s v="OFF-LA-10004093"/>
    <x v="1"/>
    <x v="2"/>
    <x v="670"/>
    <n v="7.31"/>
    <n v="1"/>
    <n v="0"/>
    <n v="3.4357000000000002"/>
  </r>
  <r>
    <n v="2458"/>
    <x v="1206"/>
    <x v="3"/>
    <x v="294"/>
    <d v="2014-03-23T00:00:00"/>
    <s v="Second Class"/>
    <s v="DB-13405"/>
    <s v="Denny Blanton"/>
    <x v="0"/>
    <s v="United States"/>
    <x v="20"/>
    <x v="15"/>
    <n v="10011"/>
    <x v="3"/>
    <s v="OFF-AR-10001683"/>
    <x v="1"/>
    <x v="6"/>
    <x v="32"/>
    <n v="59.1"/>
    <n v="6"/>
    <n v="0"/>
    <n v="22.457999999999998"/>
  </r>
  <r>
    <n v="2459"/>
    <x v="1206"/>
    <x v="3"/>
    <x v="294"/>
    <d v="2014-03-23T00:00:00"/>
    <s v="Second Class"/>
    <s v="DB-13405"/>
    <s v="Denny Blanton"/>
    <x v="0"/>
    <s v="United States"/>
    <x v="20"/>
    <x v="15"/>
    <n v="10011"/>
    <x v="3"/>
    <s v="OFF-ST-10003455"/>
    <x v="1"/>
    <x v="4"/>
    <x v="169"/>
    <n v="46.53"/>
    <n v="3"/>
    <n v="0"/>
    <n v="12.097799999999999"/>
  </r>
  <r>
    <n v="2460"/>
    <x v="1207"/>
    <x v="3"/>
    <x v="733"/>
    <d v="2014-08-22T00:00:00"/>
    <s v="Standard Class"/>
    <s v="JG-15160"/>
    <s v="James Galang"/>
    <x v="0"/>
    <s v="United States"/>
    <x v="135"/>
    <x v="30"/>
    <n v="7060"/>
    <x v="3"/>
    <s v="OFF-AP-10002578"/>
    <x v="1"/>
    <x v="9"/>
    <x v="409"/>
    <n v="97.84"/>
    <n v="2"/>
    <n v="0"/>
    <n v="25.438400000000001"/>
  </r>
  <r>
    <n v="2461"/>
    <x v="1208"/>
    <x v="1"/>
    <x v="655"/>
    <d v="2012-07-13T00:00:00"/>
    <s v="Second Class"/>
    <s v="SC-20380"/>
    <s v="Shahid Collister"/>
    <x v="0"/>
    <s v="United States"/>
    <x v="4"/>
    <x v="4"/>
    <n v="98115"/>
    <x v="1"/>
    <s v="OFF-PA-10001763"/>
    <x v="1"/>
    <x v="10"/>
    <x v="829"/>
    <n v="29.97"/>
    <n v="3"/>
    <n v="0"/>
    <n v="13.486499999999999"/>
  </r>
  <r>
    <n v="2462"/>
    <x v="1208"/>
    <x v="1"/>
    <x v="655"/>
    <d v="2012-07-13T00:00:00"/>
    <s v="Second Class"/>
    <s v="SC-20380"/>
    <s v="Shahid Collister"/>
    <x v="0"/>
    <s v="United States"/>
    <x v="4"/>
    <x v="4"/>
    <n v="98115"/>
    <x v="1"/>
    <s v="OFF-BI-10001597"/>
    <x v="1"/>
    <x v="8"/>
    <x v="790"/>
    <n v="98.352000000000004"/>
    <n v="3"/>
    <n v="0.2"/>
    <n v="34.423200000000001"/>
  </r>
  <r>
    <n v="2463"/>
    <x v="1209"/>
    <x v="3"/>
    <x v="734"/>
    <d v="2014-10-12T00:00:00"/>
    <s v="Standard Class"/>
    <s v="CS-12460"/>
    <s v="Chuck Sachs"/>
    <x v="0"/>
    <s v="United States"/>
    <x v="20"/>
    <x v="15"/>
    <n v="10009"/>
    <x v="3"/>
    <s v="OFF-BI-10001524"/>
    <x v="1"/>
    <x v="8"/>
    <x v="298"/>
    <n v="83.92"/>
    <n v="5"/>
    <n v="0.2"/>
    <n v="29.372"/>
  </r>
  <r>
    <n v="2464"/>
    <x v="1209"/>
    <x v="3"/>
    <x v="734"/>
    <d v="2014-10-12T00:00:00"/>
    <s v="Standard Class"/>
    <s v="CS-12460"/>
    <s v="Chuck Sachs"/>
    <x v="0"/>
    <s v="United States"/>
    <x v="20"/>
    <x v="15"/>
    <n v="10009"/>
    <x v="3"/>
    <s v="OFF-BI-10001553"/>
    <x v="1"/>
    <x v="8"/>
    <x v="1293"/>
    <n v="14.624000000000001"/>
    <n v="2"/>
    <n v="0.2"/>
    <n v="5.1184000000000003"/>
  </r>
  <r>
    <n v="2465"/>
    <x v="1209"/>
    <x v="3"/>
    <x v="734"/>
    <d v="2014-10-12T00:00:00"/>
    <s v="Standard Class"/>
    <s v="CS-12460"/>
    <s v="Chuck Sachs"/>
    <x v="0"/>
    <s v="United States"/>
    <x v="20"/>
    <x v="15"/>
    <n v="10009"/>
    <x v="3"/>
    <s v="TEC-PH-10000576"/>
    <x v="2"/>
    <x v="7"/>
    <x v="807"/>
    <n v="136.99"/>
    <n v="1"/>
    <n v="0"/>
    <n v="36.987299999999998"/>
  </r>
  <r>
    <n v="2466"/>
    <x v="1209"/>
    <x v="3"/>
    <x v="734"/>
    <d v="2014-10-12T00:00:00"/>
    <s v="Standard Class"/>
    <s v="CS-12460"/>
    <s v="Chuck Sachs"/>
    <x v="0"/>
    <s v="United States"/>
    <x v="20"/>
    <x v="15"/>
    <n v="10009"/>
    <x v="3"/>
    <s v="OFF-LA-10001317"/>
    <x v="1"/>
    <x v="2"/>
    <x v="391"/>
    <n v="3.15"/>
    <n v="1"/>
    <n v="0"/>
    <n v="1.512"/>
  </r>
  <r>
    <n v="2467"/>
    <x v="1210"/>
    <x v="3"/>
    <x v="464"/>
    <d v="2014-09-05T00:00:00"/>
    <s v="Standard Class"/>
    <s v="MK-18160"/>
    <s v="Mike Kennedy"/>
    <x v="0"/>
    <s v="United States"/>
    <x v="311"/>
    <x v="17"/>
    <n v="23602"/>
    <x v="0"/>
    <s v="OFF-PA-10000726"/>
    <x v="1"/>
    <x v="10"/>
    <x v="1322"/>
    <n v="9.11"/>
    <n v="1"/>
    <n v="0"/>
    <n v="4.0994999999999999"/>
  </r>
  <r>
    <n v="2468"/>
    <x v="1210"/>
    <x v="3"/>
    <x v="464"/>
    <d v="2014-09-05T00:00:00"/>
    <s v="Standard Class"/>
    <s v="MK-18160"/>
    <s v="Mike Kennedy"/>
    <x v="0"/>
    <s v="United States"/>
    <x v="311"/>
    <x v="17"/>
    <n v="23602"/>
    <x v="0"/>
    <s v="OFF-ST-10003306"/>
    <x v="1"/>
    <x v="4"/>
    <x v="380"/>
    <n v="571.44000000000005"/>
    <n v="4"/>
    <n v="0"/>
    <n v="165.7176"/>
  </r>
  <r>
    <n v="2469"/>
    <x v="1210"/>
    <x v="3"/>
    <x v="464"/>
    <d v="2014-09-05T00:00:00"/>
    <s v="Standard Class"/>
    <s v="MK-18160"/>
    <s v="Mike Kennedy"/>
    <x v="0"/>
    <s v="United States"/>
    <x v="311"/>
    <x v="17"/>
    <n v="23602"/>
    <x v="0"/>
    <s v="OFF-PA-10004983"/>
    <x v="1"/>
    <x v="10"/>
    <x v="1323"/>
    <n v="32.4"/>
    <n v="5"/>
    <n v="0"/>
    <n v="15.552"/>
  </r>
  <r>
    <n v="2470"/>
    <x v="1210"/>
    <x v="3"/>
    <x v="464"/>
    <d v="2014-09-05T00:00:00"/>
    <s v="Standard Class"/>
    <s v="MK-18160"/>
    <s v="Mike Kennedy"/>
    <x v="0"/>
    <s v="United States"/>
    <x v="311"/>
    <x v="17"/>
    <n v="23602"/>
    <x v="0"/>
    <s v="OFF-ST-10001291"/>
    <x v="1"/>
    <x v="4"/>
    <x v="1017"/>
    <n v="16.91"/>
    <n v="1"/>
    <n v="0"/>
    <n v="4.5656999999999996"/>
  </r>
  <r>
    <n v="2471"/>
    <x v="1211"/>
    <x v="0"/>
    <x v="115"/>
    <d v="2013-01-28T00:00:00"/>
    <s v="Standard Class"/>
    <s v="CM-11935"/>
    <s v="Carlos Meador"/>
    <x v="0"/>
    <s v="United States"/>
    <x v="115"/>
    <x v="3"/>
    <n v="28314"/>
    <x v="0"/>
    <s v="FUR-FU-10002107"/>
    <x v="0"/>
    <x v="5"/>
    <x v="1324"/>
    <n v="14.272"/>
    <n v="8"/>
    <n v="0.2"/>
    <n v="4.2816000000000001"/>
  </r>
  <r>
    <n v="2472"/>
    <x v="1211"/>
    <x v="0"/>
    <x v="115"/>
    <d v="2013-01-28T00:00:00"/>
    <s v="Standard Class"/>
    <s v="CM-11935"/>
    <s v="Carlos Meador"/>
    <x v="0"/>
    <s v="United States"/>
    <x v="115"/>
    <x v="3"/>
    <n v="28314"/>
    <x v="0"/>
    <s v="FUR-BO-10002213"/>
    <x v="0"/>
    <x v="0"/>
    <x v="1325"/>
    <n v="451.13600000000002"/>
    <n v="4"/>
    <n v="0.2"/>
    <n v="-67.670400000000001"/>
  </r>
  <r>
    <n v="2473"/>
    <x v="1211"/>
    <x v="0"/>
    <x v="115"/>
    <d v="2013-01-28T00:00:00"/>
    <s v="Standard Class"/>
    <s v="CM-11935"/>
    <s v="Carlos Meador"/>
    <x v="0"/>
    <s v="United States"/>
    <x v="115"/>
    <x v="3"/>
    <n v="28314"/>
    <x v="0"/>
    <s v="OFF-AP-10000692"/>
    <x v="1"/>
    <x v="9"/>
    <x v="1241"/>
    <n v="64.864000000000004"/>
    <n v="4"/>
    <n v="0.2"/>
    <n v="6.4863999999999997"/>
  </r>
  <r>
    <n v="2474"/>
    <x v="1212"/>
    <x v="0"/>
    <x v="54"/>
    <d v="2013-07-11T00:00:00"/>
    <s v="First Class"/>
    <s v="PF-19225"/>
    <s v="Phillip Flathmann"/>
    <x v="0"/>
    <s v="United States"/>
    <x v="1"/>
    <x v="1"/>
    <n v="90032"/>
    <x v="1"/>
    <s v="FUR-CH-10001190"/>
    <x v="0"/>
    <x v="1"/>
    <x v="1326"/>
    <n v="217.584"/>
    <n v="2"/>
    <n v="0.2"/>
    <n v="-29.9178"/>
  </r>
  <r>
    <n v="2475"/>
    <x v="1212"/>
    <x v="0"/>
    <x v="54"/>
    <d v="2013-07-11T00:00:00"/>
    <s v="First Class"/>
    <s v="PF-19225"/>
    <s v="Phillip Flathmann"/>
    <x v="0"/>
    <s v="United States"/>
    <x v="1"/>
    <x v="1"/>
    <n v="90032"/>
    <x v="1"/>
    <s v="TEC-AC-10000682"/>
    <x v="2"/>
    <x v="11"/>
    <x v="1327"/>
    <n v="82.95"/>
    <n v="5"/>
    <n v="0"/>
    <n v="29.032499999999999"/>
  </r>
  <r>
    <n v="2476"/>
    <x v="1212"/>
    <x v="0"/>
    <x v="54"/>
    <d v="2013-07-11T00:00:00"/>
    <s v="First Class"/>
    <s v="PF-19225"/>
    <s v="Phillip Flathmann"/>
    <x v="0"/>
    <s v="United States"/>
    <x v="1"/>
    <x v="1"/>
    <n v="90032"/>
    <x v="1"/>
    <s v="OFF-LA-10004545"/>
    <x v="1"/>
    <x v="2"/>
    <x v="1328"/>
    <n v="87.71"/>
    <n v="7"/>
    <n v="0"/>
    <n v="41.223700000000001"/>
  </r>
  <r>
    <n v="2477"/>
    <x v="1212"/>
    <x v="0"/>
    <x v="54"/>
    <d v="2013-07-11T00:00:00"/>
    <s v="First Class"/>
    <s v="PF-19225"/>
    <s v="Phillip Flathmann"/>
    <x v="0"/>
    <s v="United States"/>
    <x v="1"/>
    <x v="1"/>
    <n v="90032"/>
    <x v="1"/>
    <s v="OFF-AP-10003057"/>
    <x v="1"/>
    <x v="9"/>
    <x v="1317"/>
    <n v="1101.48"/>
    <n v="4"/>
    <n v="0"/>
    <n v="429.5772"/>
  </r>
  <r>
    <n v="2478"/>
    <x v="1213"/>
    <x v="3"/>
    <x v="507"/>
    <d v="2014-09-09T00:00:00"/>
    <s v="Second Class"/>
    <s v="GM-14695"/>
    <s v="Greg Maxwell"/>
    <x v="1"/>
    <s v="United States"/>
    <x v="1"/>
    <x v="1"/>
    <n v="90036"/>
    <x v="1"/>
    <s v="FUR-TA-10000198"/>
    <x v="0"/>
    <x v="3"/>
    <x v="589"/>
    <n v="1322.3520000000001"/>
    <n v="3"/>
    <n v="0.2"/>
    <n v="-99.176400000000001"/>
  </r>
  <r>
    <n v="2479"/>
    <x v="1214"/>
    <x v="2"/>
    <x v="103"/>
    <d v="2011-09-19T00:00:00"/>
    <s v="Standard Class"/>
    <s v="DC-12850"/>
    <s v="Dan Campbell"/>
    <x v="0"/>
    <s v="United States"/>
    <x v="20"/>
    <x v="15"/>
    <n v="10011"/>
    <x v="3"/>
    <s v="OFF-AR-10002833"/>
    <x v="1"/>
    <x v="6"/>
    <x v="6"/>
    <n v="5.46"/>
    <n v="3"/>
    <n v="0"/>
    <n v="1.4742"/>
  </r>
  <r>
    <n v="2480"/>
    <x v="1215"/>
    <x v="3"/>
    <x v="249"/>
    <d v="2014-06-26T00:00:00"/>
    <s v="Standard Class"/>
    <s v="FO-14305"/>
    <s v="Frank Olsen"/>
    <x v="0"/>
    <s v="United States"/>
    <x v="61"/>
    <x v="5"/>
    <n v="75220"/>
    <x v="2"/>
    <s v="OFF-SU-10002557"/>
    <x v="1"/>
    <x v="14"/>
    <x v="1329"/>
    <n v="11.183999999999999"/>
    <n v="1"/>
    <n v="0.2"/>
    <n v="0.83879999999999999"/>
  </r>
  <r>
    <n v="2481"/>
    <x v="1215"/>
    <x v="3"/>
    <x v="249"/>
    <d v="2014-06-26T00:00:00"/>
    <s v="Standard Class"/>
    <s v="FO-14305"/>
    <s v="Frank Olsen"/>
    <x v="0"/>
    <s v="United States"/>
    <x v="61"/>
    <x v="5"/>
    <n v="75220"/>
    <x v="2"/>
    <s v="OFF-ST-10003656"/>
    <x v="1"/>
    <x v="4"/>
    <x v="82"/>
    <n v="153.584"/>
    <n v="2"/>
    <n v="0.2"/>
    <n v="-32.636600000000001"/>
  </r>
  <r>
    <n v="2482"/>
    <x v="1216"/>
    <x v="3"/>
    <x v="165"/>
    <d v="2015-01-01T00:00:00"/>
    <s v="Standard Class"/>
    <s v="AH-10210"/>
    <s v="Alan Hwang"/>
    <x v="0"/>
    <s v="United States"/>
    <x v="4"/>
    <x v="4"/>
    <n v="98105"/>
    <x v="1"/>
    <s v="OFF-ST-10001097"/>
    <x v="1"/>
    <x v="4"/>
    <x v="740"/>
    <n v="1003.62"/>
    <n v="6"/>
    <n v="0"/>
    <n v="0"/>
  </r>
  <r>
    <n v="2483"/>
    <x v="1217"/>
    <x v="3"/>
    <x v="735"/>
    <d v="2014-04-09T00:00:00"/>
    <s v="Standard Class"/>
    <s v="KN-16705"/>
    <s v="Kristina Nunn"/>
    <x v="2"/>
    <s v="United States"/>
    <x v="4"/>
    <x v="4"/>
    <n v="98105"/>
    <x v="1"/>
    <s v="TEC-PH-10000912"/>
    <x v="2"/>
    <x v="7"/>
    <x v="1330"/>
    <n v="35.167999999999999"/>
    <n v="4"/>
    <n v="0.2"/>
    <n v="11.429600000000001"/>
  </r>
  <r>
    <n v="2484"/>
    <x v="1217"/>
    <x v="3"/>
    <x v="735"/>
    <d v="2014-04-09T00:00:00"/>
    <s v="Standard Class"/>
    <s v="KN-16705"/>
    <s v="Kristina Nunn"/>
    <x v="2"/>
    <s v="United States"/>
    <x v="4"/>
    <x v="4"/>
    <n v="98105"/>
    <x v="1"/>
    <s v="FUR-TA-10000617"/>
    <x v="0"/>
    <x v="3"/>
    <x v="338"/>
    <n v="1137.75"/>
    <n v="5"/>
    <n v="0"/>
    <n v="250.30500000000001"/>
  </r>
  <r>
    <n v="2485"/>
    <x v="1217"/>
    <x v="3"/>
    <x v="735"/>
    <d v="2014-04-09T00:00:00"/>
    <s v="Standard Class"/>
    <s v="KN-16705"/>
    <s v="Kristina Nunn"/>
    <x v="2"/>
    <s v="United States"/>
    <x v="4"/>
    <x v="4"/>
    <n v="98105"/>
    <x v="1"/>
    <s v="OFF-BI-10001658"/>
    <x v="1"/>
    <x v="8"/>
    <x v="439"/>
    <n v="99.68"/>
    <n v="5"/>
    <n v="0.2"/>
    <n v="32.396000000000001"/>
  </r>
  <r>
    <n v="2486"/>
    <x v="1217"/>
    <x v="3"/>
    <x v="735"/>
    <d v="2014-04-09T00:00:00"/>
    <s v="Standard Class"/>
    <s v="KN-16705"/>
    <s v="Kristina Nunn"/>
    <x v="2"/>
    <s v="United States"/>
    <x v="4"/>
    <x v="4"/>
    <n v="98105"/>
    <x v="1"/>
    <s v="OFF-AR-10003856"/>
    <x v="1"/>
    <x v="6"/>
    <x v="444"/>
    <n v="5.56"/>
    <n v="2"/>
    <n v="0"/>
    <n v="1.4456"/>
  </r>
  <r>
    <n v="2487"/>
    <x v="1218"/>
    <x v="1"/>
    <x v="98"/>
    <d v="2012-04-01T00:00:00"/>
    <s v="Second Class"/>
    <s v="CB-12535"/>
    <s v="Claudia Bergmann"/>
    <x v="1"/>
    <s v="United States"/>
    <x v="46"/>
    <x v="13"/>
    <n v="19711"/>
    <x v="3"/>
    <s v="OFF-ST-10001837"/>
    <x v="1"/>
    <x v="4"/>
    <x v="1331"/>
    <n v="85.52"/>
    <n v="2"/>
    <n v="0"/>
    <n v="22.235199999999999"/>
  </r>
  <r>
    <n v="2488"/>
    <x v="1218"/>
    <x v="1"/>
    <x v="98"/>
    <d v="2012-04-01T00:00:00"/>
    <s v="Second Class"/>
    <s v="CB-12535"/>
    <s v="Claudia Bergmann"/>
    <x v="1"/>
    <s v="United States"/>
    <x v="46"/>
    <x v="13"/>
    <n v="19711"/>
    <x v="3"/>
    <s v="OFF-AR-10001473"/>
    <x v="1"/>
    <x v="6"/>
    <x v="1332"/>
    <n v="9.84"/>
    <n v="3"/>
    <n v="0"/>
    <n v="2.6568000000000001"/>
  </r>
  <r>
    <n v="2489"/>
    <x v="1218"/>
    <x v="1"/>
    <x v="98"/>
    <d v="2012-04-01T00:00:00"/>
    <s v="Second Class"/>
    <s v="CB-12535"/>
    <s v="Claudia Bergmann"/>
    <x v="1"/>
    <s v="United States"/>
    <x v="46"/>
    <x v="13"/>
    <n v="19711"/>
    <x v="3"/>
    <s v="OFF-PA-10004285"/>
    <x v="1"/>
    <x v="10"/>
    <x v="1259"/>
    <n v="20.04"/>
    <n v="3"/>
    <n v="0"/>
    <n v="9.6191999999999993"/>
  </r>
  <r>
    <n v="2490"/>
    <x v="1219"/>
    <x v="1"/>
    <x v="330"/>
    <d v="2012-10-13T00:00:00"/>
    <s v="Second Class"/>
    <s v="TB-21250"/>
    <s v="Tim Brockman"/>
    <x v="0"/>
    <s v="United States"/>
    <x v="20"/>
    <x v="15"/>
    <n v="10024"/>
    <x v="3"/>
    <s v="TEC-PH-10001835"/>
    <x v="2"/>
    <x v="7"/>
    <x v="1333"/>
    <n v="631.96"/>
    <n v="4"/>
    <n v="0"/>
    <n v="303.3408"/>
  </r>
  <r>
    <n v="2491"/>
    <x v="1219"/>
    <x v="1"/>
    <x v="330"/>
    <d v="2012-10-13T00:00:00"/>
    <s v="Second Class"/>
    <s v="TB-21250"/>
    <s v="Tim Brockman"/>
    <x v="0"/>
    <s v="United States"/>
    <x v="20"/>
    <x v="15"/>
    <n v="10024"/>
    <x v="3"/>
    <s v="OFF-PA-10002245"/>
    <x v="1"/>
    <x v="10"/>
    <x v="1334"/>
    <n v="23.92"/>
    <n v="4"/>
    <n v="0"/>
    <n v="10.763999999999999"/>
  </r>
  <r>
    <n v="2492"/>
    <x v="1220"/>
    <x v="2"/>
    <x v="736"/>
    <d v="2011-12-15T00:00:00"/>
    <s v="Second Class"/>
    <s v="KD-16345"/>
    <s v="Katherine Ducich"/>
    <x v="0"/>
    <s v="United States"/>
    <x v="1"/>
    <x v="1"/>
    <n v="90049"/>
    <x v="1"/>
    <s v="OFF-PA-10001457"/>
    <x v="1"/>
    <x v="10"/>
    <x v="1091"/>
    <n v="90.24"/>
    <n v="6"/>
    <n v="0"/>
    <n v="41.510399999999997"/>
  </r>
  <r>
    <n v="2493"/>
    <x v="1221"/>
    <x v="2"/>
    <x v="84"/>
    <d v="2011-11-23T00:00:00"/>
    <s v="Standard Class"/>
    <s v="JM-15865"/>
    <s v="John Murray"/>
    <x v="0"/>
    <s v="United States"/>
    <x v="312"/>
    <x v="15"/>
    <n v="14701"/>
    <x v="3"/>
    <s v="TEC-PH-10002885"/>
    <x v="2"/>
    <x v="7"/>
    <x v="1127"/>
    <n v="4548.8100000000004"/>
    <n v="7"/>
    <n v="0"/>
    <n v="1228.1786999999999"/>
  </r>
  <r>
    <n v="2494"/>
    <x v="1222"/>
    <x v="0"/>
    <x v="545"/>
    <d v="2013-09-15T00:00:00"/>
    <s v="Second Class"/>
    <s v="KT-16480"/>
    <s v="Kean Thornton"/>
    <x v="0"/>
    <s v="United States"/>
    <x v="12"/>
    <x v="5"/>
    <n v="77095"/>
    <x v="2"/>
    <s v="FUR-TA-10004086"/>
    <x v="0"/>
    <x v="3"/>
    <x v="824"/>
    <n v="300.93"/>
    <n v="5"/>
    <n v="0.3"/>
    <n v="-34.392000000000003"/>
  </r>
  <r>
    <n v="2495"/>
    <x v="1222"/>
    <x v="0"/>
    <x v="545"/>
    <d v="2013-09-15T00:00:00"/>
    <s v="Second Class"/>
    <s v="KT-16480"/>
    <s v="Kean Thornton"/>
    <x v="0"/>
    <s v="United States"/>
    <x v="12"/>
    <x v="5"/>
    <n v="77095"/>
    <x v="2"/>
    <s v="TEC-PH-10000895"/>
    <x v="2"/>
    <x v="7"/>
    <x v="1128"/>
    <n v="719.96"/>
    <n v="5"/>
    <n v="0.2"/>
    <n v="53.997"/>
  </r>
  <r>
    <n v="2496"/>
    <x v="1223"/>
    <x v="2"/>
    <x v="737"/>
    <d v="2011-06-22T00:00:00"/>
    <s v="Standard Class"/>
    <s v="SC-20575"/>
    <s v="Sonia Cooley"/>
    <x v="0"/>
    <s v="United States"/>
    <x v="313"/>
    <x v="14"/>
    <n v="46544"/>
    <x v="2"/>
    <s v="FUR-CH-10000225"/>
    <x v="0"/>
    <x v="1"/>
    <x v="401"/>
    <n v="647.84"/>
    <n v="8"/>
    <n v="0"/>
    <n v="32.392000000000003"/>
  </r>
  <r>
    <n v="2497"/>
    <x v="1224"/>
    <x v="1"/>
    <x v="120"/>
    <d v="2012-01-10T00:00:00"/>
    <s v="Standard Class"/>
    <s v="BS-11800"/>
    <s v="Bryan Spruell"/>
    <x v="2"/>
    <s v="United States"/>
    <x v="70"/>
    <x v="1"/>
    <n v="92037"/>
    <x v="1"/>
    <s v="OFF-ST-10002370"/>
    <x v="1"/>
    <x v="4"/>
    <x v="80"/>
    <n v="64.17"/>
    <n v="3"/>
    <n v="0"/>
    <n v="18.609300000000001"/>
  </r>
  <r>
    <n v="2498"/>
    <x v="1224"/>
    <x v="1"/>
    <x v="120"/>
    <d v="2012-01-10T00:00:00"/>
    <s v="Standard Class"/>
    <s v="BS-11800"/>
    <s v="Bryan Spruell"/>
    <x v="2"/>
    <s v="United States"/>
    <x v="70"/>
    <x v="1"/>
    <n v="92037"/>
    <x v="1"/>
    <s v="OFF-EN-10000056"/>
    <x v="1"/>
    <x v="12"/>
    <x v="627"/>
    <n v="124.46"/>
    <n v="2"/>
    <n v="0"/>
    <n v="58.496200000000002"/>
  </r>
  <r>
    <n v="2499"/>
    <x v="1225"/>
    <x v="0"/>
    <x v="288"/>
    <d v="2013-05-25T00:00:00"/>
    <s v="Standard Class"/>
    <s v="BT-11395"/>
    <s v="Bill Tyler"/>
    <x v="1"/>
    <s v="United States"/>
    <x v="8"/>
    <x v="1"/>
    <n v="94109"/>
    <x v="1"/>
    <s v="OFF-BI-10004817"/>
    <x v="1"/>
    <x v="8"/>
    <x v="1199"/>
    <n v="9.5839999999999996"/>
    <n v="1"/>
    <n v="0.2"/>
    <n v="3.3544"/>
  </r>
  <r>
    <n v="2500"/>
    <x v="1226"/>
    <x v="3"/>
    <x v="738"/>
    <d v="2014-06-24T00:00:00"/>
    <s v="First Class"/>
    <s v="DC-12850"/>
    <s v="Dan Campbell"/>
    <x v="0"/>
    <s v="United States"/>
    <x v="100"/>
    <x v="2"/>
    <n v="33178"/>
    <x v="0"/>
    <s v="OFF-EN-10004483"/>
    <x v="1"/>
    <x v="12"/>
    <x v="1335"/>
    <n v="37.607999999999997"/>
    <n v="3"/>
    <n v="0.2"/>
    <n v="12.6927"/>
  </r>
  <r>
    <n v="2501"/>
    <x v="1227"/>
    <x v="3"/>
    <x v="46"/>
    <d v="2014-06-21T00:00:00"/>
    <s v="First Class"/>
    <s v="LS-17200"/>
    <s v="Luke Schmidt"/>
    <x v="1"/>
    <s v="United States"/>
    <x v="242"/>
    <x v="10"/>
    <n v="60076"/>
    <x v="2"/>
    <s v="OFF-PA-10001892"/>
    <x v="1"/>
    <x v="10"/>
    <x v="815"/>
    <n v="12.224"/>
    <n v="2"/>
    <n v="0.2"/>
    <n v="4.4311999999999996"/>
  </r>
  <r>
    <n v="2502"/>
    <x v="1227"/>
    <x v="3"/>
    <x v="46"/>
    <d v="2014-06-21T00:00:00"/>
    <s v="First Class"/>
    <s v="LS-17200"/>
    <s v="Luke Schmidt"/>
    <x v="1"/>
    <s v="United States"/>
    <x v="242"/>
    <x v="10"/>
    <n v="60076"/>
    <x v="2"/>
    <s v="OFF-BI-10000546"/>
    <x v="1"/>
    <x v="8"/>
    <x v="609"/>
    <n v="2.3039999999999998"/>
    <n v="4"/>
    <n v="0.8"/>
    <n v="-3.5712000000000002"/>
  </r>
  <r>
    <n v="2503"/>
    <x v="1227"/>
    <x v="3"/>
    <x v="46"/>
    <d v="2014-06-21T00:00:00"/>
    <s v="First Class"/>
    <s v="LS-17200"/>
    <s v="Luke Schmidt"/>
    <x v="1"/>
    <s v="United States"/>
    <x v="242"/>
    <x v="10"/>
    <n v="60076"/>
    <x v="2"/>
    <s v="OFF-BI-10001294"/>
    <x v="1"/>
    <x v="8"/>
    <x v="667"/>
    <n v="9.36"/>
    <n v="4"/>
    <n v="0.8"/>
    <n v="-16.38"/>
  </r>
  <r>
    <n v="2504"/>
    <x v="1228"/>
    <x v="0"/>
    <x v="696"/>
    <d v="2013-11-20T00:00:00"/>
    <s v="Standard Class"/>
    <s v="RR-19315"/>
    <s v="Ralph Ritter"/>
    <x v="0"/>
    <s v="United States"/>
    <x v="8"/>
    <x v="1"/>
    <n v="94110"/>
    <x v="1"/>
    <s v="OFF-LA-10000248"/>
    <x v="1"/>
    <x v="2"/>
    <x v="1212"/>
    <n v="7.38"/>
    <n v="2"/>
    <n v="0"/>
    <n v="3.4685999999999999"/>
  </r>
  <r>
    <n v="2505"/>
    <x v="1229"/>
    <x v="2"/>
    <x v="739"/>
    <d v="2011-07-27T00:00:00"/>
    <s v="Second Class"/>
    <s v="KL-16645"/>
    <s v="Ken Lonsdale"/>
    <x v="0"/>
    <s v="United States"/>
    <x v="8"/>
    <x v="1"/>
    <n v="94122"/>
    <x v="1"/>
    <s v="OFF-ST-10001228"/>
    <x v="1"/>
    <x v="4"/>
    <x v="228"/>
    <n v="53.72"/>
    <n v="4"/>
    <n v="0"/>
    <n v="15.041600000000001"/>
  </r>
  <r>
    <n v="2506"/>
    <x v="1229"/>
    <x v="2"/>
    <x v="739"/>
    <d v="2011-07-27T00:00:00"/>
    <s v="Second Class"/>
    <s v="KL-16645"/>
    <s v="Ken Lonsdale"/>
    <x v="0"/>
    <s v="United States"/>
    <x v="8"/>
    <x v="1"/>
    <n v="94122"/>
    <x v="1"/>
    <s v="OFF-SU-10000151"/>
    <x v="1"/>
    <x v="14"/>
    <x v="1336"/>
    <n v="8187.65"/>
    <n v="5"/>
    <n v="0"/>
    <n v="327.50599999999997"/>
  </r>
  <r>
    <n v="2507"/>
    <x v="1229"/>
    <x v="2"/>
    <x v="739"/>
    <d v="2011-07-27T00:00:00"/>
    <s v="Second Class"/>
    <s v="KL-16645"/>
    <s v="Ken Lonsdale"/>
    <x v="0"/>
    <s v="United States"/>
    <x v="8"/>
    <x v="1"/>
    <n v="94122"/>
    <x v="1"/>
    <s v="FUR-FU-10004351"/>
    <x v="0"/>
    <x v="5"/>
    <x v="33"/>
    <n v="77.92"/>
    <n v="8"/>
    <n v="0"/>
    <n v="34.284799999999997"/>
  </r>
  <r>
    <n v="2508"/>
    <x v="1230"/>
    <x v="1"/>
    <x v="740"/>
    <d v="2012-02-07T00:00:00"/>
    <s v="Same Day"/>
    <s v="RB-19435"/>
    <s v="Richard Bierner"/>
    <x v="0"/>
    <s v="United States"/>
    <x v="12"/>
    <x v="5"/>
    <n v="77070"/>
    <x v="2"/>
    <s v="OFF-AP-10001293"/>
    <x v="1"/>
    <x v="9"/>
    <x v="1337"/>
    <n v="32.783999999999999"/>
    <n v="4"/>
    <n v="0.8"/>
    <n v="-85.238399999999999"/>
  </r>
  <r>
    <n v="2509"/>
    <x v="1231"/>
    <x v="3"/>
    <x v="580"/>
    <d v="2014-09-03T00:00:00"/>
    <s v="Standard Class"/>
    <s v="MY-17380"/>
    <s v="Maribeth Yedwab"/>
    <x v="1"/>
    <s v="United States"/>
    <x v="1"/>
    <x v="1"/>
    <n v="90045"/>
    <x v="1"/>
    <s v="TEC-PH-10000675"/>
    <x v="2"/>
    <x v="7"/>
    <x v="1338"/>
    <n v="196.77600000000001"/>
    <n v="3"/>
    <n v="0.2"/>
    <n v="14.7582"/>
  </r>
  <r>
    <n v="2510"/>
    <x v="1231"/>
    <x v="3"/>
    <x v="580"/>
    <d v="2014-09-03T00:00:00"/>
    <s v="Standard Class"/>
    <s v="MY-17380"/>
    <s v="Maribeth Yedwab"/>
    <x v="1"/>
    <s v="United States"/>
    <x v="1"/>
    <x v="1"/>
    <n v="90045"/>
    <x v="1"/>
    <s v="TEC-AC-10000580"/>
    <x v="2"/>
    <x v="11"/>
    <x v="897"/>
    <n v="479.94"/>
    <n v="6"/>
    <n v="0"/>
    <n v="52.793399999999998"/>
  </r>
  <r>
    <n v="2511"/>
    <x v="1232"/>
    <x v="0"/>
    <x v="741"/>
    <d v="2013-11-24T00:00:00"/>
    <s v="Standard Class"/>
    <s v="AW-10930"/>
    <s v="Arthur Wiediger"/>
    <x v="2"/>
    <s v="United States"/>
    <x v="268"/>
    <x v="26"/>
    <n v="73120"/>
    <x v="2"/>
    <s v="OFF-ST-10003470"/>
    <x v="1"/>
    <x v="4"/>
    <x v="1339"/>
    <n v="1117.92"/>
    <n v="4"/>
    <n v="0"/>
    <n v="55.896000000000001"/>
  </r>
  <r>
    <n v="2512"/>
    <x v="1233"/>
    <x v="1"/>
    <x v="24"/>
    <d v="2012-04-19T00:00:00"/>
    <s v="First Class"/>
    <s v="KW-16570"/>
    <s v="Kelly Williams"/>
    <x v="0"/>
    <s v="United States"/>
    <x v="53"/>
    <x v="28"/>
    <n v="71203"/>
    <x v="0"/>
    <s v="TEC-AC-10003116"/>
    <x v="2"/>
    <x v="11"/>
    <x v="920"/>
    <n v="106.5"/>
    <n v="6"/>
    <n v="0"/>
    <n v="41.534999999999997"/>
  </r>
  <r>
    <n v="2513"/>
    <x v="1234"/>
    <x v="3"/>
    <x v="574"/>
    <d v="2014-07-12T00:00:00"/>
    <s v="Standard Class"/>
    <s v="DB-12910"/>
    <s v="Daniel Byrd"/>
    <x v="2"/>
    <s v="United States"/>
    <x v="67"/>
    <x v="2"/>
    <n v="33614"/>
    <x v="0"/>
    <s v="OFF-BI-10002429"/>
    <x v="1"/>
    <x v="8"/>
    <x v="467"/>
    <n v="45.66"/>
    <n v="5"/>
    <n v="0.7"/>
    <n v="-33.484000000000002"/>
  </r>
  <r>
    <n v="2514"/>
    <x v="1235"/>
    <x v="0"/>
    <x v="583"/>
    <d v="2013-11-18T00:00:00"/>
    <s v="Standard Class"/>
    <s v="BB-11545"/>
    <s v="Brenda Bowman"/>
    <x v="1"/>
    <s v="United States"/>
    <x v="22"/>
    <x v="10"/>
    <n v="60623"/>
    <x v="2"/>
    <s v="TEC-AC-10003280"/>
    <x v="2"/>
    <x v="11"/>
    <x v="1028"/>
    <n v="95.968000000000004"/>
    <n v="4"/>
    <n v="0.2"/>
    <n v="1.1996"/>
  </r>
  <r>
    <n v="2515"/>
    <x v="1235"/>
    <x v="0"/>
    <x v="583"/>
    <d v="2013-11-18T00:00:00"/>
    <s v="Standard Class"/>
    <s v="BB-11545"/>
    <s v="Brenda Bowman"/>
    <x v="1"/>
    <s v="United States"/>
    <x v="22"/>
    <x v="10"/>
    <n v="60623"/>
    <x v="2"/>
    <s v="FUR-CH-10004540"/>
    <x v="0"/>
    <x v="1"/>
    <x v="862"/>
    <n v="47.991999999999997"/>
    <n v="2"/>
    <n v="0.3"/>
    <n v="-2.0568"/>
  </r>
  <r>
    <n v="2516"/>
    <x v="1236"/>
    <x v="2"/>
    <x v="742"/>
    <d v="2011-10-09T00:00:00"/>
    <s v="Standard Class"/>
    <s v="NP-18700"/>
    <s v="Nora Preis"/>
    <x v="0"/>
    <s v="United States"/>
    <x v="256"/>
    <x v="24"/>
    <n v="43402"/>
    <x v="3"/>
    <s v="OFF-ST-10000585"/>
    <x v="1"/>
    <x v="4"/>
    <x v="541"/>
    <n v="264.32"/>
    <n v="2"/>
    <n v="0.2"/>
    <n v="19.824000000000002"/>
  </r>
  <r>
    <n v="2517"/>
    <x v="1237"/>
    <x v="2"/>
    <x v="647"/>
    <d v="2011-11-22T00:00:00"/>
    <s v="Standard Class"/>
    <s v="PB-19105"/>
    <s v="Peter BÃ¼hler"/>
    <x v="0"/>
    <s v="United States"/>
    <x v="12"/>
    <x v="5"/>
    <n v="77095"/>
    <x v="2"/>
    <s v="OFF-EN-10003001"/>
    <x v="1"/>
    <x v="12"/>
    <x v="955"/>
    <n v="604.65599999999995"/>
    <n v="9"/>
    <n v="0.2"/>
    <n v="204.07140000000001"/>
  </r>
  <r>
    <n v="2518"/>
    <x v="1238"/>
    <x v="3"/>
    <x v="743"/>
    <d v="2014-08-05T00:00:00"/>
    <s v="Standard Class"/>
    <s v="DW-13585"/>
    <s v="Dorothy Wardle"/>
    <x v="1"/>
    <s v="United States"/>
    <x v="58"/>
    <x v="30"/>
    <n v="7090"/>
    <x v="3"/>
    <s v="FUR-FU-10003975"/>
    <x v="0"/>
    <x v="5"/>
    <x v="775"/>
    <n v="129.93"/>
    <n v="3"/>
    <n v="0"/>
    <n v="12.993"/>
  </r>
  <r>
    <n v="2519"/>
    <x v="1239"/>
    <x v="0"/>
    <x v="680"/>
    <d v="2013-10-22T00:00:00"/>
    <s v="Standard Class"/>
    <s v="CD-12790"/>
    <s v="Cynthia Delaney"/>
    <x v="2"/>
    <s v="United States"/>
    <x v="268"/>
    <x v="26"/>
    <n v="73120"/>
    <x v="2"/>
    <s v="OFF-LA-10004559"/>
    <x v="1"/>
    <x v="2"/>
    <x v="1340"/>
    <n v="20.16"/>
    <n v="7"/>
    <n v="0"/>
    <n v="9.8783999999999992"/>
  </r>
  <r>
    <n v="2520"/>
    <x v="1239"/>
    <x v="0"/>
    <x v="680"/>
    <d v="2013-10-22T00:00:00"/>
    <s v="Standard Class"/>
    <s v="CD-12790"/>
    <s v="Cynthia Delaney"/>
    <x v="2"/>
    <s v="United States"/>
    <x v="268"/>
    <x v="26"/>
    <n v="73120"/>
    <x v="2"/>
    <s v="OFF-LA-10003223"/>
    <x v="1"/>
    <x v="2"/>
    <x v="602"/>
    <n v="29.46"/>
    <n v="6"/>
    <n v="0"/>
    <n v="14.4354"/>
  </r>
  <r>
    <n v="2521"/>
    <x v="1239"/>
    <x v="0"/>
    <x v="680"/>
    <d v="2013-10-22T00:00:00"/>
    <s v="Standard Class"/>
    <s v="CD-12790"/>
    <s v="Cynthia Delaney"/>
    <x v="2"/>
    <s v="United States"/>
    <x v="268"/>
    <x v="26"/>
    <n v="73120"/>
    <x v="2"/>
    <s v="OFF-AP-10002651"/>
    <x v="1"/>
    <x v="9"/>
    <x v="1341"/>
    <n v="868.59"/>
    <n v="3"/>
    <n v="0"/>
    <n v="251.89109999999999"/>
  </r>
  <r>
    <n v="2522"/>
    <x v="1239"/>
    <x v="0"/>
    <x v="680"/>
    <d v="2013-10-22T00:00:00"/>
    <s v="Standard Class"/>
    <s v="CD-12790"/>
    <s v="Cynthia Delaney"/>
    <x v="2"/>
    <s v="United States"/>
    <x v="268"/>
    <x v="26"/>
    <n v="73120"/>
    <x v="2"/>
    <s v="OFF-PA-10003177"/>
    <x v="1"/>
    <x v="10"/>
    <x v="89"/>
    <n v="12.96"/>
    <n v="2"/>
    <n v="0"/>
    <n v="6.2207999999999997"/>
  </r>
  <r>
    <n v="2523"/>
    <x v="1239"/>
    <x v="0"/>
    <x v="680"/>
    <d v="2013-10-22T00:00:00"/>
    <s v="Standard Class"/>
    <s v="CD-12790"/>
    <s v="Cynthia Delaney"/>
    <x v="2"/>
    <s v="United States"/>
    <x v="268"/>
    <x v="26"/>
    <n v="73120"/>
    <x v="2"/>
    <s v="TEC-PH-10003442"/>
    <x v="2"/>
    <x v="7"/>
    <x v="879"/>
    <n v="5.5"/>
    <n v="1"/>
    <n v="0"/>
    <n v="1.375"/>
  </r>
  <r>
    <n v="2524"/>
    <x v="1239"/>
    <x v="0"/>
    <x v="680"/>
    <d v="2013-10-22T00:00:00"/>
    <s v="Standard Class"/>
    <s v="CD-12790"/>
    <s v="Cynthia Delaney"/>
    <x v="2"/>
    <s v="United States"/>
    <x v="268"/>
    <x v="26"/>
    <n v="73120"/>
    <x v="2"/>
    <s v="OFF-BI-10000977"/>
    <x v="1"/>
    <x v="8"/>
    <x v="982"/>
    <n v="121.6"/>
    <n v="4"/>
    <n v="0"/>
    <n v="55.936"/>
  </r>
  <r>
    <n v="2525"/>
    <x v="1240"/>
    <x v="1"/>
    <x v="744"/>
    <d v="2012-10-04T00:00:00"/>
    <s v="Standard Class"/>
    <s v="TT-21220"/>
    <s v="Thomas Thornton"/>
    <x v="0"/>
    <s v="United States"/>
    <x v="12"/>
    <x v="5"/>
    <n v="77041"/>
    <x v="2"/>
    <s v="OFF-AR-10004078"/>
    <x v="1"/>
    <x v="6"/>
    <x v="507"/>
    <n v="42.048000000000002"/>
    <n v="9"/>
    <n v="0.2"/>
    <n v="5.2560000000000002"/>
  </r>
  <r>
    <n v="2526"/>
    <x v="1240"/>
    <x v="1"/>
    <x v="744"/>
    <d v="2012-10-04T00:00:00"/>
    <s v="Standard Class"/>
    <s v="TT-21220"/>
    <s v="Thomas Thornton"/>
    <x v="0"/>
    <s v="United States"/>
    <x v="12"/>
    <x v="5"/>
    <n v="77041"/>
    <x v="2"/>
    <s v="TEC-AC-10002550"/>
    <x v="2"/>
    <x v="11"/>
    <x v="1342"/>
    <n v="25.488"/>
    <n v="2"/>
    <n v="0.2"/>
    <n v="4.4603999999999999"/>
  </r>
  <r>
    <n v="2527"/>
    <x v="1240"/>
    <x v="1"/>
    <x v="744"/>
    <d v="2012-10-04T00:00:00"/>
    <s v="Standard Class"/>
    <s v="TT-21220"/>
    <s v="Thomas Thornton"/>
    <x v="0"/>
    <s v="United States"/>
    <x v="12"/>
    <x v="5"/>
    <n v="77041"/>
    <x v="2"/>
    <s v="OFF-BI-10004965"/>
    <x v="1"/>
    <x v="8"/>
    <x v="1005"/>
    <n v="6.9"/>
    <n v="3"/>
    <n v="0.8"/>
    <n v="-12.074999999999999"/>
  </r>
  <r>
    <n v="2528"/>
    <x v="1240"/>
    <x v="1"/>
    <x v="744"/>
    <d v="2012-10-04T00:00:00"/>
    <s v="Standard Class"/>
    <s v="TT-21220"/>
    <s v="Thomas Thornton"/>
    <x v="0"/>
    <s v="United States"/>
    <x v="12"/>
    <x v="5"/>
    <n v="77041"/>
    <x v="2"/>
    <s v="OFF-BI-10004209"/>
    <x v="1"/>
    <x v="8"/>
    <x v="1206"/>
    <n v="9.6479999999999997"/>
    <n v="6"/>
    <n v="0.8"/>
    <n v="-16.884"/>
  </r>
  <r>
    <n v="2529"/>
    <x v="1240"/>
    <x v="1"/>
    <x v="744"/>
    <d v="2012-10-04T00:00:00"/>
    <s v="Standard Class"/>
    <s v="TT-21220"/>
    <s v="Thomas Thornton"/>
    <x v="0"/>
    <s v="United States"/>
    <x v="12"/>
    <x v="5"/>
    <n v="77041"/>
    <x v="2"/>
    <s v="OFF-PA-10001526"/>
    <x v="1"/>
    <x v="10"/>
    <x v="1030"/>
    <n v="7.968"/>
    <n v="2"/>
    <n v="0.2"/>
    <n v="2.8883999999999999"/>
  </r>
  <r>
    <n v="2530"/>
    <x v="1241"/>
    <x v="2"/>
    <x v="745"/>
    <d v="2011-10-29T00:00:00"/>
    <s v="Standard Class"/>
    <s v="DB-12910"/>
    <s v="Daniel Byrd"/>
    <x v="2"/>
    <s v="United States"/>
    <x v="2"/>
    <x v="2"/>
    <n v="33311"/>
    <x v="0"/>
    <s v="OFF-PA-10000788"/>
    <x v="1"/>
    <x v="10"/>
    <x v="731"/>
    <n v="10.368"/>
    <n v="2"/>
    <n v="0.2"/>
    <n v="3.6288"/>
  </r>
  <r>
    <n v="2531"/>
    <x v="1242"/>
    <x v="2"/>
    <x v="654"/>
    <d v="2011-08-21T00:00:00"/>
    <s v="Standard Class"/>
    <s v="DJ-13510"/>
    <s v="Don Jones"/>
    <x v="1"/>
    <s v="United States"/>
    <x v="290"/>
    <x v="36"/>
    <n v="72209"/>
    <x v="0"/>
    <s v="OFF-PA-10000595"/>
    <x v="1"/>
    <x v="10"/>
    <x v="1117"/>
    <n v="114.2"/>
    <n v="5"/>
    <n v="0"/>
    <n v="52.531999999999996"/>
  </r>
  <r>
    <n v="2532"/>
    <x v="1242"/>
    <x v="2"/>
    <x v="654"/>
    <d v="2011-08-21T00:00:00"/>
    <s v="Standard Class"/>
    <s v="DJ-13510"/>
    <s v="Don Jones"/>
    <x v="1"/>
    <s v="United States"/>
    <x v="290"/>
    <x v="36"/>
    <n v="72209"/>
    <x v="0"/>
    <s v="OFF-BI-10000829"/>
    <x v="1"/>
    <x v="8"/>
    <x v="304"/>
    <n v="17.96"/>
    <n v="4"/>
    <n v="0"/>
    <n v="8.2615999999999996"/>
  </r>
  <r>
    <n v="2533"/>
    <x v="1242"/>
    <x v="2"/>
    <x v="654"/>
    <d v="2011-08-21T00:00:00"/>
    <s v="Standard Class"/>
    <s v="DJ-13510"/>
    <s v="Don Jones"/>
    <x v="1"/>
    <s v="United States"/>
    <x v="290"/>
    <x v="36"/>
    <n v="72209"/>
    <x v="0"/>
    <s v="OFF-FA-10002676"/>
    <x v="1"/>
    <x v="13"/>
    <x v="1069"/>
    <n v="12.67"/>
    <n v="7"/>
    <n v="0"/>
    <n v="4.5612000000000004"/>
  </r>
  <r>
    <n v="2534"/>
    <x v="1242"/>
    <x v="2"/>
    <x v="654"/>
    <d v="2011-08-21T00:00:00"/>
    <s v="Standard Class"/>
    <s v="DJ-13510"/>
    <s v="Don Jones"/>
    <x v="1"/>
    <s v="United States"/>
    <x v="290"/>
    <x v="36"/>
    <n v="72209"/>
    <x v="0"/>
    <s v="TEC-AC-10000844"/>
    <x v="2"/>
    <x v="11"/>
    <x v="106"/>
    <n v="339.96"/>
    <n v="4"/>
    <n v="0"/>
    <n v="122.3856"/>
  </r>
  <r>
    <n v="2535"/>
    <x v="1243"/>
    <x v="3"/>
    <x v="733"/>
    <d v="2014-08-19T00:00:00"/>
    <s v="Second Class"/>
    <s v="DL-13495"/>
    <s v="Dionis Lloyd"/>
    <x v="1"/>
    <s v="United States"/>
    <x v="10"/>
    <x v="9"/>
    <n v="19120"/>
    <x v="3"/>
    <s v="OFF-ST-10004459"/>
    <x v="1"/>
    <x v="4"/>
    <x v="454"/>
    <n v="1801.6320000000001"/>
    <n v="6"/>
    <n v="0.2"/>
    <n v="-337.80599999999998"/>
  </r>
  <r>
    <n v="2536"/>
    <x v="1244"/>
    <x v="1"/>
    <x v="684"/>
    <d v="2012-08-09T00:00:00"/>
    <s v="First Class"/>
    <s v="LO-17170"/>
    <s v="Lori Olson"/>
    <x v="1"/>
    <s v="United States"/>
    <x v="314"/>
    <x v="1"/>
    <n v="92253"/>
    <x v="1"/>
    <s v="TEC-AC-10003499"/>
    <x v="2"/>
    <x v="11"/>
    <x v="103"/>
    <n v="46.32"/>
    <n v="4"/>
    <n v="0"/>
    <n v="18.064800000000002"/>
  </r>
  <r>
    <n v="2537"/>
    <x v="1245"/>
    <x v="1"/>
    <x v="746"/>
    <d v="2012-01-29T00:00:00"/>
    <s v="Second Class"/>
    <s v="SV-20365"/>
    <s v="Seth Vernon"/>
    <x v="0"/>
    <s v="United States"/>
    <x v="138"/>
    <x v="24"/>
    <n v="44105"/>
    <x v="3"/>
    <s v="FUR-CH-10000513"/>
    <x v="0"/>
    <x v="1"/>
    <x v="70"/>
    <n v="181.98599999999999"/>
    <n v="2"/>
    <n v="0.3"/>
    <n v="-54.595799999999997"/>
  </r>
  <r>
    <n v="2538"/>
    <x v="1245"/>
    <x v="1"/>
    <x v="746"/>
    <d v="2012-01-29T00:00:00"/>
    <s v="Second Class"/>
    <s v="SV-20365"/>
    <s v="Seth Vernon"/>
    <x v="0"/>
    <s v="United States"/>
    <x v="138"/>
    <x v="24"/>
    <n v="44105"/>
    <x v="3"/>
    <s v="TEC-PH-10000895"/>
    <x v="2"/>
    <x v="7"/>
    <x v="1128"/>
    <n v="431.976"/>
    <n v="4"/>
    <n v="0.4"/>
    <n v="-100.7944"/>
  </r>
  <r>
    <n v="2539"/>
    <x v="1245"/>
    <x v="1"/>
    <x v="746"/>
    <d v="2012-01-29T00:00:00"/>
    <s v="Second Class"/>
    <s v="SV-20365"/>
    <s v="Seth Vernon"/>
    <x v="0"/>
    <s v="United States"/>
    <x v="138"/>
    <x v="24"/>
    <n v="44105"/>
    <x v="3"/>
    <s v="TEC-PH-10002555"/>
    <x v="2"/>
    <x v="7"/>
    <x v="1343"/>
    <n v="155.37"/>
    <n v="1"/>
    <n v="0.4"/>
    <n v="-36.253"/>
  </r>
  <r>
    <n v="2540"/>
    <x v="1246"/>
    <x v="1"/>
    <x v="747"/>
    <d v="2012-07-16T00:00:00"/>
    <s v="Same Day"/>
    <s v="EM-13810"/>
    <s v="Eleni McCrary"/>
    <x v="1"/>
    <s v="United States"/>
    <x v="8"/>
    <x v="1"/>
    <n v="94122"/>
    <x v="1"/>
    <s v="FUR-CH-10003312"/>
    <x v="0"/>
    <x v="1"/>
    <x v="296"/>
    <n v="1348.704"/>
    <n v="6"/>
    <n v="0.2"/>
    <n v="-219.1644"/>
  </r>
  <r>
    <n v="2541"/>
    <x v="1246"/>
    <x v="1"/>
    <x v="747"/>
    <d v="2012-07-16T00:00:00"/>
    <s v="Same Day"/>
    <s v="EM-13810"/>
    <s v="Eleni McCrary"/>
    <x v="1"/>
    <s v="United States"/>
    <x v="8"/>
    <x v="1"/>
    <n v="94122"/>
    <x v="1"/>
    <s v="FUR-CH-10004086"/>
    <x v="0"/>
    <x v="1"/>
    <x v="281"/>
    <n v="700.15200000000004"/>
    <n v="3"/>
    <n v="0.2"/>
    <n v="78.767099999999999"/>
  </r>
  <r>
    <n v="2542"/>
    <x v="1247"/>
    <x v="0"/>
    <x v="567"/>
    <d v="2013-05-05T00:00:00"/>
    <s v="Standard Class"/>
    <s v="KD-16615"/>
    <s v="Ken Dana"/>
    <x v="1"/>
    <s v="United States"/>
    <x v="48"/>
    <x v="16"/>
    <n v="85254"/>
    <x v="1"/>
    <s v="FUR-FU-10002759"/>
    <x v="0"/>
    <x v="5"/>
    <x v="555"/>
    <n v="111.88800000000001"/>
    <n v="7"/>
    <n v="0.2"/>
    <n v="22.377600000000001"/>
  </r>
  <r>
    <n v="2543"/>
    <x v="1248"/>
    <x v="2"/>
    <x v="467"/>
    <d v="2011-01-10T00:00:00"/>
    <s v="Second Class"/>
    <s v="NB-18580"/>
    <s v="Nicole Brennan"/>
    <x v="1"/>
    <s v="United States"/>
    <x v="10"/>
    <x v="9"/>
    <n v="19134"/>
    <x v="3"/>
    <s v="OFF-AP-10002191"/>
    <x v="1"/>
    <x v="9"/>
    <x v="800"/>
    <n v="143.952"/>
    <n v="3"/>
    <n v="0.2"/>
    <n v="14.395200000000001"/>
  </r>
  <r>
    <n v="2544"/>
    <x v="1249"/>
    <x v="0"/>
    <x v="162"/>
    <d v="2013-09-15T00:00:00"/>
    <s v="Standard Class"/>
    <s v="AP-10720"/>
    <s v="Anne Pryor"/>
    <x v="2"/>
    <s v="United States"/>
    <x v="303"/>
    <x v="31"/>
    <n v="2148"/>
    <x v="3"/>
    <s v="FUR-BO-10003450"/>
    <x v="0"/>
    <x v="0"/>
    <x v="1344"/>
    <n v="173.94"/>
    <n v="3"/>
    <n v="0"/>
    <n v="13.9152"/>
  </r>
  <r>
    <n v="2545"/>
    <x v="1249"/>
    <x v="0"/>
    <x v="162"/>
    <d v="2013-09-15T00:00:00"/>
    <s v="Standard Class"/>
    <s v="AP-10720"/>
    <s v="Anne Pryor"/>
    <x v="2"/>
    <s v="United States"/>
    <x v="303"/>
    <x v="31"/>
    <n v="2148"/>
    <x v="3"/>
    <s v="OFF-LA-10000248"/>
    <x v="1"/>
    <x v="2"/>
    <x v="1212"/>
    <n v="14.76"/>
    <n v="4"/>
    <n v="0"/>
    <n v="6.9371999999999998"/>
  </r>
  <r>
    <n v="2546"/>
    <x v="1250"/>
    <x v="3"/>
    <x v="513"/>
    <d v="2014-04-21T00:00:00"/>
    <s v="Standard Class"/>
    <s v="JE-15745"/>
    <s v="Joel Eaton"/>
    <x v="0"/>
    <s v="United States"/>
    <x v="49"/>
    <x v="1"/>
    <n v="95123"/>
    <x v="1"/>
    <s v="OFF-ST-10004804"/>
    <x v="1"/>
    <x v="4"/>
    <x v="230"/>
    <n v="205.92"/>
    <n v="4"/>
    <n v="0"/>
    <n v="2.0592000000000001"/>
  </r>
  <r>
    <n v="2547"/>
    <x v="1250"/>
    <x v="3"/>
    <x v="513"/>
    <d v="2014-04-21T00:00:00"/>
    <s v="Standard Class"/>
    <s v="JE-15745"/>
    <s v="Joel Eaton"/>
    <x v="0"/>
    <s v="United States"/>
    <x v="49"/>
    <x v="1"/>
    <n v="95123"/>
    <x v="1"/>
    <s v="FUR-BO-10001337"/>
    <x v="0"/>
    <x v="0"/>
    <x v="425"/>
    <n v="102.833"/>
    <n v="1"/>
    <n v="0.15"/>
    <n v="-6.0490000000000004"/>
  </r>
  <r>
    <n v="2548"/>
    <x v="1251"/>
    <x v="1"/>
    <x v="748"/>
    <d v="2012-08-22T00:00:00"/>
    <s v="Standard Class"/>
    <s v="JM-15865"/>
    <s v="John Murray"/>
    <x v="0"/>
    <s v="United States"/>
    <x v="42"/>
    <x v="16"/>
    <n v="85023"/>
    <x v="1"/>
    <s v="OFF-AR-10002255"/>
    <x v="1"/>
    <x v="6"/>
    <x v="814"/>
    <n v="2.3039999999999998"/>
    <n v="1"/>
    <n v="0.2"/>
    <n v="0.25919999999999999"/>
  </r>
  <r>
    <n v="2549"/>
    <x v="1251"/>
    <x v="1"/>
    <x v="748"/>
    <d v="2012-08-22T00:00:00"/>
    <s v="Standard Class"/>
    <s v="JM-15865"/>
    <s v="John Murray"/>
    <x v="0"/>
    <s v="United States"/>
    <x v="42"/>
    <x v="16"/>
    <n v="85023"/>
    <x v="1"/>
    <s v="TEC-PH-10002624"/>
    <x v="2"/>
    <x v="7"/>
    <x v="1126"/>
    <n v="1879.96"/>
    <n v="5"/>
    <n v="0.2"/>
    <n v="211.49549999999999"/>
  </r>
  <r>
    <n v="2550"/>
    <x v="1251"/>
    <x v="1"/>
    <x v="748"/>
    <d v="2012-08-22T00:00:00"/>
    <s v="Standard Class"/>
    <s v="JM-15865"/>
    <s v="John Murray"/>
    <x v="0"/>
    <s v="United States"/>
    <x v="42"/>
    <x v="16"/>
    <n v="85023"/>
    <x v="1"/>
    <s v="OFF-PA-10001878"/>
    <x v="1"/>
    <x v="10"/>
    <x v="1161"/>
    <n v="313.024"/>
    <n v="8"/>
    <n v="0.2"/>
    <n v="105.6456"/>
  </r>
  <r>
    <n v="2551"/>
    <x v="1251"/>
    <x v="1"/>
    <x v="748"/>
    <d v="2012-08-22T00:00:00"/>
    <s v="Standard Class"/>
    <s v="JM-15865"/>
    <s v="John Murray"/>
    <x v="0"/>
    <s v="United States"/>
    <x v="42"/>
    <x v="16"/>
    <n v="85023"/>
    <x v="1"/>
    <s v="OFF-LA-10000452"/>
    <x v="1"/>
    <x v="2"/>
    <x v="804"/>
    <n v="5.04"/>
    <n v="2"/>
    <n v="0.2"/>
    <n v="1.764"/>
  </r>
  <r>
    <n v="2552"/>
    <x v="1252"/>
    <x v="3"/>
    <x v="123"/>
    <d v="2014-11-24T00:00:00"/>
    <s v="Standard Class"/>
    <s v="AB-10105"/>
    <s v="Adrian Barton"/>
    <x v="0"/>
    <s v="United States"/>
    <x v="0"/>
    <x v="0"/>
    <n v="42420"/>
    <x v="0"/>
    <s v="FUR-FU-10004665"/>
    <x v="0"/>
    <x v="5"/>
    <x v="1345"/>
    <n v="821.88"/>
    <n v="6"/>
    <n v="0"/>
    <n v="213.68879999999999"/>
  </r>
  <r>
    <n v="2553"/>
    <x v="1252"/>
    <x v="3"/>
    <x v="123"/>
    <d v="2014-11-24T00:00:00"/>
    <s v="Standard Class"/>
    <s v="AB-10105"/>
    <s v="Adrian Barton"/>
    <x v="0"/>
    <s v="United States"/>
    <x v="0"/>
    <x v="0"/>
    <n v="42420"/>
    <x v="0"/>
    <s v="OFF-BI-10000088"/>
    <x v="1"/>
    <x v="8"/>
    <x v="1025"/>
    <n v="21.96"/>
    <n v="2"/>
    <n v="0"/>
    <n v="10.760400000000001"/>
  </r>
  <r>
    <n v="2554"/>
    <x v="1253"/>
    <x v="0"/>
    <x v="749"/>
    <d v="2013-09-19T00:00:00"/>
    <s v="Standard Class"/>
    <s v="PN-18775"/>
    <s v="Parhena Norris"/>
    <x v="2"/>
    <s v="United States"/>
    <x v="29"/>
    <x v="20"/>
    <n v="29203"/>
    <x v="0"/>
    <s v="OFF-PA-10000029"/>
    <x v="1"/>
    <x v="10"/>
    <x v="803"/>
    <n v="25.92"/>
    <n v="4"/>
    <n v="0"/>
    <n v="12.441599999999999"/>
  </r>
  <r>
    <n v="2555"/>
    <x v="1254"/>
    <x v="0"/>
    <x v="243"/>
    <d v="2013-08-21T00:00:00"/>
    <s v="Standard Class"/>
    <s v="JC-15775"/>
    <s v="John Castell"/>
    <x v="0"/>
    <s v="United States"/>
    <x v="315"/>
    <x v="2"/>
    <n v="32303"/>
    <x v="0"/>
    <s v="TEC-PH-10000369"/>
    <x v="2"/>
    <x v="7"/>
    <x v="1346"/>
    <n v="705.54399999999998"/>
    <n v="7"/>
    <n v="0.2"/>
    <n v="70.554400000000001"/>
  </r>
  <r>
    <n v="2556"/>
    <x v="1255"/>
    <x v="1"/>
    <x v="120"/>
    <d v="2012-09-30T00:00:00"/>
    <s v="Standard Class"/>
    <s v="PF-19165"/>
    <s v="Philip Fox"/>
    <x v="0"/>
    <s v="United States"/>
    <x v="20"/>
    <x v="15"/>
    <n v="10035"/>
    <x v="3"/>
    <s v="TEC-AC-10001590"/>
    <x v="2"/>
    <x v="11"/>
    <x v="1347"/>
    <n v="50"/>
    <n v="2"/>
    <n v="0"/>
    <n v="12"/>
  </r>
  <r>
    <n v="2557"/>
    <x v="1256"/>
    <x v="0"/>
    <x v="750"/>
    <d v="2013-10-15T00:00:00"/>
    <s v="Standard Class"/>
    <s v="BW-11110"/>
    <s v="Bart Watters"/>
    <x v="1"/>
    <s v="United States"/>
    <x v="12"/>
    <x v="5"/>
    <n v="77070"/>
    <x v="2"/>
    <s v="FUR-FU-10004909"/>
    <x v="0"/>
    <x v="5"/>
    <x v="1348"/>
    <n v="51.712000000000003"/>
    <n v="8"/>
    <n v="0.6"/>
    <n v="-32.32"/>
  </r>
  <r>
    <n v="2558"/>
    <x v="1257"/>
    <x v="1"/>
    <x v="539"/>
    <d v="2012-03-30T00:00:00"/>
    <s v="Standard Class"/>
    <s v="BP-11185"/>
    <s v="Ben Peterman"/>
    <x v="1"/>
    <s v="United States"/>
    <x v="197"/>
    <x v="2"/>
    <n v="33065"/>
    <x v="0"/>
    <s v="OFF-AP-10002287"/>
    <x v="1"/>
    <x v="9"/>
    <x v="1274"/>
    <n v="6.992"/>
    <n v="2"/>
    <n v="0.2"/>
    <n v="0.52439999999999998"/>
  </r>
  <r>
    <n v="2559"/>
    <x v="1258"/>
    <x v="1"/>
    <x v="70"/>
    <d v="2012-04-06T00:00:00"/>
    <s v="Standard Class"/>
    <s v="TM-21010"/>
    <s v="Tamara Manning"/>
    <x v="0"/>
    <s v="United States"/>
    <x v="11"/>
    <x v="7"/>
    <n v="84057"/>
    <x v="1"/>
    <s v="FUR-BO-10004357"/>
    <x v="0"/>
    <x v="0"/>
    <x v="1349"/>
    <n v="1406.86"/>
    <n v="7"/>
    <n v="0"/>
    <n v="140.68600000000001"/>
  </r>
  <r>
    <n v="2560"/>
    <x v="1258"/>
    <x v="1"/>
    <x v="70"/>
    <d v="2012-04-06T00:00:00"/>
    <s v="Standard Class"/>
    <s v="TM-21010"/>
    <s v="Tamara Manning"/>
    <x v="0"/>
    <s v="United States"/>
    <x v="11"/>
    <x v="7"/>
    <n v="84057"/>
    <x v="1"/>
    <s v="OFF-LA-10003766"/>
    <x v="1"/>
    <x v="2"/>
    <x v="360"/>
    <n v="15.75"/>
    <n v="5"/>
    <n v="0"/>
    <n v="7.56"/>
  </r>
  <r>
    <n v="2561"/>
    <x v="1258"/>
    <x v="1"/>
    <x v="70"/>
    <d v="2012-04-06T00:00:00"/>
    <s v="Standard Class"/>
    <s v="TM-21010"/>
    <s v="Tamara Manning"/>
    <x v="0"/>
    <s v="United States"/>
    <x v="11"/>
    <x v="7"/>
    <n v="84057"/>
    <x v="1"/>
    <s v="OFF-ST-10000046"/>
    <x v="1"/>
    <x v="4"/>
    <x v="757"/>
    <n v="323.10000000000002"/>
    <n v="2"/>
    <n v="0"/>
    <n v="61.389000000000003"/>
  </r>
  <r>
    <n v="2562"/>
    <x v="1259"/>
    <x v="1"/>
    <x v="707"/>
    <d v="2012-12-31T00:00:00"/>
    <s v="Standard Class"/>
    <s v="MB-17305"/>
    <s v="Maria Bertelson"/>
    <x v="0"/>
    <s v="United States"/>
    <x v="316"/>
    <x v="18"/>
    <n v="37211"/>
    <x v="0"/>
    <s v="OFF-LA-10003190"/>
    <x v="1"/>
    <x v="2"/>
    <x v="1163"/>
    <n v="9.2159999999999993"/>
    <n v="4"/>
    <n v="0.2"/>
    <n v="3.3408000000000002"/>
  </r>
  <r>
    <n v="2563"/>
    <x v="1259"/>
    <x v="1"/>
    <x v="707"/>
    <d v="2012-12-31T00:00:00"/>
    <s v="Standard Class"/>
    <s v="MB-17305"/>
    <s v="Maria Bertelson"/>
    <x v="0"/>
    <s v="United States"/>
    <x v="316"/>
    <x v="18"/>
    <n v="37211"/>
    <x v="0"/>
    <s v="OFF-PA-10002787"/>
    <x v="1"/>
    <x v="10"/>
    <x v="1267"/>
    <n v="10.368"/>
    <n v="2"/>
    <n v="0.2"/>
    <n v="3.6288"/>
  </r>
  <r>
    <n v="2564"/>
    <x v="1260"/>
    <x v="1"/>
    <x v="751"/>
    <d v="2012-03-22T00:00:00"/>
    <s v="Second Class"/>
    <s v="HR-14830"/>
    <s v="Harold Ryan"/>
    <x v="1"/>
    <s v="United States"/>
    <x v="20"/>
    <x v="15"/>
    <n v="10009"/>
    <x v="3"/>
    <s v="TEC-AC-10000387"/>
    <x v="2"/>
    <x v="11"/>
    <x v="1350"/>
    <n v="15.02"/>
    <n v="1"/>
    <n v="0"/>
    <n v="2.7035999999999998"/>
  </r>
  <r>
    <n v="2565"/>
    <x v="1260"/>
    <x v="1"/>
    <x v="751"/>
    <d v="2012-03-22T00:00:00"/>
    <s v="Second Class"/>
    <s v="HR-14830"/>
    <s v="Harold Ryan"/>
    <x v="1"/>
    <s v="United States"/>
    <x v="20"/>
    <x v="15"/>
    <n v="10009"/>
    <x v="3"/>
    <s v="OFF-ST-10001291"/>
    <x v="1"/>
    <x v="4"/>
    <x v="1017"/>
    <n v="33.82"/>
    <n v="2"/>
    <n v="0"/>
    <n v="9.1313999999999993"/>
  </r>
  <r>
    <n v="2566"/>
    <x v="1261"/>
    <x v="3"/>
    <x v="202"/>
    <d v="2014-12-25T00:00:00"/>
    <s v="First Class"/>
    <s v="BD-11635"/>
    <s v="Brian Derr"/>
    <x v="0"/>
    <s v="United States"/>
    <x v="256"/>
    <x v="0"/>
    <n v="42104"/>
    <x v="0"/>
    <s v="TEC-AC-10003116"/>
    <x v="2"/>
    <x v="11"/>
    <x v="920"/>
    <n v="71"/>
    <n v="4"/>
    <n v="0"/>
    <n v="27.69"/>
  </r>
  <r>
    <n v="2567"/>
    <x v="1262"/>
    <x v="3"/>
    <x v="752"/>
    <d v="2014-04-11T00:00:00"/>
    <s v="Second Class"/>
    <s v="SF-20200"/>
    <s v="Sarah Foster"/>
    <x v="0"/>
    <s v="United States"/>
    <x v="317"/>
    <x v="4"/>
    <n v="98226"/>
    <x v="1"/>
    <s v="OFF-BI-10001308"/>
    <x v="1"/>
    <x v="8"/>
    <x v="1351"/>
    <n v="25.12"/>
    <n v="5"/>
    <n v="0.2"/>
    <n v="7.85"/>
  </r>
  <r>
    <n v="2568"/>
    <x v="1262"/>
    <x v="3"/>
    <x v="752"/>
    <d v="2014-04-11T00:00:00"/>
    <s v="Second Class"/>
    <s v="SF-20200"/>
    <s v="Sarah Foster"/>
    <x v="0"/>
    <s v="United States"/>
    <x v="317"/>
    <x v="4"/>
    <n v="98226"/>
    <x v="1"/>
    <s v="FUR-TA-10003954"/>
    <x v="0"/>
    <x v="3"/>
    <x v="1208"/>
    <n v="2665.62"/>
    <n v="9"/>
    <n v="0"/>
    <n v="239.9058"/>
  </r>
  <r>
    <n v="2569"/>
    <x v="1263"/>
    <x v="3"/>
    <x v="210"/>
    <d v="2014-12-09T00:00:00"/>
    <s v="Standard Class"/>
    <s v="SP-20620"/>
    <s v="Stefania Perrino"/>
    <x v="1"/>
    <s v="United States"/>
    <x v="20"/>
    <x v="15"/>
    <n v="10011"/>
    <x v="3"/>
    <s v="OFF-ST-10003282"/>
    <x v="1"/>
    <x v="4"/>
    <x v="42"/>
    <n v="478.08"/>
    <n v="8"/>
    <n v="0"/>
    <n v="133.86240000000001"/>
  </r>
  <r>
    <n v="2570"/>
    <x v="1264"/>
    <x v="3"/>
    <x v="753"/>
    <d v="2014-12-28T00:00:00"/>
    <s v="Same Day"/>
    <s v="DR-12880"/>
    <s v="Dan Reichenbach"/>
    <x v="1"/>
    <s v="United States"/>
    <x v="46"/>
    <x v="24"/>
    <n v="43055"/>
    <x v="3"/>
    <s v="TEC-PH-10000576"/>
    <x v="2"/>
    <x v="7"/>
    <x v="807"/>
    <n v="164.38800000000001"/>
    <n v="2"/>
    <n v="0.4"/>
    <n v="-35.617400000000004"/>
  </r>
  <r>
    <n v="2571"/>
    <x v="1264"/>
    <x v="3"/>
    <x v="753"/>
    <d v="2014-12-28T00:00:00"/>
    <s v="Same Day"/>
    <s v="DR-12880"/>
    <s v="Dan Reichenbach"/>
    <x v="1"/>
    <s v="United States"/>
    <x v="46"/>
    <x v="24"/>
    <n v="43055"/>
    <x v="3"/>
    <s v="OFF-AR-10004441"/>
    <x v="1"/>
    <x v="6"/>
    <x v="153"/>
    <n v="13.247999999999999"/>
    <n v="4"/>
    <n v="0.2"/>
    <n v="3.6432000000000002"/>
  </r>
  <r>
    <n v="2572"/>
    <x v="1265"/>
    <x v="3"/>
    <x v="11"/>
    <d v="2014-07-22T00:00:00"/>
    <s v="Standard Class"/>
    <s v="VM-21685"/>
    <s v="Valerie Mitchum"/>
    <x v="2"/>
    <s v="United States"/>
    <x v="318"/>
    <x v="10"/>
    <n v="60098"/>
    <x v="2"/>
    <s v="OFF-AR-10003759"/>
    <x v="1"/>
    <x v="6"/>
    <x v="838"/>
    <n v="2.9119999999999999"/>
    <n v="2"/>
    <n v="0.2"/>
    <n v="0.91"/>
  </r>
  <r>
    <n v="2573"/>
    <x v="1266"/>
    <x v="0"/>
    <x v="399"/>
    <d v="2013-08-16T00:00:00"/>
    <s v="Second Class"/>
    <s v="CM-12235"/>
    <s v="Chris McAfee"/>
    <x v="0"/>
    <s v="United States"/>
    <x v="238"/>
    <x v="5"/>
    <n v="75007"/>
    <x v="2"/>
    <s v="TEC-AC-10004145"/>
    <x v="2"/>
    <x v="11"/>
    <x v="1264"/>
    <n v="1399.944"/>
    <n v="7"/>
    <n v="0.2"/>
    <n v="52.497900000000001"/>
  </r>
  <r>
    <n v="2574"/>
    <x v="1267"/>
    <x v="3"/>
    <x v="362"/>
    <d v="2014-07-15T00:00:00"/>
    <s v="Standard Class"/>
    <s v="SM-20320"/>
    <s v="Sean Miller"/>
    <x v="2"/>
    <s v="United States"/>
    <x v="240"/>
    <x v="14"/>
    <n v="47905"/>
    <x v="2"/>
    <s v="FUR-FU-10000293"/>
    <x v="0"/>
    <x v="5"/>
    <x v="783"/>
    <n v="526.45000000000005"/>
    <n v="5"/>
    <n v="0"/>
    <n v="31.587"/>
  </r>
  <r>
    <n v="2575"/>
    <x v="1268"/>
    <x v="2"/>
    <x v="754"/>
    <d v="2011-11-27T00:00:00"/>
    <s v="Standard Class"/>
    <s v="RA-19885"/>
    <s v="Ruben Ausman"/>
    <x v="1"/>
    <s v="United States"/>
    <x v="38"/>
    <x v="32"/>
    <n v="31907"/>
    <x v="0"/>
    <s v="OFF-EN-10004955"/>
    <x v="1"/>
    <x v="12"/>
    <x v="881"/>
    <n v="16.23"/>
    <n v="3"/>
    <n v="0"/>
    <n v="7.9527000000000001"/>
  </r>
  <r>
    <n v="2576"/>
    <x v="1268"/>
    <x v="2"/>
    <x v="754"/>
    <d v="2011-11-27T00:00:00"/>
    <s v="Standard Class"/>
    <s v="RA-19885"/>
    <s v="Ruben Ausman"/>
    <x v="1"/>
    <s v="United States"/>
    <x v="38"/>
    <x v="32"/>
    <n v="31907"/>
    <x v="0"/>
    <s v="OFF-BI-10001071"/>
    <x v="1"/>
    <x v="8"/>
    <x v="663"/>
    <n v="319.89999999999998"/>
    <n v="5"/>
    <n v="0"/>
    <n v="156.751"/>
  </r>
  <r>
    <n v="2577"/>
    <x v="1268"/>
    <x v="2"/>
    <x v="754"/>
    <d v="2011-11-27T00:00:00"/>
    <s v="Standard Class"/>
    <s v="RA-19885"/>
    <s v="Ruben Ausman"/>
    <x v="1"/>
    <s v="United States"/>
    <x v="38"/>
    <x v="32"/>
    <n v="31907"/>
    <x v="0"/>
    <s v="OFF-EN-10001990"/>
    <x v="1"/>
    <x v="12"/>
    <x v="33"/>
    <n v="11.36"/>
    <n v="2"/>
    <n v="0"/>
    <n v="5.3391999999999999"/>
  </r>
  <r>
    <n v="2578"/>
    <x v="1268"/>
    <x v="2"/>
    <x v="754"/>
    <d v="2011-11-27T00:00:00"/>
    <s v="Standard Class"/>
    <s v="RA-19885"/>
    <s v="Ruben Ausman"/>
    <x v="1"/>
    <s v="United States"/>
    <x v="38"/>
    <x v="32"/>
    <n v="31907"/>
    <x v="0"/>
    <s v="OFF-AP-10002734"/>
    <x v="1"/>
    <x v="9"/>
    <x v="1352"/>
    <n v="675.12"/>
    <n v="3"/>
    <n v="0"/>
    <n v="290.30160000000001"/>
  </r>
  <r>
    <n v="2579"/>
    <x v="1269"/>
    <x v="2"/>
    <x v="755"/>
    <d v="2011-01-02T00:00:00"/>
    <s v="Standard Class"/>
    <s v="SD-20485"/>
    <s v="Shirley Daniels"/>
    <x v="2"/>
    <s v="United States"/>
    <x v="166"/>
    <x v="17"/>
    <n v="22304"/>
    <x v="0"/>
    <s v="FUR-FU-10004587"/>
    <x v="0"/>
    <x v="5"/>
    <x v="1353"/>
    <n v="62.82"/>
    <n v="3"/>
    <n v="0"/>
    <n v="30.7818"/>
  </r>
  <r>
    <n v="2580"/>
    <x v="1269"/>
    <x v="2"/>
    <x v="755"/>
    <d v="2011-01-02T00:00:00"/>
    <s v="Standard Class"/>
    <s v="SD-20485"/>
    <s v="Shirley Daniels"/>
    <x v="2"/>
    <s v="United States"/>
    <x v="166"/>
    <x v="17"/>
    <n v="22304"/>
    <x v="0"/>
    <s v="OFF-ST-10004337"/>
    <x v="1"/>
    <x v="4"/>
    <x v="839"/>
    <n v="489.92"/>
    <n v="8"/>
    <n v="0"/>
    <n v="0"/>
  </r>
  <r>
    <n v="2581"/>
    <x v="1269"/>
    <x v="2"/>
    <x v="755"/>
    <d v="2011-01-02T00:00:00"/>
    <s v="Standard Class"/>
    <s v="SD-20485"/>
    <s v="Shirley Daniels"/>
    <x v="2"/>
    <s v="United States"/>
    <x v="166"/>
    <x v="17"/>
    <n v="22304"/>
    <x v="0"/>
    <s v="OFF-PA-10003072"/>
    <x v="1"/>
    <x v="10"/>
    <x v="918"/>
    <n v="19.440000000000001"/>
    <n v="3"/>
    <n v="0"/>
    <n v="9.3312000000000008"/>
  </r>
  <r>
    <n v="2582"/>
    <x v="1269"/>
    <x v="2"/>
    <x v="755"/>
    <d v="2011-01-02T00:00:00"/>
    <s v="Standard Class"/>
    <s v="SD-20485"/>
    <s v="Shirley Daniels"/>
    <x v="2"/>
    <s v="United States"/>
    <x v="166"/>
    <x v="17"/>
    <n v="22304"/>
    <x v="0"/>
    <s v="OFF-PA-10000380"/>
    <x v="1"/>
    <x v="10"/>
    <x v="1281"/>
    <n v="16.68"/>
    <n v="2"/>
    <n v="0"/>
    <n v="8.34"/>
  </r>
  <r>
    <n v="2583"/>
    <x v="1269"/>
    <x v="2"/>
    <x v="755"/>
    <d v="2011-01-02T00:00:00"/>
    <s v="Standard Class"/>
    <s v="SD-20485"/>
    <s v="Shirley Daniels"/>
    <x v="2"/>
    <s v="United States"/>
    <x v="166"/>
    <x v="17"/>
    <n v="22304"/>
    <x v="0"/>
    <s v="TEC-PH-10004833"/>
    <x v="2"/>
    <x v="7"/>
    <x v="1354"/>
    <n v="155.35"/>
    <n v="13"/>
    <n v="0"/>
    <n v="0"/>
  </r>
  <r>
    <n v="2584"/>
    <x v="1269"/>
    <x v="2"/>
    <x v="755"/>
    <d v="2011-01-02T00:00:00"/>
    <s v="Standard Class"/>
    <s v="SD-20485"/>
    <s v="Shirley Daniels"/>
    <x v="2"/>
    <s v="United States"/>
    <x v="166"/>
    <x v="17"/>
    <n v="22304"/>
    <x v="0"/>
    <s v="FUR-FU-10001847"/>
    <x v="0"/>
    <x v="5"/>
    <x v="1355"/>
    <n v="12.42"/>
    <n v="3"/>
    <n v="0"/>
    <n v="4.4711999999999996"/>
  </r>
  <r>
    <n v="2585"/>
    <x v="1269"/>
    <x v="2"/>
    <x v="755"/>
    <d v="2011-01-02T00:00:00"/>
    <s v="Standard Class"/>
    <s v="SD-20485"/>
    <s v="Shirley Daniels"/>
    <x v="2"/>
    <s v="United States"/>
    <x v="166"/>
    <x v="17"/>
    <n v="22304"/>
    <x v="0"/>
    <s v="TEC-PH-10002103"/>
    <x v="2"/>
    <x v="7"/>
    <x v="534"/>
    <n v="187.98"/>
    <n v="2"/>
    <n v="0"/>
    <n v="52.634399999999999"/>
  </r>
  <r>
    <n v="2586"/>
    <x v="1270"/>
    <x v="1"/>
    <x v="502"/>
    <d v="2012-10-11T00:00:00"/>
    <s v="Standard Class"/>
    <s v="CS-12250"/>
    <s v="Chris Selesnick"/>
    <x v="1"/>
    <s v="United States"/>
    <x v="319"/>
    <x v="5"/>
    <n v="76117"/>
    <x v="2"/>
    <s v="OFF-EN-10001137"/>
    <x v="1"/>
    <x v="12"/>
    <x v="315"/>
    <n v="6.6079999999999997"/>
    <n v="2"/>
    <n v="0.2"/>
    <n v="2.1476000000000002"/>
  </r>
  <r>
    <n v="2587"/>
    <x v="1271"/>
    <x v="3"/>
    <x v="160"/>
    <d v="2014-07-07T00:00:00"/>
    <s v="Standard Class"/>
    <s v="RA-19285"/>
    <s v="Ralph Arnett"/>
    <x v="0"/>
    <s v="United States"/>
    <x v="20"/>
    <x v="15"/>
    <n v="10024"/>
    <x v="3"/>
    <s v="OFF-ST-10001476"/>
    <x v="1"/>
    <x v="4"/>
    <x v="827"/>
    <n v="248.57"/>
    <n v="7"/>
    <n v="0"/>
    <n v="67.113900000000001"/>
  </r>
  <r>
    <n v="2588"/>
    <x v="1271"/>
    <x v="3"/>
    <x v="160"/>
    <d v="2014-07-07T00:00:00"/>
    <s v="Standard Class"/>
    <s v="RA-19285"/>
    <s v="Ralph Arnett"/>
    <x v="0"/>
    <s v="United States"/>
    <x v="20"/>
    <x v="15"/>
    <n v="10024"/>
    <x v="3"/>
    <s v="FUR-FU-10002045"/>
    <x v="0"/>
    <x v="5"/>
    <x v="1356"/>
    <n v="22.23"/>
    <n v="1"/>
    <n v="0"/>
    <n v="9.7812000000000001"/>
  </r>
  <r>
    <n v="2589"/>
    <x v="1272"/>
    <x v="0"/>
    <x v="465"/>
    <d v="2013-10-05T00:00:00"/>
    <s v="Standard Class"/>
    <s v="BF-11005"/>
    <s v="Barry Franz"/>
    <x v="2"/>
    <s v="United States"/>
    <x v="1"/>
    <x v="1"/>
    <n v="90004"/>
    <x v="1"/>
    <s v="OFF-ST-10001505"/>
    <x v="1"/>
    <x v="4"/>
    <x v="1174"/>
    <n v="5.98"/>
    <n v="1"/>
    <n v="0"/>
    <n v="1.0165999999999999"/>
  </r>
  <r>
    <n v="2590"/>
    <x v="1272"/>
    <x v="0"/>
    <x v="465"/>
    <d v="2013-10-05T00:00:00"/>
    <s v="Standard Class"/>
    <s v="BF-11005"/>
    <s v="Barry Franz"/>
    <x v="2"/>
    <s v="United States"/>
    <x v="1"/>
    <x v="1"/>
    <n v="90004"/>
    <x v="1"/>
    <s v="TEC-PH-10001433"/>
    <x v="2"/>
    <x v="7"/>
    <x v="237"/>
    <n v="246.16800000000001"/>
    <n v="3"/>
    <n v="0.2"/>
    <n v="21.5397"/>
  </r>
  <r>
    <n v="2591"/>
    <x v="1273"/>
    <x v="0"/>
    <x v="162"/>
    <d v="2013-09-15T00:00:00"/>
    <s v="Standard Class"/>
    <s v="SE-20110"/>
    <s v="Sanjit Engle"/>
    <x v="0"/>
    <s v="United States"/>
    <x v="320"/>
    <x v="10"/>
    <n v="60090"/>
    <x v="2"/>
    <s v="FUR-FU-10004671"/>
    <x v="0"/>
    <x v="5"/>
    <x v="1357"/>
    <n v="14.135999999999999"/>
    <n v="2"/>
    <n v="0.6"/>
    <n v="-7.7747999999999999"/>
  </r>
  <r>
    <n v="2592"/>
    <x v="1273"/>
    <x v="0"/>
    <x v="162"/>
    <d v="2013-09-15T00:00:00"/>
    <s v="Standard Class"/>
    <s v="SE-20110"/>
    <s v="Sanjit Engle"/>
    <x v="0"/>
    <s v="United States"/>
    <x v="320"/>
    <x v="10"/>
    <n v="60090"/>
    <x v="2"/>
    <s v="FUR-TA-10003569"/>
    <x v="0"/>
    <x v="3"/>
    <x v="1358"/>
    <n v="601.47"/>
    <n v="3"/>
    <n v="0.5"/>
    <n v="-300.73500000000001"/>
  </r>
  <r>
    <n v="2593"/>
    <x v="1274"/>
    <x v="3"/>
    <x v="221"/>
    <d v="2014-11-27T00:00:00"/>
    <s v="Second Class"/>
    <s v="RS-19765"/>
    <s v="Roland Schwarz"/>
    <x v="1"/>
    <s v="United States"/>
    <x v="321"/>
    <x v="20"/>
    <n v="29483"/>
    <x v="0"/>
    <s v="TEC-PH-10002807"/>
    <x v="2"/>
    <x v="7"/>
    <x v="1230"/>
    <n v="79.099999999999994"/>
    <n v="2"/>
    <n v="0"/>
    <n v="39.549999999999997"/>
  </r>
  <r>
    <n v="2594"/>
    <x v="1274"/>
    <x v="3"/>
    <x v="221"/>
    <d v="2014-11-27T00:00:00"/>
    <s v="Second Class"/>
    <s v="RS-19765"/>
    <s v="Roland Schwarz"/>
    <x v="1"/>
    <s v="United States"/>
    <x v="321"/>
    <x v="20"/>
    <n v="29483"/>
    <x v="0"/>
    <s v="OFF-BI-10001597"/>
    <x v="1"/>
    <x v="8"/>
    <x v="790"/>
    <n v="327.84"/>
    <n v="8"/>
    <n v="0"/>
    <n v="157.36320000000001"/>
  </r>
  <r>
    <n v="2595"/>
    <x v="1275"/>
    <x v="3"/>
    <x v="726"/>
    <d v="2014-05-18T00:00:00"/>
    <s v="Standard Class"/>
    <s v="BM-11650"/>
    <s v="Brian Moss"/>
    <x v="1"/>
    <s v="United States"/>
    <x v="38"/>
    <x v="14"/>
    <n v="47201"/>
    <x v="2"/>
    <s v="OFF-EN-10003296"/>
    <x v="1"/>
    <x v="12"/>
    <x v="229"/>
    <n v="180.96"/>
    <n v="2"/>
    <n v="0"/>
    <n v="81.432000000000002"/>
  </r>
  <r>
    <n v="2596"/>
    <x v="1275"/>
    <x v="3"/>
    <x v="726"/>
    <d v="2014-05-18T00:00:00"/>
    <s v="Standard Class"/>
    <s v="BM-11650"/>
    <s v="Brian Moss"/>
    <x v="1"/>
    <s v="United States"/>
    <x v="38"/>
    <x v="14"/>
    <n v="47201"/>
    <x v="2"/>
    <s v="OFF-BI-10004632"/>
    <x v="1"/>
    <x v="8"/>
    <x v="564"/>
    <n v="914.97"/>
    <n v="3"/>
    <n v="0"/>
    <n v="411.73649999999998"/>
  </r>
  <r>
    <n v="2597"/>
    <x v="1275"/>
    <x v="3"/>
    <x v="726"/>
    <d v="2014-05-18T00:00:00"/>
    <s v="Standard Class"/>
    <s v="BM-11650"/>
    <s v="Brian Moss"/>
    <x v="1"/>
    <s v="United States"/>
    <x v="38"/>
    <x v="14"/>
    <n v="47201"/>
    <x v="2"/>
    <s v="TEC-PH-10002310"/>
    <x v="2"/>
    <x v="7"/>
    <x v="1359"/>
    <n v="587.97"/>
    <n v="3"/>
    <n v="0"/>
    <n v="158.75190000000001"/>
  </r>
  <r>
    <n v="2598"/>
    <x v="1275"/>
    <x v="3"/>
    <x v="726"/>
    <d v="2014-05-18T00:00:00"/>
    <s v="Standard Class"/>
    <s v="BM-11650"/>
    <s v="Brian Moss"/>
    <x v="1"/>
    <s v="United States"/>
    <x v="38"/>
    <x v="14"/>
    <n v="47201"/>
    <x v="2"/>
    <s v="OFF-ST-10000078"/>
    <x v="1"/>
    <x v="4"/>
    <x v="1218"/>
    <n v="530.34"/>
    <n v="2"/>
    <n v="0"/>
    <n v="95.461200000000005"/>
  </r>
  <r>
    <n v="2599"/>
    <x v="1275"/>
    <x v="3"/>
    <x v="726"/>
    <d v="2014-05-18T00:00:00"/>
    <s v="Standard Class"/>
    <s v="BM-11650"/>
    <s v="Brian Moss"/>
    <x v="1"/>
    <s v="United States"/>
    <x v="38"/>
    <x v="14"/>
    <n v="47201"/>
    <x v="2"/>
    <s v="OFF-PA-10001752"/>
    <x v="1"/>
    <x v="10"/>
    <x v="1360"/>
    <n v="14.94"/>
    <n v="3"/>
    <n v="0"/>
    <n v="7.3205999999999998"/>
  </r>
  <r>
    <n v="2600"/>
    <x v="1276"/>
    <x v="3"/>
    <x v="756"/>
    <d v="2014-04-30T00:00:00"/>
    <s v="Standard Class"/>
    <s v="SK-19990"/>
    <s v="Sally Knutson"/>
    <x v="0"/>
    <s v="United States"/>
    <x v="20"/>
    <x v="15"/>
    <n v="10024"/>
    <x v="3"/>
    <s v="OFF-AP-10000026"/>
    <x v="1"/>
    <x v="9"/>
    <x v="1282"/>
    <n v="121.94"/>
    <n v="2"/>
    <n v="0"/>
    <n v="35.3626"/>
  </r>
  <r>
    <n v="2601"/>
    <x v="1276"/>
    <x v="3"/>
    <x v="756"/>
    <d v="2014-04-30T00:00:00"/>
    <s v="Standard Class"/>
    <s v="SK-19990"/>
    <s v="Sally Knutson"/>
    <x v="0"/>
    <s v="United States"/>
    <x v="20"/>
    <x v="15"/>
    <n v="10024"/>
    <x v="3"/>
    <s v="OFF-SU-10002573"/>
    <x v="1"/>
    <x v="14"/>
    <x v="350"/>
    <n v="122.71"/>
    <n v="7"/>
    <n v="0"/>
    <n v="36.813000000000002"/>
  </r>
  <r>
    <n v="2602"/>
    <x v="1277"/>
    <x v="0"/>
    <x v="30"/>
    <d v="2013-05-06T00:00:00"/>
    <s v="Same Day"/>
    <s v="EN-13780"/>
    <s v="Edward Nazzal"/>
    <x v="0"/>
    <s v="United States"/>
    <x v="20"/>
    <x v="15"/>
    <n v="10035"/>
    <x v="3"/>
    <s v="OFF-PA-10000349"/>
    <x v="1"/>
    <x v="10"/>
    <x v="33"/>
    <n v="14.94"/>
    <n v="3"/>
    <n v="0"/>
    <n v="7.0217999999999998"/>
  </r>
  <r>
    <n v="2603"/>
    <x v="1277"/>
    <x v="0"/>
    <x v="30"/>
    <d v="2013-05-06T00:00:00"/>
    <s v="Same Day"/>
    <s v="EN-13780"/>
    <s v="Edward Nazzal"/>
    <x v="0"/>
    <s v="United States"/>
    <x v="20"/>
    <x v="15"/>
    <n v="10035"/>
    <x v="3"/>
    <s v="TEC-MA-10003356"/>
    <x v="2"/>
    <x v="15"/>
    <x v="1361"/>
    <n v="1349.85"/>
    <n v="3"/>
    <n v="0"/>
    <n v="364.45949999999999"/>
  </r>
  <r>
    <n v="2604"/>
    <x v="1277"/>
    <x v="0"/>
    <x v="30"/>
    <d v="2013-05-06T00:00:00"/>
    <s v="Same Day"/>
    <s v="EN-13780"/>
    <s v="Edward Nazzal"/>
    <x v="0"/>
    <s v="United States"/>
    <x v="20"/>
    <x v="15"/>
    <n v="10035"/>
    <x v="3"/>
    <s v="FUR-BO-10000362"/>
    <x v="0"/>
    <x v="0"/>
    <x v="1037"/>
    <n v="136.78399999999999"/>
    <n v="1"/>
    <n v="0.2"/>
    <n v="5.1294000000000004"/>
  </r>
  <r>
    <n v="2605"/>
    <x v="1277"/>
    <x v="0"/>
    <x v="30"/>
    <d v="2013-05-06T00:00:00"/>
    <s v="Same Day"/>
    <s v="EN-13780"/>
    <s v="Edward Nazzal"/>
    <x v="0"/>
    <s v="United States"/>
    <x v="20"/>
    <x v="15"/>
    <n v="10035"/>
    <x v="3"/>
    <s v="FUR-FU-10003878"/>
    <x v="0"/>
    <x v="5"/>
    <x v="671"/>
    <n v="61.12"/>
    <n v="4"/>
    <n v="0"/>
    <n v="20.780799999999999"/>
  </r>
  <r>
    <n v="2606"/>
    <x v="1278"/>
    <x v="2"/>
    <x v="757"/>
    <d v="2011-12-21T00:00:00"/>
    <s v="Standard Class"/>
    <s v="KN-16450"/>
    <s v="Kean Nguyen"/>
    <x v="1"/>
    <s v="United States"/>
    <x v="108"/>
    <x v="2"/>
    <n v="32216"/>
    <x v="0"/>
    <s v="OFF-BI-10000591"/>
    <x v="1"/>
    <x v="8"/>
    <x v="1045"/>
    <n v="1.167"/>
    <n v="1"/>
    <n v="0.7"/>
    <n v="-0.85580000000000001"/>
  </r>
  <r>
    <n v="2607"/>
    <x v="1279"/>
    <x v="0"/>
    <x v="758"/>
    <d v="2013-11-03T00:00:00"/>
    <s v="Standard Class"/>
    <s v="MG-17890"/>
    <s v="Michael Granlund"/>
    <x v="2"/>
    <s v="United States"/>
    <x v="70"/>
    <x v="1"/>
    <n v="92024"/>
    <x v="1"/>
    <s v="OFF-AR-10003727"/>
    <x v="1"/>
    <x v="6"/>
    <x v="1362"/>
    <n v="16.989999999999998"/>
    <n v="1"/>
    <n v="0"/>
    <n v="4.9271000000000003"/>
  </r>
  <r>
    <n v="2608"/>
    <x v="1280"/>
    <x v="2"/>
    <x v="641"/>
    <d v="2011-11-30T00:00:00"/>
    <s v="Standard Class"/>
    <s v="MC-17590"/>
    <s v="Matt Collister"/>
    <x v="1"/>
    <s v="United States"/>
    <x v="81"/>
    <x v="5"/>
    <n v="76017"/>
    <x v="2"/>
    <s v="TEC-AC-10001635"/>
    <x v="2"/>
    <x v="11"/>
    <x v="1363"/>
    <n v="24.672000000000001"/>
    <n v="3"/>
    <n v="0.2"/>
    <n v="0"/>
  </r>
  <r>
    <n v="2609"/>
    <x v="1280"/>
    <x v="2"/>
    <x v="641"/>
    <d v="2011-11-30T00:00:00"/>
    <s v="Standard Class"/>
    <s v="MC-17590"/>
    <s v="Matt Collister"/>
    <x v="1"/>
    <s v="United States"/>
    <x v="81"/>
    <x v="5"/>
    <n v="76017"/>
    <x v="2"/>
    <s v="OFF-LA-10001317"/>
    <x v="1"/>
    <x v="2"/>
    <x v="391"/>
    <n v="2.52"/>
    <n v="1"/>
    <n v="0.2"/>
    <n v="0.88200000000000001"/>
  </r>
  <r>
    <n v="2610"/>
    <x v="1280"/>
    <x v="2"/>
    <x v="641"/>
    <d v="2011-11-30T00:00:00"/>
    <s v="Standard Class"/>
    <s v="MC-17590"/>
    <s v="Matt Collister"/>
    <x v="1"/>
    <s v="United States"/>
    <x v="81"/>
    <x v="5"/>
    <n v="76017"/>
    <x v="2"/>
    <s v="FUR-TA-10000577"/>
    <x v="0"/>
    <x v="3"/>
    <x v="3"/>
    <n v="1218.7349999999999"/>
    <n v="5"/>
    <n v="0.3"/>
    <n v="-121.87350000000001"/>
  </r>
  <r>
    <n v="2611"/>
    <x v="1280"/>
    <x v="2"/>
    <x v="641"/>
    <d v="2011-11-30T00:00:00"/>
    <s v="Standard Class"/>
    <s v="MC-17590"/>
    <s v="Matt Collister"/>
    <x v="1"/>
    <s v="United States"/>
    <x v="81"/>
    <x v="5"/>
    <n v="76017"/>
    <x v="2"/>
    <s v="OFF-LA-10000248"/>
    <x v="1"/>
    <x v="2"/>
    <x v="1212"/>
    <n v="5.9039999999999999"/>
    <n v="2"/>
    <n v="0.2"/>
    <n v="1.9925999999999999"/>
  </r>
  <r>
    <n v="2612"/>
    <x v="1280"/>
    <x v="2"/>
    <x v="641"/>
    <d v="2011-11-30T00:00:00"/>
    <s v="Standard Class"/>
    <s v="MC-17590"/>
    <s v="Matt Collister"/>
    <x v="1"/>
    <s v="United States"/>
    <x v="81"/>
    <x v="5"/>
    <n v="76017"/>
    <x v="2"/>
    <s v="OFF-PA-10000955"/>
    <x v="1"/>
    <x v="10"/>
    <x v="774"/>
    <n v="15.696"/>
    <n v="3"/>
    <n v="0.2"/>
    <n v="5.1012000000000004"/>
  </r>
  <r>
    <n v="2613"/>
    <x v="1280"/>
    <x v="2"/>
    <x v="641"/>
    <d v="2011-11-30T00:00:00"/>
    <s v="Standard Class"/>
    <s v="MC-17590"/>
    <s v="Matt Collister"/>
    <x v="1"/>
    <s v="United States"/>
    <x v="81"/>
    <x v="5"/>
    <n v="76017"/>
    <x v="2"/>
    <s v="FUR-FU-10000221"/>
    <x v="0"/>
    <x v="5"/>
    <x v="529"/>
    <n v="6.0960000000000001"/>
    <n v="3"/>
    <n v="0.6"/>
    <n v="-3.9624000000000001"/>
  </r>
  <r>
    <n v="2614"/>
    <x v="1281"/>
    <x v="0"/>
    <x v="236"/>
    <d v="2013-06-05T00:00:00"/>
    <s v="Standard Class"/>
    <s v="BO-11350"/>
    <s v="Bill Overfelt"/>
    <x v="1"/>
    <s v="United States"/>
    <x v="1"/>
    <x v="1"/>
    <n v="90045"/>
    <x v="1"/>
    <s v="FUR-CH-10002304"/>
    <x v="0"/>
    <x v="1"/>
    <x v="782"/>
    <n v="41.567999999999998"/>
    <n v="2"/>
    <n v="0.2"/>
    <n v="2.5979999999999999"/>
  </r>
  <r>
    <n v="2615"/>
    <x v="1282"/>
    <x v="2"/>
    <x v="759"/>
    <d v="2011-03-05T00:00:00"/>
    <s v="Standard Class"/>
    <s v="AG-10300"/>
    <s v="Aleksandra Gannaway"/>
    <x v="1"/>
    <s v="United States"/>
    <x v="1"/>
    <x v="1"/>
    <n v="90049"/>
    <x v="1"/>
    <s v="FUR-CH-10004886"/>
    <x v="0"/>
    <x v="1"/>
    <x v="366"/>
    <n v="230.28"/>
    <n v="3"/>
    <n v="0.2"/>
    <n v="23.027999999999999"/>
  </r>
  <r>
    <n v="2616"/>
    <x v="1282"/>
    <x v="2"/>
    <x v="759"/>
    <d v="2011-03-05T00:00:00"/>
    <s v="Standard Class"/>
    <s v="AG-10300"/>
    <s v="Aleksandra Gannaway"/>
    <x v="1"/>
    <s v="United States"/>
    <x v="1"/>
    <x v="1"/>
    <n v="90049"/>
    <x v="1"/>
    <s v="OFF-BI-10001525"/>
    <x v="1"/>
    <x v="8"/>
    <x v="31"/>
    <n v="18.288"/>
    <n v="6"/>
    <n v="0.2"/>
    <n v="5.7149999999999999"/>
  </r>
  <r>
    <n v="2617"/>
    <x v="1283"/>
    <x v="3"/>
    <x v="719"/>
    <d v="2014-06-04T00:00:00"/>
    <s v="Standard Class"/>
    <s v="MS-17365"/>
    <s v="Maribeth Schnelling"/>
    <x v="0"/>
    <s v="United States"/>
    <x v="8"/>
    <x v="1"/>
    <n v="94110"/>
    <x v="1"/>
    <s v="OFF-LA-10003663"/>
    <x v="1"/>
    <x v="2"/>
    <x v="1364"/>
    <n v="5.78"/>
    <n v="2"/>
    <n v="0"/>
    <n v="2.7166000000000001"/>
  </r>
  <r>
    <n v="2618"/>
    <x v="1283"/>
    <x v="3"/>
    <x v="719"/>
    <d v="2014-06-04T00:00:00"/>
    <s v="Standard Class"/>
    <s v="MS-17365"/>
    <s v="Maribeth Schnelling"/>
    <x v="0"/>
    <s v="United States"/>
    <x v="8"/>
    <x v="1"/>
    <n v="94110"/>
    <x v="1"/>
    <s v="OFF-BI-10001294"/>
    <x v="1"/>
    <x v="8"/>
    <x v="667"/>
    <n v="121.68"/>
    <n v="13"/>
    <n v="0.2"/>
    <n v="38.024999999999999"/>
  </r>
  <r>
    <n v="2619"/>
    <x v="1284"/>
    <x v="3"/>
    <x v="66"/>
    <d v="2014-12-27T00:00:00"/>
    <s v="Standard Class"/>
    <s v="JM-15655"/>
    <s v="Jim Mitchum"/>
    <x v="1"/>
    <s v="United States"/>
    <x v="51"/>
    <x v="27"/>
    <n v="88220"/>
    <x v="1"/>
    <s v="OFF-AR-10000369"/>
    <x v="1"/>
    <x v="6"/>
    <x v="377"/>
    <n v="4.17"/>
    <n v="3"/>
    <n v="0"/>
    <n v="1.0842000000000001"/>
  </r>
  <r>
    <n v="2620"/>
    <x v="1284"/>
    <x v="3"/>
    <x v="66"/>
    <d v="2014-12-27T00:00:00"/>
    <s v="Standard Class"/>
    <s v="JM-15655"/>
    <s v="Jim Mitchum"/>
    <x v="1"/>
    <s v="United States"/>
    <x v="51"/>
    <x v="27"/>
    <n v="88220"/>
    <x v="1"/>
    <s v="TEC-PH-10001300"/>
    <x v="2"/>
    <x v="7"/>
    <x v="1002"/>
    <n v="67.040000000000006"/>
    <n v="4"/>
    <n v="0.2"/>
    <n v="6.7039999999999997"/>
  </r>
  <r>
    <n v="2621"/>
    <x v="1284"/>
    <x v="3"/>
    <x v="66"/>
    <d v="2014-12-27T00:00:00"/>
    <s v="Standard Class"/>
    <s v="JM-15655"/>
    <s v="Jim Mitchum"/>
    <x v="1"/>
    <s v="United States"/>
    <x v="51"/>
    <x v="27"/>
    <n v="88220"/>
    <x v="1"/>
    <s v="OFF-ST-10000876"/>
    <x v="1"/>
    <x v="4"/>
    <x v="251"/>
    <n v="37.32"/>
    <n v="3"/>
    <n v="0"/>
    <n v="10.4496"/>
  </r>
  <r>
    <n v="2622"/>
    <x v="1284"/>
    <x v="3"/>
    <x v="66"/>
    <d v="2014-12-27T00:00:00"/>
    <s v="Standard Class"/>
    <s v="JM-15655"/>
    <s v="Jim Mitchum"/>
    <x v="1"/>
    <s v="United States"/>
    <x v="51"/>
    <x v="27"/>
    <n v="88220"/>
    <x v="1"/>
    <s v="OFF-LA-10001404"/>
    <x v="1"/>
    <x v="2"/>
    <x v="916"/>
    <n v="18.45"/>
    <n v="5"/>
    <n v="0"/>
    <n v="8.6715"/>
  </r>
  <r>
    <n v="2623"/>
    <x v="1285"/>
    <x v="2"/>
    <x v="640"/>
    <d v="2011-06-12T00:00:00"/>
    <s v="Second Class"/>
    <s v="MC-17635"/>
    <s v="Matthew Clasen"/>
    <x v="1"/>
    <s v="United States"/>
    <x v="285"/>
    <x v="25"/>
    <n v="63116"/>
    <x v="2"/>
    <s v="OFF-PA-10001972"/>
    <x v="1"/>
    <x v="10"/>
    <x v="1169"/>
    <n v="25.92"/>
    <n v="4"/>
    <n v="0"/>
    <n v="12.441599999999999"/>
  </r>
  <r>
    <n v="2624"/>
    <x v="1286"/>
    <x v="3"/>
    <x v="760"/>
    <d v="2014-10-25T00:00:00"/>
    <s v="First Class"/>
    <s v="TA-21385"/>
    <s v="Tom Ashbrook"/>
    <x v="2"/>
    <s v="United States"/>
    <x v="20"/>
    <x v="15"/>
    <n v="10024"/>
    <x v="3"/>
    <s v="TEC-CO-10004722"/>
    <x v="2"/>
    <x v="16"/>
    <x v="1365"/>
    <n v="11199.968000000001"/>
    <n v="4"/>
    <n v="0.2"/>
    <n v="3919.9888000000001"/>
  </r>
  <r>
    <n v="2625"/>
    <x v="1286"/>
    <x v="3"/>
    <x v="760"/>
    <d v="2014-10-25T00:00:00"/>
    <s v="First Class"/>
    <s v="TA-21385"/>
    <s v="Tom Ashbrook"/>
    <x v="2"/>
    <s v="United States"/>
    <x v="20"/>
    <x v="15"/>
    <n v="10024"/>
    <x v="3"/>
    <s v="TEC-PH-10001494"/>
    <x v="2"/>
    <x v="7"/>
    <x v="708"/>
    <n v="2399.6"/>
    <n v="8"/>
    <n v="0"/>
    <n v="647.89200000000005"/>
  </r>
  <r>
    <n v="2626"/>
    <x v="1286"/>
    <x v="3"/>
    <x v="760"/>
    <d v="2014-10-25T00:00:00"/>
    <s v="First Class"/>
    <s v="TA-21385"/>
    <s v="Tom Ashbrook"/>
    <x v="2"/>
    <s v="United States"/>
    <x v="20"/>
    <x v="15"/>
    <n v="10024"/>
    <x v="3"/>
    <s v="OFF-EN-10002500"/>
    <x v="1"/>
    <x v="12"/>
    <x v="118"/>
    <n v="63.9"/>
    <n v="5"/>
    <n v="0"/>
    <n v="28.754999999999999"/>
  </r>
  <r>
    <n v="2627"/>
    <x v="1286"/>
    <x v="3"/>
    <x v="760"/>
    <d v="2014-10-25T00:00:00"/>
    <s v="First Class"/>
    <s v="TA-21385"/>
    <s v="Tom Ashbrook"/>
    <x v="2"/>
    <s v="United States"/>
    <x v="20"/>
    <x v="15"/>
    <n v="10024"/>
    <x v="3"/>
    <s v="TEC-PH-10003800"/>
    <x v="2"/>
    <x v="7"/>
    <x v="504"/>
    <n v="52.99"/>
    <n v="1"/>
    <n v="0"/>
    <n v="0.52990000000000004"/>
  </r>
  <r>
    <n v="2628"/>
    <x v="1287"/>
    <x v="3"/>
    <x v="38"/>
    <d v="2014-11-16T00:00:00"/>
    <s v="First Class"/>
    <s v="SB-20290"/>
    <s v="Sean Braxton"/>
    <x v="1"/>
    <s v="United States"/>
    <x v="24"/>
    <x v="24"/>
    <n v="45503"/>
    <x v="3"/>
    <s v="TEC-AC-10002399"/>
    <x v="2"/>
    <x v="11"/>
    <x v="448"/>
    <n v="60.863999999999997"/>
    <n v="4"/>
    <n v="0.2"/>
    <n v="9.1295999999999999"/>
  </r>
  <r>
    <n v="2629"/>
    <x v="1287"/>
    <x v="3"/>
    <x v="38"/>
    <d v="2014-11-16T00:00:00"/>
    <s v="First Class"/>
    <s v="SB-20290"/>
    <s v="Sean Braxton"/>
    <x v="1"/>
    <s v="United States"/>
    <x v="24"/>
    <x v="24"/>
    <n v="45503"/>
    <x v="3"/>
    <s v="TEC-MA-10002210"/>
    <x v="2"/>
    <x v="15"/>
    <x v="1366"/>
    <n v="652.995"/>
    <n v="7"/>
    <n v="0.7"/>
    <n v="-935.95950000000005"/>
  </r>
  <r>
    <n v="2630"/>
    <x v="1287"/>
    <x v="3"/>
    <x v="38"/>
    <d v="2014-11-16T00:00:00"/>
    <s v="First Class"/>
    <s v="SB-20290"/>
    <s v="Sean Braxton"/>
    <x v="1"/>
    <s v="United States"/>
    <x v="24"/>
    <x v="24"/>
    <n v="45503"/>
    <x v="3"/>
    <s v="OFF-BI-10003196"/>
    <x v="1"/>
    <x v="8"/>
    <x v="1367"/>
    <n v="11.22"/>
    <n v="10"/>
    <n v="0.7"/>
    <n v="-7.48"/>
  </r>
  <r>
    <n v="2631"/>
    <x v="1288"/>
    <x v="1"/>
    <x v="229"/>
    <d v="2012-09-15T00:00:00"/>
    <s v="Standard Class"/>
    <s v="AB-10150"/>
    <s v="Aimee Bixby"/>
    <x v="0"/>
    <s v="United States"/>
    <x v="251"/>
    <x v="26"/>
    <n v="74133"/>
    <x v="2"/>
    <s v="OFF-PA-10000477"/>
    <x v="1"/>
    <x v="10"/>
    <x v="1205"/>
    <n v="14.94"/>
    <n v="3"/>
    <n v="0"/>
    <n v="7.0217999999999998"/>
  </r>
  <r>
    <n v="2632"/>
    <x v="1289"/>
    <x v="3"/>
    <x v="356"/>
    <d v="2014-05-21T00:00:00"/>
    <s v="Standard Class"/>
    <s v="JF-15295"/>
    <s v="Jason Fortune-"/>
    <x v="0"/>
    <s v="United States"/>
    <x v="4"/>
    <x v="4"/>
    <n v="98103"/>
    <x v="1"/>
    <s v="FUR-FU-10000076"/>
    <x v="0"/>
    <x v="5"/>
    <x v="875"/>
    <n v="39.96"/>
    <n v="2"/>
    <n v="0"/>
    <n v="17.1828"/>
  </r>
  <r>
    <n v="2633"/>
    <x v="1289"/>
    <x v="3"/>
    <x v="356"/>
    <d v="2014-05-21T00:00:00"/>
    <s v="Standard Class"/>
    <s v="JF-15295"/>
    <s v="Jason Fortune-"/>
    <x v="0"/>
    <s v="United States"/>
    <x v="4"/>
    <x v="4"/>
    <n v="98103"/>
    <x v="1"/>
    <s v="FUR-CH-10002017"/>
    <x v="0"/>
    <x v="1"/>
    <x v="1368"/>
    <n v="42.624000000000002"/>
    <n v="2"/>
    <n v="0.2"/>
    <n v="4.2624000000000004"/>
  </r>
  <r>
    <n v="2634"/>
    <x v="1289"/>
    <x v="3"/>
    <x v="356"/>
    <d v="2014-05-21T00:00:00"/>
    <s v="Standard Class"/>
    <s v="JF-15295"/>
    <s v="Jason Fortune-"/>
    <x v="0"/>
    <s v="United States"/>
    <x v="4"/>
    <x v="4"/>
    <n v="98103"/>
    <x v="1"/>
    <s v="FUR-CH-10004287"/>
    <x v="0"/>
    <x v="1"/>
    <x v="156"/>
    <n v="220.96"/>
    <n v="1"/>
    <n v="0.2"/>
    <n v="24.858000000000001"/>
  </r>
  <r>
    <n v="2635"/>
    <x v="1290"/>
    <x v="1"/>
    <x v="761"/>
    <d v="2012-10-07T00:00:00"/>
    <s v="Second Class"/>
    <s v="BF-10975"/>
    <s v="Barbara Fisher"/>
    <x v="1"/>
    <s v="United States"/>
    <x v="115"/>
    <x v="3"/>
    <n v="28314"/>
    <x v="0"/>
    <s v="FUR-FU-10003829"/>
    <x v="0"/>
    <x v="5"/>
    <x v="1369"/>
    <n v="4.9279999999999999"/>
    <n v="2"/>
    <n v="0.2"/>
    <n v="0.73919999999999997"/>
  </r>
  <r>
    <n v="2636"/>
    <x v="1290"/>
    <x v="1"/>
    <x v="761"/>
    <d v="2012-10-07T00:00:00"/>
    <s v="Second Class"/>
    <s v="BF-10975"/>
    <s v="Barbara Fisher"/>
    <x v="1"/>
    <s v="United States"/>
    <x v="115"/>
    <x v="3"/>
    <n v="28314"/>
    <x v="0"/>
    <s v="OFF-BI-10004728"/>
    <x v="1"/>
    <x v="8"/>
    <x v="539"/>
    <n v="7.23"/>
    <n v="5"/>
    <n v="0.7"/>
    <n v="-5.7839999999999998"/>
  </r>
  <r>
    <n v="2637"/>
    <x v="1291"/>
    <x v="1"/>
    <x v="762"/>
    <d v="2012-08-19T00:00:00"/>
    <s v="Standard Class"/>
    <s v="TT-21265"/>
    <s v="Tim Taslimi"/>
    <x v="1"/>
    <s v="United States"/>
    <x v="1"/>
    <x v="1"/>
    <n v="90045"/>
    <x v="1"/>
    <s v="OFF-ST-10000046"/>
    <x v="1"/>
    <x v="4"/>
    <x v="757"/>
    <n v="323.10000000000002"/>
    <n v="2"/>
    <n v="0"/>
    <n v="61.389000000000003"/>
  </r>
  <r>
    <n v="2638"/>
    <x v="1292"/>
    <x v="3"/>
    <x v="492"/>
    <d v="2014-06-19T00:00:00"/>
    <s v="Standard Class"/>
    <s v="SB-20170"/>
    <s v="Sarah Bern"/>
    <x v="0"/>
    <s v="United States"/>
    <x v="20"/>
    <x v="15"/>
    <n v="10035"/>
    <x v="3"/>
    <s v="OFF-PA-10000697"/>
    <x v="1"/>
    <x v="10"/>
    <x v="1370"/>
    <n v="19.04"/>
    <n v="4"/>
    <n v="0"/>
    <n v="9.3295999999999992"/>
  </r>
  <r>
    <n v="2639"/>
    <x v="1292"/>
    <x v="3"/>
    <x v="492"/>
    <d v="2014-06-19T00:00:00"/>
    <s v="Standard Class"/>
    <s v="SB-20170"/>
    <s v="Sarah Bern"/>
    <x v="0"/>
    <s v="United States"/>
    <x v="20"/>
    <x v="15"/>
    <n v="10035"/>
    <x v="3"/>
    <s v="OFF-BI-10000848"/>
    <x v="1"/>
    <x v="8"/>
    <x v="515"/>
    <n v="13.128"/>
    <n v="3"/>
    <n v="0.2"/>
    <n v="4.2666000000000004"/>
  </r>
  <r>
    <n v="2640"/>
    <x v="1292"/>
    <x v="3"/>
    <x v="492"/>
    <d v="2014-06-19T00:00:00"/>
    <s v="Standard Class"/>
    <s v="SB-20170"/>
    <s v="Sarah Bern"/>
    <x v="0"/>
    <s v="United States"/>
    <x v="20"/>
    <x v="15"/>
    <n v="10035"/>
    <x v="3"/>
    <s v="OFF-AR-10004691"/>
    <x v="1"/>
    <x v="6"/>
    <x v="1371"/>
    <n v="64.14"/>
    <n v="3"/>
    <n v="0"/>
    <n v="16.676400000000001"/>
  </r>
  <r>
    <n v="2641"/>
    <x v="1292"/>
    <x v="3"/>
    <x v="492"/>
    <d v="2014-06-19T00:00:00"/>
    <s v="Standard Class"/>
    <s v="SB-20170"/>
    <s v="Sarah Bern"/>
    <x v="0"/>
    <s v="United States"/>
    <x v="20"/>
    <x v="15"/>
    <n v="10035"/>
    <x v="3"/>
    <s v="FUR-CH-10000595"/>
    <x v="0"/>
    <x v="1"/>
    <x v="463"/>
    <n v="858.24"/>
    <n v="4"/>
    <n v="0.1"/>
    <n v="143.04"/>
  </r>
  <r>
    <n v="2642"/>
    <x v="1293"/>
    <x v="1"/>
    <x v="763"/>
    <d v="2012-02-25T00:00:00"/>
    <s v="Standard Class"/>
    <s v="LM-17065"/>
    <s v="Liz MacKendrick"/>
    <x v="0"/>
    <s v="United States"/>
    <x v="322"/>
    <x v="36"/>
    <n v="71901"/>
    <x v="0"/>
    <s v="TEC-AC-10000927"/>
    <x v="2"/>
    <x v="11"/>
    <x v="694"/>
    <n v="29.99"/>
    <n v="1"/>
    <n v="0"/>
    <n v="2.9990000000000001"/>
  </r>
  <r>
    <n v="2643"/>
    <x v="1294"/>
    <x v="0"/>
    <x v="723"/>
    <d v="2013-12-31T00:00:00"/>
    <s v="First Class"/>
    <s v="KA-16525"/>
    <s v="Kelly Andreada"/>
    <x v="0"/>
    <s v="United States"/>
    <x v="34"/>
    <x v="10"/>
    <n v="60505"/>
    <x v="2"/>
    <s v="OFF-PA-10001289"/>
    <x v="1"/>
    <x v="10"/>
    <x v="952"/>
    <n v="186.048"/>
    <n v="6"/>
    <n v="0.2"/>
    <n v="67.442400000000006"/>
  </r>
  <r>
    <n v="2644"/>
    <x v="1295"/>
    <x v="0"/>
    <x v="764"/>
    <d v="2013-04-22T00:00:00"/>
    <s v="Second Class"/>
    <s v="BF-11170"/>
    <s v="Ben Ferrer"/>
    <x v="2"/>
    <s v="United States"/>
    <x v="253"/>
    <x v="3"/>
    <n v="27604"/>
    <x v="0"/>
    <s v="TEC-PH-10003092"/>
    <x v="2"/>
    <x v="7"/>
    <x v="516"/>
    <n v="36.792000000000002"/>
    <n v="1"/>
    <n v="0.2"/>
    <n v="4.1391"/>
  </r>
  <r>
    <n v="2645"/>
    <x v="1295"/>
    <x v="0"/>
    <x v="764"/>
    <d v="2013-04-22T00:00:00"/>
    <s v="Second Class"/>
    <s v="BF-11170"/>
    <s v="Ben Ferrer"/>
    <x v="2"/>
    <s v="United States"/>
    <x v="253"/>
    <x v="3"/>
    <n v="27604"/>
    <x v="0"/>
    <s v="FUR-FU-10000206"/>
    <x v="0"/>
    <x v="5"/>
    <x v="392"/>
    <n v="18.623999999999999"/>
    <n v="8"/>
    <n v="0.2"/>
    <n v="6.2855999999999996"/>
  </r>
  <r>
    <n v="2646"/>
    <x v="1296"/>
    <x v="2"/>
    <x v="557"/>
    <d v="2011-12-09T00:00:00"/>
    <s v="Second Class"/>
    <s v="TB-21400"/>
    <s v="Tom Boeckenhauer"/>
    <x v="0"/>
    <s v="United States"/>
    <x v="251"/>
    <x v="26"/>
    <n v="74133"/>
    <x v="2"/>
    <s v="FUR-FU-10004270"/>
    <x v="0"/>
    <x v="5"/>
    <x v="1372"/>
    <n v="57.69"/>
    <n v="3"/>
    <n v="0"/>
    <n v="23.652899999999999"/>
  </r>
  <r>
    <n v="2647"/>
    <x v="1296"/>
    <x v="2"/>
    <x v="557"/>
    <d v="2011-12-09T00:00:00"/>
    <s v="Second Class"/>
    <s v="TB-21400"/>
    <s v="Tom Boeckenhauer"/>
    <x v="0"/>
    <s v="United States"/>
    <x v="251"/>
    <x v="26"/>
    <n v="74133"/>
    <x v="2"/>
    <s v="OFF-BI-10000948"/>
    <x v="1"/>
    <x v="8"/>
    <x v="1373"/>
    <n v="42.81"/>
    <n v="3"/>
    <n v="0"/>
    <n v="20.120699999999999"/>
  </r>
  <r>
    <n v="2648"/>
    <x v="1296"/>
    <x v="2"/>
    <x v="557"/>
    <d v="2011-12-09T00:00:00"/>
    <s v="Second Class"/>
    <s v="TB-21400"/>
    <s v="Tom Boeckenhauer"/>
    <x v="0"/>
    <s v="United States"/>
    <x v="251"/>
    <x v="26"/>
    <n v="74133"/>
    <x v="2"/>
    <s v="OFF-PA-10000223"/>
    <x v="1"/>
    <x v="10"/>
    <x v="1374"/>
    <n v="12.96"/>
    <n v="2"/>
    <n v="0"/>
    <n v="6.2207999999999997"/>
  </r>
  <r>
    <n v="2649"/>
    <x v="1296"/>
    <x v="2"/>
    <x v="557"/>
    <d v="2011-12-09T00:00:00"/>
    <s v="Second Class"/>
    <s v="TB-21400"/>
    <s v="Tom Boeckenhauer"/>
    <x v="0"/>
    <s v="United States"/>
    <x v="251"/>
    <x v="26"/>
    <n v="74133"/>
    <x v="2"/>
    <s v="FUR-FU-10004665"/>
    <x v="0"/>
    <x v="5"/>
    <x v="1345"/>
    <n v="821.88"/>
    <n v="6"/>
    <n v="0"/>
    <n v="213.68879999999999"/>
  </r>
  <r>
    <n v="2650"/>
    <x v="1296"/>
    <x v="2"/>
    <x v="557"/>
    <d v="2011-12-09T00:00:00"/>
    <s v="Second Class"/>
    <s v="TB-21400"/>
    <s v="Tom Boeckenhauer"/>
    <x v="0"/>
    <s v="United States"/>
    <x v="251"/>
    <x v="26"/>
    <n v="74133"/>
    <x v="2"/>
    <s v="TEC-PH-10000215"/>
    <x v="2"/>
    <x v="7"/>
    <x v="139"/>
    <n v="104.85"/>
    <n v="3"/>
    <n v="0"/>
    <n v="28.3095"/>
  </r>
  <r>
    <n v="2651"/>
    <x v="1297"/>
    <x v="0"/>
    <x v="182"/>
    <d v="2013-02-10T00:00:00"/>
    <s v="Standard Class"/>
    <s v="SH-19975"/>
    <s v="Sally Hughsby"/>
    <x v="1"/>
    <s v="United States"/>
    <x v="86"/>
    <x v="1"/>
    <n v="92345"/>
    <x v="1"/>
    <s v="FUR-BO-10004467"/>
    <x v="0"/>
    <x v="0"/>
    <x v="883"/>
    <n v="424.95749999999998"/>
    <n v="5"/>
    <n v="0.15"/>
    <n v="19.998000000000001"/>
  </r>
  <r>
    <n v="2652"/>
    <x v="1298"/>
    <x v="3"/>
    <x v="697"/>
    <d v="2014-09-22T00:00:00"/>
    <s v="Second Class"/>
    <s v="AS-10225"/>
    <s v="Alan Schoenberger"/>
    <x v="1"/>
    <s v="United States"/>
    <x v="212"/>
    <x v="7"/>
    <n v="84604"/>
    <x v="1"/>
    <s v="OFF-BI-10000829"/>
    <x v="1"/>
    <x v="8"/>
    <x v="304"/>
    <n v="10.776"/>
    <n v="3"/>
    <n v="0.2"/>
    <n v="3.5022000000000002"/>
  </r>
  <r>
    <n v="2653"/>
    <x v="1298"/>
    <x v="3"/>
    <x v="697"/>
    <d v="2014-09-22T00:00:00"/>
    <s v="Second Class"/>
    <s v="AS-10225"/>
    <s v="Alan Schoenberger"/>
    <x v="1"/>
    <s v="United States"/>
    <x v="212"/>
    <x v="7"/>
    <n v="84604"/>
    <x v="1"/>
    <s v="OFF-BI-10003712"/>
    <x v="1"/>
    <x v="8"/>
    <x v="689"/>
    <n v="11.784000000000001"/>
    <n v="3"/>
    <n v="0.2"/>
    <n v="4.2717000000000001"/>
  </r>
  <r>
    <n v="2654"/>
    <x v="1298"/>
    <x v="3"/>
    <x v="697"/>
    <d v="2014-09-22T00:00:00"/>
    <s v="Second Class"/>
    <s v="AS-10225"/>
    <s v="Alan Schoenberger"/>
    <x v="1"/>
    <s v="United States"/>
    <x v="212"/>
    <x v="7"/>
    <n v="84604"/>
    <x v="1"/>
    <s v="OFF-PA-10000062"/>
    <x v="1"/>
    <x v="10"/>
    <x v="1375"/>
    <n v="164.88"/>
    <n v="3"/>
    <n v="0"/>
    <n v="80.791200000000003"/>
  </r>
  <r>
    <n v="2655"/>
    <x v="1298"/>
    <x v="3"/>
    <x v="697"/>
    <d v="2014-09-22T00:00:00"/>
    <s v="Second Class"/>
    <s v="AS-10225"/>
    <s v="Alan Schoenberger"/>
    <x v="1"/>
    <s v="United States"/>
    <x v="212"/>
    <x v="7"/>
    <n v="84604"/>
    <x v="1"/>
    <s v="FUR-BO-10003404"/>
    <x v="0"/>
    <x v="0"/>
    <x v="1376"/>
    <n v="1292.94"/>
    <n v="3"/>
    <n v="0"/>
    <n v="77.576400000000007"/>
  </r>
  <r>
    <n v="2656"/>
    <x v="1298"/>
    <x v="3"/>
    <x v="697"/>
    <d v="2014-09-22T00:00:00"/>
    <s v="Second Class"/>
    <s v="AS-10225"/>
    <s v="Alan Schoenberger"/>
    <x v="1"/>
    <s v="United States"/>
    <x v="212"/>
    <x v="7"/>
    <n v="84604"/>
    <x v="1"/>
    <s v="OFF-BI-10004233"/>
    <x v="1"/>
    <x v="8"/>
    <x v="1377"/>
    <n v="25.584"/>
    <n v="2"/>
    <n v="0.2"/>
    <n v="8.9543999999999997"/>
  </r>
  <r>
    <n v="2657"/>
    <x v="1298"/>
    <x v="3"/>
    <x v="697"/>
    <d v="2014-09-22T00:00:00"/>
    <s v="Second Class"/>
    <s v="AS-10225"/>
    <s v="Alan Schoenberger"/>
    <x v="1"/>
    <s v="United States"/>
    <x v="212"/>
    <x v="7"/>
    <n v="84604"/>
    <x v="1"/>
    <s v="OFF-ST-10001272"/>
    <x v="1"/>
    <x v="4"/>
    <x v="528"/>
    <n v="261.74"/>
    <n v="2"/>
    <n v="0"/>
    <n v="65.435000000000002"/>
  </r>
  <r>
    <n v="2658"/>
    <x v="1298"/>
    <x v="3"/>
    <x v="697"/>
    <d v="2014-09-22T00:00:00"/>
    <s v="Second Class"/>
    <s v="AS-10225"/>
    <s v="Alan Schoenberger"/>
    <x v="1"/>
    <s v="United States"/>
    <x v="212"/>
    <x v="7"/>
    <n v="84604"/>
    <x v="1"/>
    <s v="OFF-LA-10001175"/>
    <x v="1"/>
    <x v="2"/>
    <x v="773"/>
    <n v="14.4"/>
    <n v="5"/>
    <n v="0"/>
    <n v="7.056"/>
  </r>
  <r>
    <n v="2659"/>
    <x v="1299"/>
    <x v="0"/>
    <x v="765"/>
    <d v="2013-08-21T00:00:00"/>
    <s v="Standard Class"/>
    <s v="PK-19075"/>
    <s v="Pete Kriz"/>
    <x v="0"/>
    <s v="United States"/>
    <x v="8"/>
    <x v="1"/>
    <n v="94110"/>
    <x v="1"/>
    <s v="OFF-EN-10004030"/>
    <x v="1"/>
    <x v="12"/>
    <x v="135"/>
    <n v="10.86"/>
    <n v="3"/>
    <n v="0"/>
    <n v="5.1041999999999996"/>
  </r>
  <r>
    <n v="2660"/>
    <x v="1300"/>
    <x v="1"/>
    <x v="100"/>
    <d v="2012-12-28T00:00:00"/>
    <s v="Standard Class"/>
    <s v="HR-14830"/>
    <s v="Harold Ryan"/>
    <x v="1"/>
    <s v="United States"/>
    <x v="23"/>
    <x v="16"/>
    <n v="85234"/>
    <x v="1"/>
    <s v="FUR-CH-10004287"/>
    <x v="0"/>
    <x v="1"/>
    <x v="156"/>
    <n v="883.84"/>
    <n v="4"/>
    <n v="0.2"/>
    <n v="99.432000000000002"/>
  </r>
  <r>
    <n v="2661"/>
    <x v="1301"/>
    <x v="3"/>
    <x v="354"/>
    <d v="2014-03-12T00:00:00"/>
    <s v="Standard Class"/>
    <s v="DG-13300"/>
    <s v="Deirdre Greer"/>
    <x v="1"/>
    <s v="United States"/>
    <x v="20"/>
    <x v="15"/>
    <n v="10035"/>
    <x v="3"/>
    <s v="TEC-PH-10002834"/>
    <x v="2"/>
    <x v="7"/>
    <x v="1378"/>
    <n v="1979.89"/>
    <n v="11"/>
    <n v="0"/>
    <n v="494.97250000000003"/>
  </r>
  <r>
    <n v="2662"/>
    <x v="1301"/>
    <x v="3"/>
    <x v="354"/>
    <d v="2014-03-12T00:00:00"/>
    <s v="Standard Class"/>
    <s v="DG-13300"/>
    <s v="Deirdre Greer"/>
    <x v="1"/>
    <s v="United States"/>
    <x v="20"/>
    <x v="15"/>
    <n v="10035"/>
    <x v="3"/>
    <s v="OFF-EN-10003055"/>
    <x v="1"/>
    <x v="12"/>
    <x v="873"/>
    <n v="79.959999999999994"/>
    <n v="2"/>
    <n v="0"/>
    <n v="35.981999999999999"/>
  </r>
  <r>
    <n v="2663"/>
    <x v="1302"/>
    <x v="3"/>
    <x v="349"/>
    <d v="2014-04-16T00:00:00"/>
    <s v="First Class"/>
    <s v="CL-12700"/>
    <s v="Craig Leslie"/>
    <x v="2"/>
    <s v="United States"/>
    <x v="24"/>
    <x v="25"/>
    <n v="65807"/>
    <x v="2"/>
    <s v="OFF-BI-10003460"/>
    <x v="1"/>
    <x v="8"/>
    <x v="234"/>
    <n v="8.76"/>
    <n v="2"/>
    <n v="0"/>
    <n v="4.2047999999999996"/>
  </r>
  <r>
    <n v="2664"/>
    <x v="1303"/>
    <x v="0"/>
    <x v="766"/>
    <d v="2013-05-05T00:00:00"/>
    <s v="First Class"/>
    <s v="HF-14995"/>
    <s v="Herbert Flentye"/>
    <x v="0"/>
    <s v="United States"/>
    <x v="26"/>
    <x v="18"/>
    <n v="38109"/>
    <x v="0"/>
    <s v="OFF-LA-10001569"/>
    <x v="1"/>
    <x v="2"/>
    <x v="633"/>
    <n v="3.984"/>
    <n v="1"/>
    <n v="0.2"/>
    <n v="1.2948"/>
  </r>
  <r>
    <n v="2665"/>
    <x v="1303"/>
    <x v="0"/>
    <x v="766"/>
    <d v="2013-05-05T00:00:00"/>
    <s v="First Class"/>
    <s v="HF-14995"/>
    <s v="Herbert Flentye"/>
    <x v="0"/>
    <s v="United States"/>
    <x v="26"/>
    <x v="18"/>
    <n v="38109"/>
    <x v="0"/>
    <s v="FUR-TA-10004534"/>
    <x v="0"/>
    <x v="3"/>
    <x v="121"/>
    <n v="370.62"/>
    <n v="3"/>
    <n v="0.4"/>
    <n v="-142.071"/>
  </r>
  <r>
    <n v="2666"/>
    <x v="1303"/>
    <x v="0"/>
    <x v="766"/>
    <d v="2013-05-05T00:00:00"/>
    <s v="First Class"/>
    <s v="HF-14995"/>
    <s v="Herbert Flentye"/>
    <x v="0"/>
    <s v="United States"/>
    <x v="26"/>
    <x v="18"/>
    <n v="38109"/>
    <x v="0"/>
    <s v="OFF-BI-10002954"/>
    <x v="1"/>
    <x v="8"/>
    <x v="1179"/>
    <n v="2.742"/>
    <n v="2"/>
    <n v="0.7"/>
    <n v="-2.0108000000000001"/>
  </r>
  <r>
    <n v="2667"/>
    <x v="1304"/>
    <x v="0"/>
    <x v="393"/>
    <d v="2013-02-10T00:00:00"/>
    <s v="Same Day"/>
    <s v="HG-15025"/>
    <s v="Hunter Glantz"/>
    <x v="0"/>
    <s v="United States"/>
    <x v="112"/>
    <x v="5"/>
    <n v="79109"/>
    <x v="2"/>
    <s v="TEC-AC-10003832"/>
    <x v="2"/>
    <x v="11"/>
    <x v="458"/>
    <n v="79.512"/>
    <n v="3"/>
    <n v="0.2"/>
    <n v="20.8719"/>
  </r>
  <r>
    <n v="2668"/>
    <x v="1304"/>
    <x v="0"/>
    <x v="393"/>
    <d v="2013-02-10T00:00:00"/>
    <s v="Same Day"/>
    <s v="HG-15025"/>
    <s v="Hunter Glantz"/>
    <x v="0"/>
    <s v="United States"/>
    <x v="112"/>
    <x v="5"/>
    <n v="79109"/>
    <x v="2"/>
    <s v="OFF-PA-10000474"/>
    <x v="1"/>
    <x v="10"/>
    <x v="33"/>
    <n v="28.352"/>
    <n v="1"/>
    <n v="0.2"/>
    <n v="9.5687999999999995"/>
  </r>
  <r>
    <n v="2669"/>
    <x v="1305"/>
    <x v="1"/>
    <x v="767"/>
    <d v="2012-08-30T00:00:00"/>
    <s v="Standard Class"/>
    <s v="NL-18310"/>
    <s v="Nancy Lomonaco"/>
    <x v="2"/>
    <s v="United States"/>
    <x v="1"/>
    <x v="1"/>
    <n v="90045"/>
    <x v="1"/>
    <s v="FUR-CH-10002774"/>
    <x v="0"/>
    <x v="1"/>
    <x v="23"/>
    <n v="40.783999999999999"/>
    <n v="1"/>
    <n v="0.2"/>
    <n v="4.5881999999999996"/>
  </r>
  <r>
    <n v="2670"/>
    <x v="1305"/>
    <x v="1"/>
    <x v="767"/>
    <d v="2012-08-30T00:00:00"/>
    <s v="Standard Class"/>
    <s v="NL-18310"/>
    <s v="Nancy Lomonaco"/>
    <x v="2"/>
    <s v="United States"/>
    <x v="1"/>
    <x v="1"/>
    <n v="90045"/>
    <x v="1"/>
    <s v="OFF-AP-10002765"/>
    <x v="1"/>
    <x v="9"/>
    <x v="1252"/>
    <n v="105.96"/>
    <n v="4"/>
    <n v="0"/>
    <n v="29.668800000000001"/>
  </r>
  <r>
    <n v="2671"/>
    <x v="1306"/>
    <x v="2"/>
    <x v="340"/>
    <d v="2011-12-09T00:00:00"/>
    <s v="Second Class"/>
    <s v="RR-19525"/>
    <s v="Rick Reed"/>
    <x v="1"/>
    <s v="United States"/>
    <x v="90"/>
    <x v="31"/>
    <n v="1852"/>
    <x v="3"/>
    <s v="OFF-PA-10001144"/>
    <x v="1"/>
    <x v="10"/>
    <x v="161"/>
    <n v="166.44"/>
    <n v="3"/>
    <n v="0"/>
    <n v="79.891199999999998"/>
  </r>
  <r>
    <n v="2672"/>
    <x v="1306"/>
    <x v="2"/>
    <x v="340"/>
    <d v="2011-12-09T00:00:00"/>
    <s v="Second Class"/>
    <s v="RR-19525"/>
    <s v="Rick Reed"/>
    <x v="1"/>
    <s v="United States"/>
    <x v="90"/>
    <x v="31"/>
    <n v="1852"/>
    <x v="3"/>
    <s v="FUR-CH-10003761"/>
    <x v="0"/>
    <x v="1"/>
    <x v="1379"/>
    <n v="785.88"/>
    <n v="6"/>
    <n v="0"/>
    <n v="212.1876"/>
  </r>
  <r>
    <n v="2673"/>
    <x v="1306"/>
    <x v="2"/>
    <x v="340"/>
    <d v="2011-12-09T00:00:00"/>
    <s v="Second Class"/>
    <s v="RR-19525"/>
    <s v="Rick Reed"/>
    <x v="1"/>
    <s v="United States"/>
    <x v="90"/>
    <x v="31"/>
    <n v="1852"/>
    <x v="3"/>
    <s v="OFF-PA-10004665"/>
    <x v="1"/>
    <x v="10"/>
    <x v="1380"/>
    <n v="26.2"/>
    <n v="2"/>
    <n v="0"/>
    <n v="12.837999999999999"/>
  </r>
  <r>
    <n v="2674"/>
    <x v="1306"/>
    <x v="2"/>
    <x v="340"/>
    <d v="2011-12-09T00:00:00"/>
    <s v="Second Class"/>
    <s v="RR-19525"/>
    <s v="Rick Reed"/>
    <x v="1"/>
    <s v="United States"/>
    <x v="90"/>
    <x v="31"/>
    <n v="1852"/>
    <x v="3"/>
    <s v="OFF-ST-10000078"/>
    <x v="1"/>
    <x v="4"/>
    <x v="1218"/>
    <n v="1325.85"/>
    <n v="5"/>
    <n v="0"/>
    <n v="238.65299999999999"/>
  </r>
  <r>
    <n v="2675"/>
    <x v="1307"/>
    <x v="3"/>
    <x v="734"/>
    <d v="2014-04-12T00:00:00"/>
    <s v="Same Day"/>
    <s v="TC-21295"/>
    <s v="Toby Carlisle"/>
    <x v="0"/>
    <s v="United States"/>
    <x v="70"/>
    <x v="1"/>
    <n v="92024"/>
    <x v="1"/>
    <s v="OFF-PA-10000357"/>
    <x v="1"/>
    <x v="10"/>
    <x v="1219"/>
    <n v="166.44"/>
    <n v="3"/>
    <n v="0"/>
    <n v="79.891199999999998"/>
  </r>
  <r>
    <n v="2676"/>
    <x v="1308"/>
    <x v="3"/>
    <x v="344"/>
    <d v="2014-03-12T00:00:00"/>
    <s v="Standard Class"/>
    <s v="DB-13615"/>
    <s v="Doug Bickford"/>
    <x v="0"/>
    <s v="United States"/>
    <x v="153"/>
    <x v="3"/>
    <n v="28806"/>
    <x v="0"/>
    <s v="OFF-AR-10000422"/>
    <x v="1"/>
    <x v="6"/>
    <x v="892"/>
    <n v="8.76"/>
    <n v="5"/>
    <n v="0.2"/>
    <n v="0.76649999999999996"/>
  </r>
  <r>
    <n v="2677"/>
    <x v="1308"/>
    <x v="3"/>
    <x v="344"/>
    <d v="2014-03-12T00:00:00"/>
    <s v="Standard Class"/>
    <s v="DB-13615"/>
    <s v="Doug Bickford"/>
    <x v="0"/>
    <s v="United States"/>
    <x v="153"/>
    <x v="3"/>
    <n v="28806"/>
    <x v="0"/>
    <s v="OFF-AP-10001205"/>
    <x v="1"/>
    <x v="9"/>
    <x v="1285"/>
    <n v="43.584000000000003"/>
    <n v="1"/>
    <n v="0.2"/>
    <n v="4.3583999999999996"/>
  </r>
  <r>
    <n v="2678"/>
    <x v="1309"/>
    <x v="2"/>
    <x v="261"/>
    <d v="2011-06-21T00:00:00"/>
    <s v="Same Day"/>
    <s v="SV-20785"/>
    <s v="Stewart Visinsky"/>
    <x v="0"/>
    <s v="United States"/>
    <x v="206"/>
    <x v="22"/>
    <n v="81001"/>
    <x v="1"/>
    <s v="OFF-BI-10001116"/>
    <x v="1"/>
    <x v="8"/>
    <x v="1066"/>
    <n v="11.087999999999999"/>
    <n v="7"/>
    <n v="0.7"/>
    <n v="-8.1311999999999998"/>
  </r>
  <r>
    <n v="2679"/>
    <x v="1309"/>
    <x v="2"/>
    <x v="261"/>
    <d v="2011-06-21T00:00:00"/>
    <s v="Same Day"/>
    <s v="SV-20785"/>
    <s v="Stewart Visinsky"/>
    <x v="0"/>
    <s v="United States"/>
    <x v="206"/>
    <x v="22"/>
    <n v="81001"/>
    <x v="1"/>
    <s v="OFF-BI-10002931"/>
    <x v="1"/>
    <x v="8"/>
    <x v="727"/>
    <n v="25.164000000000001"/>
    <n v="2"/>
    <n v="0.7"/>
    <n v="-16.776"/>
  </r>
  <r>
    <n v="2680"/>
    <x v="1310"/>
    <x v="3"/>
    <x v="276"/>
    <d v="2014-01-28T00:00:00"/>
    <s v="Standard Class"/>
    <s v="MH-18115"/>
    <s v="Mick Hernandez"/>
    <x v="2"/>
    <s v="United States"/>
    <x v="25"/>
    <x v="12"/>
    <n v="49201"/>
    <x v="2"/>
    <s v="OFF-BI-10000546"/>
    <x v="1"/>
    <x v="8"/>
    <x v="609"/>
    <n v="14.4"/>
    <n v="5"/>
    <n v="0"/>
    <n v="7.056"/>
  </r>
  <r>
    <n v="2681"/>
    <x v="1310"/>
    <x v="3"/>
    <x v="276"/>
    <d v="2014-01-28T00:00:00"/>
    <s v="Standard Class"/>
    <s v="MH-18115"/>
    <s v="Mick Hernandez"/>
    <x v="2"/>
    <s v="United States"/>
    <x v="25"/>
    <x v="12"/>
    <n v="49201"/>
    <x v="2"/>
    <s v="TEC-AC-10002049"/>
    <x v="2"/>
    <x v="11"/>
    <x v="688"/>
    <n v="619.95000000000005"/>
    <n v="5"/>
    <n v="0"/>
    <n v="111.59099999999999"/>
  </r>
  <r>
    <n v="2682"/>
    <x v="1310"/>
    <x v="3"/>
    <x v="276"/>
    <d v="2014-01-28T00:00:00"/>
    <s v="Standard Class"/>
    <s v="MH-18115"/>
    <s v="Mick Hernandez"/>
    <x v="2"/>
    <s v="United States"/>
    <x v="25"/>
    <x v="12"/>
    <n v="49201"/>
    <x v="2"/>
    <s v="OFF-BI-10001196"/>
    <x v="1"/>
    <x v="8"/>
    <x v="1381"/>
    <n v="89.52"/>
    <n v="4"/>
    <n v="0"/>
    <n v="42.074399999999997"/>
  </r>
  <r>
    <n v="2683"/>
    <x v="1310"/>
    <x v="3"/>
    <x v="276"/>
    <d v="2014-01-28T00:00:00"/>
    <s v="Standard Class"/>
    <s v="MH-18115"/>
    <s v="Mick Hernandez"/>
    <x v="2"/>
    <s v="United States"/>
    <x v="25"/>
    <x v="12"/>
    <n v="49201"/>
    <x v="2"/>
    <s v="TEC-MA-10002981"/>
    <x v="2"/>
    <x v="15"/>
    <x v="1382"/>
    <n v="350.97300000000001"/>
    <n v="3"/>
    <n v="0.1"/>
    <n v="152.0883"/>
  </r>
  <r>
    <n v="2684"/>
    <x v="1310"/>
    <x v="3"/>
    <x v="276"/>
    <d v="2014-01-28T00:00:00"/>
    <s v="Standard Class"/>
    <s v="MH-18115"/>
    <s v="Mick Hernandez"/>
    <x v="2"/>
    <s v="United States"/>
    <x v="25"/>
    <x v="12"/>
    <n v="49201"/>
    <x v="2"/>
    <s v="TEC-PH-10003601"/>
    <x v="2"/>
    <x v="7"/>
    <x v="1383"/>
    <n v="164.99"/>
    <n v="1"/>
    <n v="0"/>
    <n v="49.497"/>
  </r>
  <r>
    <n v="2685"/>
    <x v="1311"/>
    <x v="3"/>
    <x v="222"/>
    <d v="2014-07-07T00:00:00"/>
    <s v="Standard Class"/>
    <s v="CT-11995"/>
    <s v="Carol Triggs"/>
    <x v="0"/>
    <s v="United States"/>
    <x v="1"/>
    <x v="1"/>
    <n v="90004"/>
    <x v="1"/>
    <s v="OFF-BI-10000632"/>
    <x v="1"/>
    <x v="8"/>
    <x v="1288"/>
    <n v="312.55200000000002"/>
    <n v="9"/>
    <n v="0.2"/>
    <n v="101.57940000000001"/>
  </r>
  <r>
    <n v="2686"/>
    <x v="1312"/>
    <x v="0"/>
    <x v="47"/>
    <d v="2013-12-09T00:00:00"/>
    <s v="Standard Class"/>
    <s v="KB-16315"/>
    <s v="Karl Braun"/>
    <x v="0"/>
    <s v="United States"/>
    <x v="222"/>
    <x v="3"/>
    <n v="27360"/>
    <x v="0"/>
    <s v="OFF-EN-10003055"/>
    <x v="1"/>
    <x v="12"/>
    <x v="873"/>
    <n v="95.951999999999998"/>
    <n v="3"/>
    <n v="0.2"/>
    <n v="29.984999999999999"/>
  </r>
  <r>
    <n v="2687"/>
    <x v="1312"/>
    <x v="0"/>
    <x v="47"/>
    <d v="2013-12-09T00:00:00"/>
    <s v="Standard Class"/>
    <s v="KB-16315"/>
    <s v="Karl Braun"/>
    <x v="0"/>
    <s v="United States"/>
    <x v="222"/>
    <x v="3"/>
    <n v="27360"/>
    <x v="0"/>
    <s v="OFF-BI-10001031"/>
    <x v="1"/>
    <x v="8"/>
    <x v="865"/>
    <n v="3.2040000000000002"/>
    <n v="2"/>
    <n v="0.7"/>
    <n v="-2.4563999999999999"/>
  </r>
  <r>
    <n v="2688"/>
    <x v="1313"/>
    <x v="0"/>
    <x v="578"/>
    <d v="2013-06-08T00:00:00"/>
    <s v="First Class"/>
    <s v="RA-19285"/>
    <s v="Ralph Arnett"/>
    <x v="0"/>
    <s v="United States"/>
    <x v="97"/>
    <x v="10"/>
    <n v="61604"/>
    <x v="2"/>
    <s v="OFF-BI-10002003"/>
    <x v="1"/>
    <x v="8"/>
    <x v="1384"/>
    <n v="3.98"/>
    <n v="5"/>
    <n v="0.8"/>
    <n v="-6.5670000000000002"/>
  </r>
  <r>
    <n v="2689"/>
    <x v="1314"/>
    <x v="1"/>
    <x v="768"/>
    <d v="2012-11-14T00:00:00"/>
    <s v="First Class"/>
    <s v="YC-21895"/>
    <s v="Yoseph Carroll"/>
    <x v="1"/>
    <s v="United States"/>
    <x v="1"/>
    <x v="1"/>
    <n v="90032"/>
    <x v="1"/>
    <s v="OFF-PA-10003016"/>
    <x v="1"/>
    <x v="10"/>
    <x v="1385"/>
    <n v="15.7"/>
    <n v="5"/>
    <n v="0"/>
    <n v="7.0650000000000004"/>
  </r>
  <r>
    <n v="2690"/>
    <x v="1315"/>
    <x v="2"/>
    <x v="479"/>
    <d v="2011-02-07T00:00:00"/>
    <s v="First Class"/>
    <s v="RA-19915"/>
    <s v="Russell Applegate"/>
    <x v="0"/>
    <s v="United States"/>
    <x v="22"/>
    <x v="10"/>
    <n v="60653"/>
    <x v="2"/>
    <s v="OFF-AR-10004582"/>
    <x v="1"/>
    <x v="6"/>
    <x v="1175"/>
    <n v="5.2480000000000002"/>
    <n v="4"/>
    <n v="0.2"/>
    <n v="1.64"/>
  </r>
  <r>
    <n v="2691"/>
    <x v="1316"/>
    <x v="3"/>
    <x v="769"/>
    <d v="2014-09-12T00:00:00"/>
    <s v="Standard Class"/>
    <s v="CM-12160"/>
    <s v="Charles McCrossin"/>
    <x v="0"/>
    <s v="United States"/>
    <x v="10"/>
    <x v="9"/>
    <n v="19134"/>
    <x v="3"/>
    <s v="OFF-BI-10004364"/>
    <x v="1"/>
    <x v="8"/>
    <x v="302"/>
    <n v="5.3460000000000001"/>
    <n v="3"/>
    <n v="0.7"/>
    <n v="-4.4550000000000001"/>
  </r>
  <r>
    <n v="2692"/>
    <x v="1317"/>
    <x v="0"/>
    <x v="770"/>
    <d v="2013-03-09T00:00:00"/>
    <s v="Standard Class"/>
    <s v="CS-12130"/>
    <s v="Chad Sievert"/>
    <x v="0"/>
    <s v="United States"/>
    <x v="323"/>
    <x v="22"/>
    <n v="80112"/>
    <x v="1"/>
    <s v="OFF-PA-10002246"/>
    <x v="1"/>
    <x v="10"/>
    <x v="1386"/>
    <n v="15.48"/>
    <n v="3"/>
    <n v="0.2"/>
    <n v="5.6115000000000004"/>
  </r>
  <r>
    <n v="2693"/>
    <x v="1317"/>
    <x v="0"/>
    <x v="770"/>
    <d v="2013-03-09T00:00:00"/>
    <s v="Standard Class"/>
    <s v="CS-12130"/>
    <s v="Chad Sievert"/>
    <x v="0"/>
    <s v="United States"/>
    <x v="323"/>
    <x v="22"/>
    <n v="80112"/>
    <x v="1"/>
    <s v="TEC-PH-10002890"/>
    <x v="2"/>
    <x v="7"/>
    <x v="1387"/>
    <n v="108.57599999999999"/>
    <n v="3"/>
    <n v="0.2"/>
    <n v="8.1432000000000002"/>
  </r>
  <r>
    <n v="2694"/>
    <x v="1318"/>
    <x v="0"/>
    <x v="115"/>
    <d v="2013-01-28T00:00:00"/>
    <s v="Standard Class"/>
    <s v="AJ-10795"/>
    <s v="Anthony Johnson"/>
    <x v="1"/>
    <s v="United States"/>
    <x v="4"/>
    <x v="4"/>
    <n v="98115"/>
    <x v="1"/>
    <s v="FUR-FU-10001475"/>
    <x v="0"/>
    <x v="5"/>
    <x v="499"/>
    <n v="109.9"/>
    <n v="5"/>
    <n v="0"/>
    <n v="37.366"/>
  </r>
  <r>
    <n v="2695"/>
    <x v="1319"/>
    <x v="2"/>
    <x v="771"/>
    <d v="2011-10-20T00:00:00"/>
    <s v="Standard Class"/>
    <s v="DL-12865"/>
    <s v="Dan Lawera"/>
    <x v="0"/>
    <s v="United States"/>
    <x v="146"/>
    <x v="2"/>
    <n v="33012"/>
    <x v="0"/>
    <s v="FUR-FU-10004270"/>
    <x v="0"/>
    <x v="5"/>
    <x v="1372"/>
    <n v="15.384"/>
    <n v="1"/>
    <n v="0.2"/>
    <n v="4.0382999999999996"/>
  </r>
  <r>
    <n v="2696"/>
    <x v="1320"/>
    <x v="0"/>
    <x v="569"/>
    <d v="2013-09-02T00:00:00"/>
    <s v="First Class"/>
    <s v="BE-11410"/>
    <s v="Bobby Elias"/>
    <x v="0"/>
    <s v="United States"/>
    <x v="152"/>
    <x v="24"/>
    <n v="43130"/>
    <x v="3"/>
    <s v="OFF-PA-10003465"/>
    <x v="1"/>
    <x v="10"/>
    <x v="418"/>
    <n v="30.352"/>
    <n v="2"/>
    <n v="0.2"/>
    <n v="10.623200000000001"/>
  </r>
  <r>
    <n v="2697"/>
    <x v="1321"/>
    <x v="2"/>
    <x v="772"/>
    <d v="2011-03-23T00:00:00"/>
    <s v="Standard Class"/>
    <s v="SM-20320"/>
    <s v="Sean Miller"/>
    <x v="2"/>
    <s v="United States"/>
    <x v="108"/>
    <x v="2"/>
    <n v="32216"/>
    <x v="0"/>
    <s v="TEC-MA-10003626"/>
    <x v="2"/>
    <x v="15"/>
    <x v="1388"/>
    <n v="821.3"/>
    <n v="4"/>
    <n v="0.5"/>
    <n v="-16.425999999999998"/>
  </r>
  <r>
    <n v="2698"/>
    <x v="1321"/>
    <x v="2"/>
    <x v="772"/>
    <d v="2011-03-23T00:00:00"/>
    <s v="Standard Class"/>
    <s v="SM-20320"/>
    <s v="Sean Miller"/>
    <x v="2"/>
    <s v="United States"/>
    <x v="108"/>
    <x v="2"/>
    <n v="32216"/>
    <x v="0"/>
    <s v="TEC-MA-10002412"/>
    <x v="2"/>
    <x v="15"/>
    <x v="1389"/>
    <n v="22638.48"/>
    <n v="6"/>
    <n v="0.5"/>
    <n v="-1811.0784000000001"/>
  </r>
  <r>
    <n v="2699"/>
    <x v="1321"/>
    <x v="2"/>
    <x v="772"/>
    <d v="2011-03-23T00:00:00"/>
    <s v="Standard Class"/>
    <s v="SM-20320"/>
    <s v="Sean Miller"/>
    <x v="2"/>
    <s v="United States"/>
    <x v="108"/>
    <x v="2"/>
    <n v="32216"/>
    <x v="0"/>
    <s v="OFF-PA-10001804"/>
    <x v="1"/>
    <x v="10"/>
    <x v="128"/>
    <n v="21.376000000000001"/>
    <n v="4"/>
    <n v="0.2"/>
    <n v="7.4816000000000003"/>
  </r>
  <r>
    <n v="2700"/>
    <x v="1321"/>
    <x v="2"/>
    <x v="772"/>
    <d v="2011-03-23T00:00:00"/>
    <s v="Standard Class"/>
    <s v="SM-20320"/>
    <s v="Sean Miller"/>
    <x v="2"/>
    <s v="United States"/>
    <x v="108"/>
    <x v="2"/>
    <n v="32216"/>
    <x v="0"/>
    <s v="OFF-AR-10003183"/>
    <x v="1"/>
    <x v="6"/>
    <x v="1390"/>
    <n v="8.016"/>
    <n v="3"/>
    <n v="0.2"/>
    <n v="1.002"/>
  </r>
  <r>
    <n v="2701"/>
    <x v="1321"/>
    <x v="2"/>
    <x v="772"/>
    <d v="2011-03-23T00:00:00"/>
    <s v="Standard Class"/>
    <s v="SM-20320"/>
    <s v="Sean Miller"/>
    <x v="2"/>
    <s v="United States"/>
    <x v="108"/>
    <x v="2"/>
    <n v="32216"/>
    <x v="0"/>
    <s v="FUR-FU-10004270"/>
    <x v="0"/>
    <x v="5"/>
    <x v="1372"/>
    <n v="30.768000000000001"/>
    <n v="2"/>
    <n v="0.2"/>
    <n v="8.0765999999999991"/>
  </r>
  <r>
    <n v="2702"/>
    <x v="1321"/>
    <x v="2"/>
    <x v="772"/>
    <d v="2011-03-23T00:00:00"/>
    <s v="Standard Class"/>
    <s v="SM-20320"/>
    <s v="Sean Miller"/>
    <x v="2"/>
    <s v="United States"/>
    <x v="108"/>
    <x v="2"/>
    <n v="32216"/>
    <x v="0"/>
    <s v="OFF-FA-10003112"/>
    <x v="1"/>
    <x v="13"/>
    <x v="33"/>
    <n v="18.936"/>
    <n v="3"/>
    <n v="0.2"/>
    <n v="5.9175000000000004"/>
  </r>
  <r>
    <n v="2703"/>
    <x v="1321"/>
    <x v="2"/>
    <x v="772"/>
    <d v="2011-03-23T00:00:00"/>
    <s v="Standard Class"/>
    <s v="SM-20320"/>
    <s v="Sean Miller"/>
    <x v="2"/>
    <s v="United States"/>
    <x v="108"/>
    <x v="2"/>
    <n v="32216"/>
    <x v="0"/>
    <s v="FUR-FU-10001986"/>
    <x v="0"/>
    <x v="5"/>
    <x v="1133"/>
    <n v="122.352"/>
    <n v="3"/>
    <n v="0.2"/>
    <n v="15.294"/>
  </r>
  <r>
    <n v="2704"/>
    <x v="1322"/>
    <x v="2"/>
    <x v="773"/>
    <d v="2011-05-30T00:00:00"/>
    <s v="Standard Class"/>
    <s v="RP-19390"/>
    <s v="Resi PÃ¶lking"/>
    <x v="0"/>
    <s v="United States"/>
    <x v="248"/>
    <x v="39"/>
    <n v="21215"/>
    <x v="3"/>
    <s v="OFF-PA-10002319"/>
    <x v="1"/>
    <x v="10"/>
    <x v="1391"/>
    <n v="116.28"/>
    <n v="3"/>
    <n v="0"/>
    <n v="56.977200000000003"/>
  </r>
  <r>
    <n v="2705"/>
    <x v="1323"/>
    <x v="3"/>
    <x v="497"/>
    <d v="2014-07-14T00:00:00"/>
    <s v="Second Class"/>
    <s v="JD-16015"/>
    <s v="Joy Daniels"/>
    <x v="0"/>
    <s v="United States"/>
    <x v="20"/>
    <x v="15"/>
    <n v="10009"/>
    <x v="3"/>
    <s v="TEC-AC-10002323"/>
    <x v="2"/>
    <x v="11"/>
    <x v="175"/>
    <n v="132.6"/>
    <n v="6"/>
    <n v="0"/>
    <n v="17.238"/>
  </r>
  <r>
    <n v="2706"/>
    <x v="1324"/>
    <x v="3"/>
    <x v="114"/>
    <d v="2014-06-22T00:00:00"/>
    <s v="Standard Class"/>
    <s v="AB-10255"/>
    <s v="Alejandro Ballentine"/>
    <x v="2"/>
    <s v="United States"/>
    <x v="51"/>
    <x v="27"/>
    <n v="88220"/>
    <x v="1"/>
    <s v="OFF-SU-10001165"/>
    <x v="1"/>
    <x v="14"/>
    <x v="1039"/>
    <n v="16.68"/>
    <n v="2"/>
    <n v="0"/>
    <n v="4.3368000000000002"/>
  </r>
  <r>
    <n v="2707"/>
    <x v="1324"/>
    <x v="3"/>
    <x v="114"/>
    <d v="2014-06-22T00:00:00"/>
    <s v="Standard Class"/>
    <s v="AB-10255"/>
    <s v="Alejandro Ballentine"/>
    <x v="2"/>
    <s v="United States"/>
    <x v="51"/>
    <x v="27"/>
    <n v="88220"/>
    <x v="1"/>
    <s v="OFF-PA-10001246"/>
    <x v="1"/>
    <x v="10"/>
    <x v="1392"/>
    <n v="19.440000000000001"/>
    <n v="3"/>
    <n v="0"/>
    <n v="9.3312000000000008"/>
  </r>
  <r>
    <n v="2708"/>
    <x v="1324"/>
    <x v="3"/>
    <x v="114"/>
    <d v="2014-06-22T00:00:00"/>
    <s v="Standard Class"/>
    <s v="AB-10255"/>
    <s v="Alejandro Ballentine"/>
    <x v="2"/>
    <s v="United States"/>
    <x v="51"/>
    <x v="27"/>
    <n v="88220"/>
    <x v="1"/>
    <s v="OFF-PA-10001815"/>
    <x v="1"/>
    <x v="10"/>
    <x v="1393"/>
    <n v="192.16"/>
    <n v="4"/>
    <n v="0"/>
    <n v="92.236800000000002"/>
  </r>
  <r>
    <n v="2709"/>
    <x v="1325"/>
    <x v="1"/>
    <x v="564"/>
    <d v="2012-06-02T00:00:00"/>
    <s v="Standard Class"/>
    <s v="CC-12145"/>
    <s v="Charles Crestani"/>
    <x v="0"/>
    <s v="United States"/>
    <x v="1"/>
    <x v="1"/>
    <n v="90049"/>
    <x v="1"/>
    <s v="FUR-FU-10001876"/>
    <x v="0"/>
    <x v="5"/>
    <x v="1394"/>
    <n v="227.36"/>
    <n v="7"/>
    <n v="0"/>
    <n v="81.849599999999995"/>
  </r>
  <r>
    <n v="2710"/>
    <x v="1325"/>
    <x v="1"/>
    <x v="564"/>
    <d v="2012-06-02T00:00:00"/>
    <s v="Standard Class"/>
    <s v="CC-12145"/>
    <s v="Charles Crestani"/>
    <x v="0"/>
    <s v="United States"/>
    <x v="1"/>
    <x v="1"/>
    <n v="90049"/>
    <x v="1"/>
    <s v="TEC-MA-10000488"/>
    <x v="2"/>
    <x v="15"/>
    <x v="1129"/>
    <n v="1919.9760000000001"/>
    <n v="3"/>
    <n v="0.2"/>
    <n v="215.9973"/>
  </r>
  <r>
    <n v="2711"/>
    <x v="1326"/>
    <x v="1"/>
    <x v="555"/>
    <d v="2012-12-15T00:00:00"/>
    <s v="Standard Class"/>
    <s v="GH-14425"/>
    <s v="Gary Hwang"/>
    <x v="0"/>
    <s v="United States"/>
    <x v="108"/>
    <x v="2"/>
    <n v="32216"/>
    <x v="0"/>
    <s v="OFF-BI-10001098"/>
    <x v="1"/>
    <x v="8"/>
    <x v="405"/>
    <n v="12.827999999999999"/>
    <n v="2"/>
    <n v="0.7"/>
    <n v="-8.9795999999999996"/>
  </r>
  <r>
    <n v="2712"/>
    <x v="1327"/>
    <x v="3"/>
    <x v="449"/>
    <d v="2014-12-10T00:00:00"/>
    <s v="First Class"/>
    <s v="CP-12085"/>
    <s v="Cathy Prescott"/>
    <x v="1"/>
    <s v="United States"/>
    <x v="80"/>
    <x v="24"/>
    <n v="44107"/>
    <x v="3"/>
    <s v="FUR-FU-10003577"/>
    <x v="0"/>
    <x v="5"/>
    <x v="608"/>
    <n v="45.887999999999998"/>
    <n v="4"/>
    <n v="0.2"/>
    <n v="9.1776"/>
  </r>
  <r>
    <n v="2713"/>
    <x v="1328"/>
    <x v="3"/>
    <x v="570"/>
    <d v="2014-02-08T00:00:00"/>
    <s v="Second Class"/>
    <s v="GM-14440"/>
    <s v="Gary McGarr"/>
    <x v="0"/>
    <s v="United States"/>
    <x v="21"/>
    <x v="15"/>
    <n v="12180"/>
    <x v="3"/>
    <s v="OFF-AR-10002656"/>
    <x v="1"/>
    <x v="6"/>
    <x v="157"/>
    <n v="60.12"/>
    <n v="9"/>
    <n v="0"/>
    <n v="22.244399999999999"/>
  </r>
  <r>
    <n v="2714"/>
    <x v="1329"/>
    <x v="2"/>
    <x v="573"/>
    <d v="2011-04-29T00:00:00"/>
    <s v="Standard Class"/>
    <s v="LC-16885"/>
    <s v="Lena Creighton"/>
    <x v="0"/>
    <s v="United States"/>
    <x v="40"/>
    <x v="3"/>
    <n v="28403"/>
    <x v="0"/>
    <s v="TEC-PH-10004531"/>
    <x v="2"/>
    <x v="7"/>
    <x v="1395"/>
    <n v="302.37599999999998"/>
    <n v="3"/>
    <n v="0.2"/>
    <n v="37.796999999999997"/>
  </r>
  <r>
    <n v="2715"/>
    <x v="1330"/>
    <x v="1"/>
    <x v="494"/>
    <d v="2012-06-12T00:00:00"/>
    <s v="Standard Class"/>
    <s v="BT-11305"/>
    <s v="Beth Thompson"/>
    <x v="2"/>
    <s v="United States"/>
    <x v="4"/>
    <x v="4"/>
    <n v="98105"/>
    <x v="1"/>
    <s v="OFF-AR-10003251"/>
    <x v="1"/>
    <x v="6"/>
    <x v="1041"/>
    <n v="13.9"/>
    <n v="5"/>
    <n v="0"/>
    <n v="5.56"/>
  </r>
  <r>
    <n v="2716"/>
    <x v="1331"/>
    <x v="2"/>
    <x v="774"/>
    <d v="2011-08-12T00:00:00"/>
    <s v="Standard Class"/>
    <s v="CP-12085"/>
    <s v="Cathy Prescott"/>
    <x v="1"/>
    <s v="United States"/>
    <x v="20"/>
    <x v="15"/>
    <n v="10024"/>
    <x v="3"/>
    <s v="TEC-PH-10000673"/>
    <x v="2"/>
    <x v="7"/>
    <x v="1396"/>
    <n v="129.97999999999999"/>
    <n v="2"/>
    <n v="0"/>
    <n v="62.3904"/>
  </r>
  <r>
    <n v="2717"/>
    <x v="1332"/>
    <x v="3"/>
    <x v="775"/>
    <d v="2014-02-09T00:00:00"/>
    <s v="Standard Class"/>
    <s v="SC-20680"/>
    <s v="Steve Carroll"/>
    <x v="2"/>
    <s v="United States"/>
    <x v="38"/>
    <x v="32"/>
    <n v="31907"/>
    <x v="0"/>
    <s v="TEC-AC-10000158"/>
    <x v="2"/>
    <x v="11"/>
    <x v="353"/>
    <n v="71.98"/>
    <n v="2"/>
    <n v="0"/>
    <n v="15.1158"/>
  </r>
  <r>
    <n v="2718"/>
    <x v="1333"/>
    <x v="2"/>
    <x v="557"/>
    <d v="2011-09-13T00:00:00"/>
    <s v="Standard Class"/>
    <s v="DK-13375"/>
    <s v="Dennis Kane"/>
    <x v="0"/>
    <s v="United States"/>
    <x v="20"/>
    <x v="15"/>
    <n v="10024"/>
    <x v="3"/>
    <s v="TEC-PH-10002075"/>
    <x v="2"/>
    <x v="7"/>
    <x v="1397"/>
    <n v="377.97"/>
    <n v="3"/>
    <n v="0"/>
    <n v="109.6113"/>
  </r>
  <r>
    <n v="2719"/>
    <x v="1334"/>
    <x v="3"/>
    <x v="202"/>
    <d v="2014-12-28T00:00:00"/>
    <s v="Standard Class"/>
    <s v="SE-20110"/>
    <s v="Sanjit Engle"/>
    <x v="0"/>
    <s v="United States"/>
    <x v="116"/>
    <x v="1"/>
    <n v="92627"/>
    <x v="1"/>
    <s v="OFF-ST-10004340"/>
    <x v="1"/>
    <x v="4"/>
    <x v="809"/>
    <n v="124.36"/>
    <n v="2"/>
    <n v="0"/>
    <n v="33.577199999999998"/>
  </r>
  <r>
    <n v="2720"/>
    <x v="1335"/>
    <x v="2"/>
    <x v="776"/>
    <d v="2011-08-12T00:00:00"/>
    <s v="Second Class"/>
    <s v="LF-17185"/>
    <s v="Luke Foster"/>
    <x v="0"/>
    <s v="United States"/>
    <x v="12"/>
    <x v="5"/>
    <n v="77095"/>
    <x v="2"/>
    <s v="FUR-FU-10002759"/>
    <x v="0"/>
    <x v="5"/>
    <x v="555"/>
    <n v="23.975999999999999"/>
    <n v="3"/>
    <n v="0.6"/>
    <n v="-14.3856"/>
  </r>
  <r>
    <n v="2721"/>
    <x v="1336"/>
    <x v="2"/>
    <x v="130"/>
    <d v="2011-08-11T00:00:00"/>
    <s v="Second Class"/>
    <s v="ON-18715"/>
    <s v="Odella Nelson"/>
    <x v="1"/>
    <s v="United States"/>
    <x v="143"/>
    <x v="3"/>
    <n v="27511"/>
    <x v="0"/>
    <s v="OFF-FA-10000585"/>
    <x v="1"/>
    <x v="13"/>
    <x v="202"/>
    <n v="8.3759999999999994"/>
    <n v="3"/>
    <n v="0.2"/>
    <n v="2.7222"/>
  </r>
  <r>
    <n v="2722"/>
    <x v="1336"/>
    <x v="2"/>
    <x v="130"/>
    <d v="2011-08-11T00:00:00"/>
    <s v="Second Class"/>
    <s v="ON-18715"/>
    <s v="Odella Nelson"/>
    <x v="1"/>
    <s v="United States"/>
    <x v="143"/>
    <x v="3"/>
    <n v="27511"/>
    <x v="0"/>
    <s v="OFF-AP-10004859"/>
    <x v="1"/>
    <x v="9"/>
    <x v="921"/>
    <n v="58.24"/>
    <n v="5"/>
    <n v="0.2"/>
    <n v="5.0960000000000001"/>
  </r>
  <r>
    <n v="2723"/>
    <x v="1337"/>
    <x v="0"/>
    <x v="167"/>
    <d v="2013-04-20T00:00:00"/>
    <s v="Second Class"/>
    <s v="TB-21400"/>
    <s v="Tom Boeckenhauer"/>
    <x v="0"/>
    <s v="United States"/>
    <x v="166"/>
    <x v="17"/>
    <n v="22304"/>
    <x v="0"/>
    <s v="OFF-ST-10001558"/>
    <x v="1"/>
    <x v="4"/>
    <x v="712"/>
    <n v="81.2"/>
    <n v="5"/>
    <n v="0"/>
    <n v="12.18"/>
  </r>
  <r>
    <n v="2724"/>
    <x v="1338"/>
    <x v="2"/>
    <x v="777"/>
    <d v="2011-08-10T00:00:00"/>
    <s v="Standard Class"/>
    <s v="DF-13135"/>
    <s v="David Flashing"/>
    <x v="0"/>
    <s v="United States"/>
    <x v="132"/>
    <x v="1"/>
    <n v="94591"/>
    <x v="1"/>
    <s v="OFF-LA-10004689"/>
    <x v="1"/>
    <x v="2"/>
    <x v="261"/>
    <n v="14.45"/>
    <n v="5"/>
    <n v="0"/>
    <n v="6.7915000000000001"/>
  </r>
  <r>
    <n v="2725"/>
    <x v="1338"/>
    <x v="2"/>
    <x v="777"/>
    <d v="2011-08-10T00:00:00"/>
    <s v="Standard Class"/>
    <s v="DF-13135"/>
    <s v="David Flashing"/>
    <x v="0"/>
    <s v="United States"/>
    <x v="132"/>
    <x v="1"/>
    <n v="94591"/>
    <x v="1"/>
    <s v="OFF-BI-10002867"/>
    <x v="1"/>
    <x v="8"/>
    <x v="963"/>
    <n v="95.647999999999996"/>
    <n v="2"/>
    <n v="0.2"/>
    <n v="31.085599999999999"/>
  </r>
  <r>
    <n v="2726"/>
    <x v="1339"/>
    <x v="3"/>
    <x v="659"/>
    <d v="2014-11-14T00:00:00"/>
    <s v="Standard Class"/>
    <s v="EP-13915"/>
    <s v="Emily Phan"/>
    <x v="0"/>
    <s v="United States"/>
    <x v="10"/>
    <x v="9"/>
    <n v="19120"/>
    <x v="3"/>
    <s v="TEC-PH-10003811"/>
    <x v="2"/>
    <x v="7"/>
    <x v="1187"/>
    <n v="359.97"/>
    <n v="5"/>
    <n v="0.4"/>
    <n v="-71.994"/>
  </r>
  <r>
    <n v="2727"/>
    <x v="1339"/>
    <x v="3"/>
    <x v="659"/>
    <d v="2014-11-14T00:00:00"/>
    <s v="Standard Class"/>
    <s v="EP-13915"/>
    <s v="Emily Phan"/>
    <x v="0"/>
    <s v="United States"/>
    <x v="10"/>
    <x v="9"/>
    <n v="19120"/>
    <x v="3"/>
    <s v="FUR-TA-10000849"/>
    <x v="0"/>
    <x v="3"/>
    <x v="1318"/>
    <n v="350.35199999999998"/>
    <n v="4"/>
    <n v="0.4"/>
    <n v="-140.14080000000001"/>
  </r>
  <r>
    <n v="2728"/>
    <x v="1340"/>
    <x v="3"/>
    <x v="66"/>
    <d v="2014-12-25T00:00:00"/>
    <s v="First Class"/>
    <s v="SK-19990"/>
    <s v="Sally Knutson"/>
    <x v="0"/>
    <s v="United States"/>
    <x v="167"/>
    <x v="24"/>
    <n v="43615"/>
    <x v="3"/>
    <s v="OFF-BI-10000848"/>
    <x v="1"/>
    <x v="8"/>
    <x v="515"/>
    <n v="1.641"/>
    <n v="1"/>
    <n v="0.7"/>
    <n v="-1.3128"/>
  </r>
  <r>
    <n v="2729"/>
    <x v="1340"/>
    <x v="3"/>
    <x v="66"/>
    <d v="2014-12-25T00:00:00"/>
    <s v="First Class"/>
    <s v="SK-19990"/>
    <s v="Sally Knutson"/>
    <x v="0"/>
    <s v="United States"/>
    <x v="167"/>
    <x v="24"/>
    <n v="43615"/>
    <x v="3"/>
    <s v="TEC-PH-10003072"/>
    <x v="2"/>
    <x v="7"/>
    <x v="1310"/>
    <n v="629.95799999999997"/>
    <n v="7"/>
    <n v="0.4"/>
    <n v="94.493700000000004"/>
  </r>
  <r>
    <n v="2730"/>
    <x v="1341"/>
    <x v="3"/>
    <x v="778"/>
    <d v="2014-02-20T00:00:00"/>
    <s v="Standard Class"/>
    <s v="FH-14350"/>
    <s v="Fred Harton"/>
    <x v="0"/>
    <s v="United States"/>
    <x v="4"/>
    <x v="4"/>
    <n v="98105"/>
    <x v="1"/>
    <s v="OFF-AR-10001547"/>
    <x v="1"/>
    <x v="6"/>
    <x v="147"/>
    <n v="6.63"/>
    <n v="3"/>
    <n v="0"/>
    <n v="1.7901"/>
  </r>
  <r>
    <n v="2731"/>
    <x v="1341"/>
    <x v="3"/>
    <x v="778"/>
    <d v="2014-02-20T00:00:00"/>
    <s v="Standard Class"/>
    <s v="FH-14350"/>
    <s v="Fred Harton"/>
    <x v="0"/>
    <s v="United States"/>
    <x v="4"/>
    <x v="4"/>
    <n v="98105"/>
    <x v="1"/>
    <s v="TEC-AC-10001838"/>
    <x v="2"/>
    <x v="11"/>
    <x v="645"/>
    <n v="799.96"/>
    <n v="4"/>
    <n v="0"/>
    <n v="343.9828"/>
  </r>
  <r>
    <n v="2732"/>
    <x v="1341"/>
    <x v="3"/>
    <x v="778"/>
    <d v="2014-02-20T00:00:00"/>
    <s v="Standard Class"/>
    <s v="FH-14350"/>
    <s v="Fred Harton"/>
    <x v="0"/>
    <s v="United States"/>
    <x v="4"/>
    <x v="4"/>
    <n v="98105"/>
    <x v="1"/>
    <s v="FUR-FU-10004017"/>
    <x v="0"/>
    <x v="5"/>
    <x v="215"/>
    <n v="107.53"/>
    <n v="1"/>
    <n v="0"/>
    <n v="21.506"/>
  </r>
  <r>
    <n v="2733"/>
    <x v="1342"/>
    <x v="2"/>
    <x v="779"/>
    <d v="2011-06-07T00:00:00"/>
    <s v="Standard Class"/>
    <s v="EH-13945"/>
    <s v="Eric Hoffmann"/>
    <x v="0"/>
    <s v="United States"/>
    <x v="135"/>
    <x v="30"/>
    <n v="7060"/>
    <x v="3"/>
    <s v="TEC-PH-10002923"/>
    <x v="2"/>
    <x v="7"/>
    <x v="680"/>
    <n v="73.98"/>
    <n v="2"/>
    <n v="0"/>
    <n v="19.974599999999999"/>
  </r>
  <r>
    <n v="2734"/>
    <x v="1342"/>
    <x v="2"/>
    <x v="779"/>
    <d v="2011-06-07T00:00:00"/>
    <s v="Standard Class"/>
    <s v="EH-13945"/>
    <s v="Eric Hoffmann"/>
    <x v="0"/>
    <s v="United States"/>
    <x v="135"/>
    <x v="30"/>
    <n v="7060"/>
    <x v="3"/>
    <s v="OFF-AR-10000716"/>
    <x v="1"/>
    <x v="6"/>
    <x v="786"/>
    <n v="5.58"/>
    <n v="1"/>
    <n v="0"/>
    <n v="2.1762000000000001"/>
  </r>
  <r>
    <n v="2735"/>
    <x v="1343"/>
    <x v="1"/>
    <x v="780"/>
    <d v="2012-02-23T00:00:00"/>
    <s v="Second Class"/>
    <s v="JE-15715"/>
    <s v="Joe Elijah"/>
    <x v="0"/>
    <s v="United States"/>
    <x v="324"/>
    <x v="27"/>
    <n v="88001"/>
    <x v="1"/>
    <s v="OFF-PA-10000249"/>
    <x v="1"/>
    <x v="10"/>
    <x v="33"/>
    <n v="49.12"/>
    <n v="4"/>
    <n v="0"/>
    <n v="23.086400000000001"/>
  </r>
  <r>
    <n v="2736"/>
    <x v="1344"/>
    <x v="1"/>
    <x v="50"/>
    <d v="2012-11-19T00:00:00"/>
    <s v="Standard Class"/>
    <s v="KL-16645"/>
    <s v="Ken Lonsdale"/>
    <x v="0"/>
    <s v="United States"/>
    <x v="46"/>
    <x v="13"/>
    <n v="19711"/>
    <x v="3"/>
    <s v="TEC-PH-10003691"/>
    <x v="2"/>
    <x v="7"/>
    <x v="1398"/>
    <n v="377.97"/>
    <n v="3"/>
    <n v="0"/>
    <n v="94.492500000000007"/>
  </r>
  <r>
    <n v="2737"/>
    <x v="1344"/>
    <x v="1"/>
    <x v="50"/>
    <d v="2012-11-19T00:00:00"/>
    <s v="Standard Class"/>
    <s v="KL-16645"/>
    <s v="Ken Lonsdale"/>
    <x v="0"/>
    <s v="United States"/>
    <x v="46"/>
    <x v="13"/>
    <n v="19711"/>
    <x v="3"/>
    <s v="OFF-PA-10001560"/>
    <x v="1"/>
    <x v="10"/>
    <x v="664"/>
    <n v="42.28"/>
    <n v="7"/>
    <n v="0"/>
    <n v="19.871600000000001"/>
  </r>
  <r>
    <n v="2738"/>
    <x v="1344"/>
    <x v="1"/>
    <x v="50"/>
    <d v="2012-11-19T00:00:00"/>
    <s v="Standard Class"/>
    <s v="KL-16645"/>
    <s v="Ken Lonsdale"/>
    <x v="0"/>
    <s v="United States"/>
    <x v="46"/>
    <x v="13"/>
    <n v="19711"/>
    <x v="3"/>
    <s v="FUR-BO-10004467"/>
    <x v="0"/>
    <x v="0"/>
    <x v="883"/>
    <n v="299.97000000000003"/>
    <n v="3"/>
    <n v="0"/>
    <n v="56.994300000000003"/>
  </r>
  <r>
    <n v="2739"/>
    <x v="1344"/>
    <x v="1"/>
    <x v="50"/>
    <d v="2012-11-19T00:00:00"/>
    <s v="Standard Class"/>
    <s v="KL-16645"/>
    <s v="Ken Lonsdale"/>
    <x v="0"/>
    <s v="United States"/>
    <x v="46"/>
    <x v="13"/>
    <n v="19711"/>
    <x v="3"/>
    <s v="TEC-PH-10001819"/>
    <x v="2"/>
    <x v="7"/>
    <x v="805"/>
    <n v="89.98"/>
    <n v="2"/>
    <n v="0"/>
    <n v="43.190399999999997"/>
  </r>
  <r>
    <n v="2740"/>
    <x v="1345"/>
    <x v="3"/>
    <x v="513"/>
    <d v="2014-04-19T00:00:00"/>
    <s v="First Class"/>
    <s v="EB-13750"/>
    <s v="Edward Becker"/>
    <x v="1"/>
    <s v="United States"/>
    <x v="325"/>
    <x v="19"/>
    <n v="35244"/>
    <x v="0"/>
    <s v="OFF-SU-10000157"/>
    <x v="1"/>
    <x v="14"/>
    <x v="1399"/>
    <n v="477.24"/>
    <n v="4"/>
    <n v="0"/>
    <n v="9.5448000000000004"/>
  </r>
  <r>
    <n v="2741"/>
    <x v="1345"/>
    <x v="3"/>
    <x v="513"/>
    <d v="2014-04-19T00:00:00"/>
    <s v="First Class"/>
    <s v="EB-13750"/>
    <s v="Edward Becker"/>
    <x v="1"/>
    <s v="United States"/>
    <x v="325"/>
    <x v="19"/>
    <n v="35244"/>
    <x v="0"/>
    <s v="TEC-AC-10004227"/>
    <x v="2"/>
    <x v="11"/>
    <x v="1400"/>
    <n v="25.98"/>
    <n v="2"/>
    <n v="0"/>
    <n v="1.5588"/>
  </r>
  <r>
    <n v="2742"/>
    <x v="1346"/>
    <x v="0"/>
    <x v="781"/>
    <d v="2013-02-27T00:00:00"/>
    <s v="Second Class"/>
    <s v="BD-11725"/>
    <s v="Bruce Degenhardt"/>
    <x v="0"/>
    <s v="United States"/>
    <x v="46"/>
    <x v="24"/>
    <n v="43055"/>
    <x v="3"/>
    <s v="OFF-EN-10003134"/>
    <x v="1"/>
    <x v="12"/>
    <x v="33"/>
    <n v="46.72"/>
    <n v="5"/>
    <n v="0.2"/>
    <n v="17.52"/>
  </r>
  <r>
    <n v="2743"/>
    <x v="1347"/>
    <x v="2"/>
    <x v="130"/>
    <d v="2011-08-11T00:00:00"/>
    <s v="Standard Class"/>
    <s v="MS-17530"/>
    <s v="MaryBeth Skach"/>
    <x v="0"/>
    <s v="United States"/>
    <x v="70"/>
    <x v="1"/>
    <n v="92037"/>
    <x v="1"/>
    <s v="FUR-FU-10004671"/>
    <x v="0"/>
    <x v="5"/>
    <x v="1357"/>
    <n v="35.340000000000003"/>
    <n v="2"/>
    <n v="0"/>
    <n v="13.4292"/>
  </r>
  <r>
    <n v="2744"/>
    <x v="1348"/>
    <x v="1"/>
    <x v="782"/>
    <d v="2012-06-25T00:00:00"/>
    <s v="Second Class"/>
    <s v="SC-20770"/>
    <s v="Stewart Carmichael"/>
    <x v="1"/>
    <s v="United States"/>
    <x v="8"/>
    <x v="1"/>
    <n v="94122"/>
    <x v="1"/>
    <s v="FUR-FU-10002253"/>
    <x v="0"/>
    <x v="5"/>
    <x v="587"/>
    <n v="257.64"/>
    <n v="6"/>
    <n v="0"/>
    <n v="100.4796"/>
  </r>
  <r>
    <n v="2745"/>
    <x v="1348"/>
    <x v="1"/>
    <x v="782"/>
    <d v="2012-06-25T00:00:00"/>
    <s v="Second Class"/>
    <s v="SC-20770"/>
    <s v="Stewart Carmichael"/>
    <x v="1"/>
    <s v="United States"/>
    <x v="8"/>
    <x v="1"/>
    <n v="94122"/>
    <x v="1"/>
    <s v="TEC-PH-10002726"/>
    <x v="2"/>
    <x v="7"/>
    <x v="66"/>
    <n v="125.976"/>
    <n v="3"/>
    <n v="0.2"/>
    <n v="47.241"/>
  </r>
  <r>
    <n v="2746"/>
    <x v="1349"/>
    <x v="3"/>
    <x v="783"/>
    <d v="2014-12-08T00:00:00"/>
    <s v="Second Class"/>
    <s v="FM-14380"/>
    <s v="Fred McMath"/>
    <x v="0"/>
    <s v="United States"/>
    <x v="108"/>
    <x v="3"/>
    <n v="28540"/>
    <x v="0"/>
    <s v="TEC-AC-10004571"/>
    <x v="2"/>
    <x v="11"/>
    <x v="404"/>
    <n v="79.992000000000004"/>
    <n v="1"/>
    <n v="0.2"/>
    <n v="21.997800000000002"/>
  </r>
  <r>
    <n v="2747"/>
    <x v="1350"/>
    <x v="2"/>
    <x v="552"/>
    <d v="2011-05-17T00:00:00"/>
    <s v="Standard Class"/>
    <s v="KT-16480"/>
    <s v="Kean Thornton"/>
    <x v="0"/>
    <s v="United States"/>
    <x v="47"/>
    <x v="31"/>
    <n v="2038"/>
    <x v="3"/>
    <s v="FUR-TA-10002228"/>
    <x v="0"/>
    <x v="3"/>
    <x v="596"/>
    <n v="700.05600000000004"/>
    <n v="3"/>
    <n v="0.3"/>
    <n v="-130.0104"/>
  </r>
  <r>
    <n v="2748"/>
    <x v="1351"/>
    <x v="1"/>
    <x v="6"/>
    <d v="2012-11-26T00:00:00"/>
    <s v="Standard Class"/>
    <s v="AP-10720"/>
    <s v="Anne Pryor"/>
    <x v="2"/>
    <s v="United States"/>
    <x v="326"/>
    <x v="5"/>
    <n v="75034"/>
    <x v="2"/>
    <s v="TEC-AC-10004127"/>
    <x v="2"/>
    <x v="11"/>
    <x v="1401"/>
    <n v="27.167999999999999"/>
    <n v="4"/>
    <n v="0.2"/>
    <n v="-1.3584000000000001"/>
  </r>
  <r>
    <n v="2749"/>
    <x v="1352"/>
    <x v="1"/>
    <x v="784"/>
    <d v="2012-08-12T00:00:00"/>
    <s v="Standard Class"/>
    <s v="RH-19555"/>
    <s v="Ritsa Hightower"/>
    <x v="0"/>
    <s v="United States"/>
    <x v="315"/>
    <x v="2"/>
    <n v="32303"/>
    <x v="0"/>
    <s v="OFF-BI-10001553"/>
    <x v="1"/>
    <x v="8"/>
    <x v="1293"/>
    <n v="8.2260000000000009"/>
    <n v="3"/>
    <n v="0.7"/>
    <n v="-6.0324"/>
  </r>
  <r>
    <n v="2750"/>
    <x v="1353"/>
    <x v="2"/>
    <x v="785"/>
    <d v="2011-06-14T00:00:00"/>
    <s v="Standard Class"/>
    <s v="CS-11950"/>
    <s v="Carlos Soltero"/>
    <x v="0"/>
    <s v="United States"/>
    <x v="4"/>
    <x v="4"/>
    <n v="98115"/>
    <x v="1"/>
    <s v="FUR-CH-10002758"/>
    <x v="0"/>
    <x v="1"/>
    <x v="1402"/>
    <n v="585.55200000000002"/>
    <n v="3"/>
    <n v="0.2"/>
    <n v="73.194000000000003"/>
  </r>
  <r>
    <n v="2751"/>
    <x v="1354"/>
    <x v="2"/>
    <x v="233"/>
    <d v="2011-11-08T00:00:00"/>
    <s v="Second Class"/>
    <s v="TM-21010"/>
    <s v="Tamara Manning"/>
    <x v="0"/>
    <s v="United States"/>
    <x v="327"/>
    <x v="1"/>
    <n v="95687"/>
    <x v="1"/>
    <s v="OFF-ST-10000532"/>
    <x v="1"/>
    <x v="4"/>
    <x v="1403"/>
    <n v="423.28"/>
    <n v="11"/>
    <n v="0"/>
    <n v="110.0528"/>
  </r>
  <r>
    <n v="2752"/>
    <x v="1355"/>
    <x v="2"/>
    <x v="542"/>
    <d v="2011-05-30T00:00:00"/>
    <s v="Standard Class"/>
    <s v="HF-14995"/>
    <s v="Herbert Flentye"/>
    <x v="0"/>
    <s v="United States"/>
    <x v="1"/>
    <x v="1"/>
    <n v="90008"/>
    <x v="1"/>
    <s v="FUR-CH-10000988"/>
    <x v="0"/>
    <x v="1"/>
    <x v="1132"/>
    <n v="225.29599999999999"/>
    <n v="2"/>
    <n v="0.2"/>
    <n v="22.529599999999999"/>
  </r>
  <r>
    <n v="2753"/>
    <x v="1356"/>
    <x v="1"/>
    <x v="786"/>
    <d v="2012-04-21T00:00:00"/>
    <s v="Standard Class"/>
    <s v="GA-14515"/>
    <s v="George Ashbrook"/>
    <x v="0"/>
    <s v="United States"/>
    <x v="8"/>
    <x v="1"/>
    <n v="94122"/>
    <x v="1"/>
    <s v="OFF-AR-10003251"/>
    <x v="1"/>
    <x v="6"/>
    <x v="1041"/>
    <n v="5.56"/>
    <n v="2"/>
    <n v="0"/>
    <n v="2.2240000000000002"/>
  </r>
  <r>
    <n v="2754"/>
    <x v="1356"/>
    <x v="1"/>
    <x v="786"/>
    <d v="2012-04-21T00:00:00"/>
    <s v="Standard Class"/>
    <s v="GA-14515"/>
    <s v="George Ashbrook"/>
    <x v="0"/>
    <s v="United States"/>
    <x v="8"/>
    <x v="1"/>
    <n v="94122"/>
    <x v="1"/>
    <s v="TEC-AC-10003174"/>
    <x v="2"/>
    <x v="11"/>
    <x v="614"/>
    <n v="323.37"/>
    <n v="3"/>
    <n v="0"/>
    <n v="129.34800000000001"/>
  </r>
  <r>
    <n v="2755"/>
    <x v="1356"/>
    <x v="1"/>
    <x v="786"/>
    <d v="2012-04-21T00:00:00"/>
    <s v="Standard Class"/>
    <s v="GA-14515"/>
    <s v="George Ashbrook"/>
    <x v="0"/>
    <s v="United States"/>
    <x v="8"/>
    <x v="1"/>
    <n v="94122"/>
    <x v="1"/>
    <s v="TEC-PH-10002310"/>
    <x v="2"/>
    <x v="7"/>
    <x v="1359"/>
    <n v="783.96"/>
    <n v="5"/>
    <n v="0.2"/>
    <n v="68.596500000000006"/>
  </r>
  <r>
    <n v="2756"/>
    <x v="1356"/>
    <x v="1"/>
    <x v="786"/>
    <d v="2012-04-21T00:00:00"/>
    <s v="Standard Class"/>
    <s v="GA-14515"/>
    <s v="George Ashbrook"/>
    <x v="0"/>
    <s v="United States"/>
    <x v="8"/>
    <x v="1"/>
    <n v="94122"/>
    <x v="1"/>
    <s v="OFF-AP-10002651"/>
    <x v="1"/>
    <x v="9"/>
    <x v="1341"/>
    <n v="1447.65"/>
    <n v="5"/>
    <n v="0"/>
    <n v="419.81849999999997"/>
  </r>
  <r>
    <n v="2757"/>
    <x v="1356"/>
    <x v="1"/>
    <x v="786"/>
    <d v="2012-04-21T00:00:00"/>
    <s v="Standard Class"/>
    <s v="GA-14515"/>
    <s v="George Ashbrook"/>
    <x v="0"/>
    <s v="United States"/>
    <x v="8"/>
    <x v="1"/>
    <n v="94122"/>
    <x v="1"/>
    <s v="OFF-PA-10001184"/>
    <x v="1"/>
    <x v="10"/>
    <x v="1307"/>
    <n v="11.96"/>
    <n v="2"/>
    <n v="0"/>
    <n v="5.8604000000000003"/>
  </r>
  <r>
    <n v="2758"/>
    <x v="1357"/>
    <x v="0"/>
    <x v="725"/>
    <d v="2013-06-14T00:00:00"/>
    <s v="Second Class"/>
    <s v="ES-14020"/>
    <s v="Erica Smith"/>
    <x v="0"/>
    <s v="United States"/>
    <x v="20"/>
    <x v="15"/>
    <n v="10035"/>
    <x v="3"/>
    <s v="TEC-AC-10002402"/>
    <x v="2"/>
    <x v="11"/>
    <x v="651"/>
    <n v="239.97"/>
    <n v="3"/>
    <n v="0"/>
    <n v="71.991"/>
  </r>
  <r>
    <n v="2759"/>
    <x v="1358"/>
    <x v="0"/>
    <x v="21"/>
    <d v="2013-03-16T00:00:00"/>
    <s v="Standard Class"/>
    <s v="JP-16135"/>
    <s v="Julie Prescott"/>
    <x v="2"/>
    <s v="United States"/>
    <x v="38"/>
    <x v="32"/>
    <n v="31907"/>
    <x v="0"/>
    <s v="FUR-FU-10004270"/>
    <x v="0"/>
    <x v="5"/>
    <x v="1372"/>
    <n v="76.92"/>
    <n v="4"/>
    <n v="0"/>
    <n v="31.537199999999999"/>
  </r>
  <r>
    <n v="2760"/>
    <x v="1358"/>
    <x v="0"/>
    <x v="21"/>
    <d v="2013-03-16T00:00:00"/>
    <s v="Standard Class"/>
    <s v="JP-16135"/>
    <s v="Julie Prescott"/>
    <x v="2"/>
    <s v="United States"/>
    <x v="38"/>
    <x v="32"/>
    <n v="31907"/>
    <x v="0"/>
    <s v="OFF-ST-10001526"/>
    <x v="1"/>
    <x v="4"/>
    <x v="764"/>
    <n v="481.32"/>
    <n v="4"/>
    <n v="0"/>
    <n v="125.14319999999999"/>
  </r>
  <r>
    <n v="2761"/>
    <x v="1359"/>
    <x v="2"/>
    <x v="542"/>
    <d v="2011-05-29T00:00:00"/>
    <s v="First Class"/>
    <s v="Dp-13240"/>
    <s v="Dean percer"/>
    <x v="2"/>
    <s v="United States"/>
    <x v="208"/>
    <x v="7"/>
    <n v="84107"/>
    <x v="1"/>
    <s v="OFF-PA-10002893"/>
    <x v="1"/>
    <x v="10"/>
    <x v="359"/>
    <n v="48.4"/>
    <n v="5"/>
    <n v="0"/>
    <n v="23.231999999999999"/>
  </r>
  <r>
    <n v="2762"/>
    <x v="1360"/>
    <x v="3"/>
    <x v="386"/>
    <d v="2014-10-15T00:00:00"/>
    <s v="First Class"/>
    <s v="NK-18490"/>
    <s v="Neil Knudson"/>
    <x v="2"/>
    <s v="United States"/>
    <x v="8"/>
    <x v="1"/>
    <n v="94110"/>
    <x v="1"/>
    <s v="TEC-AC-10003709"/>
    <x v="2"/>
    <x v="11"/>
    <x v="1404"/>
    <n v="0.99"/>
    <n v="1"/>
    <n v="0"/>
    <n v="0.43559999999999999"/>
  </r>
  <r>
    <n v="2763"/>
    <x v="1360"/>
    <x v="3"/>
    <x v="386"/>
    <d v="2014-10-15T00:00:00"/>
    <s v="First Class"/>
    <s v="NK-18490"/>
    <s v="Neil Knudson"/>
    <x v="2"/>
    <s v="United States"/>
    <x v="8"/>
    <x v="1"/>
    <n v="94110"/>
    <x v="1"/>
    <s v="OFF-BI-10001191"/>
    <x v="1"/>
    <x v="8"/>
    <x v="970"/>
    <n v="101.84"/>
    <n v="5"/>
    <n v="0.2"/>
    <n v="36.917000000000002"/>
  </r>
  <r>
    <n v="2764"/>
    <x v="1361"/>
    <x v="3"/>
    <x v="738"/>
    <d v="2014-06-29T00:00:00"/>
    <s v="Standard Class"/>
    <s v="PL-18925"/>
    <s v="Paul Lucas"/>
    <x v="2"/>
    <s v="United States"/>
    <x v="10"/>
    <x v="9"/>
    <n v="19140"/>
    <x v="3"/>
    <s v="OFF-BI-10003166"/>
    <x v="1"/>
    <x v="8"/>
    <x v="1405"/>
    <n v="10.332000000000001"/>
    <n v="3"/>
    <n v="0.7"/>
    <n v="-7.5768000000000004"/>
  </r>
  <r>
    <n v="2765"/>
    <x v="1361"/>
    <x v="3"/>
    <x v="738"/>
    <d v="2014-06-29T00:00:00"/>
    <s v="Standard Class"/>
    <s v="PL-18925"/>
    <s v="Paul Lucas"/>
    <x v="2"/>
    <s v="United States"/>
    <x v="10"/>
    <x v="9"/>
    <n v="19140"/>
    <x v="3"/>
    <s v="OFF-BI-10003982"/>
    <x v="1"/>
    <x v="8"/>
    <x v="346"/>
    <n v="31.155000000000001"/>
    <n v="5"/>
    <n v="0.7"/>
    <n v="-23.8855"/>
  </r>
  <r>
    <n v="2766"/>
    <x v="1361"/>
    <x v="3"/>
    <x v="738"/>
    <d v="2014-06-29T00:00:00"/>
    <s v="Standard Class"/>
    <s v="PL-18925"/>
    <s v="Paul Lucas"/>
    <x v="2"/>
    <s v="United States"/>
    <x v="10"/>
    <x v="9"/>
    <n v="19140"/>
    <x v="3"/>
    <s v="OFF-ST-10004835"/>
    <x v="1"/>
    <x v="4"/>
    <x v="1406"/>
    <n v="8.9280000000000008"/>
    <n v="2"/>
    <n v="0.2"/>
    <n v="0.66959999999999997"/>
  </r>
  <r>
    <n v="2767"/>
    <x v="1362"/>
    <x v="3"/>
    <x v="787"/>
    <d v="2014-01-19T00:00:00"/>
    <s v="First Class"/>
    <s v="RW-19690"/>
    <s v="Robert Waldorf"/>
    <x v="0"/>
    <s v="United States"/>
    <x v="10"/>
    <x v="9"/>
    <n v="19134"/>
    <x v="3"/>
    <s v="OFF-AP-10000159"/>
    <x v="1"/>
    <x v="9"/>
    <x v="1407"/>
    <n v="34.384"/>
    <n v="1"/>
    <n v="0.2"/>
    <n v="3.8681999999999999"/>
  </r>
  <r>
    <n v="2768"/>
    <x v="1362"/>
    <x v="3"/>
    <x v="787"/>
    <d v="2014-01-19T00:00:00"/>
    <s v="First Class"/>
    <s v="RW-19690"/>
    <s v="Robert Waldorf"/>
    <x v="0"/>
    <s v="United States"/>
    <x v="10"/>
    <x v="9"/>
    <n v="19134"/>
    <x v="3"/>
    <s v="OFF-AP-10002945"/>
    <x v="1"/>
    <x v="9"/>
    <x v="225"/>
    <n v="1924.16"/>
    <n v="8"/>
    <n v="0.2"/>
    <n v="312.67599999999999"/>
  </r>
  <r>
    <n v="2769"/>
    <x v="1363"/>
    <x v="1"/>
    <x v="788"/>
    <d v="2012-07-04T00:00:00"/>
    <s v="Standard Class"/>
    <s v="MO-17950"/>
    <s v="Michael Oakman"/>
    <x v="0"/>
    <s v="United States"/>
    <x v="61"/>
    <x v="5"/>
    <n v="75220"/>
    <x v="2"/>
    <s v="OFF-AP-10001242"/>
    <x v="1"/>
    <x v="9"/>
    <x v="1408"/>
    <n v="32.192"/>
    <n v="2"/>
    <n v="0.8"/>
    <n v="-80.48"/>
  </r>
  <r>
    <n v="2770"/>
    <x v="1363"/>
    <x v="1"/>
    <x v="788"/>
    <d v="2012-07-04T00:00:00"/>
    <s v="Standard Class"/>
    <s v="MO-17950"/>
    <s v="Michael Oakman"/>
    <x v="0"/>
    <s v="United States"/>
    <x v="61"/>
    <x v="5"/>
    <n v="75220"/>
    <x v="2"/>
    <s v="TEC-AC-10003038"/>
    <x v="2"/>
    <x v="11"/>
    <x v="1024"/>
    <n v="50.12"/>
    <n v="7"/>
    <n v="0.2"/>
    <n v="-0.62649999999999995"/>
  </r>
  <r>
    <n v="2771"/>
    <x v="1363"/>
    <x v="1"/>
    <x v="788"/>
    <d v="2012-07-04T00:00:00"/>
    <s v="Standard Class"/>
    <s v="MO-17950"/>
    <s v="Michael Oakman"/>
    <x v="0"/>
    <s v="United States"/>
    <x v="61"/>
    <x v="5"/>
    <n v="75220"/>
    <x v="2"/>
    <s v="TEC-AC-10003289"/>
    <x v="2"/>
    <x v="11"/>
    <x v="1209"/>
    <n v="47.975999999999999"/>
    <n v="3"/>
    <n v="0.2"/>
    <n v="1.7990999999999999"/>
  </r>
  <r>
    <n v="2772"/>
    <x v="1364"/>
    <x v="0"/>
    <x v="323"/>
    <d v="2013-11-09T00:00:00"/>
    <s v="Standard Class"/>
    <s v="JJ-15445"/>
    <s v="Jennifer Jackson"/>
    <x v="0"/>
    <s v="United States"/>
    <x v="328"/>
    <x v="6"/>
    <n v="53186"/>
    <x v="2"/>
    <s v="OFF-ST-10000918"/>
    <x v="1"/>
    <x v="4"/>
    <x v="372"/>
    <n v="54.5"/>
    <n v="5"/>
    <n v="0"/>
    <n v="14.17"/>
  </r>
  <r>
    <n v="2773"/>
    <x v="1365"/>
    <x v="3"/>
    <x v="389"/>
    <d v="2014-12-13T00:00:00"/>
    <s v="First Class"/>
    <s v="BT-11680"/>
    <s v="Brian Thompson"/>
    <x v="0"/>
    <s v="United States"/>
    <x v="2"/>
    <x v="2"/>
    <n v="33311"/>
    <x v="0"/>
    <s v="FUR-FU-10001940"/>
    <x v="0"/>
    <x v="5"/>
    <x v="33"/>
    <n v="19.103999999999999"/>
    <n v="3"/>
    <n v="0.2"/>
    <n v="5.7312000000000003"/>
  </r>
  <r>
    <n v="2774"/>
    <x v="1366"/>
    <x v="0"/>
    <x v="441"/>
    <d v="2013-11-27T00:00:00"/>
    <s v="Standard Class"/>
    <s v="RD-19585"/>
    <s v="Rob Dowd"/>
    <x v="0"/>
    <s v="United States"/>
    <x v="66"/>
    <x v="12"/>
    <n v="48205"/>
    <x v="2"/>
    <s v="OFF-BI-10002852"/>
    <x v="1"/>
    <x v="8"/>
    <x v="91"/>
    <n v="49.44"/>
    <n v="3"/>
    <n v="0"/>
    <n v="24.2256"/>
  </r>
  <r>
    <n v="2775"/>
    <x v="1367"/>
    <x v="3"/>
    <x v="343"/>
    <d v="2014-11-19T00:00:00"/>
    <s v="Standard Class"/>
    <s v="ML-17755"/>
    <s v="Max Ludwig"/>
    <x v="2"/>
    <s v="United States"/>
    <x v="24"/>
    <x v="24"/>
    <n v="45503"/>
    <x v="3"/>
    <s v="OFF-PA-10004451"/>
    <x v="1"/>
    <x v="10"/>
    <x v="493"/>
    <n v="10.368"/>
    <n v="2"/>
    <n v="0.2"/>
    <n v="3.6288"/>
  </r>
  <r>
    <n v="2776"/>
    <x v="1368"/>
    <x v="0"/>
    <x v="147"/>
    <d v="2013-10-26T00:00:00"/>
    <s v="Standard Class"/>
    <s v="JE-15745"/>
    <s v="Joel Eaton"/>
    <x v="0"/>
    <s v="United States"/>
    <x v="70"/>
    <x v="1"/>
    <n v="92037"/>
    <x v="1"/>
    <s v="OFF-ST-10004804"/>
    <x v="1"/>
    <x v="4"/>
    <x v="230"/>
    <n v="154.44"/>
    <n v="3"/>
    <n v="0"/>
    <n v="1.5444"/>
  </r>
  <r>
    <n v="2777"/>
    <x v="1369"/>
    <x v="1"/>
    <x v="379"/>
    <d v="2012-12-25T00:00:00"/>
    <s v="Standard Class"/>
    <s v="ER-13855"/>
    <s v="Elpida Rittenbach"/>
    <x v="1"/>
    <s v="United States"/>
    <x v="77"/>
    <x v="22"/>
    <n v="80906"/>
    <x v="1"/>
    <s v="OFF-AP-10003971"/>
    <x v="1"/>
    <x v="9"/>
    <x v="914"/>
    <n v="60.984000000000002"/>
    <n v="7"/>
    <n v="0.2"/>
    <n v="4.5738000000000003"/>
  </r>
  <r>
    <n v="2778"/>
    <x v="1370"/>
    <x v="1"/>
    <x v="789"/>
    <d v="2012-07-19T00:00:00"/>
    <s v="Second Class"/>
    <s v="JM-15535"/>
    <s v="Jessica Myrick"/>
    <x v="0"/>
    <s v="United States"/>
    <x v="329"/>
    <x v="1"/>
    <n v="93309"/>
    <x v="1"/>
    <s v="FUR-BO-10003159"/>
    <x v="0"/>
    <x v="0"/>
    <x v="1100"/>
    <n v="195.46600000000001"/>
    <n v="2"/>
    <n v="0.15"/>
    <n v="-13.797599999999999"/>
  </r>
  <r>
    <n v="2779"/>
    <x v="1371"/>
    <x v="3"/>
    <x v="504"/>
    <d v="2014-06-05T00:00:00"/>
    <s v="Standard Class"/>
    <s v="SS-20140"/>
    <s v="Saphhira Shifley"/>
    <x v="1"/>
    <s v="United States"/>
    <x v="330"/>
    <x v="2"/>
    <n v="33068"/>
    <x v="0"/>
    <s v="FUR-FU-10001935"/>
    <x v="0"/>
    <x v="5"/>
    <x v="341"/>
    <n v="23.68"/>
    <n v="8"/>
    <n v="0.2"/>
    <n v="6.2160000000000002"/>
  </r>
  <r>
    <n v="2780"/>
    <x v="1371"/>
    <x v="3"/>
    <x v="504"/>
    <d v="2014-06-05T00:00:00"/>
    <s v="Standard Class"/>
    <s v="SS-20140"/>
    <s v="Saphhira Shifley"/>
    <x v="1"/>
    <s v="United States"/>
    <x v="330"/>
    <x v="2"/>
    <n v="33068"/>
    <x v="0"/>
    <s v="TEC-AC-10003433"/>
    <x v="2"/>
    <x v="11"/>
    <x v="1409"/>
    <n v="2.3759999999999999"/>
    <n v="3"/>
    <n v="0.2"/>
    <n v="0.74250000000000005"/>
  </r>
  <r>
    <n v="2781"/>
    <x v="1372"/>
    <x v="3"/>
    <x v="636"/>
    <d v="2014-09-05T00:00:00"/>
    <s v="First Class"/>
    <s v="TC-21295"/>
    <s v="Toby Carlisle"/>
    <x v="0"/>
    <s v="United States"/>
    <x v="20"/>
    <x v="15"/>
    <n v="10035"/>
    <x v="3"/>
    <s v="OFF-LA-10004544"/>
    <x v="1"/>
    <x v="2"/>
    <x v="197"/>
    <n v="59.2"/>
    <n v="4"/>
    <n v="0"/>
    <n v="29.6"/>
  </r>
  <r>
    <n v="2782"/>
    <x v="1373"/>
    <x v="3"/>
    <x v="225"/>
    <d v="2014-11-28T00:00:00"/>
    <s v="Standard Class"/>
    <s v="HG-15025"/>
    <s v="Hunter Glantz"/>
    <x v="0"/>
    <s v="United States"/>
    <x v="69"/>
    <x v="11"/>
    <n v="55044"/>
    <x v="2"/>
    <s v="OFF-AR-10001026"/>
    <x v="1"/>
    <x v="6"/>
    <x v="207"/>
    <n v="22"/>
    <n v="10"/>
    <n v="0"/>
    <n v="9.68"/>
  </r>
  <r>
    <n v="2783"/>
    <x v="1374"/>
    <x v="0"/>
    <x v="583"/>
    <d v="2013-11-17T00:00:00"/>
    <s v="Standard Class"/>
    <s v="LD-17005"/>
    <s v="Lisa DeCherney"/>
    <x v="0"/>
    <s v="United States"/>
    <x v="66"/>
    <x v="12"/>
    <n v="48234"/>
    <x v="2"/>
    <s v="TEC-PH-10001336"/>
    <x v="2"/>
    <x v="7"/>
    <x v="941"/>
    <n v="257.98"/>
    <n v="2"/>
    <n v="0"/>
    <n v="74.8142"/>
  </r>
  <r>
    <n v="2784"/>
    <x v="1375"/>
    <x v="0"/>
    <x v="732"/>
    <d v="2013-11-11T00:00:00"/>
    <s v="Standard Class"/>
    <s v="AS-10285"/>
    <s v="Alejandro Savely"/>
    <x v="1"/>
    <s v="United States"/>
    <x v="10"/>
    <x v="9"/>
    <n v="19134"/>
    <x v="3"/>
    <s v="TEC-PH-10003187"/>
    <x v="2"/>
    <x v="7"/>
    <x v="1410"/>
    <n v="23.988"/>
    <n v="2"/>
    <n v="0.4"/>
    <n v="-15.992000000000001"/>
  </r>
  <r>
    <n v="2785"/>
    <x v="1376"/>
    <x v="0"/>
    <x v="790"/>
    <d v="2013-10-16T00:00:00"/>
    <s v="Standard Class"/>
    <s v="MP-17965"/>
    <s v="Michael Paige"/>
    <x v="1"/>
    <s v="United States"/>
    <x v="21"/>
    <x v="24"/>
    <n v="45373"/>
    <x v="3"/>
    <s v="TEC-PH-10004897"/>
    <x v="2"/>
    <x v="7"/>
    <x v="1115"/>
    <n v="23.975999999999999"/>
    <n v="4"/>
    <n v="0.4"/>
    <n v="-15.5844"/>
  </r>
  <r>
    <n v="2786"/>
    <x v="1377"/>
    <x v="1"/>
    <x v="481"/>
    <d v="2012-09-23T00:00:00"/>
    <s v="First Class"/>
    <s v="CD-12790"/>
    <s v="Cynthia Delaney"/>
    <x v="2"/>
    <s v="United States"/>
    <x v="1"/>
    <x v="1"/>
    <n v="90036"/>
    <x v="1"/>
    <s v="FUR-CH-10004997"/>
    <x v="0"/>
    <x v="1"/>
    <x v="494"/>
    <n v="601.53599999999994"/>
    <n v="4"/>
    <n v="0.2"/>
    <n v="0"/>
  </r>
  <r>
    <n v="2787"/>
    <x v="1377"/>
    <x v="1"/>
    <x v="481"/>
    <d v="2012-09-23T00:00:00"/>
    <s v="First Class"/>
    <s v="CD-12790"/>
    <s v="Cynthia Delaney"/>
    <x v="2"/>
    <s v="United States"/>
    <x v="1"/>
    <x v="1"/>
    <n v="90036"/>
    <x v="1"/>
    <s v="OFF-FA-10002763"/>
    <x v="1"/>
    <x v="13"/>
    <x v="1411"/>
    <n v="7.9"/>
    <n v="2"/>
    <n v="0"/>
    <n v="2.528"/>
  </r>
  <r>
    <n v="2788"/>
    <x v="1378"/>
    <x v="2"/>
    <x v="266"/>
    <d v="2011-06-12T00:00:00"/>
    <s v="Standard Class"/>
    <s v="MD-17860"/>
    <s v="Michael Dominguez"/>
    <x v="1"/>
    <s v="United States"/>
    <x v="331"/>
    <x v="5"/>
    <n v="78415"/>
    <x v="2"/>
    <s v="FUR-FU-10001588"/>
    <x v="0"/>
    <x v="5"/>
    <x v="284"/>
    <n v="58.36"/>
    <n v="5"/>
    <n v="0.6"/>
    <n v="-24.803000000000001"/>
  </r>
  <r>
    <n v="2789"/>
    <x v="1378"/>
    <x v="2"/>
    <x v="266"/>
    <d v="2011-06-12T00:00:00"/>
    <s v="Standard Class"/>
    <s v="MD-17860"/>
    <s v="Michael Dominguez"/>
    <x v="1"/>
    <s v="United States"/>
    <x v="331"/>
    <x v="5"/>
    <n v="78415"/>
    <x v="2"/>
    <s v="OFF-AR-10000940"/>
    <x v="1"/>
    <x v="6"/>
    <x v="134"/>
    <n v="16.463999999999999"/>
    <n v="7"/>
    <n v="0.2"/>
    <n v="1.4406000000000001"/>
  </r>
  <r>
    <n v="2790"/>
    <x v="1378"/>
    <x v="2"/>
    <x v="266"/>
    <d v="2011-06-12T00:00:00"/>
    <s v="Standard Class"/>
    <s v="MD-17860"/>
    <s v="Michael Dominguez"/>
    <x v="1"/>
    <s v="United States"/>
    <x v="331"/>
    <x v="5"/>
    <n v="78415"/>
    <x v="2"/>
    <s v="FUR-FU-10002759"/>
    <x v="0"/>
    <x v="5"/>
    <x v="555"/>
    <n v="39.96"/>
    <n v="5"/>
    <n v="0.6"/>
    <n v="-23.975999999999999"/>
  </r>
  <r>
    <n v="2791"/>
    <x v="1379"/>
    <x v="2"/>
    <x v="158"/>
    <d v="2011-09-22T00:00:00"/>
    <s v="First Class"/>
    <s v="BM-11650"/>
    <s v="Brian Moss"/>
    <x v="1"/>
    <s v="United States"/>
    <x v="155"/>
    <x v="8"/>
    <n v="68104"/>
    <x v="2"/>
    <s v="OFF-AP-10000358"/>
    <x v="1"/>
    <x v="9"/>
    <x v="95"/>
    <n v="25.96"/>
    <n v="2"/>
    <n v="0"/>
    <n v="7.5284000000000004"/>
  </r>
  <r>
    <n v="2792"/>
    <x v="1379"/>
    <x v="2"/>
    <x v="158"/>
    <d v="2011-09-22T00:00:00"/>
    <s v="First Class"/>
    <s v="BM-11650"/>
    <s v="Brian Moss"/>
    <x v="1"/>
    <s v="United States"/>
    <x v="155"/>
    <x v="8"/>
    <n v="68104"/>
    <x v="2"/>
    <s v="OFF-AP-10003281"/>
    <x v="1"/>
    <x v="9"/>
    <x v="1180"/>
    <n v="36.270000000000003"/>
    <n v="3"/>
    <n v="0"/>
    <n v="10.881"/>
  </r>
  <r>
    <n v="2793"/>
    <x v="1379"/>
    <x v="2"/>
    <x v="158"/>
    <d v="2011-09-22T00:00:00"/>
    <s v="First Class"/>
    <s v="BM-11650"/>
    <s v="Brian Moss"/>
    <x v="1"/>
    <s v="United States"/>
    <x v="155"/>
    <x v="8"/>
    <n v="68104"/>
    <x v="2"/>
    <s v="OFF-PA-10000029"/>
    <x v="1"/>
    <x v="10"/>
    <x v="803"/>
    <n v="6.48"/>
    <n v="1"/>
    <n v="0"/>
    <n v="3.1103999999999998"/>
  </r>
  <r>
    <n v="2794"/>
    <x v="1380"/>
    <x v="2"/>
    <x v="791"/>
    <d v="2011-04-17T00:00:00"/>
    <s v="Standard Class"/>
    <s v="KN-16450"/>
    <s v="Kean Nguyen"/>
    <x v="1"/>
    <s v="United States"/>
    <x v="332"/>
    <x v="1"/>
    <n v="90278"/>
    <x v="1"/>
    <s v="TEC-PH-10001557"/>
    <x v="2"/>
    <x v="7"/>
    <x v="658"/>
    <n v="1075.088"/>
    <n v="14"/>
    <n v="0.2"/>
    <n v="94.0702"/>
  </r>
  <r>
    <n v="2795"/>
    <x v="1380"/>
    <x v="2"/>
    <x v="791"/>
    <d v="2011-04-17T00:00:00"/>
    <s v="Standard Class"/>
    <s v="KN-16450"/>
    <s v="Kean Nguyen"/>
    <x v="1"/>
    <s v="United States"/>
    <x v="332"/>
    <x v="1"/>
    <n v="90278"/>
    <x v="1"/>
    <s v="TEC-PH-10000576"/>
    <x v="2"/>
    <x v="7"/>
    <x v="807"/>
    <n v="438.36799999999999"/>
    <n v="4"/>
    <n v="0.2"/>
    <n v="38.357199999999999"/>
  </r>
  <r>
    <n v="2796"/>
    <x v="1380"/>
    <x v="2"/>
    <x v="791"/>
    <d v="2011-04-17T00:00:00"/>
    <s v="Standard Class"/>
    <s v="KN-16450"/>
    <s v="Kean Nguyen"/>
    <x v="1"/>
    <s v="United States"/>
    <x v="332"/>
    <x v="1"/>
    <n v="90278"/>
    <x v="1"/>
    <s v="OFF-BI-10002764"/>
    <x v="1"/>
    <x v="8"/>
    <x v="502"/>
    <n v="18.088000000000001"/>
    <n v="7"/>
    <n v="0.2"/>
    <n v="6.5568999999999997"/>
  </r>
  <r>
    <n v="2797"/>
    <x v="1380"/>
    <x v="2"/>
    <x v="791"/>
    <d v="2011-04-17T00:00:00"/>
    <s v="Standard Class"/>
    <s v="KN-16450"/>
    <s v="Kean Nguyen"/>
    <x v="1"/>
    <s v="United States"/>
    <x v="332"/>
    <x v="1"/>
    <n v="90278"/>
    <x v="1"/>
    <s v="FUR-BO-10001337"/>
    <x v="0"/>
    <x v="0"/>
    <x v="425"/>
    <n v="308.49900000000002"/>
    <n v="3"/>
    <n v="0.15"/>
    <n v="-18.146999999999998"/>
  </r>
  <r>
    <n v="2798"/>
    <x v="1381"/>
    <x v="3"/>
    <x v="179"/>
    <d v="2014-10-28T00:00:00"/>
    <s v="Standard Class"/>
    <s v="IG-15085"/>
    <s v="Ivan Gibson"/>
    <x v="0"/>
    <s v="United States"/>
    <x v="290"/>
    <x v="36"/>
    <n v="72209"/>
    <x v="0"/>
    <s v="OFF-AR-10002257"/>
    <x v="1"/>
    <x v="6"/>
    <x v="1191"/>
    <n v="13.36"/>
    <n v="4"/>
    <n v="0"/>
    <n v="4.1416000000000004"/>
  </r>
  <r>
    <n v="2799"/>
    <x v="1381"/>
    <x v="3"/>
    <x v="179"/>
    <d v="2014-10-28T00:00:00"/>
    <s v="Standard Class"/>
    <s v="IG-15085"/>
    <s v="Ivan Gibson"/>
    <x v="0"/>
    <s v="United States"/>
    <x v="290"/>
    <x v="36"/>
    <n v="72209"/>
    <x v="0"/>
    <s v="OFF-PA-10001019"/>
    <x v="1"/>
    <x v="10"/>
    <x v="675"/>
    <n v="39.96"/>
    <n v="2"/>
    <n v="0"/>
    <n v="18.781199999999998"/>
  </r>
  <r>
    <n v="2800"/>
    <x v="1381"/>
    <x v="3"/>
    <x v="179"/>
    <d v="2014-10-28T00:00:00"/>
    <s v="Standard Class"/>
    <s v="IG-15085"/>
    <s v="Ivan Gibson"/>
    <x v="0"/>
    <s v="United States"/>
    <x v="290"/>
    <x v="36"/>
    <n v="72209"/>
    <x v="0"/>
    <s v="OFF-BI-10003364"/>
    <x v="1"/>
    <x v="8"/>
    <x v="698"/>
    <n v="145.85"/>
    <n v="5"/>
    <n v="0"/>
    <n v="70.007999999999996"/>
  </r>
  <r>
    <n v="2801"/>
    <x v="1382"/>
    <x v="0"/>
    <x v="792"/>
    <d v="2013-10-29T00:00:00"/>
    <s v="First Class"/>
    <s v="JS-15595"/>
    <s v="Jill Stevenson"/>
    <x v="1"/>
    <s v="United States"/>
    <x v="100"/>
    <x v="2"/>
    <n v="33180"/>
    <x v="0"/>
    <s v="TEC-PH-10000984"/>
    <x v="2"/>
    <x v="7"/>
    <x v="465"/>
    <n v="783.96"/>
    <n v="5"/>
    <n v="0.2"/>
    <n v="78.396000000000001"/>
  </r>
  <r>
    <n v="2802"/>
    <x v="1383"/>
    <x v="1"/>
    <x v="549"/>
    <d v="2012-04-11T00:00:00"/>
    <s v="First Class"/>
    <s v="GA-14725"/>
    <s v="Guy Armstrong"/>
    <x v="0"/>
    <s v="United States"/>
    <x v="127"/>
    <x v="21"/>
    <n v="97301"/>
    <x v="1"/>
    <s v="OFF-AR-10001683"/>
    <x v="1"/>
    <x v="6"/>
    <x v="32"/>
    <n v="7.88"/>
    <n v="1"/>
    <n v="0.2"/>
    <n v="1.7729999999999999"/>
  </r>
  <r>
    <n v="2803"/>
    <x v="1384"/>
    <x v="3"/>
    <x v="132"/>
    <d v="2014-09-11T00:00:00"/>
    <s v="Standard Class"/>
    <s v="DL-13330"/>
    <s v="Denise Leinenbach"/>
    <x v="0"/>
    <s v="United States"/>
    <x v="324"/>
    <x v="27"/>
    <n v="88001"/>
    <x v="1"/>
    <s v="FUR-FU-10000629"/>
    <x v="0"/>
    <x v="5"/>
    <x v="93"/>
    <n v="41.37"/>
    <n v="3"/>
    <n v="0"/>
    <n v="17.375399999999999"/>
  </r>
  <r>
    <n v="2804"/>
    <x v="1385"/>
    <x v="1"/>
    <x v="793"/>
    <d v="2012-05-16T00:00:00"/>
    <s v="Standard Class"/>
    <s v="CS-12505"/>
    <s v="Cindy Stewart"/>
    <x v="0"/>
    <s v="United States"/>
    <x v="8"/>
    <x v="1"/>
    <n v="94122"/>
    <x v="1"/>
    <s v="OFF-PA-10003893"/>
    <x v="1"/>
    <x v="10"/>
    <x v="1096"/>
    <n v="12.84"/>
    <n v="3"/>
    <n v="0"/>
    <n v="5.7779999999999996"/>
  </r>
  <r>
    <n v="2805"/>
    <x v="1385"/>
    <x v="1"/>
    <x v="793"/>
    <d v="2012-05-16T00:00:00"/>
    <s v="Standard Class"/>
    <s v="CS-12505"/>
    <s v="Cindy Stewart"/>
    <x v="0"/>
    <s v="United States"/>
    <x v="8"/>
    <x v="1"/>
    <n v="94122"/>
    <x v="1"/>
    <s v="OFF-PA-10004239"/>
    <x v="1"/>
    <x v="10"/>
    <x v="1412"/>
    <n v="25.68"/>
    <n v="6"/>
    <n v="0"/>
    <n v="11.555999999999999"/>
  </r>
  <r>
    <n v="2806"/>
    <x v="1386"/>
    <x v="1"/>
    <x v="67"/>
    <d v="2012-11-09T00:00:00"/>
    <s v="Standard Class"/>
    <s v="CC-12145"/>
    <s v="Charles Crestani"/>
    <x v="0"/>
    <s v="United States"/>
    <x v="236"/>
    <x v="5"/>
    <n v="79907"/>
    <x v="2"/>
    <s v="FUR-CH-10000553"/>
    <x v="0"/>
    <x v="1"/>
    <x v="1248"/>
    <n v="47.515999999999998"/>
    <n v="2"/>
    <n v="0.3"/>
    <n v="-2.0364"/>
  </r>
  <r>
    <n v="2807"/>
    <x v="1387"/>
    <x v="1"/>
    <x v="395"/>
    <d v="2012-07-27T00:00:00"/>
    <s v="Second Class"/>
    <s v="MH-18025"/>
    <s v="Michelle Huthwaite"/>
    <x v="0"/>
    <s v="United States"/>
    <x v="4"/>
    <x v="4"/>
    <n v="98115"/>
    <x v="1"/>
    <s v="OFF-FA-10004395"/>
    <x v="1"/>
    <x v="13"/>
    <x v="1192"/>
    <n v="9.42"/>
    <n v="2"/>
    <n v="0"/>
    <n v="0.47099999999999997"/>
  </r>
  <r>
    <n v="2808"/>
    <x v="1387"/>
    <x v="1"/>
    <x v="395"/>
    <d v="2012-07-27T00:00:00"/>
    <s v="Second Class"/>
    <s v="MH-18025"/>
    <s v="Michelle Huthwaite"/>
    <x v="0"/>
    <s v="United States"/>
    <x v="4"/>
    <x v="4"/>
    <n v="98115"/>
    <x v="1"/>
    <s v="OFF-PA-10004782"/>
    <x v="1"/>
    <x v="10"/>
    <x v="1413"/>
    <n v="12.96"/>
    <n v="2"/>
    <n v="0"/>
    <n v="6.2207999999999997"/>
  </r>
  <r>
    <n v="2809"/>
    <x v="1387"/>
    <x v="1"/>
    <x v="395"/>
    <d v="2012-07-27T00:00:00"/>
    <s v="Second Class"/>
    <s v="MH-18025"/>
    <s v="Michelle Huthwaite"/>
    <x v="0"/>
    <s v="United States"/>
    <x v="4"/>
    <x v="4"/>
    <n v="98115"/>
    <x v="1"/>
    <s v="FUR-BO-10002213"/>
    <x v="0"/>
    <x v="0"/>
    <x v="1325"/>
    <n v="704.9"/>
    <n v="5"/>
    <n v="0"/>
    <n v="56.392000000000003"/>
  </r>
  <r>
    <n v="2810"/>
    <x v="1387"/>
    <x v="1"/>
    <x v="395"/>
    <d v="2012-07-27T00:00:00"/>
    <s v="Second Class"/>
    <s v="MH-18025"/>
    <s v="Michelle Huthwaite"/>
    <x v="0"/>
    <s v="United States"/>
    <x v="4"/>
    <x v="4"/>
    <n v="98115"/>
    <x v="1"/>
    <s v="FUR-CH-10001854"/>
    <x v="0"/>
    <x v="1"/>
    <x v="1110"/>
    <n v="561.56799999999998"/>
    <n v="2"/>
    <n v="0.2"/>
    <n v="28.078399999999998"/>
  </r>
  <r>
    <n v="2811"/>
    <x v="1388"/>
    <x v="1"/>
    <x v="547"/>
    <d v="2012-11-18T00:00:00"/>
    <s v="Second Class"/>
    <s v="MP-18175"/>
    <s v="Mike Pelletier"/>
    <x v="2"/>
    <s v="United States"/>
    <x v="158"/>
    <x v="6"/>
    <n v="53209"/>
    <x v="2"/>
    <s v="OFF-PA-10000157"/>
    <x v="1"/>
    <x v="10"/>
    <x v="364"/>
    <n v="179.82"/>
    <n v="9"/>
    <n v="0"/>
    <n v="84.5154"/>
  </r>
  <r>
    <n v="2812"/>
    <x v="1388"/>
    <x v="1"/>
    <x v="547"/>
    <d v="2012-11-18T00:00:00"/>
    <s v="Second Class"/>
    <s v="MP-18175"/>
    <s v="Mike Pelletier"/>
    <x v="2"/>
    <s v="United States"/>
    <x v="158"/>
    <x v="6"/>
    <n v="53209"/>
    <x v="2"/>
    <s v="FUR-FU-10001185"/>
    <x v="0"/>
    <x v="5"/>
    <x v="1414"/>
    <n v="185.58"/>
    <n v="6"/>
    <n v="0"/>
    <n v="76.087800000000001"/>
  </r>
  <r>
    <n v="2813"/>
    <x v="1388"/>
    <x v="1"/>
    <x v="547"/>
    <d v="2012-11-18T00:00:00"/>
    <s v="Second Class"/>
    <s v="MP-18175"/>
    <s v="Mike Pelletier"/>
    <x v="2"/>
    <s v="United States"/>
    <x v="158"/>
    <x v="6"/>
    <n v="53209"/>
    <x v="2"/>
    <s v="FUR-TA-10001520"/>
    <x v="0"/>
    <x v="3"/>
    <x v="711"/>
    <n v="214.11"/>
    <n v="3"/>
    <n v="0"/>
    <n v="36.398699999999998"/>
  </r>
  <r>
    <n v="2814"/>
    <x v="1388"/>
    <x v="1"/>
    <x v="547"/>
    <d v="2012-11-18T00:00:00"/>
    <s v="Second Class"/>
    <s v="MP-18175"/>
    <s v="Mike Pelletier"/>
    <x v="2"/>
    <s v="United States"/>
    <x v="158"/>
    <x v="6"/>
    <n v="53209"/>
    <x v="2"/>
    <s v="TEC-AC-10004145"/>
    <x v="2"/>
    <x v="11"/>
    <x v="1264"/>
    <n v="999.96"/>
    <n v="4"/>
    <n v="0"/>
    <n v="229.99080000000001"/>
  </r>
  <r>
    <n v="2815"/>
    <x v="1388"/>
    <x v="1"/>
    <x v="547"/>
    <d v="2012-11-18T00:00:00"/>
    <s v="Second Class"/>
    <s v="MP-18175"/>
    <s v="Mike Pelletier"/>
    <x v="2"/>
    <s v="United States"/>
    <x v="158"/>
    <x v="6"/>
    <n v="53209"/>
    <x v="2"/>
    <s v="FUR-TA-10000688"/>
    <x v="0"/>
    <x v="3"/>
    <x v="556"/>
    <n v="653.54999999999995"/>
    <n v="3"/>
    <n v="0"/>
    <n v="111.1035"/>
  </r>
  <r>
    <n v="2816"/>
    <x v="1389"/>
    <x v="1"/>
    <x v="135"/>
    <d v="2012-08-09T00:00:00"/>
    <s v="Standard Class"/>
    <s v="DR-12940"/>
    <s v="Daniel Raglin"/>
    <x v="2"/>
    <s v="United States"/>
    <x v="47"/>
    <x v="31"/>
    <n v="2038"/>
    <x v="3"/>
    <s v="OFF-BI-10001510"/>
    <x v="1"/>
    <x v="8"/>
    <x v="702"/>
    <n v="114.6"/>
    <n v="5"/>
    <n v="0"/>
    <n v="51.57"/>
  </r>
  <r>
    <n v="2817"/>
    <x v="1389"/>
    <x v="1"/>
    <x v="135"/>
    <d v="2012-08-09T00:00:00"/>
    <s v="Standard Class"/>
    <s v="DR-12940"/>
    <s v="Daniel Raglin"/>
    <x v="2"/>
    <s v="United States"/>
    <x v="47"/>
    <x v="31"/>
    <n v="2038"/>
    <x v="3"/>
    <s v="FUR-CH-10003817"/>
    <x v="0"/>
    <x v="1"/>
    <x v="162"/>
    <n v="60.74"/>
    <n v="1"/>
    <n v="0"/>
    <n v="15.185"/>
  </r>
  <r>
    <n v="2818"/>
    <x v="1389"/>
    <x v="1"/>
    <x v="135"/>
    <d v="2012-08-09T00:00:00"/>
    <s v="Standard Class"/>
    <s v="DR-12940"/>
    <s v="Daniel Raglin"/>
    <x v="2"/>
    <s v="United States"/>
    <x v="47"/>
    <x v="31"/>
    <n v="2038"/>
    <x v="3"/>
    <s v="FUR-FU-10000308"/>
    <x v="0"/>
    <x v="5"/>
    <x v="1269"/>
    <n v="124.36"/>
    <n v="2"/>
    <n v="0"/>
    <n v="27.359200000000001"/>
  </r>
  <r>
    <n v="2819"/>
    <x v="1389"/>
    <x v="1"/>
    <x v="135"/>
    <d v="2012-08-09T00:00:00"/>
    <s v="Standard Class"/>
    <s v="DR-12940"/>
    <s v="Daniel Raglin"/>
    <x v="2"/>
    <s v="United States"/>
    <x v="47"/>
    <x v="31"/>
    <n v="2038"/>
    <x v="3"/>
    <s v="OFF-ST-10003208"/>
    <x v="1"/>
    <x v="4"/>
    <x v="243"/>
    <n v="1088.76"/>
    <n v="6"/>
    <n v="0"/>
    <n v="315.74040000000002"/>
  </r>
  <r>
    <n v="2820"/>
    <x v="1390"/>
    <x v="0"/>
    <x v="465"/>
    <d v="2013-09-05T00:00:00"/>
    <s v="First Class"/>
    <s v="DM-13015"/>
    <s v="Darrin Martin"/>
    <x v="0"/>
    <s v="United States"/>
    <x v="184"/>
    <x v="1"/>
    <n v="92024"/>
    <x v="1"/>
    <s v="OFF-BI-10003784"/>
    <x v="1"/>
    <x v="8"/>
    <x v="1314"/>
    <n v="6.72"/>
    <n v="5"/>
    <n v="0.2"/>
    <n v="2.3519999999999999"/>
  </r>
  <r>
    <n v="2821"/>
    <x v="1390"/>
    <x v="0"/>
    <x v="465"/>
    <d v="2013-09-05T00:00:00"/>
    <s v="First Class"/>
    <s v="DM-13015"/>
    <s v="Darrin Martin"/>
    <x v="0"/>
    <s v="United States"/>
    <x v="184"/>
    <x v="1"/>
    <n v="92024"/>
    <x v="1"/>
    <s v="FUR-TA-10003748"/>
    <x v="0"/>
    <x v="3"/>
    <x v="208"/>
    <n v="298.77600000000001"/>
    <n v="3"/>
    <n v="0.2"/>
    <n v="7.4694000000000003"/>
  </r>
  <r>
    <n v="2822"/>
    <x v="1391"/>
    <x v="3"/>
    <x v="413"/>
    <d v="2014-06-01T00:00:00"/>
    <s v="Standard Class"/>
    <s v="BD-11620"/>
    <s v="Brian DeCherney"/>
    <x v="0"/>
    <s v="United States"/>
    <x v="125"/>
    <x v="1"/>
    <n v="92804"/>
    <x v="1"/>
    <s v="TEC-PH-10002563"/>
    <x v="2"/>
    <x v="7"/>
    <x v="201"/>
    <n v="302.37599999999998"/>
    <n v="3"/>
    <n v="0.2"/>
    <n v="22.6782"/>
  </r>
  <r>
    <n v="2823"/>
    <x v="1392"/>
    <x v="3"/>
    <x v="65"/>
    <d v="2014-09-21T00:00:00"/>
    <s v="First Class"/>
    <s v="DC-12850"/>
    <s v="Dan Campbell"/>
    <x v="0"/>
    <s v="United States"/>
    <x v="81"/>
    <x v="5"/>
    <n v="76017"/>
    <x v="2"/>
    <s v="OFF-AR-10000122"/>
    <x v="1"/>
    <x v="6"/>
    <x v="308"/>
    <n v="8.9280000000000008"/>
    <n v="2"/>
    <n v="0.2"/>
    <n v="0.55800000000000005"/>
  </r>
  <r>
    <n v="2824"/>
    <x v="1392"/>
    <x v="3"/>
    <x v="65"/>
    <d v="2014-09-21T00:00:00"/>
    <s v="First Class"/>
    <s v="DC-12850"/>
    <s v="Dan Campbell"/>
    <x v="0"/>
    <s v="United States"/>
    <x v="81"/>
    <x v="5"/>
    <n v="76017"/>
    <x v="2"/>
    <s v="OFF-ST-10000352"/>
    <x v="1"/>
    <x v="4"/>
    <x v="1049"/>
    <n v="47.584000000000003"/>
    <n v="2"/>
    <n v="0.2"/>
    <n v="-2.9740000000000002"/>
  </r>
  <r>
    <n v="2825"/>
    <x v="1393"/>
    <x v="2"/>
    <x v="794"/>
    <d v="2011-09-30T00:00:00"/>
    <s v="Standard Class"/>
    <s v="MT-18070"/>
    <s v="Michelle Tran"/>
    <x v="2"/>
    <s v="United States"/>
    <x v="12"/>
    <x v="5"/>
    <n v="77041"/>
    <x v="2"/>
    <s v="OFF-PA-10003270"/>
    <x v="1"/>
    <x v="10"/>
    <x v="1415"/>
    <n v="33.792000000000002"/>
    <n v="8"/>
    <n v="0.2"/>
    <n v="10.56"/>
  </r>
  <r>
    <n v="2826"/>
    <x v="1393"/>
    <x v="2"/>
    <x v="794"/>
    <d v="2011-09-30T00:00:00"/>
    <s v="Standard Class"/>
    <s v="MT-18070"/>
    <s v="Michelle Tran"/>
    <x v="2"/>
    <s v="United States"/>
    <x v="12"/>
    <x v="5"/>
    <n v="77041"/>
    <x v="2"/>
    <s v="FUR-BO-10003272"/>
    <x v="0"/>
    <x v="0"/>
    <x v="582"/>
    <n v="300.53280000000001"/>
    <n v="2"/>
    <n v="0.32"/>
    <n v="-97.231200000000001"/>
  </r>
  <r>
    <n v="2827"/>
    <x v="1393"/>
    <x v="2"/>
    <x v="794"/>
    <d v="2011-09-30T00:00:00"/>
    <s v="Standard Class"/>
    <s v="MT-18070"/>
    <s v="Michelle Tran"/>
    <x v="2"/>
    <s v="United States"/>
    <x v="12"/>
    <x v="5"/>
    <n v="77041"/>
    <x v="2"/>
    <s v="OFF-BI-10002982"/>
    <x v="1"/>
    <x v="8"/>
    <x v="1258"/>
    <n v="2.7240000000000002"/>
    <n v="2"/>
    <n v="0.8"/>
    <n v="-4.3583999999999996"/>
  </r>
  <r>
    <n v="2828"/>
    <x v="1393"/>
    <x v="2"/>
    <x v="794"/>
    <d v="2011-09-30T00:00:00"/>
    <s v="Standard Class"/>
    <s v="MT-18070"/>
    <s v="Michelle Tran"/>
    <x v="2"/>
    <s v="United States"/>
    <x v="12"/>
    <x v="5"/>
    <n v="77041"/>
    <x v="2"/>
    <s v="OFF-EN-10001509"/>
    <x v="1"/>
    <x v="12"/>
    <x v="29"/>
    <n v="3.2639999999999998"/>
    <n v="2"/>
    <n v="0.2"/>
    <n v="1.1015999999999999"/>
  </r>
  <r>
    <n v="2829"/>
    <x v="1394"/>
    <x v="0"/>
    <x v="131"/>
    <d v="2013-04-27T00:00:00"/>
    <s v="First Class"/>
    <s v="MJ-17740"/>
    <s v="Max Jones"/>
    <x v="0"/>
    <s v="United States"/>
    <x v="152"/>
    <x v="24"/>
    <n v="43130"/>
    <x v="3"/>
    <s v="OFF-PA-10002421"/>
    <x v="1"/>
    <x v="10"/>
    <x v="1416"/>
    <n v="108.336"/>
    <n v="6"/>
    <n v="0.2"/>
    <n v="37.9176"/>
  </r>
  <r>
    <n v="2830"/>
    <x v="1394"/>
    <x v="0"/>
    <x v="131"/>
    <d v="2013-04-27T00:00:00"/>
    <s v="First Class"/>
    <s v="MJ-17740"/>
    <s v="Max Jones"/>
    <x v="0"/>
    <s v="United States"/>
    <x v="152"/>
    <x v="24"/>
    <n v="43130"/>
    <x v="3"/>
    <s v="OFF-ST-10000760"/>
    <x v="1"/>
    <x v="4"/>
    <x v="4"/>
    <n v="55.92"/>
    <n v="5"/>
    <n v="0.2"/>
    <n v="6.2910000000000004"/>
  </r>
  <r>
    <n v="2831"/>
    <x v="1394"/>
    <x v="0"/>
    <x v="131"/>
    <d v="2013-04-27T00:00:00"/>
    <s v="First Class"/>
    <s v="MJ-17740"/>
    <s v="Max Jones"/>
    <x v="0"/>
    <s v="United States"/>
    <x v="152"/>
    <x v="24"/>
    <n v="43130"/>
    <x v="3"/>
    <s v="OFF-PA-10002923"/>
    <x v="1"/>
    <x v="10"/>
    <x v="1417"/>
    <n v="78.304000000000002"/>
    <n v="2"/>
    <n v="0.2"/>
    <n v="29.364000000000001"/>
  </r>
  <r>
    <n v="2832"/>
    <x v="1395"/>
    <x v="2"/>
    <x v="301"/>
    <d v="2011-05-11T00:00:00"/>
    <s v="Standard Class"/>
    <s v="ND-18370"/>
    <s v="Natalie DeCherney"/>
    <x v="0"/>
    <s v="United States"/>
    <x v="32"/>
    <x v="21"/>
    <n v="97206"/>
    <x v="1"/>
    <s v="OFF-ST-10001128"/>
    <x v="1"/>
    <x v="4"/>
    <x v="1418"/>
    <n v="443.92"/>
    <n v="5"/>
    <n v="0.2"/>
    <n v="-94.332999999999998"/>
  </r>
  <r>
    <n v="2833"/>
    <x v="1395"/>
    <x v="2"/>
    <x v="301"/>
    <d v="2011-05-11T00:00:00"/>
    <s v="Standard Class"/>
    <s v="ND-18370"/>
    <s v="Natalie DeCherney"/>
    <x v="0"/>
    <s v="United States"/>
    <x v="32"/>
    <x v="21"/>
    <n v="97206"/>
    <x v="1"/>
    <s v="TEC-PH-10000673"/>
    <x v="2"/>
    <x v="7"/>
    <x v="1396"/>
    <n v="155.976"/>
    <n v="3"/>
    <n v="0.2"/>
    <n v="54.5916"/>
  </r>
  <r>
    <n v="2834"/>
    <x v="1396"/>
    <x v="3"/>
    <x v="795"/>
    <d v="2014-01-02T00:00:00"/>
    <s v="Second Class"/>
    <s v="CA-11965"/>
    <s v="Carol Adams"/>
    <x v="1"/>
    <s v="United States"/>
    <x v="325"/>
    <x v="19"/>
    <n v="35244"/>
    <x v="0"/>
    <s v="OFF-AR-10001547"/>
    <x v="1"/>
    <x v="6"/>
    <x v="147"/>
    <n v="15.47"/>
    <n v="7"/>
    <n v="0"/>
    <n v="4.1768999999999998"/>
  </r>
  <r>
    <n v="2835"/>
    <x v="1396"/>
    <x v="3"/>
    <x v="795"/>
    <d v="2014-01-02T00:00:00"/>
    <s v="Second Class"/>
    <s v="CA-11965"/>
    <s v="Carol Adams"/>
    <x v="1"/>
    <s v="United States"/>
    <x v="325"/>
    <x v="19"/>
    <n v="35244"/>
    <x v="0"/>
    <s v="OFF-BI-10001890"/>
    <x v="1"/>
    <x v="8"/>
    <x v="174"/>
    <n v="7.16"/>
    <n v="2"/>
    <n v="0"/>
    <n v="3.4367999999999999"/>
  </r>
  <r>
    <n v="2836"/>
    <x v="1397"/>
    <x v="3"/>
    <x v="343"/>
    <d v="2014-11-17T00:00:00"/>
    <s v="Standard Class"/>
    <s v="GA-14725"/>
    <s v="Guy Armstrong"/>
    <x v="0"/>
    <s v="United States"/>
    <x v="1"/>
    <x v="1"/>
    <n v="90036"/>
    <x v="1"/>
    <s v="OFF-AP-10003971"/>
    <x v="1"/>
    <x v="9"/>
    <x v="914"/>
    <n v="10.89"/>
    <n v="1"/>
    <n v="0"/>
    <n v="2.8313999999999999"/>
  </r>
  <r>
    <n v="2837"/>
    <x v="1397"/>
    <x v="3"/>
    <x v="343"/>
    <d v="2014-11-17T00:00:00"/>
    <s v="Standard Class"/>
    <s v="GA-14725"/>
    <s v="Guy Armstrong"/>
    <x v="0"/>
    <s v="United States"/>
    <x v="1"/>
    <x v="1"/>
    <n v="90036"/>
    <x v="1"/>
    <s v="OFF-PA-10000520"/>
    <x v="1"/>
    <x v="10"/>
    <x v="1419"/>
    <n v="19.440000000000001"/>
    <n v="3"/>
    <n v="0"/>
    <n v="9.3312000000000008"/>
  </r>
  <r>
    <n v="2838"/>
    <x v="1397"/>
    <x v="3"/>
    <x v="343"/>
    <d v="2014-11-17T00:00:00"/>
    <s v="Standard Class"/>
    <s v="GA-14725"/>
    <s v="Guy Armstrong"/>
    <x v="0"/>
    <s v="United States"/>
    <x v="1"/>
    <x v="1"/>
    <n v="90036"/>
    <x v="1"/>
    <s v="OFF-BI-10000977"/>
    <x v="1"/>
    <x v="8"/>
    <x v="982"/>
    <n v="121.6"/>
    <n v="5"/>
    <n v="0.2"/>
    <n v="39.520000000000003"/>
  </r>
  <r>
    <n v="2839"/>
    <x v="1398"/>
    <x v="0"/>
    <x v="632"/>
    <d v="2013-06-13T00:00:00"/>
    <s v="First Class"/>
    <s v="TC-21295"/>
    <s v="Toby Carlisle"/>
    <x v="0"/>
    <s v="United States"/>
    <x v="315"/>
    <x v="2"/>
    <n v="32303"/>
    <x v="0"/>
    <s v="TEC-MA-10002178"/>
    <x v="2"/>
    <x v="15"/>
    <x v="930"/>
    <n v="695.7"/>
    <n v="2"/>
    <n v="0.5"/>
    <n v="-27.827999999999999"/>
  </r>
  <r>
    <n v="2840"/>
    <x v="1399"/>
    <x v="1"/>
    <x v="37"/>
    <d v="2012-08-09T00:00:00"/>
    <s v="Second Class"/>
    <s v="JB-15400"/>
    <s v="Jennifer Braxton"/>
    <x v="1"/>
    <s v="United States"/>
    <x v="20"/>
    <x v="15"/>
    <n v="10009"/>
    <x v="3"/>
    <s v="OFF-ST-10001526"/>
    <x v="1"/>
    <x v="4"/>
    <x v="764"/>
    <n v="120.33"/>
    <n v="1"/>
    <n v="0"/>
    <n v="31.285799999999998"/>
  </r>
  <r>
    <n v="2841"/>
    <x v="1400"/>
    <x v="2"/>
    <x v="619"/>
    <d v="2011-03-19T00:00:00"/>
    <s v="Standard Class"/>
    <s v="CK-12325"/>
    <s v="Christine Kargatis"/>
    <x v="2"/>
    <s v="United States"/>
    <x v="269"/>
    <x v="17"/>
    <n v="23320"/>
    <x v="0"/>
    <s v="FUR-CH-10003379"/>
    <x v="0"/>
    <x v="1"/>
    <x v="459"/>
    <n v="1139.92"/>
    <n v="4"/>
    <n v="0"/>
    <n v="284.98"/>
  </r>
  <r>
    <n v="2842"/>
    <x v="1401"/>
    <x v="3"/>
    <x v="515"/>
    <d v="2014-05-09T00:00:00"/>
    <s v="Second Class"/>
    <s v="RL-19615"/>
    <s v="Rob Lucas"/>
    <x v="0"/>
    <s v="United States"/>
    <x v="115"/>
    <x v="3"/>
    <n v="28314"/>
    <x v="0"/>
    <s v="OFF-PA-10000100"/>
    <x v="1"/>
    <x v="10"/>
    <x v="825"/>
    <n v="229.54400000000001"/>
    <n v="7"/>
    <n v="0.2"/>
    <n v="83.209699999999998"/>
  </r>
  <r>
    <n v="2843"/>
    <x v="1402"/>
    <x v="3"/>
    <x v="721"/>
    <d v="2014-03-28T00:00:00"/>
    <s v="Standard Class"/>
    <s v="AC-10660"/>
    <s v="Anna Chung"/>
    <x v="0"/>
    <s v="United States"/>
    <x v="114"/>
    <x v="5"/>
    <n v="77340"/>
    <x v="2"/>
    <s v="OFF-ST-10001809"/>
    <x v="1"/>
    <x v="4"/>
    <x v="430"/>
    <n v="143.72800000000001"/>
    <n v="2"/>
    <n v="0.2"/>
    <n v="-32.338799999999999"/>
  </r>
  <r>
    <n v="2844"/>
    <x v="1403"/>
    <x v="3"/>
    <x v="796"/>
    <d v="2014-05-23T00:00:00"/>
    <s v="Standard Class"/>
    <s v="BH-11710"/>
    <s v="Brosina Hoffman"/>
    <x v="0"/>
    <s v="United States"/>
    <x v="10"/>
    <x v="9"/>
    <n v="19140"/>
    <x v="3"/>
    <s v="TEC-AC-10000387"/>
    <x v="2"/>
    <x v="11"/>
    <x v="1350"/>
    <n v="36.048000000000002"/>
    <n v="3"/>
    <n v="0.2"/>
    <n v="-0.9012"/>
  </r>
  <r>
    <n v="2845"/>
    <x v="1404"/>
    <x v="0"/>
    <x v="797"/>
    <d v="2014-01-01T00:00:00"/>
    <s v="Standard Class"/>
    <s v="BG-11695"/>
    <s v="Brooke Gillingham"/>
    <x v="1"/>
    <s v="United States"/>
    <x v="318"/>
    <x v="10"/>
    <n v="60098"/>
    <x v="2"/>
    <s v="FUR-CH-10004853"/>
    <x v="0"/>
    <x v="1"/>
    <x v="526"/>
    <n v="845.48800000000006"/>
    <n v="8"/>
    <n v="0.3"/>
    <n v="-12.0784"/>
  </r>
  <r>
    <n v="2846"/>
    <x v="1405"/>
    <x v="3"/>
    <x v="701"/>
    <d v="2014-11-21T00:00:00"/>
    <s v="First Class"/>
    <s v="XP-21865"/>
    <s v="Xylona Preis"/>
    <x v="0"/>
    <s v="United States"/>
    <x v="231"/>
    <x v="31"/>
    <n v="2149"/>
    <x v="3"/>
    <s v="OFF-AR-10001958"/>
    <x v="1"/>
    <x v="6"/>
    <x v="206"/>
    <n v="50.94"/>
    <n v="3"/>
    <n v="0"/>
    <n v="14.263199999999999"/>
  </r>
  <r>
    <n v="2847"/>
    <x v="1406"/>
    <x v="3"/>
    <x v="18"/>
    <d v="2014-09-16T00:00:00"/>
    <s v="Standard Class"/>
    <s v="SN-20560"/>
    <s v="Skye Norling"/>
    <x v="2"/>
    <s v="United States"/>
    <x v="22"/>
    <x v="10"/>
    <n v="60653"/>
    <x v="2"/>
    <s v="OFF-BI-10003527"/>
    <x v="1"/>
    <x v="8"/>
    <x v="446"/>
    <n v="762.59400000000005"/>
    <n v="3"/>
    <n v="0.8"/>
    <n v="-1143.8910000000001"/>
  </r>
  <r>
    <n v="2848"/>
    <x v="1407"/>
    <x v="3"/>
    <x v="798"/>
    <d v="2014-04-16T00:00:00"/>
    <s v="Standard Class"/>
    <s v="DM-13345"/>
    <s v="Denise Monton"/>
    <x v="1"/>
    <s v="United States"/>
    <x v="185"/>
    <x v="32"/>
    <n v="30076"/>
    <x v="0"/>
    <s v="FUR-FU-10003832"/>
    <x v="0"/>
    <x v="5"/>
    <x v="1420"/>
    <n v="56.28"/>
    <n v="6"/>
    <n v="0"/>
    <n v="15.7584"/>
  </r>
  <r>
    <n v="2849"/>
    <x v="1407"/>
    <x v="3"/>
    <x v="798"/>
    <d v="2014-04-16T00:00:00"/>
    <s v="Standard Class"/>
    <s v="DM-13345"/>
    <s v="Denise Monton"/>
    <x v="1"/>
    <s v="United States"/>
    <x v="185"/>
    <x v="32"/>
    <n v="30076"/>
    <x v="0"/>
    <s v="OFF-BI-10001359"/>
    <x v="1"/>
    <x v="8"/>
    <x v="1153"/>
    <n v="2690.97"/>
    <n v="3"/>
    <n v="0"/>
    <n v="1264.7559000000001"/>
  </r>
  <r>
    <n v="2850"/>
    <x v="1408"/>
    <x v="0"/>
    <x v="85"/>
    <d v="2013-04-12T00:00:00"/>
    <s v="Standard Class"/>
    <s v="AJ-10780"/>
    <s v="Anthony Jacobs"/>
    <x v="1"/>
    <s v="United States"/>
    <x v="144"/>
    <x v="2"/>
    <n v="32137"/>
    <x v="0"/>
    <s v="OFF-BI-10002976"/>
    <x v="1"/>
    <x v="8"/>
    <x v="849"/>
    <n v="7.4340000000000002"/>
    <n v="6"/>
    <n v="0.7"/>
    <n v="-5.6993999999999998"/>
  </r>
  <r>
    <n v="2851"/>
    <x v="1409"/>
    <x v="0"/>
    <x v="799"/>
    <d v="2013-06-06T00:00:00"/>
    <s v="First Class"/>
    <s v="KC-16255"/>
    <s v="Karen Carlisle"/>
    <x v="1"/>
    <s v="United States"/>
    <x v="10"/>
    <x v="9"/>
    <n v="19120"/>
    <x v="3"/>
    <s v="OFF-ST-10000736"/>
    <x v="1"/>
    <x v="4"/>
    <x v="455"/>
    <n v="64.784000000000006"/>
    <n v="1"/>
    <n v="0.2"/>
    <n v="-12.956799999999999"/>
  </r>
  <r>
    <n v="2852"/>
    <x v="1410"/>
    <x v="3"/>
    <x v="94"/>
    <d v="2014-12-23T00:00:00"/>
    <s v="Standard Class"/>
    <s v="VF-21715"/>
    <s v="Vicky Freymann"/>
    <x v="2"/>
    <s v="United States"/>
    <x v="38"/>
    <x v="14"/>
    <n v="47201"/>
    <x v="2"/>
    <s v="OFF-PA-10001745"/>
    <x v="1"/>
    <x v="10"/>
    <x v="720"/>
    <n v="28.16"/>
    <n v="4"/>
    <n v="0"/>
    <n v="13.235200000000001"/>
  </r>
  <r>
    <n v="2853"/>
    <x v="1411"/>
    <x v="0"/>
    <x v="690"/>
    <d v="2013-03-22T00:00:00"/>
    <s v="Second Class"/>
    <s v="SV-20935"/>
    <s v="Susan Vittorini"/>
    <x v="0"/>
    <s v="United States"/>
    <x v="147"/>
    <x v="15"/>
    <n v="11572"/>
    <x v="3"/>
    <s v="FUR-FU-10000409"/>
    <x v="0"/>
    <x v="5"/>
    <x v="1421"/>
    <n v="14.98"/>
    <n v="1"/>
    <n v="0"/>
    <n v="6.8907999999999996"/>
  </r>
  <r>
    <n v="2854"/>
    <x v="1411"/>
    <x v="0"/>
    <x v="690"/>
    <d v="2013-03-22T00:00:00"/>
    <s v="Second Class"/>
    <s v="SV-20935"/>
    <s v="Susan Vittorini"/>
    <x v="0"/>
    <s v="United States"/>
    <x v="147"/>
    <x v="15"/>
    <n v="11572"/>
    <x v="3"/>
    <s v="FUR-FU-10000221"/>
    <x v="0"/>
    <x v="5"/>
    <x v="529"/>
    <n v="20.32"/>
    <n v="4"/>
    <n v="0"/>
    <n v="6.9088000000000003"/>
  </r>
  <r>
    <n v="2855"/>
    <x v="1412"/>
    <x v="3"/>
    <x v="648"/>
    <d v="2014-08-21T00:00:00"/>
    <s v="Same Day"/>
    <s v="EM-13810"/>
    <s v="Eleni McCrary"/>
    <x v="1"/>
    <s v="United States"/>
    <x v="47"/>
    <x v="31"/>
    <n v="2038"/>
    <x v="3"/>
    <s v="OFF-ST-10000344"/>
    <x v="1"/>
    <x v="4"/>
    <x v="1013"/>
    <n v="40.29"/>
    <n v="3"/>
    <n v="0"/>
    <n v="10.4754"/>
  </r>
  <r>
    <n v="2856"/>
    <x v="1413"/>
    <x v="3"/>
    <x v="800"/>
    <d v="2014-01-08T00:00:00"/>
    <s v="Standard Class"/>
    <s v="RB-19360"/>
    <s v="Raymond Buch"/>
    <x v="0"/>
    <s v="United States"/>
    <x v="298"/>
    <x v="44"/>
    <n v="57103"/>
    <x v="2"/>
    <s v="OFF-LA-10003663"/>
    <x v="1"/>
    <x v="2"/>
    <x v="1364"/>
    <n v="20.23"/>
    <n v="7"/>
    <n v="0"/>
    <n v="9.5081000000000007"/>
  </r>
  <r>
    <n v="2857"/>
    <x v="1414"/>
    <x v="0"/>
    <x v="370"/>
    <d v="2013-08-30T00:00:00"/>
    <s v="First Class"/>
    <s v="DJ-13510"/>
    <s v="Don Jones"/>
    <x v="1"/>
    <s v="United States"/>
    <x v="70"/>
    <x v="1"/>
    <n v="92037"/>
    <x v="1"/>
    <s v="FUR-CH-10001215"/>
    <x v="0"/>
    <x v="1"/>
    <x v="440"/>
    <n v="1603.136"/>
    <n v="4"/>
    <n v="0.2"/>
    <n v="100.196"/>
  </r>
  <r>
    <n v="2858"/>
    <x v="1415"/>
    <x v="0"/>
    <x v="243"/>
    <d v="2013-08-18T00:00:00"/>
    <s v="Second Class"/>
    <s v="CC-12370"/>
    <s v="Christopher Conant"/>
    <x v="0"/>
    <s v="United States"/>
    <x v="115"/>
    <x v="3"/>
    <n v="28314"/>
    <x v="0"/>
    <s v="FUR-CH-10000988"/>
    <x v="0"/>
    <x v="1"/>
    <x v="1132"/>
    <n v="225.29599999999999"/>
    <n v="2"/>
    <n v="0.2"/>
    <n v="22.529599999999999"/>
  </r>
  <r>
    <n v="2859"/>
    <x v="1416"/>
    <x v="3"/>
    <x v="240"/>
    <d v="2014-05-24T00:00:00"/>
    <s v="Standard Class"/>
    <s v="SC-20380"/>
    <s v="Shahid Collister"/>
    <x v="0"/>
    <s v="United States"/>
    <x v="118"/>
    <x v="32"/>
    <n v="30318"/>
    <x v="0"/>
    <s v="TEC-AC-10003441"/>
    <x v="2"/>
    <x v="11"/>
    <x v="652"/>
    <n v="67.8"/>
    <n v="4"/>
    <n v="0"/>
    <n v="4.0679999999999996"/>
  </r>
  <r>
    <n v="2860"/>
    <x v="1416"/>
    <x v="3"/>
    <x v="240"/>
    <d v="2014-05-24T00:00:00"/>
    <s v="Standard Class"/>
    <s v="SC-20380"/>
    <s v="Shahid Collister"/>
    <x v="0"/>
    <s v="United States"/>
    <x v="118"/>
    <x v="32"/>
    <n v="30318"/>
    <x v="0"/>
    <s v="TEC-PH-10004389"/>
    <x v="2"/>
    <x v="7"/>
    <x v="1422"/>
    <n v="377.97"/>
    <n v="3"/>
    <n v="0"/>
    <n v="98.272199999999998"/>
  </r>
  <r>
    <n v="2861"/>
    <x v="1416"/>
    <x v="3"/>
    <x v="240"/>
    <d v="2014-05-24T00:00:00"/>
    <s v="Standard Class"/>
    <s v="SC-20380"/>
    <s v="Shahid Collister"/>
    <x v="0"/>
    <s v="United States"/>
    <x v="118"/>
    <x v="32"/>
    <n v="30318"/>
    <x v="0"/>
    <s v="FUR-BO-10004695"/>
    <x v="0"/>
    <x v="0"/>
    <x v="198"/>
    <n v="1628.82"/>
    <n v="9"/>
    <n v="0"/>
    <n v="374.62860000000001"/>
  </r>
  <r>
    <n v="2862"/>
    <x v="1416"/>
    <x v="3"/>
    <x v="240"/>
    <d v="2014-05-24T00:00:00"/>
    <s v="Standard Class"/>
    <s v="SC-20380"/>
    <s v="Shahid Collister"/>
    <x v="0"/>
    <s v="United States"/>
    <x v="118"/>
    <x v="32"/>
    <n v="30318"/>
    <x v="0"/>
    <s v="OFF-PA-10000100"/>
    <x v="1"/>
    <x v="10"/>
    <x v="825"/>
    <n v="286.93"/>
    <n v="7"/>
    <n v="0"/>
    <n v="140.59569999999999"/>
  </r>
  <r>
    <n v="2863"/>
    <x v="1417"/>
    <x v="3"/>
    <x v="801"/>
    <d v="2014-08-18T00:00:00"/>
    <s v="Standard Class"/>
    <s v="RH-19495"/>
    <s v="Rick Hansen"/>
    <x v="0"/>
    <s v="United States"/>
    <x v="333"/>
    <x v="2"/>
    <n v="32839"/>
    <x v="0"/>
    <s v="OFF-PA-10000223"/>
    <x v="1"/>
    <x v="10"/>
    <x v="1374"/>
    <n v="20.736000000000001"/>
    <n v="4"/>
    <n v="0.2"/>
    <n v="7.2576000000000001"/>
  </r>
  <r>
    <n v="2864"/>
    <x v="1418"/>
    <x v="3"/>
    <x v="802"/>
    <d v="2014-08-14T00:00:00"/>
    <s v="Same Day"/>
    <s v="JK-15370"/>
    <s v="Jay Kimmel"/>
    <x v="0"/>
    <s v="United States"/>
    <x v="8"/>
    <x v="1"/>
    <n v="94122"/>
    <x v="1"/>
    <s v="OFF-ST-10001325"/>
    <x v="1"/>
    <x v="4"/>
    <x v="466"/>
    <n v="31.44"/>
    <n v="3"/>
    <n v="0"/>
    <n v="8.4887999999999995"/>
  </r>
  <r>
    <n v="2865"/>
    <x v="1418"/>
    <x v="3"/>
    <x v="802"/>
    <d v="2014-08-14T00:00:00"/>
    <s v="Same Day"/>
    <s v="JK-15370"/>
    <s v="Jay Kimmel"/>
    <x v="0"/>
    <s v="United States"/>
    <x v="8"/>
    <x v="1"/>
    <n v="94122"/>
    <x v="1"/>
    <s v="OFF-AP-10004249"/>
    <x v="1"/>
    <x v="9"/>
    <x v="33"/>
    <n v="83.79"/>
    <n v="7"/>
    <n v="0"/>
    <n v="22.6233"/>
  </r>
  <r>
    <n v="2866"/>
    <x v="1418"/>
    <x v="3"/>
    <x v="802"/>
    <d v="2014-08-14T00:00:00"/>
    <s v="Same Day"/>
    <s v="JK-15370"/>
    <s v="Jay Kimmel"/>
    <x v="0"/>
    <s v="United States"/>
    <x v="8"/>
    <x v="1"/>
    <n v="94122"/>
    <x v="1"/>
    <s v="OFF-AR-10000588"/>
    <x v="1"/>
    <x v="6"/>
    <x v="393"/>
    <n v="59.52"/>
    <n v="3"/>
    <n v="0"/>
    <n v="15.475199999999999"/>
  </r>
  <r>
    <n v="2867"/>
    <x v="1418"/>
    <x v="3"/>
    <x v="802"/>
    <d v="2014-08-14T00:00:00"/>
    <s v="Same Day"/>
    <s v="JK-15370"/>
    <s v="Jay Kimmel"/>
    <x v="0"/>
    <s v="United States"/>
    <x v="8"/>
    <x v="1"/>
    <n v="94122"/>
    <x v="1"/>
    <s v="OFF-SU-10000946"/>
    <x v="1"/>
    <x v="14"/>
    <x v="33"/>
    <n v="31.92"/>
    <n v="4"/>
    <n v="0"/>
    <n v="9.2568000000000001"/>
  </r>
  <r>
    <n v="2868"/>
    <x v="1419"/>
    <x v="0"/>
    <x v="338"/>
    <d v="2013-11-13T00:00:00"/>
    <s v="Second Class"/>
    <s v="AF-10885"/>
    <s v="Art Foster"/>
    <x v="0"/>
    <s v="United States"/>
    <x v="167"/>
    <x v="24"/>
    <n v="43615"/>
    <x v="3"/>
    <s v="OFF-SU-10001225"/>
    <x v="1"/>
    <x v="14"/>
    <x v="33"/>
    <n v="14.72"/>
    <n v="5"/>
    <n v="0.2"/>
    <n v="-3.3119999999999998"/>
  </r>
  <r>
    <n v="2869"/>
    <x v="1419"/>
    <x v="0"/>
    <x v="338"/>
    <d v="2013-11-13T00:00:00"/>
    <s v="Second Class"/>
    <s v="AF-10885"/>
    <s v="Art Foster"/>
    <x v="0"/>
    <s v="United States"/>
    <x v="167"/>
    <x v="24"/>
    <n v="43615"/>
    <x v="3"/>
    <s v="OFF-ST-10001558"/>
    <x v="1"/>
    <x v="4"/>
    <x v="712"/>
    <n v="38.975999999999999"/>
    <n v="3"/>
    <n v="0.2"/>
    <n v="-2.4359999999999999"/>
  </r>
  <r>
    <n v="2870"/>
    <x v="1420"/>
    <x v="3"/>
    <x v="492"/>
    <d v="2014-06-20T00:00:00"/>
    <s v="Standard Class"/>
    <s v="LC-16885"/>
    <s v="Lena Creighton"/>
    <x v="0"/>
    <s v="United States"/>
    <x v="84"/>
    <x v="2"/>
    <n v="33710"/>
    <x v="0"/>
    <s v="FUR-FU-10001546"/>
    <x v="0"/>
    <x v="5"/>
    <x v="1423"/>
    <n v="17.088000000000001"/>
    <n v="2"/>
    <n v="0.2"/>
    <n v="1.0680000000000001"/>
  </r>
  <r>
    <n v="2871"/>
    <x v="1421"/>
    <x v="2"/>
    <x v="579"/>
    <d v="2011-03-26T00:00:00"/>
    <s v="Standard Class"/>
    <s v="BF-11275"/>
    <s v="Beth Fritzler"/>
    <x v="1"/>
    <s v="United States"/>
    <x v="93"/>
    <x v="16"/>
    <n v="85705"/>
    <x v="1"/>
    <s v="OFF-PA-10002581"/>
    <x v="1"/>
    <x v="10"/>
    <x v="1300"/>
    <n v="74.352000000000004"/>
    <n v="3"/>
    <n v="0.2"/>
    <n v="23.234999999999999"/>
  </r>
  <r>
    <n v="2872"/>
    <x v="1421"/>
    <x v="2"/>
    <x v="579"/>
    <d v="2011-03-26T00:00:00"/>
    <s v="Standard Class"/>
    <s v="BF-11275"/>
    <s v="Beth Fritzler"/>
    <x v="1"/>
    <s v="United States"/>
    <x v="93"/>
    <x v="16"/>
    <n v="85705"/>
    <x v="1"/>
    <s v="FUR-CH-10001482"/>
    <x v="0"/>
    <x v="1"/>
    <x v="536"/>
    <n v="314.35199999999998"/>
    <n v="3"/>
    <n v="0.2"/>
    <n v="-35.364600000000003"/>
  </r>
  <r>
    <n v="2873"/>
    <x v="1422"/>
    <x v="3"/>
    <x v="140"/>
    <d v="2014-06-21T00:00:00"/>
    <s v="Standard Class"/>
    <s v="SC-20800"/>
    <s v="Stuart Calhoun"/>
    <x v="0"/>
    <s v="United States"/>
    <x v="1"/>
    <x v="1"/>
    <n v="90036"/>
    <x v="1"/>
    <s v="OFF-AR-10002399"/>
    <x v="1"/>
    <x v="6"/>
    <x v="316"/>
    <n v="4.26"/>
    <n v="1"/>
    <n v="0"/>
    <n v="1.7465999999999999"/>
  </r>
  <r>
    <n v="2874"/>
    <x v="1423"/>
    <x v="3"/>
    <x v="673"/>
    <d v="2014-11-23T00:00:00"/>
    <s v="Standard Class"/>
    <s v="SW-20275"/>
    <s v="Scott Williamson"/>
    <x v="0"/>
    <s v="United States"/>
    <x v="70"/>
    <x v="1"/>
    <n v="92105"/>
    <x v="1"/>
    <s v="OFF-ST-10001963"/>
    <x v="1"/>
    <x v="4"/>
    <x v="532"/>
    <n v="811.28"/>
    <n v="8"/>
    <n v="0"/>
    <n v="24.3384"/>
  </r>
  <r>
    <n v="2875"/>
    <x v="1424"/>
    <x v="3"/>
    <x v="614"/>
    <d v="2015-01-01T00:00:00"/>
    <s v="First Class"/>
    <s v="MC-17845"/>
    <s v="Michael Chen"/>
    <x v="0"/>
    <s v="United States"/>
    <x v="20"/>
    <x v="15"/>
    <n v="10035"/>
    <x v="3"/>
    <s v="OFF-FA-10002988"/>
    <x v="1"/>
    <x v="13"/>
    <x v="131"/>
    <n v="6.03"/>
    <n v="3"/>
    <n v="0"/>
    <n v="2.9546999999999999"/>
  </r>
  <r>
    <n v="2876"/>
    <x v="1425"/>
    <x v="0"/>
    <x v="803"/>
    <d v="2013-01-23T00:00:00"/>
    <s v="Second Class"/>
    <s v="TD-20995"/>
    <s v="Tamara Dahlen"/>
    <x v="0"/>
    <s v="United States"/>
    <x v="70"/>
    <x v="1"/>
    <n v="92037"/>
    <x v="1"/>
    <s v="FUR-CH-10004289"/>
    <x v="0"/>
    <x v="1"/>
    <x v="975"/>
    <n v="153.56800000000001"/>
    <n v="2"/>
    <n v="0.2"/>
    <n v="-5.7587999999999999"/>
  </r>
  <r>
    <n v="2877"/>
    <x v="1425"/>
    <x v="0"/>
    <x v="803"/>
    <d v="2013-01-23T00:00:00"/>
    <s v="Second Class"/>
    <s v="TD-20995"/>
    <s v="Tamara Dahlen"/>
    <x v="0"/>
    <s v="United States"/>
    <x v="70"/>
    <x v="1"/>
    <n v="92037"/>
    <x v="1"/>
    <s v="FUR-CH-10000785"/>
    <x v="0"/>
    <x v="1"/>
    <x v="320"/>
    <n v="1013.4880000000001"/>
    <n v="7"/>
    <n v="0.2"/>
    <n v="76.011600000000001"/>
  </r>
  <r>
    <n v="2878"/>
    <x v="1426"/>
    <x v="0"/>
    <x v="804"/>
    <d v="2013-01-19T00:00:00"/>
    <s v="Standard Class"/>
    <s v="Dp-13240"/>
    <s v="Dean percer"/>
    <x v="2"/>
    <s v="United States"/>
    <x v="58"/>
    <x v="30"/>
    <n v="7090"/>
    <x v="3"/>
    <s v="OFF-EN-10003040"/>
    <x v="1"/>
    <x v="12"/>
    <x v="1224"/>
    <n v="52.34"/>
    <n v="2"/>
    <n v="0"/>
    <n v="24.599799999999998"/>
  </r>
  <r>
    <n v="2879"/>
    <x v="1426"/>
    <x v="0"/>
    <x v="804"/>
    <d v="2013-01-19T00:00:00"/>
    <s v="Standard Class"/>
    <s v="Dp-13240"/>
    <s v="Dean percer"/>
    <x v="2"/>
    <s v="United States"/>
    <x v="58"/>
    <x v="30"/>
    <n v="7090"/>
    <x v="3"/>
    <s v="OFF-AR-10001573"/>
    <x v="1"/>
    <x v="6"/>
    <x v="368"/>
    <n v="4.66"/>
    <n v="2"/>
    <n v="0"/>
    <n v="1.3513999999999999"/>
  </r>
  <r>
    <n v="2880"/>
    <x v="1426"/>
    <x v="0"/>
    <x v="804"/>
    <d v="2013-01-19T00:00:00"/>
    <s v="Standard Class"/>
    <s v="Dp-13240"/>
    <s v="Dean percer"/>
    <x v="2"/>
    <s v="United States"/>
    <x v="58"/>
    <x v="30"/>
    <n v="7090"/>
    <x v="3"/>
    <s v="TEC-AC-10000844"/>
    <x v="2"/>
    <x v="11"/>
    <x v="106"/>
    <n v="254.97"/>
    <n v="3"/>
    <n v="0"/>
    <n v="91.789199999999994"/>
  </r>
  <r>
    <n v="2881"/>
    <x v="1427"/>
    <x v="0"/>
    <x v="251"/>
    <d v="2013-09-24T00:00:00"/>
    <s v="Second Class"/>
    <s v="SD-20485"/>
    <s v="Shirley Daniels"/>
    <x v="2"/>
    <s v="United States"/>
    <x v="334"/>
    <x v="30"/>
    <n v="7050"/>
    <x v="3"/>
    <s v="OFF-BI-10000756"/>
    <x v="1"/>
    <x v="8"/>
    <x v="15"/>
    <n v="25.44"/>
    <n v="6"/>
    <n v="0"/>
    <n v="12.72"/>
  </r>
  <r>
    <n v="2882"/>
    <x v="1427"/>
    <x v="0"/>
    <x v="251"/>
    <d v="2013-09-24T00:00:00"/>
    <s v="Second Class"/>
    <s v="SD-20485"/>
    <s v="Shirley Daniels"/>
    <x v="2"/>
    <s v="United States"/>
    <x v="334"/>
    <x v="30"/>
    <n v="7050"/>
    <x v="3"/>
    <s v="OFF-SU-10000381"/>
    <x v="1"/>
    <x v="14"/>
    <x v="654"/>
    <n v="27.93"/>
    <n v="3"/>
    <n v="0"/>
    <n v="8.0997000000000003"/>
  </r>
  <r>
    <n v="2883"/>
    <x v="1428"/>
    <x v="2"/>
    <x v="805"/>
    <d v="2011-02-26T00:00:00"/>
    <s v="Standard Class"/>
    <s v="TM-21010"/>
    <s v="Tamara Manning"/>
    <x v="0"/>
    <s v="United States"/>
    <x v="318"/>
    <x v="10"/>
    <n v="60098"/>
    <x v="2"/>
    <s v="OFF-BI-10004094"/>
    <x v="1"/>
    <x v="8"/>
    <x v="603"/>
    <n v="8.85"/>
    <n v="5"/>
    <n v="0.8"/>
    <n v="-13.717499999999999"/>
  </r>
  <r>
    <n v="2884"/>
    <x v="1429"/>
    <x v="0"/>
    <x v="583"/>
    <d v="2013-11-17T00:00:00"/>
    <s v="Second Class"/>
    <s v="BK-11260"/>
    <s v="Berenike Kampe"/>
    <x v="0"/>
    <s v="United States"/>
    <x v="8"/>
    <x v="1"/>
    <n v="94110"/>
    <x v="1"/>
    <s v="FUR-FU-10001852"/>
    <x v="0"/>
    <x v="5"/>
    <x v="837"/>
    <n v="6.96"/>
    <n v="4"/>
    <n v="0"/>
    <n v="2.2271999999999998"/>
  </r>
  <r>
    <n v="2885"/>
    <x v="1430"/>
    <x v="0"/>
    <x v="806"/>
    <d v="2013-03-02T00:00:00"/>
    <s v="Standard Class"/>
    <s v="JF-15490"/>
    <s v="Jeremy Farry"/>
    <x v="0"/>
    <s v="United States"/>
    <x v="8"/>
    <x v="1"/>
    <n v="94122"/>
    <x v="1"/>
    <s v="OFF-BI-10000014"/>
    <x v="1"/>
    <x v="8"/>
    <x v="628"/>
    <n v="17.456"/>
    <n v="2"/>
    <n v="0.2"/>
    <n v="5.8914"/>
  </r>
  <r>
    <n v="2886"/>
    <x v="1431"/>
    <x v="0"/>
    <x v="807"/>
    <d v="2013-10-23T00:00:00"/>
    <s v="Standard Class"/>
    <s v="EP-13915"/>
    <s v="Emily Phan"/>
    <x v="0"/>
    <s v="United States"/>
    <x v="228"/>
    <x v="16"/>
    <n v="85281"/>
    <x v="1"/>
    <s v="FUR-CH-10003396"/>
    <x v="0"/>
    <x v="1"/>
    <x v="385"/>
    <n v="307.92"/>
    <n v="5"/>
    <n v="0.2"/>
    <n v="-34.640999999999998"/>
  </r>
  <r>
    <n v="2887"/>
    <x v="1432"/>
    <x v="3"/>
    <x v="404"/>
    <d v="2014-12-20T00:00:00"/>
    <s v="First Class"/>
    <s v="EP-13915"/>
    <s v="Emily Phan"/>
    <x v="0"/>
    <s v="United States"/>
    <x v="1"/>
    <x v="1"/>
    <n v="90008"/>
    <x v="1"/>
    <s v="OFF-AR-10003811"/>
    <x v="1"/>
    <x v="6"/>
    <x v="449"/>
    <n v="6.63"/>
    <n v="3"/>
    <n v="0"/>
    <n v="1.7901"/>
  </r>
  <r>
    <n v="2888"/>
    <x v="1432"/>
    <x v="3"/>
    <x v="404"/>
    <d v="2014-12-20T00:00:00"/>
    <s v="First Class"/>
    <s v="EP-13915"/>
    <s v="Emily Phan"/>
    <x v="0"/>
    <s v="United States"/>
    <x v="1"/>
    <x v="1"/>
    <n v="90008"/>
    <x v="1"/>
    <s v="OFF-PA-10003172"/>
    <x v="1"/>
    <x v="10"/>
    <x v="846"/>
    <n v="12.96"/>
    <n v="2"/>
    <n v="0"/>
    <n v="6.2207999999999997"/>
  </r>
  <r>
    <n v="2889"/>
    <x v="1432"/>
    <x v="3"/>
    <x v="404"/>
    <d v="2014-12-20T00:00:00"/>
    <s v="First Class"/>
    <s v="EP-13915"/>
    <s v="Emily Phan"/>
    <x v="0"/>
    <s v="United States"/>
    <x v="1"/>
    <x v="1"/>
    <n v="90008"/>
    <x v="1"/>
    <s v="OFF-PA-10000289"/>
    <x v="1"/>
    <x v="10"/>
    <x v="722"/>
    <n v="32.4"/>
    <n v="5"/>
    <n v="0"/>
    <n v="15.552"/>
  </r>
  <r>
    <n v="2890"/>
    <x v="1433"/>
    <x v="3"/>
    <x v="808"/>
    <d v="2014-07-11T00:00:00"/>
    <s v="Standard Class"/>
    <s v="KH-16630"/>
    <s v="Ken Heidel"/>
    <x v="1"/>
    <s v="United States"/>
    <x v="4"/>
    <x v="4"/>
    <n v="98105"/>
    <x v="1"/>
    <s v="OFF-PA-10000791"/>
    <x v="1"/>
    <x v="10"/>
    <x v="1424"/>
    <n v="23.85"/>
    <n v="5"/>
    <n v="0"/>
    <n v="10.7325"/>
  </r>
  <r>
    <n v="2891"/>
    <x v="1434"/>
    <x v="2"/>
    <x v="333"/>
    <d v="2011-01-05T00:00:00"/>
    <s v="Second Class"/>
    <s v="HG-14845"/>
    <s v="Harry Greene"/>
    <x v="0"/>
    <s v="United States"/>
    <x v="335"/>
    <x v="28"/>
    <n v="70601"/>
    <x v="0"/>
    <s v="FUR-CH-10002304"/>
    <x v="0"/>
    <x v="1"/>
    <x v="782"/>
    <n v="51.96"/>
    <n v="2"/>
    <n v="0"/>
    <n v="12.99"/>
  </r>
  <r>
    <n v="2892"/>
    <x v="1434"/>
    <x v="2"/>
    <x v="333"/>
    <d v="2011-01-05T00:00:00"/>
    <s v="Second Class"/>
    <s v="HG-14845"/>
    <s v="Harry Greene"/>
    <x v="0"/>
    <s v="United States"/>
    <x v="335"/>
    <x v="28"/>
    <n v="70601"/>
    <x v="0"/>
    <s v="OFF-BI-10000136"/>
    <x v="1"/>
    <x v="8"/>
    <x v="936"/>
    <n v="17.940000000000001"/>
    <n v="3"/>
    <n v="0"/>
    <n v="8.6112000000000002"/>
  </r>
  <r>
    <n v="2893"/>
    <x v="1435"/>
    <x v="3"/>
    <x v="436"/>
    <d v="2014-10-30T00:00:00"/>
    <s v="Standard Class"/>
    <s v="JC-16105"/>
    <s v="Julie Creighton"/>
    <x v="1"/>
    <s v="United States"/>
    <x v="30"/>
    <x v="15"/>
    <n v="14609"/>
    <x v="3"/>
    <s v="OFF-PA-10003739"/>
    <x v="1"/>
    <x v="10"/>
    <x v="1425"/>
    <n v="11.56"/>
    <n v="2"/>
    <n v="0"/>
    <n v="5.6643999999999997"/>
  </r>
  <r>
    <n v="2894"/>
    <x v="1435"/>
    <x v="3"/>
    <x v="436"/>
    <d v="2014-10-30T00:00:00"/>
    <s v="Standard Class"/>
    <s v="JC-16105"/>
    <s v="Julie Creighton"/>
    <x v="1"/>
    <s v="United States"/>
    <x v="30"/>
    <x v="15"/>
    <n v="14609"/>
    <x v="3"/>
    <s v="OFF-PA-10002479"/>
    <x v="1"/>
    <x v="10"/>
    <x v="217"/>
    <n v="26.4"/>
    <n v="5"/>
    <n v="0"/>
    <n v="11.88"/>
  </r>
  <r>
    <n v="2895"/>
    <x v="1435"/>
    <x v="3"/>
    <x v="436"/>
    <d v="2014-10-30T00:00:00"/>
    <s v="Standard Class"/>
    <s v="JC-16105"/>
    <s v="Julie Creighton"/>
    <x v="1"/>
    <s v="United States"/>
    <x v="30"/>
    <x v="15"/>
    <n v="14609"/>
    <x v="3"/>
    <s v="FUR-FU-10000771"/>
    <x v="0"/>
    <x v="5"/>
    <x v="1426"/>
    <n v="69.08"/>
    <n v="11"/>
    <n v="0"/>
    <n v="29.0136"/>
  </r>
  <r>
    <n v="2896"/>
    <x v="1435"/>
    <x v="3"/>
    <x v="436"/>
    <d v="2014-10-30T00:00:00"/>
    <s v="Standard Class"/>
    <s v="JC-16105"/>
    <s v="Julie Creighton"/>
    <x v="1"/>
    <s v="United States"/>
    <x v="30"/>
    <x v="15"/>
    <n v="14609"/>
    <x v="3"/>
    <s v="TEC-PH-10001552"/>
    <x v="2"/>
    <x v="7"/>
    <x v="178"/>
    <n v="35.880000000000003"/>
    <n v="3"/>
    <n v="0"/>
    <n v="10.0464"/>
  </r>
  <r>
    <n v="2897"/>
    <x v="1436"/>
    <x v="2"/>
    <x v="809"/>
    <d v="2011-03-04T00:00:00"/>
    <s v="Standard Class"/>
    <s v="KM-16720"/>
    <s v="Kunst Miller"/>
    <x v="0"/>
    <s v="United States"/>
    <x v="85"/>
    <x v="15"/>
    <n v="11561"/>
    <x v="3"/>
    <s v="OFF-AR-10001915"/>
    <x v="1"/>
    <x v="6"/>
    <x v="1048"/>
    <n v="49.65"/>
    <n v="5"/>
    <n v="0"/>
    <n v="20.853000000000002"/>
  </r>
  <r>
    <n v="2898"/>
    <x v="1437"/>
    <x v="0"/>
    <x v="810"/>
    <d v="2013-09-01T00:00:00"/>
    <s v="Standard Class"/>
    <s v="EB-13975"/>
    <s v="Erica Bern"/>
    <x v="1"/>
    <s v="United States"/>
    <x v="35"/>
    <x v="3"/>
    <n v="28205"/>
    <x v="0"/>
    <s v="TEC-CO-10000971"/>
    <x v="2"/>
    <x v="16"/>
    <x v="1304"/>
    <n v="959.96799999999996"/>
    <n v="4"/>
    <n v="0.2"/>
    <n v="119.996"/>
  </r>
  <r>
    <n v="2899"/>
    <x v="1438"/>
    <x v="1"/>
    <x v="33"/>
    <d v="2012-04-30T00:00:00"/>
    <s v="Standard Class"/>
    <s v="PW-19240"/>
    <s v="Pierre Wener"/>
    <x v="0"/>
    <s v="United States"/>
    <x v="12"/>
    <x v="5"/>
    <n v="77036"/>
    <x v="2"/>
    <s v="FUR-CH-10004086"/>
    <x v="0"/>
    <x v="1"/>
    <x v="281"/>
    <n v="408.42200000000003"/>
    <n v="2"/>
    <n v="0.3"/>
    <n v="-5.8346"/>
  </r>
  <r>
    <n v="2900"/>
    <x v="1439"/>
    <x v="1"/>
    <x v="811"/>
    <d v="2012-09-17T00:00:00"/>
    <s v="Standard Class"/>
    <s v="PG-18895"/>
    <s v="Paul Gonzalez"/>
    <x v="0"/>
    <s v="United States"/>
    <x v="20"/>
    <x v="15"/>
    <n v="10035"/>
    <x v="3"/>
    <s v="TEC-CO-10000971"/>
    <x v="2"/>
    <x v="16"/>
    <x v="1304"/>
    <n v="479.98399999999998"/>
    <n v="2"/>
    <n v="0.2"/>
    <n v="59.997999999999998"/>
  </r>
  <r>
    <n v="2901"/>
    <x v="1439"/>
    <x v="1"/>
    <x v="811"/>
    <d v="2012-09-17T00:00:00"/>
    <s v="Standard Class"/>
    <s v="PG-18895"/>
    <s v="Paul Gonzalez"/>
    <x v="0"/>
    <s v="United States"/>
    <x v="20"/>
    <x v="15"/>
    <n v="10035"/>
    <x v="3"/>
    <s v="OFF-LA-10001317"/>
    <x v="1"/>
    <x v="2"/>
    <x v="391"/>
    <n v="12.6"/>
    <n v="4"/>
    <n v="0"/>
    <n v="6.048"/>
  </r>
  <r>
    <n v="2902"/>
    <x v="1440"/>
    <x v="3"/>
    <x v="220"/>
    <d v="2014-09-16T00:00:00"/>
    <s v="Standard Class"/>
    <s v="DB-12910"/>
    <s v="Daniel Byrd"/>
    <x v="2"/>
    <s v="United States"/>
    <x v="38"/>
    <x v="32"/>
    <n v="31907"/>
    <x v="0"/>
    <s v="OFF-PA-10003656"/>
    <x v="1"/>
    <x v="10"/>
    <x v="770"/>
    <n v="184.66"/>
    <n v="7"/>
    <n v="0"/>
    <n v="84.943600000000004"/>
  </r>
  <r>
    <n v="2903"/>
    <x v="1441"/>
    <x v="0"/>
    <x v="1"/>
    <d v="2013-06-18T00:00:00"/>
    <s v="Standard Class"/>
    <s v="CR-12730"/>
    <s v="Craig Reiter"/>
    <x v="0"/>
    <s v="United States"/>
    <x v="22"/>
    <x v="10"/>
    <n v="60610"/>
    <x v="2"/>
    <s v="OFF-PA-10002160"/>
    <x v="1"/>
    <x v="10"/>
    <x v="1190"/>
    <n v="23.12"/>
    <n v="5"/>
    <n v="0.2"/>
    <n v="8.3810000000000002"/>
  </r>
  <r>
    <n v="2904"/>
    <x v="1442"/>
    <x v="0"/>
    <x v="812"/>
    <d v="2013-02-07T00:00:00"/>
    <s v="Standard Class"/>
    <s v="KH-16330"/>
    <s v="Katharine Harms"/>
    <x v="1"/>
    <s v="United States"/>
    <x v="336"/>
    <x v="10"/>
    <n v="60035"/>
    <x v="2"/>
    <s v="OFF-PA-10000575"/>
    <x v="1"/>
    <x v="10"/>
    <x v="1050"/>
    <n v="37.463999999999999"/>
    <n v="7"/>
    <n v="0.2"/>
    <n v="12.175800000000001"/>
  </r>
  <r>
    <n v="2905"/>
    <x v="1442"/>
    <x v="0"/>
    <x v="812"/>
    <d v="2013-02-07T00:00:00"/>
    <s v="Standard Class"/>
    <s v="KH-16330"/>
    <s v="Katharine Harms"/>
    <x v="1"/>
    <s v="United States"/>
    <x v="336"/>
    <x v="10"/>
    <n v="60035"/>
    <x v="2"/>
    <s v="FUR-CH-10003981"/>
    <x v="0"/>
    <x v="1"/>
    <x v="1166"/>
    <n v="539.65800000000002"/>
    <n v="3"/>
    <n v="0.3"/>
    <n v="-7.7093999999999996"/>
  </r>
  <r>
    <n v="2906"/>
    <x v="1443"/>
    <x v="2"/>
    <x v="467"/>
    <d v="2011-09-30T00:00:00"/>
    <s v="Standard Class"/>
    <s v="CS-12400"/>
    <s v="Christopher Schild"/>
    <x v="2"/>
    <s v="United States"/>
    <x v="4"/>
    <x v="4"/>
    <n v="98115"/>
    <x v="1"/>
    <s v="OFF-ST-10002615"/>
    <x v="1"/>
    <x v="4"/>
    <x v="1427"/>
    <n v="310.12"/>
    <n v="2"/>
    <n v="0"/>
    <n v="80.631200000000007"/>
  </r>
  <r>
    <n v="2907"/>
    <x v="1444"/>
    <x v="3"/>
    <x v="132"/>
    <d v="2014-10-11T00:00:00"/>
    <s v="Standard Class"/>
    <s v="DL-12925"/>
    <s v="Daniel Lacy"/>
    <x v="0"/>
    <s v="United States"/>
    <x v="16"/>
    <x v="11"/>
    <n v="55122"/>
    <x v="2"/>
    <s v="OFF-PA-10000327"/>
    <x v="1"/>
    <x v="10"/>
    <x v="1428"/>
    <n v="8.56"/>
    <n v="2"/>
    <n v="0"/>
    <n v="3.8519999999999999"/>
  </r>
  <r>
    <n v="2908"/>
    <x v="1444"/>
    <x v="3"/>
    <x v="132"/>
    <d v="2014-10-11T00:00:00"/>
    <s v="Standard Class"/>
    <s v="DL-12925"/>
    <s v="Daniel Lacy"/>
    <x v="0"/>
    <s v="United States"/>
    <x v="16"/>
    <x v="11"/>
    <n v="55122"/>
    <x v="2"/>
    <s v="OFF-ST-10001325"/>
    <x v="1"/>
    <x v="4"/>
    <x v="466"/>
    <n v="52.4"/>
    <n v="5"/>
    <n v="0"/>
    <n v="14.148"/>
  </r>
  <r>
    <n v="2909"/>
    <x v="1444"/>
    <x v="3"/>
    <x v="132"/>
    <d v="2014-10-11T00:00:00"/>
    <s v="Standard Class"/>
    <s v="DL-12925"/>
    <s v="Daniel Lacy"/>
    <x v="0"/>
    <s v="United States"/>
    <x v="16"/>
    <x v="11"/>
    <n v="55122"/>
    <x v="2"/>
    <s v="OFF-LA-10001771"/>
    <x v="1"/>
    <x v="2"/>
    <x v="1119"/>
    <n v="14.94"/>
    <n v="3"/>
    <n v="0"/>
    <n v="6.8723999999999998"/>
  </r>
  <r>
    <n v="2910"/>
    <x v="1445"/>
    <x v="3"/>
    <x v="600"/>
    <d v="2014-02-24T00:00:00"/>
    <s v="Standard Class"/>
    <s v="ME-17725"/>
    <s v="Max Engle"/>
    <x v="0"/>
    <s v="United States"/>
    <x v="4"/>
    <x v="4"/>
    <n v="98103"/>
    <x v="1"/>
    <s v="OFF-FA-10004968"/>
    <x v="1"/>
    <x v="13"/>
    <x v="1010"/>
    <n v="11.22"/>
    <n v="3"/>
    <n v="0"/>
    <n v="0.22439999999999999"/>
  </r>
  <r>
    <n v="2911"/>
    <x v="1446"/>
    <x v="1"/>
    <x v="599"/>
    <d v="2012-09-11T00:00:00"/>
    <s v="Standard Class"/>
    <s v="VD-21670"/>
    <s v="Valerie Dominguez"/>
    <x v="0"/>
    <s v="United States"/>
    <x v="197"/>
    <x v="2"/>
    <n v="33065"/>
    <x v="0"/>
    <s v="OFF-AP-10000576"/>
    <x v="1"/>
    <x v="9"/>
    <x v="842"/>
    <n v="387.13600000000002"/>
    <n v="4"/>
    <n v="0.2"/>
    <n v="24.196000000000002"/>
  </r>
  <r>
    <n v="2912"/>
    <x v="1447"/>
    <x v="2"/>
    <x v="737"/>
    <d v="2011-06-21T00:00:00"/>
    <s v="Standard Class"/>
    <s v="CK-12205"/>
    <s v="Chloris Kastensmidt"/>
    <x v="0"/>
    <s v="United States"/>
    <x v="337"/>
    <x v="15"/>
    <n v="11550"/>
    <x v="3"/>
    <s v="OFF-EN-10003286"/>
    <x v="1"/>
    <x v="12"/>
    <x v="33"/>
    <n v="41.4"/>
    <n v="5"/>
    <n v="0"/>
    <n v="19.457999999999998"/>
  </r>
  <r>
    <n v="2913"/>
    <x v="1447"/>
    <x v="2"/>
    <x v="737"/>
    <d v="2011-06-21T00:00:00"/>
    <s v="Standard Class"/>
    <s v="CK-12205"/>
    <s v="Chloris Kastensmidt"/>
    <x v="0"/>
    <s v="United States"/>
    <x v="337"/>
    <x v="15"/>
    <n v="11550"/>
    <x v="3"/>
    <s v="OFF-AR-10003772"/>
    <x v="1"/>
    <x v="6"/>
    <x v="1429"/>
    <n v="35"/>
    <n v="4"/>
    <n v="0"/>
    <n v="10.5"/>
  </r>
  <r>
    <n v="2914"/>
    <x v="1447"/>
    <x v="2"/>
    <x v="737"/>
    <d v="2011-06-21T00:00:00"/>
    <s v="Standard Class"/>
    <s v="CK-12205"/>
    <s v="Chloris Kastensmidt"/>
    <x v="0"/>
    <s v="United States"/>
    <x v="337"/>
    <x v="15"/>
    <n v="11550"/>
    <x v="3"/>
    <s v="OFF-BI-10002852"/>
    <x v="1"/>
    <x v="8"/>
    <x v="91"/>
    <n v="39.552"/>
    <n v="3"/>
    <n v="0.2"/>
    <n v="14.3376"/>
  </r>
  <r>
    <n v="2915"/>
    <x v="1448"/>
    <x v="1"/>
    <x v="88"/>
    <d v="2012-10-17T00:00:00"/>
    <s v="Second Class"/>
    <s v="DL-12925"/>
    <s v="Daniel Lacy"/>
    <x v="0"/>
    <s v="United States"/>
    <x v="338"/>
    <x v="14"/>
    <n v="46060"/>
    <x v="2"/>
    <s v="TEC-PH-10002890"/>
    <x v="2"/>
    <x v="7"/>
    <x v="1387"/>
    <n v="135.72"/>
    <n v="3"/>
    <n v="0"/>
    <n v="35.287199999999999"/>
  </r>
  <r>
    <n v="2916"/>
    <x v="1448"/>
    <x v="1"/>
    <x v="88"/>
    <d v="2012-10-17T00:00:00"/>
    <s v="Second Class"/>
    <s v="DL-12925"/>
    <s v="Daniel Lacy"/>
    <x v="0"/>
    <s v="United States"/>
    <x v="338"/>
    <x v="14"/>
    <n v="46060"/>
    <x v="2"/>
    <s v="OFF-BI-10001308"/>
    <x v="1"/>
    <x v="8"/>
    <x v="1351"/>
    <n v="12.56"/>
    <n v="2"/>
    <n v="0"/>
    <n v="5.6520000000000001"/>
  </r>
  <r>
    <n v="2917"/>
    <x v="1448"/>
    <x v="1"/>
    <x v="88"/>
    <d v="2012-10-17T00:00:00"/>
    <s v="Second Class"/>
    <s v="DL-12925"/>
    <s v="Daniel Lacy"/>
    <x v="0"/>
    <s v="United States"/>
    <x v="338"/>
    <x v="14"/>
    <n v="46060"/>
    <x v="2"/>
    <s v="TEC-PH-10001750"/>
    <x v="2"/>
    <x v="7"/>
    <x v="968"/>
    <n v="263.95999999999998"/>
    <n v="4"/>
    <n v="0"/>
    <n v="71.269199999999998"/>
  </r>
  <r>
    <n v="2918"/>
    <x v="1449"/>
    <x v="3"/>
    <x v="151"/>
    <d v="2014-08-31T00:00:00"/>
    <s v="First Class"/>
    <s v="SE-20110"/>
    <s v="Sanjit Engle"/>
    <x v="0"/>
    <s v="United States"/>
    <x v="61"/>
    <x v="5"/>
    <n v="75220"/>
    <x v="2"/>
    <s v="OFF-AR-10003338"/>
    <x v="1"/>
    <x v="6"/>
    <x v="1430"/>
    <n v="5.952"/>
    <n v="1"/>
    <n v="0.2"/>
    <n v="0.372"/>
  </r>
  <r>
    <n v="2919"/>
    <x v="1450"/>
    <x v="0"/>
    <x v="813"/>
    <d v="2013-11-24T00:00:00"/>
    <s v="Same Day"/>
    <s v="LS-17200"/>
    <s v="Luke Schmidt"/>
    <x v="1"/>
    <s v="United States"/>
    <x v="10"/>
    <x v="9"/>
    <n v="19140"/>
    <x v="3"/>
    <s v="OFF-FA-10002763"/>
    <x v="1"/>
    <x v="13"/>
    <x v="1411"/>
    <n v="15.8"/>
    <n v="5"/>
    <n v="0.2"/>
    <n v="2.37"/>
  </r>
  <r>
    <n v="2920"/>
    <x v="1450"/>
    <x v="0"/>
    <x v="813"/>
    <d v="2013-11-24T00:00:00"/>
    <s v="Same Day"/>
    <s v="LS-17200"/>
    <s v="Luke Schmidt"/>
    <x v="1"/>
    <s v="United States"/>
    <x v="10"/>
    <x v="9"/>
    <n v="19140"/>
    <x v="3"/>
    <s v="FUR-FU-10002088"/>
    <x v="0"/>
    <x v="5"/>
    <x v="1084"/>
    <n v="14.368"/>
    <n v="2"/>
    <n v="0.2"/>
    <n v="3.9512"/>
  </r>
  <r>
    <n v="2921"/>
    <x v="1450"/>
    <x v="0"/>
    <x v="813"/>
    <d v="2013-11-24T00:00:00"/>
    <s v="Same Day"/>
    <s v="LS-17200"/>
    <s v="Luke Schmidt"/>
    <x v="1"/>
    <s v="United States"/>
    <x v="10"/>
    <x v="9"/>
    <n v="19140"/>
    <x v="3"/>
    <s v="FUR-FU-10003976"/>
    <x v="0"/>
    <x v="5"/>
    <x v="964"/>
    <n v="70.447999999999993"/>
    <n v="7"/>
    <n v="0.2"/>
    <n v="12.3284"/>
  </r>
  <r>
    <n v="2922"/>
    <x v="1451"/>
    <x v="3"/>
    <x v="289"/>
    <d v="2014-01-31T00:00:00"/>
    <s v="Same Day"/>
    <s v="MM-17920"/>
    <s v="Michael Moore"/>
    <x v="0"/>
    <s v="United States"/>
    <x v="8"/>
    <x v="1"/>
    <n v="94109"/>
    <x v="1"/>
    <s v="OFF-ST-10001511"/>
    <x v="1"/>
    <x v="4"/>
    <x v="551"/>
    <n v="129.30000000000001"/>
    <n v="2"/>
    <n v="0"/>
    <n v="6.4649999999999999"/>
  </r>
  <r>
    <n v="2923"/>
    <x v="1452"/>
    <x v="1"/>
    <x v="672"/>
    <d v="2012-03-12T00:00:00"/>
    <s v="Second Class"/>
    <s v="DB-13270"/>
    <s v="Deborah Brumfield"/>
    <x v="2"/>
    <s v="United States"/>
    <x v="89"/>
    <x v="5"/>
    <n v="78745"/>
    <x v="2"/>
    <s v="OFF-BI-10000301"/>
    <x v="1"/>
    <x v="8"/>
    <x v="619"/>
    <n v="3.8820000000000001"/>
    <n v="3"/>
    <n v="0.8"/>
    <n v="-5.8230000000000004"/>
  </r>
  <r>
    <n v="2924"/>
    <x v="1453"/>
    <x v="2"/>
    <x v="307"/>
    <d v="2011-04-07T00:00:00"/>
    <s v="Standard Class"/>
    <s v="RW-19630"/>
    <s v="Rob Williams"/>
    <x v="1"/>
    <s v="United States"/>
    <x v="66"/>
    <x v="12"/>
    <n v="48234"/>
    <x v="2"/>
    <s v="OFF-FA-10003495"/>
    <x v="1"/>
    <x v="13"/>
    <x v="33"/>
    <n v="6.08"/>
    <n v="1"/>
    <n v="0"/>
    <n v="3.04"/>
  </r>
  <r>
    <n v="2925"/>
    <x v="1454"/>
    <x v="2"/>
    <x v="814"/>
    <d v="2011-05-09T00:00:00"/>
    <s v="First Class"/>
    <s v="JM-16195"/>
    <s v="Justin MacKendrick"/>
    <x v="0"/>
    <s v="United States"/>
    <x v="232"/>
    <x v="15"/>
    <n v="13601"/>
    <x v="3"/>
    <s v="OFF-AP-10001303"/>
    <x v="1"/>
    <x v="9"/>
    <x v="925"/>
    <n v="19.899999999999999"/>
    <n v="1"/>
    <n v="0"/>
    <n v="8.9550000000000001"/>
  </r>
  <r>
    <n v="2926"/>
    <x v="1454"/>
    <x v="2"/>
    <x v="814"/>
    <d v="2011-05-09T00:00:00"/>
    <s v="First Class"/>
    <s v="JM-16195"/>
    <s v="Justin MacKendrick"/>
    <x v="0"/>
    <s v="United States"/>
    <x v="232"/>
    <x v="15"/>
    <n v="13601"/>
    <x v="3"/>
    <s v="FUR-FU-10002116"/>
    <x v="0"/>
    <x v="5"/>
    <x v="1431"/>
    <n v="70.709999999999994"/>
    <n v="1"/>
    <n v="0"/>
    <n v="4.9497"/>
  </r>
  <r>
    <n v="2927"/>
    <x v="1455"/>
    <x v="3"/>
    <x v="815"/>
    <d v="2014-07-15T00:00:00"/>
    <s v="Second Class"/>
    <s v="BP-11155"/>
    <s v="Becky Pak"/>
    <x v="0"/>
    <s v="United States"/>
    <x v="38"/>
    <x v="32"/>
    <n v="31907"/>
    <x v="0"/>
    <s v="FUR-FU-10000771"/>
    <x v="0"/>
    <x v="5"/>
    <x v="1426"/>
    <n v="18.84"/>
    <n v="3"/>
    <n v="0"/>
    <n v="7.9127999999999998"/>
  </r>
  <r>
    <n v="2928"/>
    <x v="1456"/>
    <x v="3"/>
    <x v="400"/>
    <d v="2014-11-06T00:00:00"/>
    <s v="Standard Class"/>
    <s v="CT-11995"/>
    <s v="Carol Triggs"/>
    <x v="0"/>
    <s v="United States"/>
    <x v="339"/>
    <x v="11"/>
    <n v="55124"/>
    <x v="2"/>
    <s v="OFF-AR-10002255"/>
    <x v="1"/>
    <x v="6"/>
    <x v="814"/>
    <n v="8.64"/>
    <n v="3"/>
    <n v="0"/>
    <n v="2.5055999999999998"/>
  </r>
  <r>
    <n v="2929"/>
    <x v="1457"/>
    <x v="3"/>
    <x v="15"/>
    <d v="2014-10-27T00:00:00"/>
    <s v="Standard Class"/>
    <s v="TH-21550"/>
    <s v="Tracy Hopkins"/>
    <x v="2"/>
    <s v="United States"/>
    <x v="140"/>
    <x v="3"/>
    <n v="27217"/>
    <x v="0"/>
    <s v="OFF-BI-10004995"/>
    <x v="1"/>
    <x v="8"/>
    <x v="313"/>
    <n v="1633.1880000000001"/>
    <n v="4"/>
    <n v="0.7"/>
    <n v="-1306.5504000000001"/>
  </r>
  <r>
    <n v="2930"/>
    <x v="1458"/>
    <x v="3"/>
    <x v="551"/>
    <d v="2014-11-25T00:00:00"/>
    <s v="Standard Class"/>
    <s v="ME-17320"/>
    <s v="Maria Etezadi"/>
    <x v="2"/>
    <s v="United States"/>
    <x v="63"/>
    <x v="12"/>
    <n v="48601"/>
    <x v="2"/>
    <s v="FUR-FU-10002597"/>
    <x v="0"/>
    <x v="5"/>
    <x v="621"/>
    <n v="19.760000000000002"/>
    <n v="4"/>
    <n v="0"/>
    <n v="8.2992000000000008"/>
  </r>
  <r>
    <n v="2931"/>
    <x v="1459"/>
    <x v="1"/>
    <x v="816"/>
    <d v="2012-08-08T00:00:00"/>
    <s v="Same Day"/>
    <s v="TT-21220"/>
    <s v="Thomas Thornton"/>
    <x v="0"/>
    <s v="United States"/>
    <x v="8"/>
    <x v="1"/>
    <n v="94109"/>
    <x v="1"/>
    <s v="OFF-BI-10004970"/>
    <x v="1"/>
    <x v="8"/>
    <x v="908"/>
    <n v="6.6079999999999997"/>
    <n v="2"/>
    <n v="0.2"/>
    <n v="2.2302"/>
  </r>
  <r>
    <n v="2932"/>
    <x v="1459"/>
    <x v="1"/>
    <x v="816"/>
    <d v="2012-08-08T00:00:00"/>
    <s v="Same Day"/>
    <s v="TT-21220"/>
    <s v="Thomas Thornton"/>
    <x v="0"/>
    <s v="United States"/>
    <x v="8"/>
    <x v="1"/>
    <n v="94109"/>
    <x v="1"/>
    <s v="OFF-BI-10002557"/>
    <x v="1"/>
    <x v="8"/>
    <x v="246"/>
    <n v="7.28"/>
    <n v="2"/>
    <n v="0.2"/>
    <n v="2.73"/>
  </r>
  <r>
    <n v="2933"/>
    <x v="1459"/>
    <x v="1"/>
    <x v="816"/>
    <d v="2012-08-08T00:00:00"/>
    <s v="Same Day"/>
    <s v="TT-21220"/>
    <s v="Thomas Thornton"/>
    <x v="0"/>
    <s v="United States"/>
    <x v="8"/>
    <x v="1"/>
    <n v="94109"/>
    <x v="1"/>
    <s v="FUR-CH-10000785"/>
    <x v="0"/>
    <x v="1"/>
    <x v="320"/>
    <n v="144.78399999999999"/>
    <n v="1"/>
    <n v="0.2"/>
    <n v="10.8588"/>
  </r>
  <r>
    <n v="2934"/>
    <x v="1460"/>
    <x v="0"/>
    <x v="409"/>
    <d v="2013-12-13T00:00:00"/>
    <s v="Standard Class"/>
    <s v="GT-14710"/>
    <s v="Greg Tran"/>
    <x v="0"/>
    <s v="United States"/>
    <x v="4"/>
    <x v="4"/>
    <n v="98105"/>
    <x v="1"/>
    <s v="TEC-PH-10002310"/>
    <x v="2"/>
    <x v="7"/>
    <x v="1359"/>
    <n v="156.792"/>
    <n v="1"/>
    <n v="0.2"/>
    <n v="13.7193"/>
  </r>
  <r>
    <n v="2935"/>
    <x v="1460"/>
    <x v="0"/>
    <x v="409"/>
    <d v="2013-12-13T00:00:00"/>
    <s v="Standard Class"/>
    <s v="GT-14710"/>
    <s v="Greg Tran"/>
    <x v="0"/>
    <s v="United States"/>
    <x v="4"/>
    <x v="4"/>
    <n v="98105"/>
    <x v="1"/>
    <s v="TEC-PH-10002834"/>
    <x v="2"/>
    <x v="7"/>
    <x v="1378"/>
    <n v="431.976"/>
    <n v="3"/>
    <n v="0.2"/>
    <n v="26.9985"/>
  </r>
  <r>
    <n v="2936"/>
    <x v="1460"/>
    <x v="0"/>
    <x v="409"/>
    <d v="2013-12-13T00:00:00"/>
    <s v="Standard Class"/>
    <s v="GT-14710"/>
    <s v="Greg Tran"/>
    <x v="0"/>
    <s v="United States"/>
    <x v="4"/>
    <x v="4"/>
    <n v="98105"/>
    <x v="1"/>
    <s v="OFF-EN-10000927"/>
    <x v="1"/>
    <x v="12"/>
    <x v="81"/>
    <n v="35.89"/>
    <n v="1"/>
    <n v="0"/>
    <n v="16.150500000000001"/>
  </r>
  <r>
    <n v="2937"/>
    <x v="1460"/>
    <x v="0"/>
    <x v="409"/>
    <d v="2013-12-13T00:00:00"/>
    <s v="Standard Class"/>
    <s v="GT-14710"/>
    <s v="Greg Tran"/>
    <x v="0"/>
    <s v="United States"/>
    <x v="4"/>
    <x v="4"/>
    <n v="98105"/>
    <x v="1"/>
    <s v="OFF-BI-10001636"/>
    <x v="1"/>
    <x v="8"/>
    <x v="668"/>
    <n v="47.207999999999998"/>
    <n v="7"/>
    <n v="0.2"/>
    <n v="15.342599999999999"/>
  </r>
  <r>
    <n v="2938"/>
    <x v="1460"/>
    <x v="0"/>
    <x v="409"/>
    <d v="2013-12-13T00:00:00"/>
    <s v="Standard Class"/>
    <s v="GT-14710"/>
    <s v="Greg Tran"/>
    <x v="0"/>
    <s v="United States"/>
    <x v="4"/>
    <x v="4"/>
    <n v="98105"/>
    <x v="1"/>
    <s v="OFF-PA-10001736"/>
    <x v="1"/>
    <x v="10"/>
    <x v="129"/>
    <n v="248.08"/>
    <n v="7"/>
    <n v="0"/>
    <n v="116.5976"/>
  </r>
  <r>
    <n v="2939"/>
    <x v="1460"/>
    <x v="0"/>
    <x v="409"/>
    <d v="2013-12-13T00:00:00"/>
    <s v="Standard Class"/>
    <s v="GT-14710"/>
    <s v="Greg Tran"/>
    <x v="0"/>
    <s v="United States"/>
    <x v="4"/>
    <x v="4"/>
    <n v="98105"/>
    <x v="1"/>
    <s v="OFF-PA-10000482"/>
    <x v="1"/>
    <x v="10"/>
    <x v="67"/>
    <n v="189.7"/>
    <n v="5"/>
    <n v="0"/>
    <n v="89.159000000000006"/>
  </r>
  <r>
    <n v="2940"/>
    <x v="1460"/>
    <x v="0"/>
    <x v="409"/>
    <d v="2013-12-13T00:00:00"/>
    <s v="Standard Class"/>
    <s v="GT-14710"/>
    <s v="Greg Tran"/>
    <x v="0"/>
    <s v="United States"/>
    <x v="4"/>
    <x v="4"/>
    <n v="98105"/>
    <x v="1"/>
    <s v="OFF-BI-10001658"/>
    <x v="1"/>
    <x v="8"/>
    <x v="439"/>
    <n v="59.808"/>
    <n v="3"/>
    <n v="0.2"/>
    <n v="19.4376"/>
  </r>
  <r>
    <n v="2941"/>
    <x v="1461"/>
    <x v="3"/>
    <x v="613"/>
    <d v="2014-01-04T00:00:00"/>
    <s v="Standard Class"/>
    <s v="JD-16150"/>
    <s v="Justin Deggeller"/>
    <x v="1"/>
    <s v="United States"/>
    <x v="158"/>
    <x v="6"/>
    <n v="53209"/>
    <x v="2"/>
    <s v="FUR-CH-10000422"/>
    <x v="0"/>
    <x v="1"/>
    <x v="1432"/>
    <n v="90.99"/>
    <n v="1"/>
    <n v="0"/>
    <n v="14.558400000000001"/>
  </r>
  <r>
    <n v="2942"/>
    <x v="1461"/>
    <x v="3"/>
    <x v="613"/>
    <d v="2014-01-04T00:00:00"/>
    <s v="Standard Class"/>
    <s v="JD-16150"/>
    <s v="Justin Deggeller"/>
    <x v="1"/>
    <s v="United States"/>
    <x v="158"/>
    <x v="6"/>
    <n v="53209"/>
    <x v="2"/>
    <s v="FUR-CH-10004675"/>
    <x v="0"/>
    <x v="1"/>
    <x v="629"/>
    <n v="1526.56"/>
    <n v="7"/>
    <n v="0"/>
    <n v="427.43680000000001"/>
  </r>
  <r>
    <n v="2943"/>
    <x v="1461"/>
    <x v="3"/>
    <x v="613"/>
    <d v="2014-01-04T00:00:00"/>
    <s v="Standard Class"/>
    <s v="JD-16150"/>
    <s v="Justin Deggeller"/>
    <x v="1"/>
    <s v="United States"/>
    <x v="158"/>
    <x v="6"/>
    <n v="53209"/>
    <x v="2"/>
    <s v="FUR-CH-10002880"/>
    <x v="0"/>
    <x v="1"/>
    <x v="801"/>
    <n v="368.97"/>
    <n v="3"/>
    <n v="0"/>
    <n v="40.5867"/>
  </r>
  <r>
    <n v="2944"/>
    <x v="1462"/>
    <x v="3"/>
    <x v="123"/>
    <d v="2014-11-25T00:00:00"/>
    <s v="Standard Class"/>
    <s v="MC-18100"/>
    <s v="Mick Crebagga"/>
    <x v="0"/>
    <s v="United States"/>
    <x v="1"/>
    <x v="1"/>
    <n v="90049"/>
    <x v="1"/>
    <s v="OFF-ST-10000675"/>
    <x v="1"/>
    <x v="4"/>
    <x v="295"/>
    <n v="305.01"/>
    <n v="9"/>
    <n v="0"/>
    <n v="76.252499999999998"/>
  </r>
  <r>
    <n v="2945"/>
    <x v="1462"/>
    <x v="3"/>
    <x v="123"/>
    <d v="2014-11-25T00:00:00"/>
    <s v="Standard Class"/>
    <s v="MC-18100"/>
    <s v="Mick Crebagga"/>
    <x v="0"/>
    <s v="United States"/>
    <x v="1"/>
    <x v="1"/>
    <n v="90049"/>
    <x v="1"/>
    <s v="FUR-FU-10002685"/>
    <x v="0"/>
    <x v="5"/>
    <x v="1433"/>
    <n v="18.7"/>
    <n v="1"/>
    <n v="0"/>
    <n v="7.1059999999999999"/>
  </r>
  <r>
    <n v="2946"/>
    <x v="1463"/>
    <x v="0"/>
    <x v="254"/>
    <d v="2013-06-11T00:00:00"/>
    <s v="First Class"/>
    <s v="LH-17020"/>
    <s v="Lisa Hazard"/>
    <x v="0"/>
    <s v="United States"/>
    <x v="8"/>
    <x v="1"/>
    <n v="94122"/>
    <x v="1"/>
    <s v="FUR-FU-10004020"/>
    <x v="0"/>
    <x v="5"/>
    <x v="488"/>
    <n v="38.29"/>
    <n v="7"/>
    <n v="0"/>
    <n v="16.464700000000001"/>
  </r>
  <r>
    <n v="2947"/>
    <x v="1464"/>
    <x v="3"/>
    <x v="817"/>
    <d v="2014-12-19T00:00:00"/>
    <s v="Standard Class"/>
    <s v="MP-18175"/>
    <s v="Mike Pelletier"/>
    <x v="2"/>
    <s v="United States"/>
    <x v="70"/>
    <x v="1"/>
    <n v="92024"/>
    <x v="1"/>
    <s v="FUR-FU-10004963"/>
    <x v="0"/>
    <x v="5"/>
    <x v="1434"/>
    <n v="26.25"/>
    <n v="3"/>
    <n v="0"/>
    <n v="11.025"/>
  </r>
  <r>
    <n v="2948"/>
    <x v="1464"/>
    <x v="3"/>
    <x v="817"/>
    <d v="2014-12-19T00:00:00"/>
    <s v="Standard Class"/>
    <s v="MP-18175"/>
    <s v="Mike Pelletier"/>
    <x v="2"/>
    <s v="United States"/>
    <x v="70"/>
    <x v="1"/>
    <n v="92024"/>
    <x v="1"/>
    <s v="OFF-BI-10000174"/>
    <x v="1"/>
    <x v="8"/>
    <x v="1435"/>
    <n v="64.959999999999994"/>
    <n v="14"/>
    <n v="0.2"/>
    <n v="22.736000000000001"/>
  </r>
  <r>
    <n v="2949"/>
    <x v="1464"/>
    <x v="3"/>
    <x v="817"/>
    <d v="2014-12-19T00:00:00"/>
    <s v="Standard Class"/>
    <s v="MP-18175"/>
    <s v="Mike Pelletier"/>
    <x v="2"/>
    <s v="United States"/>
    <x v="70"/>
    <x v="1"/>
    <n v="92024"/>
    <x v="1"/>
    <s v="OFF-EN-10000461"/>
    <x v="1"/>
    <x v="12"/>
    <x v="746"/>
    <n v="43.7"/>
    <n v="5"/>
    <n v="0"/>
    <n v="20.539000000000001"/>
  </r>
  <r>
    <n v="2950"/>
    <x v="1465"/>
    <x v="3"/>
    <x v="105"/>
    <d v="2014-11-13T00:00:00"/>
    <s v="Same Day"/>
    <s v="EM-14140"/>
    <s v="Eugene Moren"/>
    <x v="2"/>
    <s v="United States"/>
    <x v="220"/>
    <x v="16"/>
    <n v="85301"/>
    <x v="1"/>
    <s v="TEC-AC-10001266"/>
    <x v="2"/>
    <x v="11"/>
    <x v="196"/>
    <n v="41.6"/>
    <n v="4"/>
    <n v="0.2"/>
    <n v="13"/>
  </r>
  <r>
    <n v="2951"/>
    <x v="1465"/>
    <x v="3"/>
    <x v="105"/>
    <d v="2014-11-13T00:00:00"/>
    <s v="Same Day"/>
    <s v="EM-14140"/>
    <s v="Eugene Moren"/>
    <x v="2"/>
    <s v="United States"/>
    <x v="220"/>
    <x v="16"/>
    <n v="85301"/>
    <x v="1"/>
    <s v="OFF-PA-10002160"/>
    <x v="1"/>
    <x v="10"/>
    <x v="1190"/>
    <n v="23.12"/>
    <n v="5"/>
    <n v="0.2"/>
    <n v="8.3810000000000002"/>
  </r>
  <r>
    <n v="2952"/>
    <x v="1465"/>
    <x v="3"/>
    <x v="105"/>
    <d v="2014-11-13T00:00:00"/>
    <s v="Same Day"/>
    <s v="EM-14140"/>
    <s v="Eugene Moren"/>
    <x v="2"/>
    <s v="United States"/>
    <x v="220"/>
    <x v="16"/>
    <n v="85301"/>
    <x v="1"/>
    <s v="FUR-CH-10004875"/>
    <x v="0"/>
    <x v="1"/>
    <x v="1436"/>
    <n v="113.88800000000001"/>
    <n v="2"/>
    <n v="0.2"/>
    <n v="9.9651999999999994"/>
  </r>
  <r>
    <n v="2953"/>
    <x v="1465"/>
    <x v="3"/>
    <x v="105"/>
    <d v="2014-11-13T00:00:00"/>
    <s v="Same Day"/>
    <s v="EM-14140"/>
    <s v="Eugene Moren"/>
    <x v="2"/>
    <s v="United States"/>
    <x v="220"/>
    <x v="16"/>
    <n v="85301"/>
    <x v="1"/>
    <s v="FUR-FU-10000305"/>
    <x v="0"/>
    <x v="5"/>
    <x v="1437"/>
    <n v="113.568"/>
    <n v="2"/>
    <n v="0.2"/>
    <n v="-5.6783999999999999"/>
  </r>
  <r>
    <n v="2954"/>
    <x v="1465"/>
    <x v="3"/>
    <x v="105"/>
    <d v="2014-11-13T00:00:00"/>
    <s v="Same Day"/>
    <s v="EM-14140"/>
    <s v="Eugene Moren"/>
    <x v="2"/>
    <s v="United States"/>
    <x v="220"/>
    <x v="16"/>
    <n v="85301"/>
    <x v="1"/>
    <s v="TEC-PH-10000347"/>
    <x v="2"/>
    <x v="7"/>
    <x v="495"/>
    <n v="7.92"/>
    <n v="2"/>
    <n v="0.2"/>
    <n v="0.69299999999999995"/>
  </r>
  <r>
    <n v="2955"/>
    <x v="1465"/>
    <x v="3"/>
    <x v="105"/>
    <d v="2014-11-13T00:00:00"/>
    <s v="Same Day"/>
    <s v="EM-14140"/>
    <s v="Eugene Moren"/>
    <x v="2"/>
    <s v="United States"/>
    <x v="220"/>
    <x v="16"/>
    <n v="85301"/>
    <x v="1"/>
    <s v="TEC-PH-10001459"/>
    <x v="2"/>
    <x v="7"/>
    <x v="1438"/>
    <n v="671.98400000000004"/>
    <n v="2"/>
    <n v="0.2"/>
    <n v="50.398800000000001"/>
  </r>
  <r>
    <n v="2956"/>
    <x v="1466"/>
    <x v="0"/>
    <x v="298"/>
    <d v="2013-08-25T00:00:00"/>
    <s v="Standard Class"/>
    <s v="GG-14650"/>
    <s v="Greg Guthrie"/>
    <x v="1"/>
    <s v="United States"/>
    <x v="20"/>
    <x v="15"/>
    <n v="10035"/>
    <x v="3"/>
    <s v="TEC-PH-10000439"/>
    <x v="2"/>
    <x v="7"/>
    <x v="869"/>
    <n v="39.99"/>
    <n v="1"/>
    <n v="0"/>
    <n v="11.597099999999999"/>
  </r>
  <r>
    <n v="2957"/>
    <x v="1467"/>
    <x v="3"/>
    <x v="818"/>
    <d v="2014-05-07T00:00:00"/>
    <s v="Standard Class"/>
    <s v="MA-17995"/>
    <s v="Michelle Arnett"/>
    <x v="2"/>
    <s v="United States"/>
    <x v="232"/>
    <x v="15"/>
    <n v="13601"/>
    <x v="3"/>
    <s v="FUR-CH-10002647"/>
    <x v="0"/>
    <x v="1"/>
    <x v="470"/>
    <n v="191.64599999999999"/>
    <n v="3"/>
    <n v="0.1"/>
    <n v="31.940999999999999"/>
  </r>
  <r>
    <n v="2958"/>
    <x v="1468"/>
    <x v="3"/>
    <x v="464"/>
    <d v="2014-10-05T00:00:00"/>
    <s v="Standard Class"/>
    <s v="SH-20395"/>
    <s v="Shahid Hopkins"/>
    <x v="0"/>
    <s v="United States"/>
    <x v="24"/>
    <x v="24"/>
    <n v="45503"/>
    <x v="3"/>
    <s v="OFF-BI-10003910"/>
    <x v="1"/>
    <x v="8"/>
    <x v="8"/>
    <n v="2.3130000000000002"/>
    <n v="1"/>
    <n v="0.7"/>
    <n v="-1.9275"/>
  </r>
  <r>
    <n v="2959"/>
    <x v="1469"/>
    <x v="1"/>
    <x v="100"/>
    <d v="2012-12-29T00:00:00"/>
    <s v="Standard Class"/>
    <s v="KT-16465"/>
    <s v="Kean Takahito"/>
    <x v="0"/>
    <s v="United States"/>
    <x v="1"/>
    <x v="1"/>
    <n v="90032"/>
    <x v="1"/>
    <s v="OFF-BI-10001097"/>
    <x v="1"/>
    <x v="8"/>
    <x v="789"/>
    <n v="19.936"/>
    <n v="4"/>
    <n v="0.2"/>
    <n v="7.2267999999999999"/>
  </r>
  <r>
    <n v="2960"/>
    <x v="1469"/>
    <x v="1"/>
    <x v="100"/>
    <d v="2012-12-29T00:00:00"/>
    <s v="Standard Class"/>
    <s v="KT-16465"/>
    <s v="Kean Takahito"/>
    <x v="0"/>
    <s v="United States"/>
    <x v="1"/>
    <x v="1"/>
    <n v="90032"/>
    <x v="1"/>
    <s v="OFF-FA-10004854"/>
    <x v="1"/>
    <x v="13"/>
    <x v="268"/>
    <n v="45.92"/>
    <n v="4"/>
    <n v="0"/>
    <n v="21.5824"/>
  </r>
  <r>
    <n v="2961"/>
    <x v="1470"/>
    <x v="3"/>
    <x v="466"/>
    <d v="2014-02-05T00:00:00"/>
    <s v="Standard Class"/>
    <s v="PO-19180"/>
    <s v="Philisse Overcash"/>
    <x v="2"/>
    <s v="United States"/>
    <x v="4"/>
    <x v="4"/>
    <n v="98115"/>
    <x v="1"/>
    <s v="OFF-PA-10003673"/>
    <x v="1"/>
    <x v="10"/>
    <x v="971"/>
    <n v="20.34"/>
    <n v="3"/>
    <n v="0"/>
    <n v="9.3564000000000007"/>
  </r>
  <r>
    <n v="2962"/>
    <x v="1470"/>
    <x v="3"/>
    <x v="466"/>
    <d v="2014-02-05T00:00:00"/>
    <s v="Standard Class"/>
    <s v="PO-19180"/>
    <s v="Philisse Overcash"/>
    <x v="2"/>
    <s v="United States"/>
    <x v="4"/>
    <x v="4"/>
    <n v="98115"/>
    <x v="1"/>
    <s v="OFF-LA-10002034"/>
    <x v="1"/>
    <x v="2"/>
    <x v="1102"/>
    <n v="39.28"/>
    <n v="8"/>
    <n v="0"/>
    <n v="19.247199999999999"/>
  </r>
  <r>
    <n v="2963"/>
    <x v="1471"/>
    <x v="3"/>
    <x v="819"/>
    <d v="2014-12-22T00:00:00"/>
    <s v="Second Class"/>
    <s v="AY-10555"/>
    <s v="Andy Yotov"/>
    <x v="1"/>
    <s v="United States"/>
    <x v="147"/>
    <x v="1"/>
    <n v="92054"/>
    <x v="1"/>
    <s v="FUR-CH-10002774"/>
    <x v="0"/>
    <x v="1"/>
    <x v="23"/>
    <n v="81.567999999999998"/>
    <n v="2"/>
    <n v="0.2"/>
    <n v="9.1763999999999992"/>
  </r>
  <r>
    <n v="2964"/>
    <x v="1471"/>
    <x v="3"/>
    <x v="819"/>
    <d v="2014-12-22T00:00:00"/>
    <s v="Second Class"/>
    <s v="AY-10555"/>
    <s v="Andy Yotov"/>
    <x v="1"/>
    <s v="United States"/>
    <x v="147"/>
    <x v="1"/>
    <n v="92054"/>
    <x v="1"/>
    <s v="FUR-CH-10003817"/>
    <x v="0"/>
    <x v="1"/>
    <x v="162"/>
    <n v="97.183999999999997"/>
    <n v="2"/>
    <n v="0.2"/>
    <n v="6.0739999999999998"/>
  </r>
  <r>
    <n v="2965"/>
    <x v="1471"/>
    <x v="3"/>
    <x v="819"/>
    <d v="2014-12-22T00:00:00"/>
    <s v="Second Class"/>
    <s v="AY-10555"/>
    <s v="Andy Yotov"/>
    <x v="1"/>
    <s v="United States"/>
    <x v="147"/>
    <x v="1"/>
    <n v="92054"/>
    <x v="1"/>
    <s v="OFF-BI-10002949"/>
    <x v="1"/>
    <x v="8"/>
    <x v="520"/>
    <n v="24.32"/>
    <n v="5"/>
    <n v="0.2"/>
    <n v="8.2080000000000002"/>
  </r>
  <r>
    <n v="2966"/>
    <x v="1471"/>
    <x v="3"/>
    <x v="819"/>
    <d v="2014-12-22T00:00:00"/>
    <s v="Second Class"/>
    <s v="AY-10555"/>
    <s v="Andy Yotov"/>
    <x v="1"/>
    <s v="United States"/>
    <x v="147"/>
    <x v="1"/>
    <n v="92054"/>
    <x v="1"/>
    <s v="FUR-FU-10002445"/>
    <x v="0"/>
    <x v="5"/>
    <x v="1439"/>
    <n v="18.96"/>
    <n v="2"/>
    <n v="0"/>
    <n v="7.5839999999999996"/>
  </r>
  <r>
    <n v="2967"/>
    <x v="1472"/>
    <x v="2"/>
    <x v="422"/>
    <d v="2011-12-31T00:00:00"/>
    <s v="Standard Class"/>
    <s v="Co-12640"/>
    <s v="Corey-Lock"/>
    <x v="0"/>
    <s v="United States"/>
    <x v="242"/>
    <x v="10"/>
    <n v="60076"/>
    <x v="2"/>
    <s v="FUR-FU-10001473"/>
    <x v="0"/>
    <x v="5"/>
    <x v="984"/>
    <n v="32.951999999999998"/>
    <n v="6"/>
    <n v="0.6"/>
    <n v="-19.7712"/>
  </r>
  <r>
    <n v="2968"/>
    <x v="1472"/>
    <x v="2"/>
    <x v="422"/>
    <d v="2011-12-31T00:00:00"/>
    <s v="Standard Class"/>
    <s v="Co-12640"/>
    <s v="Corey-Lock"/>
    <x v="0"/>
    <s v="United States"/>
    <x v="242"/>
    <x v="10"/>
    <n v="60076"/>
    <x v="2"/>
    <s v="OFF-ST-10002562"/>
    <x v="1"/>
    <x v="4"/>
    <x v="33"/>
    <n v="30.015999999999998"/>
    <n v="4"/>
    <n v="0.2"/>
    <n v="3.0015999999999998"/>
  </r>
  <r>
    <n v="2969"/>
    <x v="1473"/>
    <x v="3"/>
    <x v="44"/>
    <d v="2014-10-11T00:00:00"/>
    <s v="Second Class"/>
    <s v="JF-15565"/>
    <s v="Jill Fjeld"/>
    <x v="0"/>
    <s v="United States"/>
    <x v="115"/>
    <x v="3"/>
    <n v="28314"/>
    <x v="0"/>
    <s v="OFF-AP-10002118"/>
    <x v="1"/>
    <x v="9"/>
    <x v="77"/>
    <n v="499.584"/>
    <n v="3"/>
    <n v="0.2"/>
    <n v="43.7136"/>
  </r>
  <r>
    <n v="2970"/>
    <x v="1473"/>
    <x v="3"/>
    <x v="44"/>
    <d v="2014-10-11T00:00:00"/>
    <s v="Second Class"/>
    <s v="JF-15565"/>
    <s v="Jill Fjeld"/>
    <x v="0"/>
    <s v="United States"/>
    <x v="115"/>
    <x v="3"/>
    <n v="28314"/>
    <x v="0"/>
    <s v="OFF-PA-10001800"/>
    <x v="1"/>
    <x v="10"/>
    <x v="580"/>
    <n v="31.103999999999999"/>
    <n v="6"/>
    <n v="0.2"/>
    <n v="10.8864"/>
  </r>
  <r>
    <n v="2971"/>
    <x v="1473"/>
    <x v="3"/>
    <x v="44"/>
    <d v="2014-10-11T00:00:00"/>
    <s v="Second Class"/>
    <s v="JF-15565"/>
    <s v="Jill Fjeld"/>
    <x v="0"/>
    <s v="United States"/>
    <x v="115"/>
    <x v="3"/>
    <n v="28314"/>
    <x v="0"/>
    <s v="OFF-BI-10002827"/>
    <x v="1"/>
    <x v="8"/>
    <x v="549"/>
    <n v="13.272"/>
    <n v="8"/>
    <n v="0.7"/>
    <n v="-10.617599999999999"/>
  </r>
  <r>
    <n v="2972"/>
    <x v="1473"/>
    <x v="3"/>
    <x v="44"/>
    <d v="2014-10-11T00:00:00"/>
    <s v="Second Class"/>
    <s v="JF-15565"/>
    <s v="Jill Fjeld"/>
    <x v="0"/>
    <s v="United States"/>
    <x v="115"/>
    <x v="3"/>
    <n v="28314"/>
    <x v="0"/>
    <s v="FUR-FU-10004671"/>
    <x v="0"/>
    <x v="5"/>
    <x v="1357"/>
    <n v="28.271999999999998"/>
    <n v="2"/>
    <n v="0.2"/>
    <n v="6.3612000000000002"/>
  </r>
  <r>
    <n v="2973"/>
    <x v="1473"/>
    <x v="3"/>
    <x v="44"/>
    <d v="2014-10-11T00:00:00"/>
    <s v="Second Class"/>
    <s v="JF-15565"/>
    <s v="Jill Fjeld"/>
    <x v="0"/>
    <s v="United States"/>
    <x v="115"/>
    <x v="3"/>
    <n v="28314"/>
    <x v="0"/>
    <s v="OFF-ST-10000736"/>
    <x v="1"/>
    <x v="4"/>
    <x v="455"/>
    <n v="259.13600000000002"/>
    <n v="4"/>
    <n v="0.2"/>
    <n v="-51.827199999999998"/>
  </r>
  <r>
    <n v="2974"/>
    <x v="1474"/>
    <x v="3"/>
    <x v="819"/>
    <d v="2014-12-21T00:00:00"/>
    <s v="Standard Class"/>
    <s v="AR-10510"/>
    <s v="Andrew Roberts"/>
    <x v="0"/>
    <s v="United States"/>
    <x v="251"/>
    <x v="26"/>
    <n v="74133"/>
    <x v="2"/>
    <s v="OFF-BI-10004656"/>
    <x v="1"/>
    <x v="8"/>
    <x v="855"/>
    <n v="10.8"/>
    <n v="5"/>
    <n v="0"/>
    <n v="5.1840000000000002"/>
  </r>
  <r>
    <n v="2975"/>
    <x v="1475"/>
    <x v="1"/>
    <x v="820"/>
    <d v="2012-12-05T00:00:00"/>
    <s v="Standard Class"/>
    <s v="AG-10675"/>
    <s v="Anna Gayman"/>
    <x v="0"/>
    <s v="United States"/>
    <x v="235"/>
    <x v="5"/>
    <n v="75002"/>
    <x v="2"/>
    <s v="FUR-TA-10001095"/>
    <x v="0"/>
    <x v="3"/>
    <x v="611"/>
    <n v="244.006"/>
    <n v="2"/>
    <n v="0.3"/>
    <n v="-31.372199999999999"/>
  </r>
  <r>
    <n v="2976"/>
    <x v="1475"/>
    <x v="1"/>
    <x v="820"/>
    <d v="2012-12-05T00:00:00"/>
    <s v="Standard Class"/>
    <s v="AG-10675"/>
    <s v="Anna Gayman"/>
    <x v="0"/>
    <s v="United States"/>
    <x v="235"/>
    <x v="5"/>
    <n v="75002"/>
    <x v="2"/>
    <s v="OFF-PA-10000213"/>
    <x v="1"/>
    <x v="10"/>
    <x v="1440"/>
    <n v="15.936"/>
    <n v="4"/>
    <n v="0.2"/>
    <n v="5.3784000000000001"/>
  </r>
  <r>
    <n v="2977"/>
    <x v="1476"/>
    <x v="3"/>
    <x v="769"/>
    <d v="2014-05-12T00:00:00"/>
    <s v="Same Day"/>
    <s v="DV-13045"/>
    <s v="Darrin Van Huff"/>
    <x v="1"/>
    <s v="United States"/>
    <x v="10"/>
    <x v="9"/>
    <n v="19143"/>
    <x v="3"/>
    <s v="FUR-CH-10001797"/>
    <x v="0"/>
    <x v="1"/>
    <x v="1441"/>
    <n v="188.55199999999999"/>
    <n v="7"/>
    <n v="0.3"/>
    <n v="-2.6936"/>
  </r>
  <r>
    <n v="2978"/>
    <x v="1477"/>
    <x v="3"/>
    <x v="621"/>
    <d v="2014-09-10T00:00:00"/>
    <s v="Second Class"/>
    <s v="HL-15040"/>
    <s v="Hunter Lopez"/>
    <x v="0"/>
    <s v="United States"/>
    <x v="30"/>
    <x v="15"/>
    <n v="14609"/>
    <x v="3"/>
    <s v="OFF-ST-10002214"/>
    <x v="1"/>
    <x v="4"/>
    <x v="994"/>
    <n v="22.58"/>
    <n v="2"/>
    <n v="0"/>
    <n v="5.8708"/>
  </r>
  <r>
    <n v="2979"/>
    <x v="1478"/>
    <x v="2"/>
    <x v="286"/>
    <d v="2011-01-17T00:00:00"/>
    <s v="Second Class"/>
    <s v="ND-18370"/>
    <s v="Natalie DeCherney"/>
    <x v="0"/>
    <s v="United States"/>
    <x v="340"/>
    <x v="20"/>
    <n v="29464"/>
    <x v="0"/>
    <s v="FUR-CH-10000422"/>
    <x v="0"/>
    <x v="1"/>
    <x v="1432"/>
    <n v="545.94000000000005"/>
    <n v="6"/>
    <n v="0"/>
    <n v="87.350399999999993"/>
  </r>
  <r>
    <n v="2980"/>
    <x v="1479"/>
    <x v="1"/>
    <x v="821"/>
    <d v="2012-06-17T00:00:00"/>
    <s v="Standard Class"/>
    <s v="GB-14575"/>
    <s v="Giulietta Baptist"/>
    <x v="0"/>
    <s v="United States"/>
    <x v="10"/>
    <x v="9"/>
    <n v="19134"/>
    <x v="3"/>
    <s v="OFF-PA-10003848"/>
    <x v="1"/>
    <x v="10"/>
    <x v="1442"/>
    <n v="20.736000000000001"/>
    <n v="4"/>
    <n v="0.2"/>
    <n v="7.2576000000000001"/>
  </r>
  <r>
    <n v="2981"/>
    <x v="1479"/>
    <x v="1"/>
    <x v="821"/>
    <d v="2012-06-17T00:00:00"/>
    <s v="Standard Class"/>
    <s v="GB-14575"/>
    <s v="Giulietta Baptist"/>
    <x v="0"/>
    <s v="United States"/>
    <x v="10"/>
    <x v="9"/>
    <n v="19134"/>
    <x v="3"/>
    <s v="FUR-FU-10003623"/>
    <x v="0"/>
    <x v="5"/>
    <x v="1226"/>
    <n v="43.295999999999999"/>
    <n v="2"/>
    <n v="0.2"/>
    <n v="4.3296000000000001"/>
  </r>
  <r>
    <n v="2982"/>
    <x v="1480"/>
    <x v="2"/>
    <x v="136"/>
    <d v="2011-07-18T00:00:00"/>
    <s v="Standard Class"/>
    <s v="CL-12565"/>
    <s v="Clay Ludtke"/>
    <x v="0"/>
    <s v="United States"/>
    <x v="4"/>
    <x v="4"/>
    <n v="98115"/>
    <x v="1"/>
    <s v="FUR-CH-10001797"/>
    <x v="0"/>
    <x v="1"/>
    <x v="1441"/>
    <n v="123.136"/>
    <n v="4"/>
    <n v="0.2"/>
    <n v="13.8528"/>
  </r>
  <r>
    <n v="2983"/>
    <x v="1480"/>
    <x v="2"/>
    <x v="136"/>
    <d v="2011-07-18T00:00:00"/>
    <s v="Standard Class"/>
    <s v="CL-12565"/>
    <s v="Clay Ludtke"/>
    <x v="0"/>
    <s v="United States"/>
    <x v="4"/>
    <x v="4"/>
    <n v="98115"/>
    <x v="1"/>
    <s v="OFF-BI-10003094"/>
    <x v="1"/>
    <x v="8"/>
    <x v="647"/>
    <n v="11.263999999999999"/>
    <n v="4"/>
    <n v="0.2"/>
    <n v="3.8016000000000001"/>
  </r>
  <r>
    <n v="2984"/>
    <x v="1481"/>
    <x v="2"/>
    <x v="776"/>
    <d v="2011-11-12T00:00:00"/>
    <s v="Second Class"/>
    <s v="RC-19960"/>
    <s v="Ryan Crowe"/>
    <x v="0"/>
    <s v="United States"/>
    <x v="24"/>
    <x v="21"/>
    <n v="97477"/>
    <x v="1"/>
    <s v="OFF-ST-10002205"/>
    <x v="1"/>
    <x v="4"/>
    <x v="326"/>
    <n v="53.423999999999999"/>
    <n v="3"/>
    <n v="0.2"/>
    <n v="4.6745999999999999"/>
  </r>
  <r>
    <n v="2985"/>
    <x v="1481"/>
    <x v="2"/>
    <x v="776"/>
    <d v="2011-11-12T00:00:00"/>
    <s v="Second Class"/>
    <s v="RC-19960"/>
    <s v="Ryan Crowe"/>
    <x v="0"/>
    <s v="United States"/>
    <x v="24"/>
    <x v="21"/>
    <n v="97477"/>
    <x v="1"/>
    <s v="FUR-TA-10003238"/>
    <x v="0"/>
    <x v="3"/>
    <x v="1233"/>
    <n v="275.49"/>
    <n v="1"/>
    <n v="0.5"/>
    <n v="-170.8038"/>
  </r>
  <r>
    <n v="2986"/>
    <x v="1482"/>
    <x v="0"/>
    <x v="822"/>
    <d v="2013-05-31T00:00:00"/>
    <s v="Standard Class"/>
    <s v="JB-16045"/>
    <s v="Julia Barnett"/>
    <x v="2"/>
    <s v="United States"/>
    <x v="38"/>
    <x v="32"/>
    <n v="31907"/>
    <x v="0"/>
    <s v="FUR-FU-10000755"/>
    <x v="0"/>
    <x v="5"/>
    <x v="1443"/>
    <n v="24.96"/>
    <n v="4"/>
    <n v="0"/>
    <n v="6.24"/>
  </r>
  <r>
    <n v="2987"/>
    <x v="1482"/>
    <x v="0"/>
    <x v="822"/>
    <d v="2013-05-31T00:00:00"/>
    <s v="Standard Class"/>
    <s v="JB-16045"/>
    <s v="Julia Barnett"/>
    <x v="2"/>
    <s v="United States"/>
    <x v="38"/>
    <x v="32"/>
    <n v="31907"/>
    <x v="0"/>
    <s v="OFF-PA-10002893"/>
    <x v="1"/>
    <x v="10"/>
    <x v="359"/>
    <n v="19.36"/>
    <n v="2"/>
    <n v="0"/>
    <n v="9.2927999999999997"/>
  </r>
  <r>
    <n v="2988"/>
    <x v="1482"/>
    <x v="0"/>
    <x v="822"/>
    <d v="2013-05-31T00:00:00"/>
    <s v="Standard Class"/>
    <s v="JB-16045"/>
    <s v="Julia Barnett"/>
    <x v="2"/>
    <s v="United States"/>
    <x v="38"/>
    <x v="32"/>
    <n v="31907"/>
    <x v="0"/>
    <s v="OFF-ST-10000689"/>
    <x v="1"/>
    <x v="4"/>
    <x v="421"/>
    <n v="1267.6500000000001"/>
    <n v="9"/>
    <n v="0"/>
    <n v="152.11799999999999"/>
  </r>
  <r>
    <n v="2989"/>
    <x v="1483"/>
    <x v="0"/>
    <x v="823"/>
    <d v="2013-02-26T00:00:00"/>
    <s v="Second Class"/>
    <s v="MC-17635"/>
    <s v="Matthew Clasen"/>
    <x v="1"/>
    <s v="United States"/>
    <x v="1"/>
    <x v="1"/>
    <n v="90032"/>
    <x v="1"/>
    <s v="TEC-AC-10004227"/>
    <x v="2"/>
    <x v="11"/>
    <x v="1400"/>
    <n v="12.99"/>
    <n v="1"/>
    <n v="0"/>
    <n v="0.77939999999999998"/>
  </r>
  <r>
    <n v="2990"/>
    <x v="1483"/>
    <x v="0"/>
    <x v="823"/>
    <d v="2013-02-26T00:00:00"/>
    <s v="Second Class"/>
    <s v="MC-17635"/>
    <s v="Matthew Clasen"/>
    <x v="1"/>
    <s v="United States"/>
    <x v="1"/>
    <x v="1"/>
    <n v="90032"/>
    <x v="1"/>
    <s v="OFF-BI-10000174"/>
    <x v="1"/>
    <x v="8"/>
    <x v="1435"/>
    <n v="18.559999999999999"/>
    <n v="4"/>
    <n v="0.2"/>
    <n v="6.4960000000000004"/>
  </r>
  <r>
    <n v="2991"/>
    <x v="1483"/>
    <x v="0"/>
    <x v="823"/>
    <d v="2013-02-26T00:00:00"/>
    <s v="Second Class"/>
    <s v="MC-17635"/>
    <s v="Matthew Clasen"/>
    <x v="1"/>
    <s v="United States"/>
    <x v="1"/>
    <x v="1"/>
    <n v="90032"/>
    <x v="1"/>
    <s v="OFF-ST-10001809"/>
    <x v="1"/>
    <x v="4"/>
    <x v="430"/>
    <n v="449.15"/>
    <n v="5"/>
    <n v="0"/>
    <n v="8.9830000000000005"/>
  </r>
  <r>
    <n v="2992"/>
    <x v="1483"/>
    <x v="0"/>
    <x v="823"/>
    <d v="2013-02-26T00:00:00"/>
    <s v="Second Class"/>
    <s v="MC-17635"/>
    <s v="Matthew Clasen"/>
    <x v="1"/>
    <s v="United States"/>
    <x v="1"/>
    <x v="1"/>
    <n v="90032"/>
    <x v="1"/>
    <s v="OFF-BI-10002309"/>
    <x v="1"/>
    <x v="8"/>
    <x v="78"/>
    <n v="31.248000000000001"/>
    <n v="7"/>
    <n v="0.2"/>
    <n v="10.9368"/>
  </r>
  <r>
    <n v="2993"/>
    <x v="1484"/>
    <x v="0"/>
    <x v="824"/>
    <d v="2013-07-10T00:00:00"/>
    <s v="Standard Class"/>
    <s v="TT-21265"/>
    <s v="Tim Taslimi"/>
    <x v="1"/>
    <s v="United States"/>
    <x v="20"/>
    <x v="15"/>
    <n v="10024"/>
    <x v="3"/>
    <s v="OFF-AP-10004532"/>
    <x v="1"/>
    <x v="9"/>
    <x v="559"/>
    <n v="61.44"/>
    <n v="3"/>
    <n v="0"/>
    <n v="16.588799999999999"/>
  </r>
  <r>
    <n v="2994"/>
    <x v="1485"/>
    <x v="3"/>
    <x v="825"/>
    <d v="2014-03-18T00:00:00"/>
    <s v="Standard Class"/>
    <s v="MJ-17740"/>
    <s v="Max Jones"/>
    <x v="0"/>
    <s v="United States"/>
    <x v="66"/>
    <x v="12"/>
    <n v="48227"/>
    <x v="2"/>
    <s v="OFF-BI-10003091"/>
    <x v="1"/>
    <x v="8"/>
    <x v="1165"/>
    <n v="895.92"/>
    <n v="4"/>
    <n v="0"/>
    <n v="421.08240000000001"/>
  </r>
  <r>
    <n v="2995"/>
    <x v="1486"/>
    <x v="0"/>
    <x v="369"/>
    <d v="2013-09-14T00:00:00"/>
    <s v="Second Class"/>
    <s v="AT-10735"/>
    <s v="Annie Thurman"/>
    <x v="0"/>
    <s v="United States"/>
    <x v="280"/>
    <x v="1"/>
    <n v="95207"/>
    <x v="1"/>
    <s v="OFF-BI-10004654"/>
    <x v="1"/>
    <x v="8"/>
    <x v="1444"/>
    <n v="55.36"/>
    <n v="4"/>
    <n v="0.2"/>
    <n v="18.684000000000001"/>
  </r>
  <r>
    <n v="2996"/>
    <x v="1487"/>
    <x v="2"/>
    <x v="686"/>
    <d v="2011-07-21T00:00:00"/>
    <s v="Standard Class"/>
    <s v="PB-19150"/>
    <s v="Philip Brown"/>
    <x v="0"/>
    <s v="United States"/>
    <x v="42"/>
    <x v="16"/>
    <n v="85023"/>
    <x v="1"/>
    <s v="OFF-ST-10000760"/>
    <x v="1"/>
    <x v="4"/>
    <x v="4"/>
    <n v="55.92"/>
    <n v="5"/>
    <n v="0.2"/>
    <n v="6.2910000000000004"/>
  </r>
  <r>
    <n v="2997"/>
    <x v="1488"/>
    <x v="2"/>
    <x v="261"/>
    <d v="2011-06-25T00:00:00"/>
    <s v="Standard Class"/>
    <s v="NW-18400"/>
    <s v="Natalie Webber"/>
    <x v="0"/>
    <s v="United States"/>
    <x v="10"/>
    <x v="9"/>
    <n v="19120"/>
    <x v="3"/>
    <s v="OFF-EN-10001539"/>
    <x v="1"/>
    <x v="12"/>
    <x v="33"/>
    <n v="24.896000000000001"/>
    <n v="4"/>
    <n v="0.2"/>
    <n v="8.4024000000000001"/>
  </r>
  <r>
    <n v="2998"/>
    <x v="1488"/>
    <x v="2"/>
    <x v="261"/>
    <d v="2011-06-25T00:00:00"/>
    <s v="Standard Class"/>
    <s v="NW-18400"/>
    <s v="Natalie Webber"/>
    <x v="0"/>
    <s v="United States"/>
    <x v="10"/>
    <x v="9"/>
    <n v="19120"/>
    <x v="3"/>
    <s v="FUR-FU-10000550"/>
    <x v="0"/>
    <x v="5"/>
    <x v="1445"/>
    <n v="3.984"/>
    <n v="1"/>
    <n v="0.2"/>
    <n v="0.64739999999999998"/>
  </r>
  <r>
    <n v="2999"/>
    <x v="1488"/>
    <x v="2"/>
    <x v="261"/>
    <d v="2011-06-25T00:00:00"/>
    <s v="Standard Class"/>
    <s v="NW-18400"/>
    <s v="Natalie Webber"/>
    <x v="0"/>
    <s v="United States"/>
    <x v="10"/>
    <x v="9"/>
    <n v="19120"/>
    <x v="3"/>
    <s v="TEC-AC-10003628"/>
    <x v="2"/>
    <x v="11"/>
    <x v="244"/>
    <n v="95.968000000000004"/>
    <n v="4"/>
    <n v="0.2"/>
    <n v="28.790400000000002"/>
  </r>
  <r>
    <n v="3000"/>
    <x v="1488"/>
    <x v="2"/>
    <x v="261"/>
    <d v="2011-06-25T00:00:00"/>
    <s v="Standard Class"/>
    <s v="NW-18400"/>
    <s v="Natalie Webber"/>
    <x v="0"/>
    <s v="United States"/>
    <x v="10"/>
    <x v="9"/>
    <n v="19120"/>
    <x v="3"/>
    <s v="TEC-MA-10004521"/>
    <x v="2"/>
    <x v="15"/>
    <x v="1446"/>
    <n v="206.99100000000001"/>
    <n v="3"/>
    <n v="0.7"/>
    <n v="-172.49250000000001"/>
  </r>
  <r>
    <n v="3001"/>
    <x v="1488"/>
    <x v="2"/>
    <x v="261"/>
    <d v="2011-06-25T00:00:00"/>
    <s v="Standard Class"/>
    <s v="NW-18400"/>
    <s v="Natalie Webber"/>
    <x v="0"/>
    <s v="United States"/>
    <x v="10"/>
    <x v="9"/>
    <n v="19120"/>
    <x v="3"/>
    <s v="OFF-AP-10003860"/>
    <x v="1"/>
    <x v="9"/>
    <x v="1089"/>
    <n v="44.415999999999997"/>
    <n v="2"/>
    <n v="0.2"/>
    <n v="3.8864000000000001"/>
  </r>
  <r>
    <n v="3002"/>
    <x v="1488"/>
    <x v="2"/>
    <x v="261"/>
    <d v="2011-06-25T00:00:00"/>
    <s v="Standard Class"/>
    <s v="NW-18400"/>
    <s v="Natalie Webber"/>
    <x v="0"/>
    <s v="United States"/>
    <x v="10"/>
    <x v="9"/>
    <n v="19120"/>
    <x v="3"/>
    <s v="OFF-BI-10000069"/>
    <x v="1"/>
    <x v="8"/>
    <x v="486"/>
    <n v="9.0060000000000002"/>
    <n v="2"/>
    <n v="0.7"/>
    <n v="-7.2047999999999996"/>
  </r>
  <r>
    <n v="3003"/>
    <x v="1489"/>
    <x v="1"/>
    <x v="761"/>
    <d v="2012-10-07T00:00:00"/>
    <s v="Standard Class"/>
    <s v="VP-21730"/>
    <s v="Victor Preis"/>
    <x v="2"/>
    <s v="United States"/>
    <x v="341"/>
    <x v="12"/>
    <n v="48310"/>
    <x v="2"/>
    <s v="OFF-BI-10003655"/>
    <x v="1"/>
    <x v="8"/>
    <x v="1447"/>
    <n v="19"/>
    <n v="5"/>
    <n v="0"/>
    <n v="8.93"/>
  </r>
  <r>
    <n v="3004"/>
    <x v="1490"/>
    <x v="3"/>
    <x v="819"/>
    <d v="2014-12-24T00:00:00"/>
    <s v="Standard Class"/>
    <s v="RD-19810"/>
    <s v="Ross DeVincentis"/>
    <x v="2"/>
    <s v="United States"/>
    <x v="30"/>
    <x v="15"/>
    <n v="14609"/>
    <x v="3"/>
    <s v="OFF-BI-10001628"/>
    <x v="1"/>
    <x v="8"/>
    <x v="1103"/>
    <n v="33.375999999999998"/>
    <n v="4"/>
    <n v="0.2"/>
    <n v="10.43"/>
  </r>
  <r>
    <n v="3005"/>
    <x v="1491"/>
    <x v="0"/>
    <x v="162"/>
    <d v="2013-11-09T00:00:00"/>
    <s v="First Class"/>
    <s v="MG-17875"/>
    <s v="Michael Grace"/>
    <x v="2"/>
    <s v="United States"/>
    <x v="20"/>
    <x v="15"/>
    <n v="10011"/>
    <x v="3"/>
    <s v="OFF-AP-10003779"/>
    <x v="1"/>
    <x v="9"/>
    <x v="1448"/>
    <n v="207.48"/>
    <n v="1"/>
    <n v="0"/>
    <n v="62.244"/>
  </r>
  <r>
    <n v="3006"/>
    <x v="1492"/>
    <x v="2"/>
    <x v="826"/>
    <d v="2011-05-21T00:00:00"/>
    <s v="Standard Class"/>
    <s v="PA-19060"/>
    <s v="Pete Armstrong"/>
    <x v="2"/>
    <s v="United States"/>
    <x v="342"/>
    <x v="6"/>
    <n v="54703"/>
    <x v="2"/>
    <s v="OFF-BI-10000666"/>
    <x v="1"/>
    <x v="8"/>
    <x v="980"/>
    <n v="91.68"/>
    <n v="3"/>
    <n v="0"/>
    <n v="45.84"/>
  </r>
  <r>
    <n v="3007"/>
    <x v="1493"/>
    <x v="3"/>
    <x v="119"/>
    <d v="2014-10-16T00:00:00"/>
    <s v="First Class"/>
    <s v="CR-12730"/>
    <s v="Craig Reiter"/>
    <x v="0"/>
    <s v="United States"/>
    <x v="20"/>
    <x v="15"/>
    <n v="10009"/>
    <x v="3"/>
    <s v="OFF-AP-10000828"/>
    <x v="1"/>
    <x v="9"/>
    <x v="1087"/>
    <n v="904.9"/>
    <n v="5"/>
    <n v="0"/>
    <n v="253.37200000000001"/>
  </r>
  <r>
    <n v="3008"/>
    <x v="1494"/>
    <x v="2"/>
    <x v="745"/>
    <d v="2011-10-29T00:00:00"/>
    <s v="Standard Class"/>
    <s v="AA-10375"/>
    <s v="Allen Armold"/>
    <x v="0"/>
    <s v="United States"/>
    <x v="277"/>
    <x v="1"/>
    <n v="91730"/>
    <x v="1"/>
    <s v="OFF-BI-10002706"/>
    <x v="1"/>
    <x v="8"/>
    <x v="273"/>
    <n v="34.271999999999998"/>
    <n v="3"/>
    <n v="0.2"/>
    <n v="11.138400000000001"/>
  </r>
  <r>
    <n v="3009"/>
    <x v="1495"/>
    <x v="0"/>
    <x v="5"/>
    <d v="2013-07-12T00:00:00"/>
    <s v="First Class"/>
    <s v="JG-15160"/>
    <s v="James Galang"/>
    <x v="0"/>
    <s v="United States"/>
    <x v="208"/>
    <x v="0"/>
    <n v="42071"/>
    <x v="0"/>
    <s v="FUR-FU-10004748"/>
    <x v="0"/>
    <x v="5"/>
    <x v="1243"/>
    <n v="191.82"/>
    <n v="3"/>
    <n v="0"/>
    <n v="74.809799999999996"/>
  </r>
  <r>
    <n v="3010"/>
    <x v="1496"/>
    <x v="0"/>
    <x v="197"/>
    <d v="2013-07-30T00:00:00"/>
    <s v="Standard Class"/>
    <s v="RR-19525"/>
    <s v="Rick Reed"/>
    <x v="1"/>
    <s v="United States"/>
    <x v="167"/>
    <x v="24"/>
    <n v="43615"/>
    <x v="3"/>
    <s v="OFF-AP-10000026"/>
    <x v="1"/>
    <x v="9"/>
    <x v="1282"/>
    <n v="243.88"/>
    <n v="5"/>
    <n v="0.2"/>
    <n v="27.436499999999999"/>
  </r>
  <r>
    <n v="3011"/>
    <x v="1497"/>
    <x v="3"/>
    <x v="827"/>
    <d v="2014-04-24T00:00:00"/>
    <s v="Standard Class"/>
    <s v="SR-20425"/>
    <s v="Sharelle Roach"/>
    <x v="2"/>
    <s v="United States"/>
    <x v="103"/>
    <x v="22"/>
    <n v="80027"/>
    <x v="1"/>
    <s v="OFF-BI-10000773"/>
    <x v="1"/>
    <x v="8"/>
    <x v="381"/>
    <n v="12.03"/>
    <n v="5"/>
    <n v="0.7"/>
    <n v="-9.2230000000000008"/>
  </r>
  <r>
    <n v="3012"/>
    <x v="1497"/>
    <x v="3"/>
    <x v="827"/>
    <d v="2014-04-24T00:00:00"/>
    <s v="Standard Class"/>
    <s v="SR-20425"/>
    <s v="Sharelle Roach"/>
    <x v="2"/>
    <s v="United States"/>
    <x v="103"/>
    <x v="22"/>
    <n v="80027"/>
    <x v="1"/>
    <s v="TEC-MA-10000822"/>
    <x v="2"/>
    <x v="15"/>
    <x v="154"/>
    <n v="2549.9850000000001"/>
    <n v="5"/>
    <n v="0.7"/>
    <n v="-3399.98"/>
  </r>
  <r>
    <n v="3013"/>
    <x v="1497"/>
    <x v="3"/>
    <x v="827"/>
    <d v="2014-04-24T00:00:00"/>
    <s v="Standard Class"/>
    <s v="SR-20425"/>
    <s v="Sharelle Roach"/>
    <x v="2"/>
    <s v="United States"/>
    <x v="103"/>
    <x v="22"/>
    <n v="80027"/>
    <x v="1"/>
    <s v="OFF-BI-10001543"/>
    <x v="1"/>
    <x v="8"/>
    <x v="375"/>
    <n v="21.594000000000001"/>
    <n v="2"/>
    <n v="0.7"/>
    <n v="-15.835599999999999"/>
  </r>
  <r>
    <n v="3014"/>
    <x v="1497"/>
    <x v="3"/>
    <x v="827"/>
    <d v="2014-04-24T00:00:00"/>
    <s v="Standard Class"/>
    <s v="SR-20425"/>
    <s v="Sharelle Roach"/>
    <x v="2"/>
    <s v="United States"/>
    <x v="103"/>
    <x v="22"/>
    <n v="80027"/>
    <x v="1"/>
    <s v="OFF-BI-10003355"/>
    <x v="1"/>
    <x v="8"/>
    <x v="586"/>
    <n v="8.9640000000000004"/>
    <n v="6"/>
    <n v="0.7"/>
    <n v="-6.5735999999999999"/>
  </r>
  <r>
    <n v="3015"/>
    <x v="1497"/>
    <x v="3"/>
    <x v="827"/>
    <d v="2014-04-24T00:00:00"/>
    <s v="Standard Class"/>
    <s v="SR-20425"/>
    <s v="Sharelle Roach"/>
    <x v="2"/>
    <s v="United States"/>
    <x v="103"/>
    <x v="22"/>
    <n v="80027"/>
    <x v="1"/>
    <s v="OFF-PA-10002005"/>
    <x v="1"/>
    <x v="10"/>
    <x v="505"/>
    <n v="20.736000000000001"/>
    <n v="4"/>
    <n v="0.2"/>
    <n v="7.2576000000000001"/>
  </r>
  <r>
    <n v="3016"/>
    <x v="1498"/>
    <x v="1"/>
    <x v="14"/>
    <d v="2012-09-21T00:00:00"/>
    <s v="Standard Class"/>
    <s v="LS-16975"/>
    <s v="Lindsay Shagiari"/>
    <x v="2"/>
    <s v="United States"/>
    <x v="20"/>
    <x v="15"/>
    <n v="10035"/>
    <x v="3"/>
    <s v="FUR-TA-10004154"/>
    <x v="0"/>
    <x v="3"/>
    <x v="730"/>
    <n v="344.22"/>
    <n v="2"/>
    <n v="0.4"/>
    <n v="-103.26600000000001"/>
  </r>
  <r>
    <n v="3017"/>
    <x v="1499"/>
    <x v="0"/>
    <x v="828"/>
    <d v="2013-08-31T00:00:00"/>
    <s v="Standard Class"/>
    <s v="MH-18115"/>
    <s v="Mick Hernandez"/>
    <x v="2"/>
    <s v="United States"/>
    <x v="343"/>
    <x v="5"/>
    <n v="78577"/>
    <x v="2"/>
    <s v="OFF-ST-10002743"/>
    <x v="1"/>
    <x v="4"/>
    <x v="413"/>
    <n v="727.29600000000005"/>
    <n v="8"/>
    <n v="0.2"/>
    <n v="-172.7328"/>
  </r>
  <r>
    <n v="3018"/>
    <x v="1499"/>
    <x v="0"/>
    <x v="828"/>
    <d v="2013-08-31T00:00:00"/>
    <s v="Standard Class"/>
    <s v="MH-18115"/>
    <s v="Mick Hernandez"/>
    <x v="2"/>
    <s v="United States"/>
    <x v="343"/>
    <x v="5"/>
    <n v="78577"/>
    <x v="2"/>
    <s v="FUR-FU-10004973"/>
    <x v="0"/>
    <x v="5"/>
    <x v="1134"/>
    <n v="22.608000000000001"/>
    <n v="3"/>
    <n v="0.6"/>
    <n v="-10.1736"/>
  </r>
  <r>
    <n v="3019"/>
    <x v="1499"/>
    <x v="0"/>
    <x v="828"/>
    <d v="2013-08-31T00:00:00"/>
    <s v="Standard Class"/>
    <s v="MH-18115"/>
    <s v="Mick Hernandez"/>
    <x v="2"/>
    <s v="United States"/>
    <x v="343"/>
    <x v="5"/>
    <n v="78577"/>
    <x v="2"/>
    <s v="TEC-AC-10002842"/>
    <x v="2"/>
    <x v="11"/>
    <x v="1176"/>
    <n v="666.4"/>
    <n v="7"/>
    <n v="0.2"/>
    <n v="-33.32"/>
  </r>
  <r>
    <n v="3020"/>
    <x v="1500"/>
    <x v="1"/>
    <x v="627"/>
    <d v="2012-11-14T00:00:00"/>
    <s v="Standard Class"/>
    <s v="SC-20095"/>
    <s v="Sanjit Chand"/>
    <x v="0"/>
    <s v="United States"/>
    <x v="7"/>
    <x v="7"/>
    <n v="84084"/>
    <x v="1"/>
    <s v="OFF-FA-10002701"/>
    <x v="1"/>
    <x v="13"/>
    <x v="1449"/>
    <n v="5.04"/>
    <n v="3"/>
    <n v="0"/>
    <n v="0.2016"/>
  </r>
  <r>
    <n v="3021"/>
    <x v="1500"/>
    <x v="1"/>
    <x v="627"/>
    <d v="2012-11-14T00:00:00"/>
    <s v="Standard Class"/>
    <s v="SC-20095"/>
    <s v="Sanjit Chand"/>
    <x v="0"/>
    <s v="United States"/>
    <x v="7"/>
    <x v="7"/>
    <n v="84084"/>
    <x v="1"/>
    <s v="OFF-PA-10001125"/>
    <x v="1"/>
    <x v="10"/>
    <x v="1012"/>
    <n v="92.94"/>
    <n v="3"/>
    <n v="0"/>
    <n v="41.823"/>
  </r>
  <r>
    <n v="3022"/>
    <x v="1500"/>
    <x v="1"/>
    <x v="627"/>
    <d v="2012-11-14T00:00:00"/>
    <s v="Standard Class"/>
    <s v="SC-20095"/>
    <s v="Sanjit Chand"/>
    <x v="0"/>
    <s v="United States"/>
    <x v="7"/>
    <x v="7"/>
    <n v="84084"/>
    <x v="1"/>
    <s v="FUR-FU-10004090"/>
    <x v="0"/>
    <x v="5"/>
    <x v="636"/>
    <n v="66.69"/>
    <n v="3"/>
    <n v="0"/>
    <n v="22.0077"/>
  </r>
  <r>
    <n v="3023"/>
    <x v="1500"/>
    <x v="1"/>
    <x v="627"/>
    <d v="2012-11-14T00:00:00"/>
    <s v="Standard Class"/>
    <s v="SC-20095"/>
    <s v="Sanjit Chand"/>
    <x v="0"/>
    <s v="United States"/>
    <x v="7"/>
    <x v="7"/>
    <n v="84084"/>
    <x v="1"/>
    <s v="OFF-BI-10001510"/>
    <x v="1"/>
    <x v="8"/>
    <x v="702"/>
    <n v="91.68"/>
    <n v="5"/>
    <n v="0.2"/>
    <n v="28.65"/>
  </r>
  <r>
    <n v="3024"/>
    <x v="1501"/>
    <x v="3"/>
    <x v="701"/>
    <d v="2014-11-24T00:00:00"/>
    <s v="Standard Class"/>
    <s v="JB-16000"/>
    <s v="Joy Bell-"/>
    <x v="0"/>
    <s v="United States"/>
    <x v="180"/>
    <x v="5"/>
    <n v="78521"/>
    <x v="2"/>
    <s v="FUR-BO-10002202"/>
    <x v="0"/>
    <x v="0"/>
    <x v="1251"/>
    <n v="327.7328"/>
    <n v="2"/>
    <n v="0.32"/>
    <n v="-14.4588"/>
  </r>
  <r>
    <n v="3025"/>
    <x v="1502"/>
    <x v="1"/>
    <x v="627"/>
    <d v="2012-11-13T00:00:00"/>
    <s v="Standard Class"/>
    <s v="AC-10450"/>
    <s v="Amy Cox"/>
    <x v="0"/>
    <s v="United States"/>
    <x v="20"/>
    <x v="15"/>
    <n v="10011"/>
    <x v="3"/>
    <s v="OFF-BI-10001922"/>
    <x v="1"/>
    <x v="8"/>
    <x v="302"/>
    <n v="52.271999999999998"/>
    <n v="11"/>
    <n v="0.2"/>
    <n v="17.6418"/>
  </r>
  <r>
    <n v="3026"/>
    <x v="1502"/>
    <x v="1"/>
    <x v="627"/>
    <d v="2012-11-13T00:00:00"/>
    <s v="Standard Class"/>
    <s v="AC-10450"/>
    <s v="Amy Cox"/>
    <x v="0"/>
    <s v="United States"/>
    <x v="20"/>
    <x v="15"/>
    <n v="10011"/>
    <x v="3"/>
    <s v="OFF-PA-10001667"/>
    <x v="1"/>
    <x v="10"/>
    <x v="453"/>
    <n v="17.940000000000001"/>
    <n v="3"/>
    <n v="0"/>
    <n v="8.0730000000000004"/>
  </r>
  <r>
    <n v="3027"/>
    <x v="1503"/>
    <x v="3"/>
    <x v="300"/>
    <d v="2014-04-27T00:00:00"/>
    <s v="Standard Class"/>
    <s v="MO-17800"/>
    <s v="Meg O'Connel"/>
    <x v="2"/>
    <s v="United States"/>
    <x v="10"/>
    <x v="9"/>
    <n v="19140"/>
    <x v="3"/>
    <s v="FUR-FU-10001488"/>
    <x v="0"/>
    <x v="5"/>
    <x v="1040"/>
    <n v="254.352"/>
    <n v="3"/>
    <n v="0.2"/>
    <n v="0"/>
  </r>
  <r>
    <n v="3028"/>
    <x v="1504"/>
    <x v="2"/>
    <x v="829"/>
    <d v="2011-08-24T00:00:00"/>
    <s v="Same Day"/>
    <s v="RB-19645"/>
    <s v="Robert Barroso"/>
    <x v="1"/>
    <s v="United States"/>
    <x v="344"/>
    <x v="37"/>
    <n v="59102"/>
    <x v="1"/>
    <s v="OFF-BI-10002799"/>
    <x v="1"/>
    <x v="8"/>
    <x v="1450"/>
    <n v="8.2880000000000003"/>
    <n v="2"/>
    <n v="0.2"/>
    <n v="2.6936"/>
  </r>
  <r>
    <n v="3029"/>
    <x v="1505"/>
    <x v="3"/>
    <x v="94"/>
    <d v="2014-12-22T00:00:00"/>
    <s v="Standard Class"/>
    <s v="AI-10855"/>
    <s v="Arianne Irving"/>
    <x v="0"/>
    <s v="United States"/>
    <x v="269"/>
    <x v="17"/>
    <n v="23320"/>
    <x v="0"/>
    <s v="FUR-CH-10003846"/>
    <x v="0"/>
    <x v="1"/>
    <x v="915"/>
    <n v="504.9"/>
    <n v="5"/>
    <n v="0"/>
    <n v="80.784000000000006"/>
  </r>
  <r>
    <n v="3030"/>
    <x v="1506"/>
    <x v="0"/>
    <x v="830"/>
    <d v="2013-03-29T00:00:00"/>
    <s v="Standard Class"/>
    <s v="DR-12880"/>
    <s v="Dan Reichenbach"/>
    <x v="1"/>
    <s v="United States"/>
    <x v="345"/>
    <x v="21"/>
    <n v="97030"/>
    <x v="1"/>
    <s v="TEC-PH-10003691"/>
    <x v="2"/>
    <x v="7"/>
    <x v="1398"/>
    <n v="403.16800000000001"/>
    <n v="4"/>
    <n v="0.2"/>
    <n v="25.198"/>
  </r>
  <r>
    <n v="3031"/>
    <x v="1507"/>
    <x v="1"/>
    <x v="481"/>
    <d v="2012-09-27T00:00:00"/>
    <s v="Standard Class"/>
    <s v="DM-12955"/>
    <s v="Dario Medina"/>
    <x v="1"/>
    <s v="United States"/>
    <x v="291"/>
    <x v="12"/>
    <n v="48146"/>
    <x v="2"/>
    <s v="FUR-BO-10000468"/>
    <x v="0"/>
    <x v="0"/>
    <x v="1171"/>
    <n v="194.32"/>
    <n v="4"/>
    <n v="0"/>
    <n v="31.091200000000001"/>
  </r>
  <r>
    <n v="3032"/>
    <x v="1507"/>
    <x v="1"/>
    <x v="481"/>
    <d v="2012-09-27T00:00:00"/>
    <s v="Standard Class"/>
    <s v="DM-12955"/>
    <s v="Dario Medina"/>
    <x v="1"/>
    <s v="United States"/>
    <x v="291"/>
    <x v="12"/>
    <n v="48146"/>
    <x v="2"/>
    <s v="OFF-AR-10001044"/>
    <x v="1"/>
    <x v="6"/>
    <x v="1042"/>
    <n v="25.99"/>
    <n v="1"/>
    <n v="0"/>
    <n v="7.5370999999999997"/>
  </r>
  <r>
    <n v="3033"/>
    <x v="1508"/>
    <x v="0"/>
    <x v="831"/>
    <d v="2013-11-27T00:00:00"/>
    <s v="Standard Class"/>
    <s v="JH-16180"/>
    <s v="Justin Hirsh"/>
    <x v="0"/>
    <s v="United States"/>
    <x v="345"/>
    <x v="21"/>
    <n v="97030"/>
    <x v="1"/>
    <s v="FUR-CH-10003833"/>
    <x v="0"/>
    <x v="1"/>
    <x v="1200"/>
    <n v="195.136"/>
    <n v="4"/>
    <n v="0.2"/>
    <n v="-12.196"/>
  </r>
  <r>
    <n v="3034"/>
    <x v="1509"/>
    <x v="3"/>
    <x v="118"/>
    <d v="2014-09-22T00:00:00"/>
    <s v="Standard Class"/>
    <s v="AB-10060"/>
    <s v="Adam Bellavance"/>
    <x v="2"/>
    <s v="United States"/>
    <x v="10"/>
    <x v="9"/>
    <n v="19143"/>
    <x v="3"/>
    <s v="OFF-PA-10004355"/>
    <x v="1"/>
    <x v="10"/>
    <x v="1094"/>
    <n v="20.736000000000001"/>
    <n v="4"/>
    <n v="0.2"/>
    <n v="7.2576000000000001"/>
  </r>
  <r>
    <n v="3035"/>
    <x v="1510"/>
    <x v="1"/>
    <x v="832"/>
    <d v="2012-06-16T00:00:00"/>
    <s v="Standard Class"/>
    <s v="BD-11605"/>
    <s v="Brian Dahlen"/>
    <x v="0"/>
    <s v="United States"/>
    <x v="53"/>
    <x v="28"/>
    <n v="71203"/>
    <x v="0"/>
    <s v="TEC-AC-10003038"/>
    <x v="2"/>
    <x v="11"/>
    <x v="1024"/>
    <n v="53.7"/>
    <n v="6"/>
    <n v="0"/>
    <n v="10.202999999999999"/>
  </r>
  <r>
    <n v="3036"/>
    <x v="1510"/>
    <x v="1"/>
    <x v="832"/>
    <d v="2012-06-16T00:00:00"/>
    <s v="Standard Class"/>
    <s v="BD-11605"/>
    <s v="Brian Dahlen"/>
    <x v="0"/>
    <s v="United States"/>
    <x v="53"/>
    <x v="28"/>
    <n v="71203"/>
    <x v="0"/>
    <s v="OFF-BI-10002799"/>
    <x v="1"/>
    <x v="8"/>
    <x v="1450"/>
    <n v="36.26"/>
    <n v="7"/>
    <n v="0"/>
    <n v="16.679600000000001"/>
  </r>
  <r>
    <n v="3037"/>
    <x v="1510"/>
    <x v="1"/>
    <x v="832"/>
    <d v="2012-06-16T00:00:00"/>
    <s v="Standard Class"/>
    <s v="BD-11605"/>
    <s v="Brian Dahlen"/>
    <x v="0"/>
    <s v="United States"/>
    <x v="53"/>
    <x v="28"/>
    <n v="71203"/>
    <x v="0"/>
    <s v="OFF-AR-10003582"/>
    <x v="1"/>
    <x v="6"/>
    <x v="1451"/>
    <n v="56.3"/>
    <n v="2"/>
    <n v="0"/>
    <n v="15.763999999999999"/>
  </r>
  <r>
    <n v="3038"/>
    <x v="1510"/>
    <x v="1"/>
    <x v="832"/>
    <d v="2012-06-16T00:00:00"/>
    <s v="Standard Class"/>
    <s v="BD-11605"/>
    <s v="Brian Dahlen"/>
    <x v="0"/>
    <s v="United States"/>
    <x v="53"/>
    <x v="28"/>
    <n v="71203"/>
    <x v="0"/>
    <s v="OFF-PA-10004451"/>
    <x v="1"/>
    <x v="10"/>
    <x v="493"/>
    <n v="32.4"/>
    <n v="5"/>
    <n v="0"/>
    <n v="15.552"/>
  </r>
  <r>
    <n v="3039"/>
    <x v="1510"/>
    <x v="1"/>
    <x v="832"/>
    <d v="2012-06-16T00:00:00"/>
    <s v="Standard Class"/>
    <s v="BD-11605"/>
    <s v="Brian Dahlen"/>
    <x v="0"/>
    <s v="United States"/>
    <x v="53"/>
    <x v="28"/>
    <n v="71203"/>
    <x v="0"/>
    <s v="FUR-FU-10004666"/>
    <x v="0"/>
    <x v="5"/>
    <x v="1452"/>
    <n v="29.16"/>
    <n v="2"/>
    <n v="0"/>
    <n v="10.789199999999999"/>
  </r>
  <r>
    <n v="3040"/>
    <x v="1511"/>
    <x v="3"/>
    <x v="621"/>
    <d v="2014-09-10T00:00:00"/>
    <s v="Standard Class"/>
    <s v="AS-10045"/>
    <s v="Aaron Smayling"/>
    <x v="1"/>
    <s v="United States"/>
    <x v="45"/>
    <x v="1"/>
    <n v="91104"/>
    <x v="1"/>
    <s v="FUR-TA-10001520"/>
    <x v="0"/>
    <x v="3"/>
    <x v="711"/>
    <n v="171.28800000000001"/>
    <n v="3"/>
    <n v="0.2"/>
    <n v="-6.4233000000000002"/>
  </r>
  <r>
    <n v="3041"/>
    <x v="1512"/>
    <x v="0"/>
    <x v="465"/>
    <d v="2013-10-05T00:00:00"/>
    <s v="Standard Class"/>
    <s v="ZD-21925"/>
    <s v="Zuschuss Donatelli"/>
    <x v="0"/>
    <s v="United States"/>
    <x v="346"/>
    <x v="18"/>
    <n v="37421"/>
    <x v="0"/>
    <s v="FUR-FU-10004270"/>
    <x v="0"/>
    <x v="5"/>
    <x v="989"/>
    <n v="16.72"/>
    <n v="5"/>
    <n v="0.2"/>
    <n v="3.3439999999999999"/>
  </r>
  <r>
    <n v="3042"/>
    <x v="1513"/>
    <x v="3"/>
    <x v="220"/>
    <d v="2014-09-13T00:00:00"/>
    <s v="Same Day"/>
    <s v="KF-16285"/>
    <s v="Karen Ferguson"/>
    <x v="2"/>
    <s v="United States"/>
    <x v="85"/>
    <x v="1"/>
    <n v="90805"/>
    <x v="1"/>
    <s v="OFF-PA-10003172"/>
    <x v="1"/>
    <x v="10"/>
    <x v="846"/>
    <n v="12.96"/>
    <n v="2"/>
    <n v="0"/>
    <n v="6.2207999999999997"/>
  </r>
  <r>
    <n v="3043"/>
    <x v="1513"/>
    <x v="3"/>
    <x v="220"/>
    <d v="2014-09-13T00:00:00"/>
    <s v="Same Day"/>
    <s v="KF-16285"/>
    <s v="Karen Ferguson"/>
    <x v="2"/>
    <s v="United States"/>
    <x v="85"/>
    <x v="1"/>
    <n v="90805"/>
    <x v="1"/>
    <s v="OFF-EN-10002312"/>
    <x v="1"/>
    <x v="12"/>
    <x v="1453"/>
    <n v="22.18"/>
    <n v="2"/>
    <n v="0"/>
    <n v="10.8682"/>
  </r>
  <r>
    <n v="3044"/>
    <x v="1513"/>
    <x v="3"/>
    <x v="220"/>
    <d v="2014-09-13T00:00:00"/>
    <s v="Same Day"/>
    <s v="KF-16285"/>
    <s v="Karen Ferguson"/>
    <x v="2"/>
    <s v="United States"/>
    <x v="85"/>
    <x v="1"/>
    <n v="90805"/>
    <x v="1"/>
    <s v="FUR-CH-10002320"/>
    <x v="0"/>
    <x v="1"/>
    <x v="1454"/>
    <n v="2054.2719999999999"/>
    <n v="8"/>
    <n v="0.2"/>
    <n v="256.78399999999999"/>
  </r>
  <r>
    <n v="3045"/>
    <x v="1514"/>
    <x v="1"/>
    <x v="28"/>
    <d v="2012-02-05T00:00:00"/>
    <s v="Second Class"/>
    <s v="BP-11230"/>
    <s v="Benjamin Patterson"/>
    <x v="0"/>
    <s v="United States"/>
    <x v="21"/>
    <x v="24"/>
    <n v="45373"/>
    <x v="3"/>
    <s v="TEC-PH-10001530"/>
    <x v="2"/>
    <x v="7"/>
    <x v="632"/>
    <n v="1022.97"/>
    <n v="5"/>
    <n v="0.4"/>
    <n v="-255.74250000000001"/>
  </r>
  <r>
    <n v="3046"/>
    <x v="1515"/>
    <x v="3"/>
    <x v="44"/>
    <d v="2014-11-11T00:00:00"/>
    <s v="Second Class"/>
    <s v="CC-12430"/>
    <s v="Chuck Clark"/>
    <x v="2"/>
    <s v="United States"/>
    <x v="31"/>
    <x v="11"/>
    <n v="55407"/>
    <x v="2"/>
    <s v="OFF-AR-10001216"/>
    <x v="1"/>
    <x v="6"/>
    <x v="1455"/>
    <n v="13.9"/>
    <n v="5"/>
    <n v="0"/>
    <n v="3.6139999999999999"/>
  </r>
  <r>
    <n v="3047"/>
    <x v="1515"/>
    <x v="3"/>
    <x v="44"/>
    <d v="2014-11-11T00:00:00"/>
    <s v="Second Class"/>
    <s v="CC-12430"/>
    <s v="Chuck Clark"/>
    <x v="2"/>
    <s v="United States"/>
    <x v="31"/>
    <x v="11"/>
    <n v="55407"/>
    <x v="2"/>
    <s v="OFF-PA-10003127"/>
    <x v="1"/>
    <x v="10"/>
    <x v="33"/>
    <n v="26.38"/>
    <n v="1"/>
    <n v="0"/>
    <n v="12.1348"/>
  </r>
  <r>
    <n v="3048"/>
    <x v="1516"/>
    <x v="2"/>
    <x v="587"/>
    <d v="2011-04-10T00:00:00"/>
    <s v="Standard Class"/>
    <s v="DB-13615"/>
    <s v="Doug Bickford"/>
    <x v="0"/>
    <s v="United States"/>
    <x v="4"/>
    <x v="4"/>
    <n v="98105"/>
    <x v="1"/>
    <s v="OFF-BI-10003910"/>
    <x v="1"/>
    <x v="8"/>
    <x v="8"/>
    <n v="43.176000000000002"/>
    <n v="7"/>
    <n v="0.2"/>
    <n v="13.4925"/>
  </r>
  <r>
    <n v="3049"/>
    <x v="1517"/>
    <x v="3"/>
    <x v="459"/>
    <d v="2014-05-04T00:00:00"/>
    <s v="First Class"/>
    <s v="TC-21475"/>
    <s v="Tony Chapman"/>
    <x v="2"/>
    <s v="United States"/>
    <x v="38"/>
    <x v="32"/>
    <n v="31907"/>
    <x v="0"/>
    <s v="FUR-TA-10004534"/>
    <x v="0"/>
    <x v="3"/>
    <x v="121"/>
    <n v="411.8"/>
    <n v="2"/>
    <n v="0"/>
    <n v="70.006"/>
  </r>
  <r>
    <n v="3050"/>
    <x v="1517"/>
    <x v="3"/>
    <x v="459"/>
    <d v="2014-05-04T00:00:00"/>
    <s v="First Class"/>
    <s v="TC-21475"/>
    <s v="Tony Chapman"/>
    <x v="2"/>
    <s v="United States"/>
    <x v="38"/>
    <x v="32"/>
    <n v="31907"/>
    <x v="0"/>
    <s v="TEC-AC-10000892"/>
    <x v="2"/>
    <x v="11"/>
    <x v="290"/>
    <n v="360"/>
    <n v="4"/>
    <n v="0"/>
    <n v="129.6"/>
  </r>
  <r>
    <n v="3051"/>
    <x v="1518"/>
    <x v="3"/>
    <x v="833"/>
    <d v="2014-12-10T00:00:00"/>
    <s v="Standard Class"/>
    <s v="NZ-18565"/>
    <s v="Nick Zandusky"/>
    <x v="2"/>
    <s v="United States"/>
    <x v="347"/>
    <x v="45"/>
    <n v="83642"/>
    <x v="1"/>
    <s v="FUR-FU-10003247"/>
    <x v="0"/>
    <x v="5"/>
    <x v="1456"/>
    <n v="41.96"/>
    <n v="2"/>
    <n v="0"/>
    <n v="2.9371999999999998"/>
  </r>
  <r>
    <n v="3052"/>
    <x v="1518"/>
    <x v="3"/>
    <x v="833"/>
    <d v="2014-12-10T00:00:00"/>
    <s v="Standard Class"/>
    <s v="NZ-18565"/>
    <s v="Nick Zandusky"/>
    <x v="2"/>
    <s v="United States"/>
    <x v="347"/>
    <x v="45"/>
    <n v="83642"/>
    <x v="1"/>
    <s v="OFF-AP-10004336"/>
    <x v="1"/>
    <x v="9"/>
    <x v="1031"/>
    <n v="227.84"/>
    <n v="4"/>
    <n v="0"/>
    <n v="66.073599999999999"/>
  </r>
  <r>
    <n v="3053"/>
    <x v="1518"/>
    <x v="3"/>
    <x v="833"/>
    <d v="2014-12-10T00:00:00"/>
    <s v="Standard Class"/>
    <s v="NZ-18565"/>
    <s v="Nick Zandusky"/>
    <x v="2"/>
    <s v="United States"/>
    <x v="347"/>
    <x v="45"/>
    <n v="83642"/>
    <x v="1"/>
    <s v="OFF-PA-10001295"/>
    <x v="1"/>
    <x v="10"/>
    <x v="1211"/>
    <n v="37.94"/>
    <n v="2"/>
    <n v="0"/>
    <n v="18.211200000000002"/>
  </r>
  <r>
    <n v="3054"/>
    <x v="1519"/>
    <x v="0"/>
    <x v="526"/>
    <d v="2013-04-15T00:00:00"/>
    <s v="Second Class"/>
    <s v="SW-20350"/>
    <s v="Sean Wendt"/>
    <x v="2"/>
    <s v="United States"/>
    <x v="66"/>
    <x v="12"/>
    <n v="48227"/>
    <x v="2"/>
    <s v="TEC-PH-10002555"/>
    <x v="2"/>
    <x v="7"/>
    <x v="1343"/>
    <n v="517.9"/>
    <n v="2"/>
    <n v="0"/>
    <n v="134.654"/>
  </r>
  <r>
    <n v="3055"/>
    <x v="1519"/>
    <x v="0"/>
    <x v="526"/>
    <d v="2013-04-15T00:00:00"/>
    <s v="Second Class"/>
    <s v="SW-20350"/>
    <s v="Sean Wendt"/>
    <x v="2"/>
    <s v="United States"/>
    <x v="66"/>
    <x v="12"/>
    <n v="48227"/>
    <x v="2"/>
    <s v="OFF-BI-10000831"/>
    <x v="1"/>
    <x v="8"/>
    <x v="441"/>
    <n v="5.28"/>
    <n v="2"/>
    <n v="0"/>
    <n v="2.4287999999999998"/>
  </r>
  <r>
    <n v="3056"/>
    <x v="1520"/>
    <x v="1"/>
    <x v="834"/>
    <d v="2012-01-09T00:00:00"/>
    <s v="Standard Class"/>
    <s v="TS-21370"/>
    <s v="Todd Sumrall"/>
    <x v="1"/>
    <s v="United States"/>
    <x v="22"/>
    <x v="10"/>
    <n v="60623"/>
    <x v="2"/>
    <s v="TEC-CO-10001046"/>
    <x v="2"/>
    <x v="16"/>
    <x v="874"/>
    <n v="2799.96"/>
    <n v="5"/>
    <n v="0.2"/>
    <n v="874.98749999999995"/>
  </r>
  <r>
    <n v="3057"/>
    <x v="1521"/>
    <x v="3"/>
    <x v="15"/>
    <d v="2014-10-25T00:00:00"/>
    <s v="Second Class"/>
    <s v="HH-15010"/>
    <s v="Hilary Holden"/>
    <x v="1"/>
    <s v="United States"/>
    <x v="8"/>
    <x v="1"/>
    <n v="94110"/>
    <x v="1"/>
    <s v="OFF-EN-10002973"/>
    <x v="1"/>
    <x v="12"/>
    <x v="1319"/>
    <n v="8.9600000000000009"/>
    <n v="2"/>
    <n v="0"/>
    <n v="4.3007999999999997"/>
  </r>
  <r>
    <n v="3058"/>
    <x v="1521"/>
    <x v="3"/>
    <x v="15"/>
    <d v="2014-10-25T00:00:00"/>
    <s v="Second Class"/>
    <s v="HH-15010"/>
    <s v="Hilary Holden"/>
    <x v="1"/>
    <s v="United States"/>
    <x v="8"/>
    <x v="1"/>
    <n v="94110"/>
    <x v="1"/>
    <s v="OFF-LA-10001641"/>
    <x v="1"/>
    <x v="2"/>
    <x v="1022"/>
    <n v="31.5"/>
    <n v="10"/>
    <n v="0"/>
    <n v="15.12"/>
  </r>
  <r>
    <n v="3059"/>
    <x v="1521"/>
    <x v="3"/>
    <x v="15"/>
    <d v="2014-10-25T00:00:00"/>
    <s v="Second Class"/>
    <s v="HH-15010"/>
    <s v="Hilary Holden"/>
    <x v="1"/>
    <s v="United States"/>
    <x v="8"/>
    <x v="1"/>
    <n v="94110"/>
    <x v="1"/>
    <s v="FUR-FU-10003878"/>
    <x v="0"/>
    <x v="5"/>
    <x v="671"/>
    <n v="30.56"/>
    <n v="2"/>
    <n v="0"/>
    <n v="10.3904"/>
  </r>
  <r>
    <n v="3060"/>
    <x v="1521"/>
    <x v="3"/>
    <x v="15"/>
    <d v="2014-10-25T00:00:00"/>
    <s v="Second Class"/>
    <s v="HH-15010"/>
    <s v="Hilary Holden"/>
    <x v="1"/>
    <s v="United States"/>
    <x v="8"/>
    <x v="1"/>
    <n v="94110"/>
    <x v="1"/>
    <s v="FUR-TA-10003837"/>
    <x v="0"/>
    <x v="3"/>
    <x v="1457"/>
    <n v="24.367999999999999"/>
    <n v="2"/>
    <n v="0.2"/>
    <n v="-3.3506"/>
  </r>
  <r>
    <n v="3061"/>
    <x v="1522"/>
    <x v="0"/>
    <x v="77"/>
    <d v="2013-11-13T00:00:00"/>
    <s v="Standard Class"/>
    <s v="DM-13345"/>
    <s v="Denise Monton"/>
    <x v="1"/>
    <s v="United States"/>
    <x v="46"/>
    <x v="24"/>
    <n v="43055"/>
    <x v="3"/>
    <s v="TEC-AC-10002800"/>
    <x v="2"/>
    <x v="11"/>
    <x v="1207"/>
    <n v="119.976"/>
    <n v="3"/>
    <n v="0.2"/>
    <n v="22.4955"/>
  </r>
  <r>
    <n v="3062"/>
    <x v="1523"/>
    <x v="3"/>
    <x v="448"/>
    <d v="2014-08-03T00:00:00"/>
    <s v="Standard Class"/>
    <s v="RE-19450"/>
    <s v="Richard Eichhorn"/>
    <x v="0"/>
    <s v="United States"/>
    <x v="61"/>
    <x v="5"/>
    <n v="75081"/>
    <x v="2"/>
    <s v="OFF-PA-10001307"/>
    <x v="1"/>
    <x v="10"/>
    <x v="784"/>
    <n v="26.88"/>
    <n v="8"/>
    <n v="0.2"/>
    <n v="9.7439999999999998"/>
  </r>
  <r>
    <n v="3063"/>
    <x v="1524"/>
    <x v="1"/>
    <x v="154"/>
    <d v="2012-11-29T00:00:00"/>
    <s v="First Class"/>
    <s v="JD-16150"/>
    <s v="Justin Deggeller"/>
    <x v="1"/>
    <s v="United States"/>
    <x v="46"/>
    <x v="13"/>
    <n v="19711"/>
    <x v="3"/>
    <s v="TEC-PH-10002350"/>
    <x v="2"/>
    <x v="7"/>
    <x v="1458"/>
    <n v="83.97"/>
    <n v="3"/>
    <n v="0"/>
    <n v="23.511600000000001"/>
  </r>
  <r>
    <n v="3064"/>
    <x v="1524"/>
    <x v="1"/>
    <x v="154"/>
    <d v="2012-11-29T00:00:00"/>
    <s v="First Class"/>
    <s v="JD-16150"/>
    <s v="Justin Deggeller"/>
    <x v="1"/>
    <s v="United States"/>
    <x v="46"/>
    <x v="13"/>
    <n v="19711"/>
    <x v="3"/>
    <s v="TEC-AC-10000397"/>
    <x v="2"/>
    <x v="11"/>
    <x v="1459"/>
    <n v="104.97"/>
    <n v="3"/>
    <n v="0"/>
    <n v="7.3479000000000001"/>
  </r>
  <r>
    <n v="3065"/>
    <x v="1525"/>
    <x v="3"/>
    <x v="677"/>
    <d v="2014-03-19T00:00:00"/>
    <s v="Second Class"/>
    <s v="BF-11215"/>
    <s v="Benjamin Farhat"/>
    <x v="2"/>
    <s v="United States"/>
    <x v="305"/>
    <x v="27"/>
    <n v="87105"/>
    <x v="1"/>
    <s v="OFF-ST-10000615"/>
    <x v="1"/>
    <x v="4"/>
    <x v="75"/>
    <n v="90.8"/>
    <n v="8"/>
    <n v="0"/>
    <n v="25.423999999999999"/>
  </r>
  <r>
    <n v="3066"/>
    <x v="1525"/>
    <x v="3"/>
    <x v="677"/>
    <d v="2014-03-19T00:00:00"/>
    <s v="Second Class"/>
    <s v="BF-11215"/>
    <s v="Benjamin Farhat"/>
    <x v="2"/>
    <s v="United States"/>
    <x v="305"/>
    <x v="27"/>
    <n v="87105"/>
    <x v="1"/>
    <s v="TEC-PH-10004531"/>
    <x v="2"/>
    <x v="7"/>
    <x v="714"/>
    <n v="140.73599999999999"/>
    <n v="8"/>
    <n v="0.2"/>
    <n v="49.257599999999996"/>
  </r>
  <r>
    <n v="3067"/>
    <x v="1525"/>
    <x v="3"/>
    <x v="677"/>
    <d v="2014-03-19T00:00:00"/>
    <s v="Second Class"/>
    <s v="BF-11215"/>
    <s v="Benjamin Farhat"/>
    <x v="2"/>
    <s v="United States"/>
    <x v="305"/>
    <x v="27"/>
    <n v="87105"/>
    <x v="1"/>
    <s v="TEC-AC-10004001"/>
    <x v="2"/>
    <x v="11"/>
    <x v="1460"/>
    <n v="214.95"/>
    <n v="5"/>
    <n v="0"/>
    <n v="88.129499999999993"/>
  </r>
  <r>
    <n v="3068"/>
    <x v="1525"/>
    <x v="3"/>
    <x v="677"/>
    <d v="2014-03-19T00:00:00"/>
    <s v="Second Class"/>
    <s v="BF-11215"/>
    <s v="Benjamin Farhat"/>
    <x v="2"/>
    <s v="United States"/>
    <x v="305"/>
    <x v="27"/>
    <n v="87105"/>
    <x v="1"/>
    <s v="OFF-PA-10001534"/>
    <x v="1"/>
    <x v="10"/>
    <x v="1461"/>
    <n v="45.36"/>
    <n v="7"/>
    <n v="0"/>
    <n v="21.7728"/>
  </r>
  <r>
    <n v="3069"/>
    <x v="1525"/>
    <x v="3"/>
    <x v="677"/>
    <d v="2014-03-19T00:00:00"/>
    <s v="Second Class"/>
    <s v="BF-11215"/>
    <s v="Benjamin Farhat"/>
    <x v="2"/>
    <s v="United States"/>
    <x v="305"/>
    <x v="27"/>
    <n v="87105"/>
    <x v="1"/>
    <s v="OFF-PA-10001815"/>
    <x v="1"/>
    <x v="10"/>
    <x v="1393"/>
    <n v="288.24"/>
    <n v="6"/>
    <n v="0"/>
    <n v="138.3552"/>
  </r>
  <r>
    <n v="3070"/>
    <x v="1526"/>
    <x v="3"/>
    <x v="329"/>
    <d v="2014-01-12T00:00:00"/>
    <s v="Same Day"/>
    <s v="ML-17755"/>
    <s v="Max Ludwig"/>
    <x v="2"/>
    <s v="United States"/>
    <x v="167"/>
    <x v="24"/>
    <n v="43615"/>
    <x v="3"/>
    <s v="OFF-AP-10003779"/>
    <x v="1"/>
    <x v="9"/>
    <x v="1448"/>
    <n v="663.93600000000004"/>
    <n v="4"/>
    <n v="0.2"/>
    <n v="82.992000000000004"/>
  </r>
  <r>
    <n v="3071"/>
    <x v="1527"/>
    <x v="2"/>
    <x v="664"/>
    <d v="2011-11-22T00:00:00"/>
    <s v="Standard Class"/>
    <s v="YC-21895"/>
    <s v="Yoseph Carroll"/>
    <x v="1"/>
    <s v="United States"/>
    <x v="46"/>
    <x v="13"/>
    <n v="19711"/>
    <x v="3"/>
    <s v="OFF-ST-10002011"/>
    <x v="1"/>
    <x v="4"/>
    <x v="1055"/>
    <n v="2934.33"/>
    <n v="7"/>
    <n v="0"/>
    <n v="792.26909999999998"/>
  </r>
  <r>
    <n v="3072"/>
    <x v="1527"/>
    <x v="2"/>
    <x v="664"/>
    <d v="2011-11-22T00:00:00"/>
    <s v="Standard Class"/>
    <s v="YC-21895"/>
    <s v="Yoseph Carroll"/>
    <x v="1"/>
    <s v="United States"/>
    <x v="46"/>
    <x v="13"/>
    <n v="19711"/>
    <x v="3"/>
    <s v="FUR-FU-10002379"/>
    <x v="0"/>
    <x v="5"/>
    <x v="1462"/>
    <n v="124.41"/>
    <n v="3"/>
    <n v="0"/>
    <n v="14.9292"/>
  </r>
  <r>
    <n v="3073"/>
    <x v="1527"/>
    <x v="2"/>
    <x v="664"/>
    <d v="2011-11-22T00:00:00"/>
    <s v="Standard Class"/>
    <s v="YC-21895"/>
    <s v="Yoseph Carroll"/>
    <x v="1"/>
    <s v="United States"/>
    <x v="46"/>
    <x v="13"/>
    <n v="19711"/>
    <x v="3"/>
    <s v="OFF-AR-10003752"/>
    <x v="1"/>
    <x v="6"/>
    <x v="677"/>
    <n v="57.75"/>
    <n v="5"/>
    <n v="0"/>
    <n v="26.565000000000001"/>
  </r>
  <r>
    <n v="3074"/>
    <x v="1528"/>
    <x v="0"/>
    <x v="835"/>
    <d v="2013-05-01T00:00:00"/>
    <s v="First Class"/>
    <s v="LR-16915"/>
    <s v="Lena Radford"/>
    <x v="0"/>
    <s v="United States"/>
    <x v="1"/>
    <x v="1"/>
    <n v="90045"/>
    <x v="1"/>
    <s v="OFF-ST-10003692"/>
    <x v="1"/>
    <x v="4"/>
    <x v="1253"/>
    <n v="114.46"/>
    <n v="2"/>
    <n v="0"/>
    <n v="28.614999999999998"/>
  </r>
  <r>
    <n v="3075"/>
    <x v="1529"/>
    <x v="1"/>
    <x v="292"/>
    <d v="2012-08-10T00:00:00"/>
    <s v="Standard Class"/>
    <s v="BS-11755"/>
    <s v="Bruce Stewart"/>
    <x v="0"/>
    <s v="United States"/>
    <x v="1"/>
    <x v="1"/>
    <n v="90032"/>
    <x v="1"/>
    <s v="FUR-BO-10004409"/>
    <x v="0"/>
    <x v="0"/>
    <x v="625"/>
    <n v="120.666"/>
    <n v="2"/>
    <n v="0.15"/>
    <n v="18.454799999999999"/>
  </r>
  <r>
    <n v="3076"/>
    <x v="1530"/>
    <x v="2"/>
    <x v="836"/>
    <d v="2011-07-24T00:00:00"/>
    <s v="Standard Class"/>
    <s v="KM-16375"/>
    <s v="Katherine Murray"/>
    <x v="2"/>
    <s v="United States"/>
    <x v="61"/>
    <x v="5"/>
    <n v="75217"/>
    <x v="2"/>
    <s v="OFF-ST-10003306"/>
    <x v="1"/>
    <x v="4"/>
    <x v="380"/>
    <n v="342.86399999999998"/>
    <n v="3"/>
    <n v="0.2"/>
    <n v="38.572200000000002"/>
  </r>
  <r>
    <n v="3077"/>
    <x v="1530"/>
    <x v="2"/>
    <x v="836"/>
    <d v="2011-07-24T00:00:00"/>
    <s v="Standard Class"/>
    <s v="KM-16375"/>
    <s v="Katherine Murray"/>
    <x v="2"/>
    <s v="United States"/>
    <x v="61"/>
    <x v="5"/>
    <n v="75217"/>
    <x v="2"/>
    <s v="FUR-FU-10003724"/>
    <x v="0"/>
    <x v="5"/>
    <x v="887"/>
    <n v="16.739999999999998"/>
    <n v="5"/>
    <n v="0.6"/>
    <n v="-14.228999999999999"/>
  </r>
  <r>
    <n v="3078"/>
    <x v="1530"/>
    <x v="2"/>
    <x v="836"/>
    <d v="2011-07-24T00:00:00"/>
    <s v="Standard Class"/>
    <s v="KM-16375"/>
    <s v="Katherine Murray"/>
    <x v="2"/>
    <s v="United States"/>
    <x v="61"/>
    <x v="5"/>
    <n v="75217"/>
    <x v="2"/>
    <s v="FUR-CH-10002024"/>
    <x v="0"/>
    <x v="1"/>
    <x v="478"/>
    <n v="981.37199999999996"/>
    <n v="2"/>
    <n v="0.3"/>
    <n v="-140.196"/>
  </r>
  <r>
    <n v="3079"/>
    <x v="1531"/>
    <x v="2"/>
    <x v="371"/>
    <d v="2011-05-25T00:00:00"/>
    <s v="Standard Class"/>
    <s v="BT-11530"/>
    <s v="Bradley Talbott"/>
    <x v="2"/>
    <s v="United States"/>
    <x v="70"/>
    <x v="1"/>
    <n v="92037"/>
    <x v="1"/>
    <s v="OFF-AR-10003514"/>
    <x v="1"/>
    <x v="6"/>
    <x v="180"/>
    <n v="31.84"/>
    <n v="8"/>
    <n v="0"/>
    <n v="10.507199999999999"/>
  </r>
  <r>
    <n v="3080"/>
    <x v="1532"/>
    <x v="3"/>
    <x v="507"/>
    <d v="2014-06-09T00:00:00"/>
    <s v="First Class"/>
    <s v="KB-16405"/>
    <s v="Katrina Bavinger"/>
    <x v="2"/>
    <s v="United States"/>
    <x v="339"/>
    <x v="1"/>
    <n v="92307"/>
    <x v="1"/>
    <s v="OFF-PA-10001800"/>
    <x v="1"/>
    <x v="10"/>
    <x v="580"/>
    <n v="12.96"/>
    <n v="2"/>
    <n v="0"/>
    <n v="6.2207999999999997"/>
  </r>
  <r>
    <n v="3081"/>
    <x v="1532"/>
    <x v="3"/>
    <x v="507"/>
    <d v="2014-06-09T00:00:00"/>
    <s v="First Class"/>
    <s v="KB-16405"/>
    <s v="Katrina Bavinger"/>
    <x v="2"/>
    <s v="United States"/>
    <x v="339"/>
    <x v="1"/>
    <n v="92307"/>
    <x v="1"/>
    <s v="TEC-PH-10003589"/>
    <x v="2"/>
    <x v="7"/>
    <x v="818"/>
    <n v="43.176000000000002"/>
    <n v="3"/>
    <n v="0.2"/>
    <n v="15.111599999999999"/>
  </r>
  <r>
    <n v="3082"/>
    <x v="1533"/>
    <x v="3"/>
    <x v="837"/>
    <d v="2014-03-06T00:00:00"/>
    <s v="Standard Class"/>
    <s v="DW-13480"/>
    <s v="Dianna Wilson"/>
    <x v="2"/>
    <s v="United States"/>
    <x v="103"/>
    <x v="0"/>
    <n v="40214"/>
    <x v="0"/>
    <s v="OFF-BI-10003364"/>
    <x v="1"/>
    <x v="8"/>
    <x v="698"/>
    <n v="58.34"/>
    <n v="2"/>
    <n v="0"/>
    <n v="28.0032"/>
  </r>
  <r>
    <n v="3083"/>
    <x v="1533"/>
    <x v="3"/>
    <x v="837"/>
    <d v="2014-03-06T00:00:00"/>
    <s v="Standard Class"/>
    <s v="DW-13480"/>
    <s v="Dianna Wilson"/>
    <x v="2"/>
    <s v="United States"/>
    <x v="103"/>
    <x v="0"/>
    <n v="40214"/>
    <x v="0"/>
    <s v="TEC-PH-10002834"/>
    <x v="2"/>
    <x v="7"/>
    <x v="1378"/>
    <n v="539.97"/>
    <n v="3"/>
    <n v="0"/>
    <n v="134.99250000000001"/>
  </r>
  <r>
    <n v="3084"/>
    <x v="1534"/>
    <x v="2"/>
    <x v="838"/>
    <d v="2011-04-02T00:00:00"/>
    <s v="Standard Class"/>
    <s v="JC-15340"/>
    <s v="Jasper Cacioppo"/>
    <x v="0"/>
    <s v="United States"/>
    <x v="20"/>
    <x v="15"/>
    <n v="10024"/>
    <x v="3"/>
    <s v="OFF-BI-10000343"/>
    <x v="1"/>
    <x v="8"/>
    <x v="184"/>
    <n v="3.9279999999999999"/>
    <n v="1"/>
    <n v="0.2"/>
    <n v="1.3257000000000001"/>
  </r>
  <r>
    <n v="3085"/>
    <x v="1535"/>
    <x v="3"/>
    <x v="839"/>
    <d v="2014-02-15T00:00:00"/>
    <s v="Standard Class"/>
    <s v="TP-21415"/>
    <s v="Tom Prescott"/>
    <x v="0"/>
    <s v="United States"/>
    <x v="12"/>
    <x v="5"/>
    <n v="77070"/>
    <x v="2"/>
    <s v="OFF-BI-10004584"/>
    <x v="1"/>
    <x v="8"/>
    <x v="378"/>
    <n v="252.78399999999999"/>
    <n v="4"/>
    <n v="0.8"/>
    <n v="-417.09359999999998"/>
  </r>
  <r>
    <n v="3086"/>
    <x v="1535"/>
    <x v="3"/>
    <x v="839"/>
    <d v="2014-02-15T00:00:00"/>
    <s v="Standard Class"/>
    <s v="TP-21415"/>
    <s v="Tom Prescott"/>
    <x v="0"/>
    <s v="United States"/>
    <x v="12"/>
    <x v="5"/>
    <n v="77070"/>
    <x v="2"/>
    <s v="TEC-AC-10002402"/>
    <x v="2"/>
    <x v="11"/>
    <x v="651"/>
    <n v="127.98399999999999"/>
    <n v="2"/>
    <n v="0.2"/>
    <n v="15.997999999999999"/>
  </r>
  <r>
    <n v="3087"/>
    <x v="1535"/>
    <x v="3"/>
    <x v="839"/>
    <d v="2014-02-15T00:00:00"/>
    <s v="Standard Class"/>
    <s v="TP-21415"/>
    <s v="Tom Prescott"/>
    <x v="0"/>
    <s v="United States"/>
    <x v="12"/>
    <x v="5"/>
    <n v="77070"/>
    <x v="2"/>
    <s v="FUR-FU-10000550"/>
    <x v="0"/>
    <x v="5"/>
    <x v="1445"/>
    <n v="3.984"/>
    <n v="2"/>
    <n v="0.6"/>
    <n v="-2.6892"/>
  </r>
  <r>
    <n v="3088"/>
    <x v="1535"/>
    <x v="3"/>
    <x v="839"/>
    <d v="2014-02-15T00:00:00"/>
    <s v="Standard Class"/>
    <s v="TP-21415"/>
    <s v="Tom Prescott"/>
    <x v="0"/>
    <s v="United States"/>
    <x v="12"/>
    <x v="5"/>
    <n v="77070"/>
    <x v="2"/>
    <s v="OFF-AP-10000055"/>
    <x v="1"/>
    <x v="9"/>
    <x v="781"/>
    <n v="12.992000000000001"/>
    <n v="2"/>
    <n v="0.8"/>
    <n v="-32.479999999999997"/>
  </r>
  <r>
    <n v="3089"/>
    <x v="1536"/>
    <x v="3"/>
    <x v="185"/>
    <d v="2014-03-04T00:00:00"/>
    <s v="Second Class"/>
    <s v="DB-12910"/>
    <s v="Daniel Byrd"/>
    <x v="2"/>
    <s v="United States"/>
    <x v="0"/>
    <x v="0"/>
    <n v="42420"/>
    <x v="0"/>
    <s v="FUR-FU-10001591"/>
    <x v="0"/>
    <x v="5"/>
    <x v="1101"/>
    <n v="61"/>
    <n v="5"/>
    <n v="0"/>
    <n v="25.62"/>
  </r>
  <r>
    <n v="3090"/>
    <x v="1536"/>
    <x v="3"/>
    <x v="185"/>
    <d v="2014-03-04T00:00:00"/>
    <s v="Second Class"/>
    <s v="DB-12910"/>
    <s v="Daniel Byrd"/>
    <x v="2"/>
    <s v="United States"/>
    <x v="0"/>
    <x v="0"/>
    <n v="42420"/>
    <x v="0"/>
    <s v="TEC-PH-10000526"/>
    <x v="2"/>
    <x v="7"/>
    <x v="1463"/>
    <n v="671.93"/>
    <n v="7"/>
    <n v="0"/>
    <n v="188.1404"/>
  </r>
  <r>
    <n v="3091"/>
    <x v="1537"/>
    <x v="0"/>
    <x v="840"/>
    <d v="2013-09-03T00:00:00"/>
    <s v="Standard Class"/>
    <s v="BH-11710"/>
    <s v="Brosina Hoffman"/>
    <x v="0"/>
    <s v="United States"/>
    <x v="46"/>
    <x v="13"/>
    <n v="19711"/>
    <x v="3"/>
    <s v="OFF-BI-10001071"/>
    <x v="1"/>
    <x v="8"/>
    <x v="663"/>
    <n v="447.86"/>
    <n v="7"/>
    <n v="0"/>
    <n v="219.45140000000001"/>
  </r>
  <r>
    <n v="3092"/>
    <x v="1537"/>
    <x v="0"/>
    <x v="840"/>
    <d v="2013-09-03T00:00:00"/>
    <s v="Standard Class"/>
    <s v="BH-11710"/>
    <s v="Brosina Hoffman"/>
    <x v="0"/>
    <s v="United States"/>
    <x v="46"/>
    <x v="13"/>
    <n v="19711"/>
    <x v="3"/>
    <s v="TEC-PH-10001557"/>
    <x v="2"/>
    <x v="7"/>
    <x v="658"/>
    <n v="479.95"/>
    <n v="5"/>
    <n v="0"/>
    <n v="129.5865"/>
  </r>
  <r>
    <n v="3093"/>
    <x v="1537"/>
    <x v="0"/>
    <x v="840"/>
    <d v="2013-09-03T00:00:00"/>
    <s v="Standard Class"/>
    <s v="BH-11710"/>
    <s v="Brosina Hoffman"/>
    <x v="0"/>
    <s v="United States"/>
    <x v="46"/>
    <x v="13"/>
    <n v="19711"/>
    <x v="3"/>
    <s v="OFF-PA-10001977"/>
    <x v="1"/>
    <x v="10"/>
    <x v="1464"/>
    <n v="166.44"/>
    <n v="3"/>
    <n v="0"/>
    <n v="79.891199999999998"/>
  </r>
  <r>
    <n v="3094"/>
    <x v="1538"/>
    <x v="1"/>
    <x v="841"/>
    <d v="2012-08-23T00:00:00"/>
    <s v="Same Day"/>
    <s v="TD-20995"/>
    <s v="Tamara Dahlen"/>
    <x v="0"/>
    <s v="United States"/>
    <x v="348"/>
    <x v="10"/>
    <n v="60440"/>
    <x v="2"/>
    <s v="OFF-SU-10004231"/>
    <x v="1"/>
    <x v="14"/>
    <x v="552"/>
    <n v="31.68"/>
    <n v="4"/>
    <n v="0.2"/>
    <n v="2.7719999999999998"/>
  </r>
  <r>
    <n v="3095"/>
    <x v="1538"/>
    <x v="1"/>
    <x v="841"/>
    <d v="2012-08-23T00:00:00"/>
    <s v="Same Day"/>
    <s v="TD-20995"/>
    <s v="Tamara Dahlen"/>
    <x v="0"/>
    <s v="United States"/>
    <x v="348"/>
    <x v="10"/>
    <n v="60440"/>
    <x v="2"/>
    <s v="OFF-PA-10000809"/>
    <x v="1"/>
    <x v="10"/>
    <x v="1124"/>
    <n v="10.368"/>
    <n v="2"/>
    <n v="0.2"/>
    <n v="3.6288"/>
  </r>
  <r>
    <n v="3096"/>
    <x v="1538"/>
    <x v="1"/>
    <x v="841"/>
    <d v="2012-08-23T00:00:00"/>
    <s v="Same Day"/>
    <s v="TD-20995"/>
    <s v="Tamara Dahlen"/>
    <x v="0"/>
    <s v="United States"/>
    <x v="348"/>
    <x v="10"/>
    <n v="60440"/>
    <x v="2"/>
    <s v="OFF-FA-10003021"/>
    <x v="1"/>
    <x v="13"/>
    <x v="33"/>
    <n v="12.032"/>
    <n v="8"/>
    <n v="0.2"/>
    <n v="2.2559999999999998"/>
  </r>
  <r>
    <n v="3097"/>
    <x v="1538"/>
    <x v="1"/>
    <x v="841"/>
    <d v="2012-08-23T00:00:00"/>
    <s v="Same Day"/>
    <s v="TD-20995"/>
    <s v="Tamara Dahlen"/>
    <x v="0"/>
    <s v="United States"/>
    <x v="348"/>
    <x v="10"/>
    <n v="60440"/>
    <x v="2"/>
    <s v="OFF-AP-10000696"/>
    <x v="1"/>
    <x v="9"/>
    <x v="332"/>
    <n v="5.7679999999999998"/>
    <n v="2"/>
    <n v="0.8"/>
    <n v="-13.5548"/>
  </r>
  <r>
    <n v="3098"/>
    <x v="1539"/>
    <x v="3"/>
    <x v="842"/>
    <d v="2014-02-05T00:00:00"/>
    <s v="Standard Class"/>
    <s v="CV-12805"/>
    <s v="Cynthia Voltz"/>
    <x v="1"/>
    <s v="United States"/>
    <x v="5"/>
    <x v="5"/>
    <n v="76106"/>
    <x v="2"/>
    <s v="OFF-LA-10001158"/>
    <x v="1"/>
    <x v="2"/>
    <x v="319"/>
    <n v="33.119999999999997"/>
    <n v="4"/>
    <n v="0.2"/>
    <n v="11.592000000000001"/>
  </r>
  <r>
    <n v="3099"/>
    <x v="1539"/>
    <x v="3"/>
    <x v="842"/>
    <d v="2014-02-05T00:00:00"/>
    <s v="Standard Class"/>
    <s v="CV-12805"/>
    <s v="Cynthia Voltz"/>
    <x v="1"/>
    <s v="United States"/>
    <x v="5"/>
    <x v="5"/>
    <n v="76106"/>
    <x v="2"/>
    <s v="FUR-BO-10002268"/>
    <x v="0"/>
    <x v="0"/>
    <x v="314"/>
    <n v="220.26560000000001"/>
    <n v="4"/>
    <n v="0.32"/>
    <n v="-42.1096"/>
  </r>
  <r>
    <n v="3100"/>
    <x v="1540"/>
    <x v="3"/>
    <x v="349"/>
    <d v="2014-04-20T00:00:00"/>
    <s v="Standard Class"/>
    <s v="CS-12355"/>
    <s v="Christine Sundaresam"/>
    <x v="0"/>
    <s v="United States"/>
    <x v="20"/>
    <x v="15"/>
    <n v="10024"/>
    <x v="3"/>
    <s v="OFF-BI-10000829"/>
    <x v="1"/>
    <x v="8"/>
    <x v="304"/>
    <n v="10.776"/>
    <n v="3"/>
    <n v="0.2"/>
    <n v="3.5022000000000002"/>
  </r>
  <r>
    <n v="3101"/>
    <x v="1540"/>
    <x v="3"/>
    <x v="349"/>
    <d v="2014-04-20T00:00:00"/>
    <s v="Standard Class"/>
    <s v="CS-12355"/>
    <s v="Christine Sundaresam"/>
    <x v="0"/>
    <s v="United States"/>
    <x v="20"/>
    <x v="15"/>
    <n v="10024"/>
    <x v="3"/>
    <s v="FUR-BO-10003441"/>
    <x v="0"/>
    <x v="0"/>
    <x v="705"/>
    <n v="242.352"/>
    <n v="3"/>
    <n v="0.2"/>
    <n v="9.0882000000000005"/>
  </r>
  <r>
    <n v="3102"/>
    <x v="1541"/>
    <x v="3"/>
    <x v="66"/>
    <d v="2014-12-28T00:00:00"/>
    <s v="Second Class"/>
    <s v="JG-15310"/>
    <s v="Jason Gross"/>
    <x v="1"/>
    <s v="United States"/>
    <x v="205"/>
    <x v="34"/>
    <n v="2908"/>
    <x v="3"/>
    <s v="OFF-SU-10003505"/>
    <x v="1"/>
    <x v="14"/>
    <x v="408"/>
    <n v="695.16"/>
    <n v="6"/>
    <n v="0"/>
    <n v="34.758000000000003"/>
  </r>
  <r>
    <n v="3103"/>
    <x v="1541"/>
    <x v="3"/>
    <x v="66"/>
    <d v="2014-12-28T00:00:00"/>
    <s v="Second Class"/>
    <s v="JG-15310"/>
    <s v="Jason Gross"/>
    <x v="1"/>
    <s v="United States"/>
    <x v="205"/>
    <x v="34"/>
    <n v="2908"/>
    <x v="3"/>
    <s v="FUR-BO-10003660"/>
    <x v="0"/>
    <x v="0"/>
    <x v="1465"/>
    <n v="220.98"/>
    <n v="1"/>
    <n v="0"/>
    <n v="50.825400000000002"/>
  </r>
  <r>
    <n v="3104"/>
    <x v="1542"/>
    <x v="0"/>
    <x v="16"/>
    <d v="2013-12-13T00:00:00"/>
    <s v="Standard Class"/>
    <s v="JP-16135"/>
    <s v="Julie Prescott"/>
    <x v="2"/>
    <s v="United States"/>
    <x v="38"/>
    <x v="24"/>
    <n v="43229"/>
    <x v="3"/>
    <s v="OFF-BI-10001267"/>
    <x v="1"/>
    <x v="8"/>
    <x v="1466"/>
    <n v="12.957000000000001"/>
    <n v="7"/>
    <n v="0.7"/>
    <n v="-9.5017999999999994"/>
  </r>
  <r>
    <n v="3105"/>
    <x v="1543"/>
    <x v="3"/>
    <x v="721"/>
    <d v="2014-03-30T00:00:00"/>
    <s v="Standard Class"/>
    <s v="EC-14050"/>
    <s v="Erin Creighton"/>
    <x v="0"/>
    <s v="United States"/>
    <x v="20"/>
    <x v="15"/>
    <n v="10024"/>
    <x v="3"/>
    <s v="OFF-PA-10002741"/>
    <x v="1"/>
    <x v="10"/>
    <x v="1467"/>
    <n v="25.68"/>
    <n v="6"/>
    <n v="0"/>
    <n v="11.555999999999999"/>
  </r>
  <r>
    <n v="3106"/>
    <x v="1544"/>
    <x v="0"/>
    <x v="197"/>
    <d v="2013-07-30T00:00:00"/>
    <s v="Standard Class"/>
    <s v="KH-16630"/>
    <s v="Ken Heidel"/>
    <x v="1"/>
    <s v="United States"/>
    <x v="12"/>
    <x v="5"/>
    <n v="77070"/>
    <x v="2"/>
    <s v="OFF-LA-10004345"/>
    <x v="1"/>
    <x v="2"/>
    <x v="517"/>
    <n v="15.712"/>
    <n v="4"/>
    <n v="0.2"/>
    <n v="5.6955999999999998"/>
  </r>
  <r>
    <n v="3107"/>
    <x v="1545"/>
    <x v="3"/>
    <x v="815"/>
    <d v="2014-07-15T00:00:00"/>
    <s v="Standard Class"/>
    <s v="FG-14260"/>
    <s v="Frank Gastineau"/>
    <x v="2"/>
    <s v="United States"/>
    <x v="34"/>
    <x v="10"/>
    <n v="60505"/>
    <x v="2"/>
    <s v="OFF-ST-10004340"/>
    <x v="1"/>
    <x v="4"/>
    <x v="809"/>
    <n v="298.464"/>
    <n v="6"/>
    <n v="0.2"/>
    <n v="26.115600000000001"/>
  </r>
  <r>
    <n v="3108"/>
    <x v="1546"/>
    <x v="0"/>
    <x v="19"/>
    <d v="2013-07-23T00:00:00"/>
    <s v="Standard Class"/>
    <s v="AA-10480"/>
    <s v="Andrew Allen"/>
    <x v="0"/>
    <s v="United States"/>
    <x v="24"/>
    <x v="25"/>
    <n v="65807"/>
    <x v="2"/>
    <s v="OFF-PA-10001471"/>
    <x v="1"/>
    <x v="10"/>
    <x v="1468"/>
    <n v="21.93"/>
    <n v="3"/>
    <n v="0"/>
    <n v="10.0878"/>
  </r>
  <r>
    <n v="3109"/>
    <x v="1546"/>
    <x v="0"/>
    <x v="19"/>
    <d v="2013-07-23T00:00:00"/>
    <s v="Standard Class"/>
    <s v="AA-10480"/>
    <s v="Andrew Allen"/>
    <x v="0"/>
    <s v="United States"/>
    <x v="24"/>
    <x v="25"/>
    <n v="65807"/>
    <x v="2"/>
    <s v="OFF-ST-10002344"/>
    <x v="1"/>
    <x v="4"/>
    <x v="856"/>
    <n v="242.94"/>
    <n v="3"/>
    <n v="0"/>
    <n v="4.8587999999999996"/>
  </r>
  <r>
    <n v="3110"/>
    <x v="1546"/>
    <x v="0"/>
    <x v="19"/>
    <d v="2013-07-23T00:00:00"/>
    <s v="Standard Class"/>
    <s v="AA-10480"/>
    <s v="Andrew Allen"/>
    <x v="0"/>
    <s v="United States"/>
    <x v="24"/>
    <x v="25"/>
    <n v="65807"/>
    <x v="2"/>
    <s v="OFF-PA-10001892"/>
    <x v="1"/>
    <x v="10"/>
    <x v="815"/>
    <n v="7.64"/>
    <n v="1"/>
    <n v="0"/>
    <n v="3.7435999999999998"/>
  </r>
  <r>
    <n v="3111"/>
    <x v="1546"/>
    <x v="0"/>
    <x v="19"/>
    <d v="2013-07-23T00:00:00"/>
    <s v="Standard Class"/>
    <s v="AA-10480"/>
    <s v="Andrew Allen"/>
    <x v="0"/>
    <s v="United States"/>
    <x v="24"/>
    <x v="25"/>
    <n v="65807"/>
    <x v="2"/>
    <s v="OFF-PA-10001934"/>
    <x v="1"/>
    <x v="10"/>
    <x v="543"/>
    <n v="51.84"/>
    <n v="8"/>
    <n v="0"/>
    <n v="25.401599999999998"/>
  </r>
  <r>
    <n v="3112"/>
    <x v="1546"/>
    <x v="0"/>
    <x v="19"/>
    <d v="2013-07-23T00:00:00"/>
    <s v="Standard Class"/>
    <s v="AA-10480"/>
    <s v="Andrew Allen"/>
    <x v="0"/>
    <s v="United States"/>
    <x v="24"/>
    <x v="25"/>
    <n v="65807"/>
    <x v="2"/>
    <s v="OFF-ST-10000078"/>
    <x v="1"/>
    <x v="4"/>
    <x v="1218"/>
    <n v="265.17"/>
    <n v="1"/>
    <n v="0"/>
    <n v="47.730600000000003"/>
  </r>
  <r>
    <n v="3113"/>
    <x v="1547"/>
    <x v="0"/>
    <x v="828"/>
    <d v="2013-08-31T00:00:00"/>
    <s v="Standard Class"/>
    <s v="MS-17770"/>
    <s v="Maxwell Schwartz"/>
    <x v="0"/>
    <s v="United States"/>
    <x v="4"/>
    <x v="4"/>
    <n v="98105"/>
    <x v="1"/>
    <s v="TEC-MA-10001972"/>
    <x v="2"/>
    <x v="15"/>
    <x v="1469"/>
    <n v="837.6"/>
    <n v="3"/>
    <n v="0.2"/>
    <n v="62.82"/>
  </r>
  <r>
    <n v="3114"/>
    <x v="1547"/>
    <x v="0"/>
    <x v="828"/>
    <d v="2013-08-31T00:00:00"/>
    <s v="Standard Class"/>
    <s v="MS-17770"/>
    <s v="Maxwell Schwartz"/>
    <x v="0"/>
    <s v="United States"/>
    <x v="4"/>
    <x v="4"/>
    <n v="98105"/>
    <x v="1"/>
    <s v="OFF-EN-10002504"/>
    <x v="1"/>
    <x v="12"/>
    <x v="113"/>
    <n v="135.9"/>
    <n v="5"/>
    <n v="0"/>
    <n v="63.872999999999998"/>
  </r>
  <r>
    <n v="3115"/>
    <x v="1547"/>
    <x v="0"/>
    <x v="828"/>
    <d v="2013-08-31T00:00:00"/>
    <s v="Standard Class"/>
    <s v="MS-17770"/>
    <s v="Maxwell Schwartz"/>
    <x v="0"/>
    <s v="United States"/>
    <x v="4"/>
    <x v="4"/>
    <n v="98105"/>
    <x v="1"/>
    <s v="OFF-PA-10002160"/>
    <x v="1"/>
    <x v="10"/>
    <x v="1190"/>
    <n v="34.68"/>
    <n v="6"/>
    <n v="0"/>
    <n v="16.993200000000002"/>
  </r>
  <r>
    <n v="3116"/>
    <x v="1547"/>
    <x v="0"/>
    <x v="828"/>
    <d v="2013-08-31T00:00:00"/>
    <s v="Standard Class"/>
    <s v="MS-17770"/>
    <s v="Maxwell Schwartz"/>
    <x v="0"/>
    <s v="United States"/>
    <x v="4"/>
    <x v="4"/>
    <n v="98105"/>
    <x v="1"/>
    <s v="FUR-CH-10001973"/>
    <x v="0"/>
    <x v="1"/>
    <x v="896"/>
    <n v="532.70399999999995"/>
    <n v="6"/>
    <n v="0.2"/>
    <n v="-39.952800000000003"/>
  </r>
  <r>
    <n v="3117"/>
    <x v="1547"/>
    <x v="0"/>
    <x v="828"/>
    <d v="2013-08-31T00:00:00"/>
    <s v="Standard Class"/>
    <s v="MS-17770"/>
    <s v="Maxwell Schwartz"/>
    <x v="0"/>
    <s v="United States"/>
    <x v="4"/>
    <x v="4"/>
    <n v="98105"/>
    <x v="1"/>
    <s v="OFF-AP-10001492"/>
    <x v="1"/>
    <x v="9"/>
    <x v="22"/>
    <n v="43.1"/>
    <n v="5"/>
    <n v="0"/>
    <n v="11.206"/>
  </r>
  <r>
    <n v="3118"/>
    <x v="1547"/>
    <x v="0"/>
    <x v="828"/>
    <d v="2013-08-31T00:00:00"/>
    <s v="Standard Class"/>
    <s v="MS-17770"/>
    <s v="Maxwell Schwartz"/>
    <x v="0"/>
    <s v="United States"/>
    <x v="4"/>
    <x v="4"/>
    <n v="98105"/>
    <x v="1"/>
    <s v="OFF-SU-10002189"/>
    <x v="1"/>
    <x v="14"/>
    <x v="167"/>
    <n v="15.88"/>
    <n v="4"/>
    <n v="0"/>
    <n v="0.1588"/>
  </r>
  <r>
    <n v="3119"/>
    <x v="1548"/>
    <x v="1"/>
    <x v="832"/>
    <d v="2012-12-06T00:00:00"/>
    <s v="First Class"/>
    <s v="JE-15610"/>
    <s v="Jim Epp"/>
    <x v="1"/>
    <s v="United States"/>
    <x v="121"/>
    <x v="2"/>
    <n v="33801"/>
    <x v="0"/>
    <s v="FUR-CH-10003312"/>
    <x v="0"/>
    <x v="1"/>
    <x v="296"/>
    <n v="1123.92"/>
    <n v="5"/>
    <n v="0.2"/>
    <n v="-182.637"/>
  </r>
  <r>
    <n v="3120"/>
    <x v="1548"/>
    <x v="1"/>
    <x v="832"/>
    <d v="2012-12-06T00:00:00"/>
    <s v="First Class"/>
    <s v="JE-15610"/>
    <s v="Jim Epp"/>
    <x v="1"/>
    <s v="United States"/>
    <x v="121"/>
    <x v="2"/>
    <n v="33801"/>
    <x v="0"/>
    <s v="TEC-PH-10002496"/>
    <x v="2"/>
    <x v="7"/>
    <x v="490"/>
    <n v="249.584"/>
    <n v="2"/>
    <n v="0.2"/>
    <n v="31.198"/>
  </r>
  <r>
    <n v="3121"/>
    <x v="1548"/>
    <x v="1"/>
    <x v="832"/>
    <d v="2012-12-06T00:00:00"/>
    <s v="First Class"/>
    <s v="JE-15610"/>
    <s v="Jim Epp"/>
    <x v="1"/>
    <s v="United States"/>
    <x v="121"/>
    <x v="2"/>
    <n v="33801"/>
    <x v="0"/>
    <s v="FUR-FU-10003464"/>
    <x v="0"/>
    <x v="5"/>
    <x v="1470"/>
    <n v="48.671999999999997"/>
    <n v="3"/>
    <n v="0.2"/>
    <n v="7.3007999999999997"/>
  </r>
  <r>
    <n v="3122"/>
    <x v="1548"/>
    <x v="1"/>
    <x v="832"/>
    <d v="2012-12-06T00:00:00"/>
    <s v="First Class"/>
    <s v="JE-15610"/>
    <s v="Jim Epp"/>
    <x v="1"/>
    <s v="United States"/>
    <x v="121"/>
    <x v="2"/>
    <n v="33801"/>
    <x v="0"/>
    <s v="OFF-AR-10000380"/>
    <x v="1"/>
    <x v="6"/>
    <x v="108"/>
    <n v="60.768000000000001"/>
    <n v="2"/>
    <n v="0.2"/>
    <n v="7.5960000000000001"/>
  </r>
  <r>
    <n v="3123"/>
    <x v="1548"/>
    <x v="1"/>
    <x v="832"/>
    <d v="2012-12-06T00:00:00"/>
    <s v="First Class"/>
    <s v="JE-15610"/>
    <s v="Jim Epp"/>
    <x v="1"/>
    <s v="United States"/>
    <x v="121"/>
    <x v="2"/>
    <n v="33801"/>
    <x v="0"/>
    <s v="OFF-BI-10004593"/>
    <x v="1"/>
    <x v="8"/>
    <x v="267"/>
    <n v="78.599999999999994"/>
    <n v="5"/>
    <n v="0.7"/>
    <n v="-62.88"/>
  </r>
  <r>
    <n v="3124"/>
    <x v="1548"/>
    <x v="1"/>
    <x v="832"/>
    <d v="2012-12-06T00:00:00"/>
    <s v="First Class"/>
    <s v="JE-15610"/>
    <s v="Jim Epp"/>
    <x v="1"/>
    <s v="United States"/>
    <x v="121"/>
    <x v="2"/>
    <n v="33801"/>
    <x v="0"/>
    <s v="OFF-BI-10001308"/>
    <x v="1"/>
    <x v="8"/>
    <x v="1351"/>
    <n v="3.7679999999999998"/>
    <n v="2"/>
    <n v="0.7"/>
    <n v="-3.14"/>
  </r>
  <r>
    <n v="3125"/>
    <x v="1548"/>
    <x v="1"/>
    <x v="832"/>
    <d v="2012-12-06T00:00:00"/>
    <s v="First Class"/>
    <s v="JE-15610"/>
    <s v="Jim Epp"/>
    <x v="1"/>
    <s v="United States"/>
    <x v="121"/>
    <x v="2"/>
    <n v="33801"/>
    <x v="0"/>
    <s v="OFF-ST-10001780"/>
    <x v="1"/>
    <x v="4"/>
    <x v="481"/>
    <n v="1036.624"/>
    <n v="2"/>
    <n v="0.2"/>
    <n v="51.831200000000003"/>
  </r>
  <r>
    <n v="3126"/>
    <x v="1548"/>
    <x v="1"/>
    <x v="832"/>
    <d v="2012-12-06T00:00:00"/>
    <s v="First Class"/>
    <s v="JE-15610"/>
    <s v="Jim Epp"/>
    <x v="1"/>
    <s v="United States"/>
    <x v="121"/>
    <x v="2"/>
    <n v="33801"/>
    <x v="0"/>
    <s v="OFF-ST-10003816"/>
    <x v="1"/>
    <x v="4"/>
    <x v="710"/>
    <n v="563.80799999999999"/>
    <n v="4"/>
    <n v="0.2"/>
    <n v="21.142800000000001"/>
  </r>
  <r>
    <n v="3127"/>
    <x v="1549"/>
    <x v="3"/>
    <x v="565"/>
    <d v="2014-09-13T00:00:00"/>
    <s v="Standard Class"/>
    <s v="EB-14110"/>
    <s v="Eugene Barchas"/>
    <x v="0"/>
    <s v="United States"/>
    <x v="10"/>
    <x v="9"/>
    <n v="19134"/>
    <x v="3"/>
    <s v="TEC-PH-10002200"/>
    <x v="2"/>
    <x v="7"/>
    <x v="1471"/>
    <n v="258.52800000000002"/>
    <n v="2"/>
    <n v="0.4"/>
    <n v="-47.396799999999999"/>
  </r>
  <r>
    <n v="3128"/>
    <x v="1550"/>
    <x v="3"/>
    <x v="280"/>
    <d v="2014-07-10T00:00:00"/>
    <s v="Standard Class"/>
    <s v="BP-11155"/>
    <s v="Becky Pak"/>
    <x v="0"/>
    <s v="United States"/>
    <x v="20"/>
    <x v="15"/>
    <n v="10011"/>
    <x v="3"/>
    <s v="OFF-PA-10004438"/>
    <x v="1"/>
    <x v="10"/>
    <x v="1472"/>
    <n v="49.12"/>
    <n v="4"/>
    <n v="0"/>
    <n v="23.086400000000001"/>
  </r>
  <r>
    <n v="3129"/>
    <x v="1551"/>
    <x v="2"/>
    <x v="757"/>
    <d v="2011-12-17T00:00:00"/>
    <s v="First Class"/>
    <s v="CC-12100"/>
    <s v="Chad Cunningham"/>
    <x v="2"/>
    <s v="United States"/>
    <x v="1"/>
    <x v="1"/>
    <n v="90049"/>
    <x v="1"/>
    <s v="FUR-FU-10004090"/>
    <x v="0"/>
    <x v="5"/>
    <x v="636"/>
    <n v="44.46"/>
    <n v="2"/>
    <n v="0"/>
    <n v="14.671799999999999"/>
  </r>
  <r>
    <n v="3130"/>
    <x v="1551"/>
    <x v="2"/>
    <x v="757"/>
    <d v="2011-12-17T00:00:00"/>
    <s v="First Class"/>
    <s v="CC-12100"/>
    <s v="Chad Cunningham"/>
    <x v="2"/>
    <s v="United States"/>
    <x v="1"/>
    <x v="1"/>
    <n v="90049"/>
    <x v="1"/>
    <s v="FUR-CH-10002602"/>
    <x v="0"/>
    <x v="1"/>
    <x v="288"/>
    <n v="241.56800000000001"/>
    <n v="2"/>
    <n v="0.2"/>
    <n v="18.117599999999999"/>
  </r>
  <r>
    <n v="3131"/>
    <x v="1551"/>
    <x v="2"/>
    <x v="757"/>
    <d v="2011-12-17T00:00:00"/>
    <s v="First Class"/>
    <s v="CC-12100"/>
    <s v="Chad Cunningham"/>
    <x v="2"/>
    <s v="United States"/>
    <x v="1"/>
    <x v="1"/>
    <n v="90049"/>
    <x v="1"/>
    <s v="TEC-AC-10001142"/>
    <x v="2"/>
    <x v="11"/>
    <x v="546"/>
    <n v="395"/>
    <n v="5"/>
    <n v="0"/>
    <n v="39.5"/>
  </r>
  <r>
    <n v="3132"/>
    <x v="1551"/>
    <x v="2"/>
    <x v="757"/>
    <d v="2011-12-17T00:00:00"/>
    <s v="First Class"/>
    <s v="CC-12100"/>
    <s v="Chad Cunningham"/>
    <x v="2"/>
    <s v="United States"/>
    <x v="1"/>
    <x v="1"/>
    <n v="90049"/>
    <x v="1"/>
    <s v="TEC-PH-10004977"/>
    <x v="2"/>
    <x v="7"/>
    <x v="34"/>
    <n v="627.16800000000001"/>
    <n v="4"/>
    <n v="0.2"/>
    <n v="70.556399999999996"/>
  </r>
  <r>
    <n v="3133"/>
    <x v="1552"/>
    <x v="2"/>
    <x v="829"/>
    <d v="2011-08-26T00:00:00"/>
    <s v="First Class"/>
    <s v="JP-15460"/>
    <s v="Jennifer Patt"/>
    <x v="1"/>
    <s v="United States"/>
    <x v="147"/>
    <x v="15"/>
    <n v="11572"/>
    <x v="3"/>
    <s v="FUR-FU-10004586"/>
    <x v="0"/>
    <x v="5"/>
    <x v="1473"/>
    <n v="13.28"/>
    <n v="2"/>
    <n v="0"/>
    <n v="6.3743999999999996"/>
  </r>
  <r>
    <n v="3134"/>
    <x v="1552"/>
    <x v="2"/>
    <x v="829"/>
    <d v="2011-08-26T00:00:00"/>
    <s v="First Class"/>
    <s v="JP-15460"/>
    <s v="Jennifer Patt"/>
    <x v="1"/>
    <s v="United States"/>
    <x v="147"/>
    <x v="15"/>
    <n v="11572"/>
    <x v="3"/>
    <s v="OFF-BI-10001116"/>
    <x v="1"/>
    <x v="8"/>
    <x v="1066"/>
    <n v="12.672000000000001"/>
    <n v="3"/>
    <n v="0.2"/>
    <n v="4.4352"/>
  </r>
  <r>
    <n v="3135"/>
    <x v="1553"/>
    <x v="3"/>
    <x v="105"/>
    <d v="2014-11-19T00:00:00"/>
    <s v="Standard Class"/>
    <s v="LS-16975"/>
    <s v="Lindsay Shagiari"/>
    <x v="2"/>
    <s v="United States"/>
    <x v="61"/>
    <x v="5"/>
    <n v="75081"/>
    <x v="2"/>
    <s v="OFF-BI-10000666"/>
    <x v="1"/>
    <x v="8"/>
    <x v="980"/>
    <n v="30.56"/>
    <n v="5"/>
    <n v="0.8"/>
    <n v="-45.84"/>
  </r>
  <r>
    <n v="3136"/>
    <x v="1553"/>
    <x v="3"/>
    <x v="105"/>
    <d v="2014-11-19T00:00:00"/>
    <s v="Standard Class"/>
    <s v="LS-16975"/>
    <s v="Lindsay Shagiari"/>
    <x v="2"/>
    <s v="United States"/>
    <x v="61"/>
    <x v="5"/>
    <n v="75081"/>
    <x v="2"/>
    <s v="OFF-ST-10002583"/>
    <x v="1"/>
    <x v="4"/>
    <x v="566"/>
    <n v="77.951999999999998"/>
    <n v="3"/>
    <n v="0.2"/>
    <n v="-15.590400000000001"/>
  </r>
  <r>
    <n v="3137"/>
    <x v="1553"/>
    <x v="3"/>
    <x v="105"/>
    <d v="2014-11-19T00:00:00"/>
    <s v="Standard Class"/>
    <s v="LS-16975"/>
    <s v="Lindsay Shagiari"/>
    <x v="2"/>
    <s v="United States"/>
    <x v="61"/>
    <x v="5"/>
    <n v="75081"/>
    <x v="2"/>
    <s v="TEC-PH-10004908"/>
    <x v="2"/>
    <x v="7"/>
    <x v="1474"/>
    <n v="67.992000000000004"/>
    <n v="1"/>
    <n v="0.2"/>
    <n v="8.4990000000000006"/>
  </r>
  <r>
    <n v="3138"/>
    <x v="1553"/>
    <x v="3"/>
    <x v="105"/>
    <d v="2014-11-19T00:00:00"/>
    <s v="Standard Class"/>
    <s v="LS-16975"/>
    <s v="Lindsay Shagiari"/>
    <x v="2"/>
    <s v="United States"/>
    <x v="61"/>
    <x v="5"/>
    <n v="75081"/>
    <x v="2"/>
    <s v="OFF-EN-10001219"/>
    <x v="1"/>
    <x v="12"/>
    <x v="583"/>
    <n v="12.224"/>
    <n v="2"/>
    <n v="0.2"/>
    <n v="4.4311999999999996"/>
  </r>
  <r>
    <n v="3139"/>
    <x v="1553"/>
    <x v="3"/>
    <x v="105"/>
    <d v="2014-11-19T00:00:00"/>
    <s v="Standard Class"/>
    <s v="LS-16975"/>
    <s v="Lindsay Shagiari"/>
    <x v="2"/>
    <s v="United States"/>
    <x v="61"/>
    <x v="5"/>
    <n v="75081"/>
    <x v="2"/>
    <s v="TEC-AC-10004568"/>
    <x v="2"/>
    <x v="11"/>
    <x v="1109"/>
    <n v="44.783999999999999"/>
    <n v="2"/>
    <n v="0.2"/>
    <n v="-0.55979999999999996"/>
  </r>
  <r>
    <n v="3140"/>
    <x v="1553"/>
    <x v="3"/>
    <x v="105"/>
    <d v="2014-11-19T00:00:00"/>
    <s v="Standard Class"/>
    <s v="LS-16975"/>
    <s v="Lindsay Shagiari"/>
    <x v="2"/>
    <s v="United States"/>
    <x v="61"/>
    <x v="5"/>
    <n v="75081"/>
    <x v="2"/>
    <s v="FUR-FU-10001756"/>
    <x v="0"/>
    <x v="5"/>
    <x v="282"/>
    <n v="22.847999999999999"/>
    <n v="3"/>
    <n v="0.6"/>
    <n v="-17.7072"/>
  </r>
  <r>
    <n v="3141"/>
    <x v="1554"/>
    <x v="1"/>
    <x v="334"/>
    <d v="2012-04-28T00:00:00"/>
    <s v="First Class"/>
    <s v="JL-15850"/>
    <s v="John Lucas"/>
    <x v="0"/>
    <s v="United States"/>
    <x v="20"/>
    <x v="15"/>
    <n v="10035"/>
    <x v="3"/>
    <s v="OFF-AP-10002311"/>
    <x v="1"/>
    <x v="9"/>
    <x v="14"/>
    <n v="206.43"/>
    <n v="3"/>
    <n v="0"/>
    <n v="90.8292"/>
  </r>
  <r>
    <n v="3142"/>
    <x v="1555"/>
    <x v="2"/>
    <x v="432"/>
    <d v="2011-12-12T00:00:00"/>
    <s v="Same Day"/>
    <s v="CY-12745"/>
    <s v="Craig Yedwab"/>
    <x v="1"/>
    <s v="United States"/>
    <x v="52"/>
    <x v="5"/>
    <n v="78207"/>
    <x v="2"/>
    <s v="OFF-BI-10003650"/>
    <x v="1"/>
    <x v="8"/>
    <x v="115"/>
    <n v="210.392"/>
    <n v="2"/>
    <n v="0.8"/>
    <n v="-336.62720000000002"/>
  </r>
  <r>
    <n v="3143"/>
    <x v="1556"/>
    <x v="3"/>
    <x v="145"/>
    <d v="2014-09-28T00:00:00"/>
    <s v="Second Class"/>
    <s v="RB-19360"/>
    <s v="Raymond Buch"/>
    <x v="0"/>
    <s v="United States"/>
    <x v="74"/>
    <x v="24"/>
    <n v="45231"/>
    <x v="3"/>
    <s v="TEC-AC-10003628"/>
    <x v="2"/>
    <x v="11"/>
    <x v="244"/>
    <n v="119.96"/>
    <n v="5"/>
    <n v="0.2"/>
    <n v="35.988"/>
  </r>
  <r>
    <n v="3144"/>
    <x v="1556"/>
    <x v="3"/>
    <x v="145"/>
    <d v="2014-09-28T00:00:00"/>
    <s v="Second Class"/>
    <s v="RB-19360"/>
    <s v="Raymond Buch"/>
    <x v="0"/>
    <s v="United States"/>
    <x v="74"/>
    <x v="24"/>
    <n v="45231"/>
    <x v="3"/>
    <s v="OFF-AR-10001547"/>
    <x v="1"/>
    <x v="6"/>
    <x v="147"/>
    <n v="10.608000000000001"/>
    <n v="6"/>
    <n v="0.2"/>
    <n v="0.92820000000000003"/>
  </r>
  <r>
    <n v="3145"/>
    <x v="1557"/>
    <x v="0"/>
    <x v="64"/>
    <d v="2013-12-09T00:00:00"/>
    <s v="Standard Class"/>
    <s v="AR-10825"/>
    <s v="Anthony Rawles"/>
    <x v="1"/>
    <s v="United States"/>
    <x v="89"/>
    <x v="5"/>
    <n v="78745"/>
    <x v="2"/>
    <s v="FUR-CH-10002647"/>
    <x v="0"/>
    <x v="1"/>
    <x v="470"/>
    <n v="347.80200000000002"/>
    <n v="7"/>
    <n v="0.3"/>
    <n v="-24.843"/>
  </r>
  <r>
    <n v="3146"/>
    <x v="1558"/>
    <x v="3"/>
    <x v="512"/>
    <d v="2014-02-14T00:00:00"/>
    <s v="Second Class"/>
    <s v="CS-11845"/>
    <s v="Cari Sayre"/>
    <x v="1"/>
    <s v="United States"/>
    <x v="4"/>
    <x v="4"/>
    <n v="98105"/>
    <x v="1"/>
    <s v="FUR-CH-10004495"/>
    <x v="0"/>
    <x v="1"/>
    <x v="1475"/>
    <n v="963.13599999999997"/>
    <n v="4"/>
    <n v="0.2"/>
    <n v="108.3528"/>
  </r>
  <r>
    <n v="3147"/>
    <x v="1558"/>
    <x v="3"/>
    <x v="512"/>
    <d v="2014-02-14T00:00:00"/>
    <s v="Second Class"/>
    <s v="CS-11845"/>
    <s v="Cari Sayre"/>
    <x v="1"/>
    <s v="United States"/>
    <x v="4"/>
    <x v="4"/>
    <n v="98105"/>
    <x v="1"/>
    <s v="TEC-PH-10002923"/>
    <x v="2"/>
    <x v="7"/>
    <x v="680"/>
    <n v="88.775999999999996"/>
    <n v="3"/>
    <n v="0.2"/>
    <n v="7.7679"/>
  </r>
  <r>
    <n v="3148"/>
    <x v="1559"/>
    <x v="2"/>
    <x v="479"/>
    <d v="2011-03-07T00:00:00"/>
    <s v="Second Class"/>
    <s v="AR-10825"/>
    <s v="Anthony Rawles"/>
    <x v="1"/>
    <s v="United States"/>
    <x v="1"/>
    <x v="1"/>
    <n v="90004"/>
    <x v="1"/>
    <s v="OFF-AR-10001374"/>
    <x v="1"/>
    <x v="6"/>
    <x v="310"/>
    <n v="32.4"/>
    <n v="5"/>
    <n v="0"/>
    <n v="10.368"/>
  </r>
  <r>
    <n v="3149"/>
    <x v="1560"/>
    <x v="0"/>
    <x v="843"/>
    <d v="2013-11-06T00:00:00"/>
    <s v="First Class"/>
    <s v="RD-19810"/>
    <s v="Ross DeVincentis"/>
    <x v="2"/>
    <s v="United States"/>
    <x v="20"/>
    <x v="15"/>
    <n v="10035"/>
    <x v="3"/>
    <s v="OFF-PA-10003441"/>
    <x v="1"/>
    <x v="10"/>
    <x v="485"/>
    <n v="32.4"/>
    <n v="5"/>
    <n v="0"/>
    <n v="15.552"/>
  </r>
  <r>
    <n v="3150"/>
    <x v="1561"/>
    <x v="2"/>
    <x v="414"/>
    <d v="2011-12-25T00:00:00"/>
    <s v="Standard Class"/>
    <s v="KH-16510"/>
    <s v="Keith Herrera"/>
    <x v="0"/>
    <s v="United States"/>
    <x v="4"/>
    <x v="4"/>
    <n v="98103"/>
    <x v="1"/>
    <s v="OFF-LA-10002043"/>
    <x v="1"/>
    <x v="2"/>
    <x v="252"/>
    <n v="31.05"/>
    <n v="3"/>
    <n v="0"/>
    <n v="14.904"/>
  </r>
  <r>
    <n v="3151"/>
    <x v="1562"/>
    <x v="1"/>
    <x v="83"/>
    <d v="2012-12-18T00:00:00"/>
    <s v="First Class"/>
    <s v="NF-18385"/>
    <s v="Natalie Fritzler"/>
    <x v="0"/>
    <s v="United States"/>
    <x v="46"/>
    <x v="24"/>
    <n v="43055"/>
    <x v="3"/>
    <s v="TEC-AC-10002049"/>
    <x v="2"/>
    <x v="11"/>
    <x v="1053"/>
    <n v="2025.36"/>
    <n v="6"/>
    <n v="0.2"/>
    <n v="607.60799999999995"/>
  </r>
  <r>
    <n v="3152"/>
    <x v="1562"/>
    <x v="1"/>
    <x v="83"/>
    <d v="2012-12-18T00:00:00"/>
    <s v="First Class"/>
    <s v="NF-18385"/>
    <s v="Natalie Fritzler"/>
    <x v="0"/>
    <s v="United States"/>
    <x v="46"/>
    <x v="24"/>
    <n v="43055"/>
    <x v="3"/>
    <s v="TEC-MA-10000418"/>
    <x v="2"/>
    <x v="15"/>
    <x v="1476"/>
    <n v="1799.9939999999999"/>
    <n v="2"/>
    <n v="0.7"/>
    <n v="-2639.9911999999999"/>
  </r>
  <r>
    <n v="3153"/>
    <x v="1562"/>
    <x v="1"/>
    <x v="83"/>
    <d v="2012-12-18T00:00:00"/>
    <s v="First Class"/>
    <s v="NF-18385"/>
    <s v="Natalie Fritzler"/>
    <x v="0"/>
    <s v="United States"/>
    <x v="46"/>
    <x v="24"/>
    <n v="43055"/>
    <x v="3"/>
    <s v="TEC-PH-10004908"/>
    <x v="2"/>
    <x v="7"/>
    <x v="1474"/>
    <n v="101.988"/>
    <n v="2"/>
    <n v="0.4"/>
    <n v="-16.998000000000001"/>
  </r>
  <r>
    <n v="3154"/>
    <x v="1562"/>
    <x v="1"/>
    <x v="83"/>
    <d v="2012-12-18T00:00:00"/>
    <s v="First Class"/>
    <s v="NF-18385"/>
    <s v="Natalie Fritzler"/>
    <x v="0"/>
    <s v="United States"/>
    <x v="46"/>
    <x v="24"/>
    <n v="43055"/>
    <x v="3"/>
    <s v="FUR-FU-10004091"/>
    <x v="0"/>
    <x v="5"/>
    <x v="264"/>
    <n v="262.86399999999998"/>
    <n v="7"/>
    <n v="0.2"/>
    <n v="69.001800000000003"/>
  </r>
  <r>
    <n v="3155"/>
    <x v="1563"/>
    <x v="3"/>
    <x v="228"/>
    <d v="2014-07-25T00:00:00"/>
    <s v="Standard Class"/>
    <s v="SM-20950"/>
    <s v="Suzanne McNair"/>
    <x v="1"/>
    <s v="United States"/>
    <x v="349"/>
    <x v="11"/>
    <n v="55369"/>
    <x v="2"/>
    <s v="OFF-BI-10004600"/>
    <x v="1"/>
    <x v="8"/>
    <x v="1477"/>
    <n v="735.98"/>
    <n v="2"/>
    <n v="0"/>
    <n v="331.19099999999997"/>
  </r>
  <r>
    <n v="3156"/>
    <x v="1564"/>
    <x v="2"/>
    <x v="93"/>
    <d v="2011-05-08T00:00:00"/>
    <s v="Second Class"/>
    <s v="GH-14410"/>
    <s v="Gary Hansen"/>
    <x v="2"/>
    <s v="United States"/>
    <x v="220"/>
    <x v="16"/>
    <n v="85301"/>
    <x v="1"/>
    <s v="OFF-PA-10001289"/>
    <x v="1"/>
    <x v="10"/>
    <x v="952"/>
    <n v="93.024000000000001"/>
    <n v="3"/>
    <n v="0.2"/>
    <n v="33.721200000000003"/>
  </r>
  <r>
    <n v="3157"/>
    <x v="1565"/>
    <x v="1"/>
    <x v="252"/>
    <d v="2012-08-28T00:00:00"/>
    <s v="Standard Class"/>
    <s v="EM-13810"/>
    <s v="Eleni McCrary"/>
    <x v="1"/>
    <s v="United States"/>
    <x v="20"/>
    <x v="15"/>
    <n v="10009"/>
    <x v="3"/>
    <s v="FUR-TA-10001539"/>
    <x v="0"/>
    <x v="3"/>
    <x v="10"/>
    <n v="284.36399999999998"/>
    <n v="2"/>
    <n v="0.4"/>
    <n v="-75.830399999999997"/>
  </r>
  <r>
    <n v="3158"/>
    <x v="1565"/>
    <x v="1"/>
    <x v="252"/>
    <d v="2012-08-28T00:00:00"/>
    <s v="Standard Class"/>
    <s v="EM-13810"/>
    <s v="Eleni McCrary"/>
    <x v="1"/>
    <s v="United States"/>
    <x v="20"/>
    <x v="15"/>
    <n v="10009"/>
    <x v="3"/>
    <s v="TEC-AC-10001266"/>
    <x v="2"/>
    <x v="11"/>
    <x v="196"/>
    <n v="26"/>
    <n v="2"/>
    <n v="0"/>
    <n v="11.7"/>
  </r>
  <r>
    <n v="3159"/>
    <x v="1566"/>
    <x v="0"/>
    <x v="253"/>
    <d v="2013-03-28T00:00:00"/>
    <s v="First Class"/>
    <s v="DB-13210"/>
    <s v="Dean Braden"/>
    <x v="0"/>
    <s v="United States"/>
    <x v="108"/>
    <x v="3"/>
    <n v="28540"/>
    <x v="0"/>
    <s v="OFF-ST-10001291"/>
    <x v="1"/>
    <x v="4"/>
    <x v="1017"/>
    <n v="67.64"/>
    <n v="5"/>
    <n v="0.2"/>
    <n v="5.9184999999999999"/>
  </r>
  <r>
    <n v="3160"/>
    <x v="1566"/>
    <x v="0"/>
    <x v="253"/>
    <d v="2013-03-28T00:00:00"/>
    <s v="First Class"/>
    <s v="DB-13210"/>
    <s v="Dean Braden"/>
    <x v="0"/>
    <s v="United States"/>
    <x v="108"/>
    <x v="3"/>
    <n v="28540"/>
    <x v="0"/>
    <s v="TEC-AC-10001314"/>
    <x v="2"/>
    <x v="11"/>
    <x v="943"/>
    <n v="119.976"/>
    <n v="3"/>
    <n v="0.2"/>
    <n v="-17.996400000000001"/>
  </r>
  <r>
    <n v="3161"/>
    <x v="1567"/>
    <x v="2"/>
    <x v="171"/>
    <d v="2011-09-16T00:00:00"/>
    <s v="Second Class"/>
    <s v="PT-19090"/>
    <s v="Pete Takahito"/>
    <x v="0"/>
    <s v="United States"/>
    <x v="12"/>
    <x v="5"/>
    <n v="77070"/>
    <x v="2"/>
    <s v="OFF-BI-10004040"/>
    <x v="1"/>
    <x v="8"/>
    <x v="1478"/>
    <n v="5.18"/>
    <n v="5"/>
    <n v="0.8"/>
    <n v="-8.0289999999999999"/>
  </r>
  <r>
    <n v="3162"/>
    <x v="1568"/>
    <x v="2"/>
    <x v="158"/>
    <d v="2011-09-25T00:00:00"/>
    <s v="Standard Class"/>
    <s v="HF-14995"/>
    <s v="Herbert Flentye"/>
    <x v="0"/>
    <s v="United States"/>
    <x v="8"/>
    <x v="1"/>
    <n v="94109"/>
    <x v="1"/>
    <s v="OFF-EN-10001539"/>
    <x v="1"/>
    <x v="12"/>
    <x v="33"/>
    <n v="15.56"/>
    <n v="2"/>
    <n v="0"/>
    <n v="7.3132000000000001"/>
  </r>
  <r>
    <n v="3163"/>
    <x v="1568"/>
    <x v="2"/>
    <x v="158"/>
    <d v="2011-09-25T00:00:00"/>
    <s v="Standard Class"/>
    <s v="HF-14995"/>
    <s v="Herbert Flentye"/>
    <x v="0"/>
    <s v="United States"/>
    <x v="8"/>
    <x v="1"/>
    <n v="94109"/>
    <x v="1"/>
    <s v="OFF-EN-10004483"/>
    <x v="1"/>
    <x v="12"/>
    <x v="1335"/>
    <n v="78.349999999999994"/>
    <n v="5"/>
    <n v="0"/>
    <n v="36.8245"/>
  </r>
  <r>
    <n v="3164"/>
    <x v="1568"/>
    <x v="2"/>
    <x v="158"/>
    <d v="2011-09-25T00:00:00"/>
    <s v="Standard Class"/>
    <s v="HF-14995"/>
    <s v="Herbert Flentye"/>
    <x v="0"/>
    <s v="United States"/>
    <x v="8"/>
    <x v="1"/>
    <n v="94109"/>
    <x v="1"/>
    <s v="OFF-AR-10001615"/>
    <x v="1"/>
    <x v="6"/>
    <x v="1479"/>
    <n v="59.52"/>
    <n v="3"/>
    <n v="0"/>
    <n v="15.475199999999999"/>
  </r>
  <r>
    <n v="3165"/>
    <x v="1568"/>
    <x v="2"/>
    <x v="158"/>
    <d v="2011-09-25T00:00:00"/>
    <s v="Standard Class"/>
    <s v="HF-14995"/>
    <s v="Herbert Flentye"/>
    <x v="0"/>
    <s v="United States"/>
    <x v="8"/>
    <x v="1"/>
    <n v="94109"/>
    <x v="1"/>
    <s v="OFF-PA-10000327"/>
    <x v="1"/>
    <x v="10"/>
    <x v="1428"/>
    <n v="38.520000000000003"/>
    <n v="9"/>
    <n v="0"/>
    <n v="17.334"/>
  </r>
  <r>
    <n v="3166"/>
    <x v="1568"/>
    <x v="2"/>
    <x v="158"/>
    <d v="2011-09-25T00:00:00"/>
    <s v="Standard Class"/>
    <s v="HF-14995"/>
    <s v="Herbert Flentye"/>
    <x v="0"/>
    <s v="United States"/>
    <x v="8"/>
    <x v="1"/>
    <n v="94109"/>
    <x v="1"/>
    <s v="TEC-PH-10001299"/>
    <x v="2"/>
    <x v="7"/>
    <x v="1480"/>
    <n v="239.98400000000001"/>
    <n v="2"/>
    <n v="0.2"/>
    <n v="23.9984"/>
  </r>
  <r>
    <n v="3167"/>
    <x v="1568"/>
    <x v="2"/>
    <x v="158"/>
    <d v="2011-09-25T00:00:00"/>
    <s v="Standard Class"/>
    <s v="HF-14995"/>
    <s v="Herbert Flentye"/>
    <x v="0"/>
    <s v="United States"/>
    <x v="8"/>
    <x v="1"/>
    <n v="94109"/>
    <x v="1"/>
    <s v="OFF-PA-10002246"/>
    <x v="1"/>
    <x v="10"/>
    <x v="1386"/>
    <n v="19.350000000000001"/>
    <n v="3"/>
    <n v="0"/>
    <n v="9.4815000000000005"/>
  </r>
  <r>
    <n v="3168"/>
    <x v="1569"/>
    <x v="0"/>
    <x v="517"/>
    <d v="2013-01-11T00:00:00"/>
    <s v="First Class"/>
    <s v="KW-16435"/>
    <s v="Katrina Willman"/>
    <x v="0"/>
    <s v="United States"/>
    <x v="190"/>
    <x v="12"/>
    <n v="48911"/>
    <x v="2"/>
    <s v="FUR-FU-10002671"/>
    <x v="0"/>
    <x v="5"/>
    <x v="275"/>
    <n v="67"/>
    <n v="5"/>
    <n v="0"/>
    <n v="32.159999999999997"/>
  </r>
  <r>
    <n v="3169"/>
    <x v="1570"/>
    <x v="0"/>
    <x v="316"/>
    <d v="2013-04-06T00:00:00"/>
    <s v="Standard Class"/>
    <s v="KC-16675"/>
    <s v="Kimberly Carter"/>
    <x v="1"/>
    <s v="United States"/>
    <x v="315"/>
    <x v="2"/>
    <n v="32303"/>
    <x v="0"/>
    <s v="FUR-CH-10003833"/>
    <x v="0"/>
    <x v="1"/>
    <x v="1200"/>
    <n v="390.27199999999999"/>
    <n v="8"/>
    <n v="0.2"/>
    <n v="-24.391999999999999"/>
  </r>
  <r>
    <n v="3170"/>
    <x v="1570"/>
    <x v="0"/>
    <x v="316"/>
    <d v="2013-04-06T00:00:00"/>
    <s v="Standard Class"/>
    <s v="KC-16675"/>
    <s v="Kimberly Carter"/>
    <x v="1"/>
    <s v="United States"/>
    <x v="315"/>
    <x v="2"/>
    <n v="32303"/>
    <x v="0"/>
    <s v="OFF-PA-10001667"/>
    <x v="1"/>
    <x v="10"/>
    <x v="453"/>
    <n v="62.192"/>
    <n v="13"/>
    <n v="0.2"/>
    <n v="19.434999999999999"/>
  </r>
  <r>
    <n v="3171"/>
    <x v="1571"/>
    <x v="3"/>
    <x v="202"/>
    <d v="2014-12-27T00:00:00"/>
    <s v="Second Class"/>
    <s v="PK-19075"/>
    <s v="Pete Kriz"/>
    <x v="0"/>
    <s v="United States"/>
    <x v="29"/>
    <x v="20"/>
    <n v="29203"/>
    <x v="0"/>
    <s v="OFF-BI-10002003"/>
    <x v="1"/>
    <x v="8"/>
    <x v="1384"/>
    <n v="23.88"/>
    <n v="6"/>
    <n v="0"/>
    <n v="11.223599999999999"/>
  </r>
  <r>
    <n v="3172"/>
    <x v="1572"/>
    <x v="0"/>
    <x v="844"/>
    <d v="2013-03-29T00:00:00"/>
    <s v="Standard Class"/>
    <s v="KT-16465"/>
    <s v="Kean Takahito"/>
    <x v="0"/>
    <s v="United States"/>
    <x v="22"/>
    <x v="10"/>
    <n v="60623"/>
    <x v="2"/>
    <s v="OFF-BI-10004465"/>
    <x v="1"/>
    <x v="8"/>
    <x v="732"/>
    <n v="3.1680000000000001"/>
    <n v="2"/>
    <n v="0.8"/>
    <n v="-4.7519999999999998"/>
  </r>
  <r>
    <n v="3173"/>
    <x v="1572"/>
    <x v="0"/>
    <x v="844"/>
    <d v="2013-03-29T00:00:00"/>
    <s v="Standard Class"/>
    <s v="KT-16465"/>
    <s v="Kean Takahito"/>
    <x v="0"/>
    <s v="United States"/>
    <x v="22"/>
    <x v="10"/>
    <n v="60623"/>
    <x v="2"/>
    <s v="FUR-CH-10000665"/>
    <x v="0"/>
    <x v="1"/>
    <x v="656"/>
    <n v="528.42999999999995"/>
    <n v="5"/>
    <n v="0.3"/>
    <n v="0"/>
  </r>
  <r>
    <n v="3174"/>
    <x v="1572"/>
    <x v="0"/>
    <x v="844"/>
    <d v="2013-03-29T00:00:00"/>
    <s v="Standard Class"/>
    <s v="KT-16465"/>
    <s v="Kean Takahito"/>
    <x v="0"/>
    <s v="United States"/>
    <x v="22"/>
    <x v="10"/>
    <n v="60623"/>
    <x v="2"/>
    <s v="OFF-AR-10004956"/>
    <x v="1"/>
    <x v="6"/>
    <x v="1235"/>
    <n v="13.391999999999999"/>
    <n v="3"/>
    <n v="0.2"/>
    <n v="1.5065999999999999"/>
  </r>
  <r>
    <n v="3175"/>
    <x v="1573"/>
    <x v="3"/>
    <x v="343"/>
    <d v="2014-11-19T00:00:00"/>
    <s v="Standard Class"/>
    <s v="EP-13915"/>
    <s v="Emily Phan"/>
    <x v="0"/>
    <s v="United States"/>
    <x v="66"/>
    <x v="12"/>
    <n v="48227"/>
    <x v="2"/>
    <s v="OFF-AR-10004260"/>
    <x v="1"/>
    <x v="6"/>
    <x v="1481"/>
    <n v="181.86"/>
    <n v="7"/>
    <n v="0"/>
    <n v="50.9208"/>
  </r>
  <r>
    <n v="3176"/>
    <x v="1574"/>
    <x v="3"/>
    <x v="397"/>
    <d v="2014-09-30T00:00:00"/>
    <s v="Standard Class"/>
    <s v="AP-10915"/>
    <s v="Arthur Prichep"/>
    <x v="0"/>
    <s v="United States"/>
    <x v="299"/>
    <x v="22"/>
    <n v="80525"/>
    <x v="1"/>
    <s v="FUR-BO-10001811"/>
    <x v="0"/>
    <x v="0"/>
    <x v="779"/>
    <n v="180.58799999999999"/>
    <n v="2"/>
    <n v="0.7"/>
    <n v="-240.78399999999999"/>
  </r>
  <r>
    <n v="3177"/>
    <x v="1574"/>
    <x v="3"/>
    <x v="397"/>
    <d v="2014-09-30T00:00:00"/>
    <s v="Standard Class"/>
    <s v="AP-10915"/>
    <s v="Arthur Prichep"/>
    <x v="0"/>
    <s v="United States"/>
    <x v="299"/>
    <x v="22"/>
    <n v="80525"/>
    <x v="1"/>
    <s v="TEC-AC-10003280"/>
    <x v="2"/>
    <x v="11"/>
    <x v="1028"/>
    <n v="47.984000000000002"/>
    <n v="2"/>
    <n v="0.2"/>
    <n v="0.5998"/>
  </r>
  <r>
    <n v="3178"/>
    <x v="1575"/>
    <x v="3"/>
    <x v="18"/>
    <d v="2014-11-09T00:00:00"/>
    <s v="Same Day"/>
    <s v="SH-20395"/>
    <s v="Shahid Hopkins"/>
    <x v="0"/>
    <s v="United States"/>
    <x v="20"/>
    <x v="15"/>
    <n v="10024"/>
    <x v="3"/>
    <s v="OFF-PA-10004911"/>
    <x v="1"/>
    <x v="10"/>
    <x v="929"/>
    <n v="18.760000000000002"/>
    <n v="2"/>
    <n v="0"/>
    <n v="9.0047999999999995"/>
  </r>
  <r>
    <n v="3179"/>
    <x v="1576"/>
    <x v="3"/>
    <x v="256"/>
    <d v="2014-12-12T00:00:00"/>
    <s v="Standard Class"/>
    <s v="SM-20950"/>
    <s v="Suzanne McNair"/>
    <x v="1"/>
    <s v="United States"/>
    <x v="20"/>
    <x v="15"/>
    <n v="10011"/>
    <x v="3"/>
    <s v="FUR-FU-10001487"/>
    <x v="0"/>
    <x v="5"/>
    <x v="5"/>
    <n v="20.94"/>
    <n v="3"/>
    <n v="0"/>
    <n v="6.0726000000000004"/>
  </r>
  <r>
    <n v="3180"/>
    <x v="1576"/>
    <x v="3"/>
    <x v="256"/>
    <d v="2014-12-12T00:00:00"/>
    <s v="Standard Class"/>
    <s v="SM-20950"/>
    <s v="Suzanne McNair"/>
    <x v="1"/>
    <s v="United States"/>
    <x v="20"/>
    <x v="15"/>
    <n v="10011"/>
    <x v="3"/>
    <s v="FUR-FU-10000521"/>
    <x v="0"/>
    <x v="5"/>
    <x v="138"/>
    <n v="58.68"/>
    <n v="2"/>
    <n v="0"/>
    <n v="18.190799999999999"/>
  </r>
  <r>
    <n v="3181"/>
    <x v="1576"/>
    <x v="3"/>
    <x v="256"/>
    <d v="2014-12-12T00:00:00"/>
    <s v="Standard Class"/>
    <s v="SM-20950"/>
    <s v="Suzanne McNair"/>
    <x v="1"/>
    <s v="United States"/>
    <x v="20"/>
    <x v="15"/>
    <n v="10011"/>
    <x v="3"/>
    <s v="OFF-AP-10001271"/>
    <x v="1"/>
    <x v="9"/>
    <x v="469"/>
    <n v="254.9"/>
    <n v="5"/>
    <n v="0"/>
    <n v="68.822999999999993"/>
  </r>
  <r>
    <n v="3182"/>
    <x v="1577"/>
    <x v="3"/>
    <x v="45"/>
    <d v="2014-11-13T00:00:00"/>
    <s v="Second Class"/>
    <s v="BM-11650"/>
    <s v="Brian Moss"/>
    <x v="1"/>
    <s v="United States"/>
    <x v="29"/>
    <x v="39"/>
    <n v="21044"/>
    <x v="3"/>
    <s v="OFF-BI-10004728"/>
    <x v="1"/>
    <x v="8"/>
    <x v="539"/>
    <n v="9.64"/>
    <n v="2"/>
    <n v="0"/>
    <n v="4.4344000000000001"/>
  </r>
  <r>
    <n v="3183"/>
    <x v="1577"/>
    <x v="3"/>
    <x v="45"/>
    <d v="2014-11-13T00:00:00"/>
    <s v="Second Class"/>
    <s v="BM-11650"/>
    <s v="Brian Moss"/>
    <x v="1"/>
    <s v="United States"/>
    <x v="29"/>
    <x v="39"/>
    <n v="21044"/>
    <x v="3"/>
    <s v="TEC-AC-10004666"/>
    <x v="2"/>
    <x v="11"/>
    <x v="709"/>
    <n v="826.62"/>
    <n v="3"/>
    <n v="0"/>
    <n v="355.44659999999999"/>
  </r>
  <r>
    <n v="3184"/>
    <x v="1577"/>
    <x v="3"/>
    <x v="45"/>
    <d v="2014-11-13T00:00:00"/>
    <s v="Second Class"/>
    <s v="BM-11650"/>
    <s v="Brian Moss"/>
    <x v="1"/>
    <s v="United States"/>
    <x v="29"/>
    <x v="39"/>
    <n v="21044"/>
    <x v="3"/>
    <s v="OFF-ST-10003208"/>
    <x v="1"/>
    <x v="4"/>
    <x v="243"/>
    <n v="1633.14"/>
    <n v="9"/>
    <n v="0"/>
    <n v="473.61059999999998"/>
  </r>
  <r>
    <n v="3185"/>
    <x v="1577"/>
    <x v="3"/>
    <x v="45"/>
    <d v="2014-11-13T00:00:00"/>
    <s v="Second Class"/>
    <s v="BM-11650"/>
    <s v="Brian Moss"/>
    <x v="1"/>
    <s v="United States"/>
    <x v="29"/>
    <x v="39"/>
    <n v="21044"/>
    <x v="3"/>
    <s v="OFF-ST-10003208"/>
    <x v="1"/>
    <x v="4"/>
    <x v="243"/>
    <n v="544.38"/>
    <n v="3"/>
    <n v="0"/>
    <n v="157.87020000000001"/>
  </r>
  <r>
    <n v="3186"/>
    <x v="1578"/>
    <x v="2"/>
    <x v="845"/>
    <d v="2011-09-11T00:00:00"/>
    <s v="First Class"/>
    <s v="TC-20980"/>
    <s v="Tamara Chand"/>
    <x v="1"/>
    <s v="United States"/>
    <x v="12"/>
    <x v="5"/>
    <n v="77041"/>
    <x v="2"/>
    <s v="OFF-BI-10000632"/>
    <x v="1"/>
    <x v="8"/>
    <x v="1288"/>
    <n v="26.045999999999999"/>
    <n v="3"/>
    <n v="0.8"/>
    <n v="-44.278199999999998"/>
  </r>
  <r>
    <n v="3187"/>
    <x v="1578"/>
    <x v="2"/>
    <x v="845"/>
    <d v="2011-09-11T00:00:00"/>
    <s v="First Class"/>
    <s v="TC-20980"/>
    <s v="Tamara Chand"/>
    <x v="1"/>
    <s v="United States"/>
    <x v="12"/>
    <x v="5"/>
    <n v="77041"/>
    <x v="2"/>
    <s v="OFF-EN-10004773"/>
    <x v="1"/>
    <x v="12"/>
    <x v="33"/>
    <n v="74.352000000000004"/>
    <n v="3"/>
    <n v="0.2"/>
    <n v="26.9526"/>
  </r>
  <r>
    <n v="3188"/>
    <x v="1579"/>
    <x v="3"/>
    <x v="846"/>
    <d v="2014-03-18T00:00:00"/>
    <s v="Standard Class"/>
    <s v="KB-16585"/>
    <s v="Ken Black"/>
    <x v="1"/>
    <s v="United States"/>
    <x v="90"/>
    <x v="31"/>
    <n v="1852"/>
    <x v="3"/>
    <s v="TEC-PH-10004700"/>
    <x v="2"/>
    <x v="7"/>
    <x v="843"/>
    <n v="69.930000000000007"/>
    <n v="7"/>
    <n v="0"/>
    <n v="32.1678"/>
  </r>
  <r>
    <n v="3189"/>
    <x v="1580"/>
    <x v="3"/>
    <x v="179"/>
    <d v="2014-10-23T00:00:00"/>
    <s v="Second Class"/>
    <s v="JE-16165"/>
    <s v="Justin Ellison"/>
    <x v="1"/>
    <s v="United States"/>
    <x v="350"/>
    <x v="1"/>
    <n v="95695"/>
    <x v="1"/>
    <s v="OFF-LA-10003714"/>
    <x v="1"/>
    <x v="2"/>
    <x v="1148"/>
    <n v="3.75"/>
    <n v="1"/>
    <n v="0"/>
    <n v="1.8"/>
  </r>
  <r>
    <n v="3190"/>
    <x v="1580"/>
    <x v="3"/>
    <x v="179"/>
    <d v="2014-10-23T00:00:00"/>
    <s v="Second Class"/>
    <s v="JE-16165"/>
    <s v="Justin Ellison"/>
    <x v="1"/>
    <s v="United States"/>
    <x v="350"/>
    <x v="1"/>
    <n v="95695"/>
    <x v="1"/>
    <s v="OFF-BI-10001787"/>
    <x v="1"/>
    <x v="8"/>
    <x v="1482"/>
    <n v="20.928000000000001"/>
    <n v="4"/>
    <n v="0.2"/>
    <n v="7.5864000000000003"/>
  </r>
  <r>
    <n v="3191"/>
    <x v="1581"/>
    <x v="1"/>
    <x v="17"/>
    <d v="2013-01-01T00:00:00"/>
    <s v="Standard Class"/>
    <s v="DR-12940"/>
    <s v="Daniel Raglin"/>
    <x v="2"/>
    <s v="United States"/>
    <x v="22"/>
    <x v="10"/>
    <n v="60610"/>
    <x v="2"/>
    <s v="OFF-ST-10002957"/>
    <x v="1"/>
    <x v="4"/>
    <x v="1483"/>
    <n v="12.672000000000001"/>
    <n v="3"/>
    <n v="0.2"/>
    <n v="-3.1680000000000001"/>
  </r>
  <r>
    <n v="3192"/>
    <x v="1582"/>
    <x v="3"/>
    <x v="280"/>
    <d v="2014-09-10T00:00:00"/>
    <s v="Standard Class"/>
    <s v="RW-19630"/>
    <s v="Rob Williams"/>
    <x v="1"/>
    <s v="United States"/>
    <x v="20"/>
    <x v="15"/>
    <n v="10035"/>
    <x v="3"/>
    <s v="TEC-PH-10002115"/>
    <x v="2"/>
    <x v="7"/>
    <x v="793"/>
    <n v="65.989999999999995"/>
    <n v="1"/>
    <n v="0"/>
    <n v="17.157399999999999"/>
  </r>
  <r>
    <n v="3193"/>
    <x v="1583"/>
    <x v="3"/>
    <x v="400"/>
    <d v="2014-09-06T00:00:00"/>
    <s v="Standard Class"/>
    <s v="ML-18040"/>
    <s v="Michelle Lonsdale"/>
    <x v="1"/>
    <s v="United States"/>
    <x v="351"/>
    <x v="5"/>
    <n v="77489"/>
    <x v="2"/>
    <s v="OFF-BI-10002557"/>
    <x v="1"/>
    <x v="8"/>
    <x v="246"/>
    <n v="6.37"/>
    <n v="7"/>
    <n v="0.8"/>
    <n v="-9.5549999999999997"/>
  </r>
  <r>
    <n v="3194"/>
    <x v="1584"/>
    <x v="2"/>
    <x v="416"/>
    <d v="2011-04-09T00:00:00"/>
    <s v="First Class"/>
    <s v="JL-15130"/>
    <s v="Jack Lebron"/>
    <x v="0"/>
    <s v="United States"/>
    <x v="12"/>
    <x v="5"/>
    <n v="77036"/>
    <x v="2"/>
    <s v="OFF-BI-10002949"/>
    <x v="1"/>
    <x v="8"/>
    <x v="520"/>
    <n v="3.6480000000000001"/>
    <n v="3"/>
    <n v="0.8"/>
    <n v="-6.0191999999999997"/>
  </r>
  <r>
    <n v="3195"/>
    <x v="1584"/>
    <x v="2"/>
    <x v="416"/>
    <d v="2011-04-09T00:00:00"/>
    <s v="First Class"/>
    <s v="JL-15130"/>
    <s v="Jack Lebron"/>
    <x v="0"/>
    <s v="United States"/>
    <x v="12"/>
    <x v="5"/>
    <n v="77036"/>
    <x v="2"/>
    <s v="OFF-PA-10004100"/>
    <x v="1"/>
    <x v="10"/>
    <x v="257"/>
    <n v="31.103999999999999"/>
    <n v="6"/>
    <n v="0.2"/>
    <n v="10.8864"/>
  </r>
  <r>
    <n v="3196"/>
    <x v="1585"/>
    <x v="0"/>
    <x v="590"/>
    <d v="2013-08-14T00:00:00"/>
    <s v="Standard Class"/>
    <s v="CM-12655"/>
    <s v="Corinna Mitchell"/>
    <x v="2"/>
    <s v="United States"/>
    <x v="25"/>
    <x v="35"/>
    <n v="39212"/>
    <x v="0"/>
    <s v="OFF-FA-10001883"/>
    <x v="1"/>
    <x v="13"/>
    <x v="1484"/>
    <n v="23.34"/>
    <n v="3"/>
    <n v="0"/>
    <n v="0.2334"/>
  </r>
  <r>
    <n v="3197"/>
    <x v="1586"/>
    <x v="3"/>
    <x v="847"/>
    <d v="2014-07-29T00:00:00"/>
    <s v="Standard Class"/>
    <s v="FH-14365"/>
    <s v="Fred Hopkins"/>
    <x v="1"/>
    <s v="United States"/>
    <x v="20"/>
    <x v="15"/>
    <n v="10009"/>
    <x v="3"/>
    <s v="TEC-PH-10000702"/>
    <x v="2"/>
    <x v="7"/>
    <x v="309"/>
    <n v="29.97"/>
    <n v="3"/>
    <n v="0"/>
    <n v="14.085900000000001"/>
  </r>
  <r>
    <n v="3198"/>
    <x v="1587"/>
    <x v="1"/>
    <x v="848"/>
    <d v="2012-10-07T00:00:00"/>
    <s v="Same Day"/>
    <s v="EH-13945"/>
    <s v="Eric Hoffmann"/>
    <x v="0"/>
    <s v="United States"/>
    <x v="228"/>
    <x v="16"/>
    <n v="85281"/>
    <x v="1"/>
    <s v="OFF-BI-10003196"/>
    <x v="1"/>
    <x v="8"/>
    <x v="1367"/>
    <n v="3.3660000000000001"/>
    <n v="3"/>
    <n v="0.7"/>
    <n v="-2.2440000000000002"/>
  </r>
  <r>
    <n v="3199"/>
    <x v="1588"/>
    <x v="2"/>
    <x v="588"/>
    <d v="2011-07-12T00:00:00"/>
    <s v="Standard Class"/>
    <s v="TB-21280"/>
    <s v="Toby Braunhardt"/>
    <x v="0"/>
    <s v="United States"/>
    <x v="108"/>
    <x v="3"/>
    <n v="28540"/>
    <x v="0"/>
    <s v="TEC-PH-10001644"/>
    <x v="2"/>
    <x v="7"/>
    <x v="1485"/>
    <n v="95.968000000000004"/>
    <n v="4"/>
    <n v="0.2"/>
    <n v="9.5968"/>
  </r>
  <r>
    <n v="3200"/>
    <x v="1589"/>
    <x v="3"/>
    <x v="404"/>
    <d v="2014-12-23T00:00:00"/>
    <s v="Standard Class"/>
    <s v="AH-10030"/>
    <s v="Aaron Hawkins"/>
    <x v="1"/>
    <s v="United States"/>
    <x v="10"/>
    <x v="9"/>
    <n v="19134"/>
    <x v="3"/>
    <s v="OFF-AR-10003183"/>
    <x v="1"/>
    <x v="6"/>
    <x v="1390"/>
    <n v="18.704000000000001"/>
    <n v="7"/>
    <n v="0.2"/>
    <n v="2.3380000000000001"/>
  </r>
  <r>
    <n v="3201"/>
    <x v="1590"/>
    <x v="2"/>
    <x v="598"/>
    <d v="2011-05-20T00:00:00"/>
    <s v="Second Class"/>
    <s v="TT-21070"/>
    <s v="Ted Trevino"/>
    <x v="0"/>
    <s v="United States"/>
    <x v="59"/>
    <x v="24"/>
    <n v="44312"/>
    <x v="3"/>
    <s v="FUR-FU-10000308"/>
    <x v="0"/>
    <x v="5"/>
    <x v="1269"/>
    <n v="149.232"/>
    <n v="3"/>
    <n v="0.2"/>
    <n v="3.7307999999999999"/>
  </r>
  <r>
    <n v="3202"/>
    <x v="1590"/>
    <x v="2"/>
    <x v="598"/>
    <d v="2011-05-20T00:00:00"/>
    <s v="Second Class"/>
    <s v="TT-21070"/>
    <s v="Ted Trevino"/>
    <x v="0"/>
    <s v="United States"/>
    <x v="59"/>
    <x v="24"/>
    <n v="44312"/>
    <x v="3"/>
    <s v="OFF-PA-10001526"/>
    <x v="1"/>
    <x v="10"/>
    <x v="1030"/>
    <n v="15.936"/>
    <n v="4"/>
    <n v="0.2"/>
    <n v="5.7767999999999997"/>
  </r>
  <r>
    <n v="3203"/>
    <x v="1591"/>
    <x v="2"/>
    <x v="849"/>
    <d v="2011-11-16T00:00:00"/>
    <s v="Standard Class"/>
    <s v="RD-19900"/>
    <s v="Ruben Dartt"/>
    <x v="0"/>
    <s v="United States"/>
    <x v="70"/>
    <x v="1"/>
    <n v="92037"/>
    <x v="1"/>
    <s v="TEC-PH-10002103"/>
    <x v="2"/>
    <x v="7"/>
    <x v="534"/>
    <n v="601.53599999999994"/>
    <n v="8"/>
    <n v="0.2"/>
    <n v="60.153599999999997"/>
  </r>
  <r>
    <n v="3204"/>
    <x v="1591"/>
    <x v="2"/>
    <x v="849"/>
    <d v="2011-11-16T00:00:00"/>
    <s v="Standard Class"/>
    <s v="RD-19900"/>
    <s v="Ruben Dartt"/>
    <x v="0"/>
    <s v="United States"/>
    <x v="70"/>
    <x v="1"/>
    <n v="92037"/>
    <x v="1"/>
    <s v="TEC-AC-10004209"/>
    <x v="2"/>
    <x v="11"/>
    <x v="899"/>
    <n v="10.99"/>
    <n v="1"/>
    <n v="0"/>
    <n v="4.2861000000000002"/>
  </r>
  <r>
    <n v="3205"/>
    <x v="1591"/>
    <x v="2"/>
    <x v="849"/>
    <d v="2011-11-16T00:00:00"/>
    <s v="Standard Class"/>
    <s v="RD-19900"/>
    <s v="Ruben Dartt"/>
    <x v="0"/>
    <s v="United States"/>
    <x v="70"/>
    <x v="1"/>
    <n v="92037"/>
    <x v="1"/>
    <s v="FUR-FU-10000397"/>
    <x v="0"/>
    <x v="5"/>
    <x v="63"/>
    <n v="39.880000000000003"/>
    <n v="2"/>
    <n v="0"/>
    <n v="11.166399999999999"/>
  </r>
  <r>
    <n v="3206"/>
    <x v="1591"/>
    <x v="2"/>
    <x v="849"/>
    <d v="2011-11-16T00:00:00"/>
    <s v="Standard Class"/>
    <s v="RD-19900"/>
    <s v="Ruben Dartt"/>
    <x v="0"/>
    <s v="United States"/>
    <x v="70"/>
    <x v="1"/>
    <n v="92037"/>
    <x v="1"/>
    <s v="OFF-PA-10002137"/>
    <x v="1"/>
    <x v="10"/>
    <x v="560"/>
    <n v="62.24"/>
    <n v="8"/>
    <n v="0"/>
    <n v="28.007999999999999"/>
  </r>
  <r>
    <n v="3207"/>
    <x v="1591"/>
    <x v="2"/>
    <x v="849"/>
    <d v="2011-11-16T00:00:00"/>
    <s v="Standard Class"/>
    <s v="RD-19900"/>
    <s v="Ruben Dartt"/>
    <x v="0"/>
    <s v="United States"/>
    <x v="70"/>
    <x v="1"/>
    <n v="92037"/>
    <x v="1"/>
    <s v="FUR-FU-10001867"/>
    <x v="0"/>
    <x v="5"/>
    <x v="867"/>
    <n v="53.2"/>
    <n v="5"/>
    <n v="0"/>
    <n v="14.896000000000001"/>
  </r>
  <r>
    <n v="3208"/>
    <x v="1591"/>
    <x v="2"/>
    <x v="849"/>
    <d v="2011-11-16T00:00:00"/>
    <s v="Standard Class"/>
    <s v="RD-19900"/>
    <s v="Ruben Dartt"/>
    <x v="0"/>
    <s v="United States"/>
    <x v="70"/>
    <x v="1"/>
    <n v="92037"/>
    <x v="1"/>
    <s v="OFF-LA-10000407"/>
    <x v="1"/>
    <x v="2"/>
    <x v="1486"/>
    <n v="39.840000000000003"/>
    <n v="8"/>
    <n v="0"/>
    <n v="18.3264"/>
  </r>
  <r>
    <n v="3209"/>
    <x v="1592"/>
    <x v="0"/>
    <x v="850"/>
    <d v="2013-01-15T00:00:00"/>
    <s v="Standard Class"/>
    <s v="LA-16780"/>
    <s v="Laura Armstrong"/>
    <x v="1"/>
    <s v="United States"/>
    <x v="201"/>
    <x v="1"/>
    <n v="93727"/>
    <x v="1"/>
    <s v="TEC-AC-10000420"/>
    <x v="2"/>
    <x v="11"/>
    <x v="1487"/>
    <n v="349.95"/>
    <n v="5"/>
    <n v="0"/>
    <n v="118.983"/>
  </r>
  <r>
    <n v="3210"/>
    <x v="1592"/>
    <x v="0"/>
    <x v="850"/>
    <d v="2013-01-15T00:00:00"/>
    <s v="Standard Class"/>
    <s v="LA-16780"/>
    <s v="Laura Armstrong"/>
    <x v="1"/>
    <s v="United States"/>
    <x v="201"/>
    <x v="1"/>
    <n v="93727"/>
    <x v="1"/>
    <s v="TEC-PH-10002726"/>
    <x v="2"/>
    <x v="7"/>
    <x v="66"/>
    <n v="377.928"/>
    <n v="9"/>
    <n v="0.2"/>
    <n v="141.72300000000001"/>
  </r>
  <r>
    <n v="3211"/>
    <x v="1593"/>
    <x v="3"/>
    <x v="585"/>
    <d v="2014-09-28T00:00:00"/>
    <s v="Standard Class"/>
    <s v="SH-19975"/>
    <s v="Sally Hughsby"/>
    <x v="1"/>
    <s v="United States"/>
    <x v="352"/>
    <x v="5"/>
    <n v="77581"/>
    <x v="2"/>
    <s v="OFF-EN-10001415"/>
    <x v="1"/>
    <x v="12"/>
    <x v="33"/>
    <n v="13.391999999999999"/>
    <n v="3"/>
    <n v="0.2"/>
    <n v="5.0220000000000002"/>
  </r>
  <r>
    <n v="3212"/>
    <x v="1593"/>
    <x v="3"/>
    <x v="585"/>
    <d v="2014-09-28T00:00:00"/>
    <s v="Standard Class"/>
    <s v="SH-19975"/>
    <s v="Sally Hughsby"/>
    <x v="1"/>
    <s v="United States"/>
    <x v="352"/>
    <x v="5"/>
    <n v="77581"/>
    <x v="2"/>
    <s v="OFF-BI-10000773"/>
    <x v="1"/>
    <x v="8"/>
    <x v="381"/>
    <n v="11.228"/>
    <n v="7"/>
    <n v="0.8"/>
    <n v="-18.526199999999999"/>
  </r>
  <r>
    <n v="3213"/>
    <x v="1594"/>
    <x v="2"/>
    <x v="851"/>
    <d v="2011-12-28T00:00:00"/>
    <s v="Standard Class"/>
    <s v="SF-20200"/>
    <s v="Sarah Foster"/>
    <x v="0"/>
    <s v="United States"/>
    <x v="102"/>
    <x v="14"/>
    <n v="47374"/>
    <x v="2"/>
    <s v="OFF-AP-10002350"/>
    <x v="1"/>
    <x v="9"/>
    <x v="545"/>
    <n v="207.24"/>
    <n v="11"/>
    <n v="0"/>
    <n v="58.027200000000001"/>
  </r>
  <r>
    <n v="3214"/>
    <x v="1595"/>
    <x v="0"/>
    <x v="439"/>
    <d v="2013-02-06T00:00:00"/>
    <s v="Standard Class"/>
    <s v="TH-21235"/>
    <s v="Tiffany House"/>
    <x v="1"/>
    <s v="United States"/>
    <x v="10"/>
    <x v="9"/>
    <n v="19134"/>
    <x v="3"/>
    <s v="OFF-AR-10001919"/>
    <x v="1"/>
    <x v="6"/>
    <x v="853"/>
    <n v="1.504"/>
    <n v="1"/>
    <n v="0.2"/>
    <n v="0.16919999999999999"/>
  </r>
  <r>
    <n v="3215"/>
    <x v="1595"/>
    <x v="0"/>
    <x v="439"/>
    <d v="2013-02-06T00:00:00"/>
    <s v="Standard Class"/>
    <s v="TH-21235"/>
    <s v="Tiffany House"/>
    <x v="1"/>
    <s v="United States"/>
    <x v="10"/>
    <x v="9"/>
    <n v="19134"/>
    <x v="3"/>
    <s v="OFF-AP-10002082"/>
    <x v="1"/>
    <x v="9"/>
    <x v="1092"/>
    <n v="34.847999999999999"/>
    <n v="2"/>
    <n v="0.2"/>
    <n v="6.5339999999999998"/>
  </r>
  <r>
    <n v="3216"/>
    <x v="1596"/>
    <x v="3"/>
    <x v="141"/>
    <d v="2014-11-07T00:00:00"/>
    <s v="First Class"/>
    <s v="VG-21790"/>
    <s v="Vivek Gonzalez"/>
    <x v="0"/>
    <s v="United States"/>
    <x v="353"/>
    <x v="1"/>
    <n v="94403"/>
    <x v="1"/>
    <s v="OFF-LA-10002762"/>
    <x v="1"/>
    <x v="2"/>
    <x v="49"/>
    <n v="75.180000000000007"/>
    <n v="6"/>
    <n v="0"/>
    <n v="35.334600000000002"/>
  </r>
  <r>
    <n v="3217"/>
    <x v="1597"/>
    <x v="2"/>
    <x v="8"/>
    <d v="2011-05-17T00:00:00"/>
    <s v="Standard Class"/>
    <s v="NP-18325"/>
    <s v="Naresj Patel"/>
    <x v="0"/>
    <s v="United States"/>
    <x v="182"/>
    <x v="1"/>
    <n v="94601"/>
    <x v="1"/>
    <s v="TEC-AC-10002800"/>
    <x v="2"/>
    <x v="11"/>
    <x v="1207"/>
    <n v="149.97"/>
    <n v="3"/>
    <n v="0"/>
    <n v="52.4895"/>
  </r>
  <r>
    <n v="3218"/>
    <x v="1598"/>
    <x v="3"/>
    <x v="468"/>
    <d v="2014-11-17T00:00:00"/>
    <s v="Standard Class"/>
    <s v="FH-14275"/>
    <s v="Frank Hawley"/>
    <x v="1"/>
    <s v="United States"/>
    <x v="20"/>
    <x v="15"/>
    <n v="10024"/>
    <x v="3"/>
    <s v="OFF-BI-10003925"/>
    <x v="1"/>
    <x v="8"/>
    <x v="751"/>
    <n v="931.17600000000004"/>
    <n v="3"/>
    <n v="0.2"/>
    <n v="314.27190000000002"/>
  </r>
  <r>
    <n v="3219"/>
    <x v="1598"/>
    <x v="3"/>
    <x v="468"/>
    <d v="2014-11-17T00:00:00"/>
    <s v="Standard Class"/>
    <s v="FH-14275"/>
    <s v="Frank Hawley"/>
    <x v="1"/>
    <s v="United States"/>
    <x v="20"/>
    <x v="15"/>
    <n v="10024"/>
    <x v="3"/>
    <s v="TEC-PH-10002200"/>
    <x v="2"/>
    <x v="7"/>
    <x v="1471"/>
    <n v="430.88"/>
    <n v="2"/>
    <n v="0"/>
    <n v="124.9552"/>
  </r>
  <r>
    <n v="3220"/>
    <x v="1599"/>
    <x v="1"/>
    <x v="653"/>
    <d v="2012-08-10T00:00:00"/>
    <s v="Standard Class"/>
    <s v="JP-15460"/>
    <s v="Jennifer Patt"/>
    <x v="1"/>
    <s v="United States"/>
    <x v="80"/>
    <x v="30"/>
    <n v="8701"/>
    <x v="3"/>
    <s v="OFF-PA-10001295"/>
    <x v="1"/>
    <x v="10"/>
    <x v="1211"/>
    <n v="94.85"/>
    <n v="5"/>
    <n v="0"/>
    <n v="45.527999999999999"/>
  </r>
  <r>
    <n v="3221"/>
    <x v="1599"/>
    <x v="1"/>
    <x v="653"/>
    <d v="2012-08-10T00:00:00"/>
    <s v="Standard Class"/>
    <s v="JP-15460"/>
    <s v="Jennifer Patt"/>
    <x v="1"/>
    <s v="United States"/>
    <x v="80"/>
    <x v="30"/>
    <n v="8701"/>
    <x v="3"/>
    <s v="OFF-EN-10002500"/>
    <x v="1"/>
    <x v="12"/>
    <x v="118"/>
    <n v="51.12"/>
    <n v="4"/>
    <n v="0"/>
    <n v="23.004000000000001"/>
  </r>
  <r>
    <n v="3222"/>
    <x v="1599"/>
    <x v="1"/>
    <x v="653"/>
    <d v="2012-08-10T00:00:00"/>
    <s v="Standard Class"/>
    <s v="JP-15460"/>
    <s v="Jennifer Patt"/>
    <x v="1"/>
    <s v="United States"/>
    <x v="80"/>
    <x v="30"/>
    <n v="8701"/>
    <x v="3"/>
    <s v="TEC-AC-10000892"/>
    <x v="2"/>
    <x v="11"/>
    <x v="290"/>
    <n v="90"/>
    <n v="1"/>
    <n v="0"/>
    <n v="32.4"/>
  </r>
  <r>
    <n v="3223"/>
    <x v="1600"/>
    <x v="2"/>
    <x v="852"/>
    <d v="2011-05-10T00:00:00"/>
    <s v="First Class"/>
    <s v="ES-14080"/>
    <s v="Erin Smith"/>
    <x v="1"/>
    <s v="United States"/>
    <x v="228"/>
    <x v="16"/>
    <n v="85281"/>
    <x v="1"/>
    <s v="OFF-PA-10001838"/>
    <x v="1"/>
    <x v="10"/>
    <x v="999"/>
    <n v="9.4079999999999995"/>
    <n v="2"/>
    <n v="0.2"/>
    <n v="3.4104000000000001"/>
  </r>
  <r>
    <n v="3224"/>
    <x v="1600"/>
    <x v="2"/>
    <x v="852"/>
    <d v="2011-05-10T00:00:00"/>
    <s v="First Class"/>
    <s v="ES-14080"/>
    <s v="Erin Smith"/>
    <x v="1"/>
    <s v="United States"/>
    <x v="228"/>
    <x v="16"/>
    <n v="85281"/>
    <x v="1"/>
    <s v="OFF-FA-10000735"/>
    <x v="1"/>
    <x v="13"/>
    <x v="33"/>
    <n v="4.6719999999999997"/>
    <n v="2"/>
    <n v="0.2"/>
    <n v="1.46"/>
  </r>
  <r>
    <n v="3225"/>
    <x v="1600"/>
    <x v="2"/>
    <x v="852"/>
    <d v="2011-05-10T00:00:00"/>
    <s v="First Class"/>
    <s v="ES-14080"/>
    <s v="Erin Smith"/>
    <x v="1"/>
    <s v="United States"/>
    <x v="228"/>
    <x v="16"/>
    <n v="85281"/>
    <x v="1"/>
    <s v="TEC-PH-10001760"/>
    <x v="2"/>
    <x v="7"/>
    <x v="254"/>
    <n v="318.39999999999998"/>
    <n v="2"/>
    <n v="0.2"/>
    <n v="107.46"/>
  </r>
  <r>
    <n v="3226"/>
    <x v="1600"/>
    <x v="2"/>
    <x v="852"/>
    <d v="2011-05-10T00:00:00"/>
    <s v="First Class"/>
    <s v="ES-14080"/>
    <s v="Erin Smith"/>
    <x v="1"/>
    <s v="United States"/>
    <x v="228"/>
    <x v="16"/>
    <n v="85281"/>
    <x v="1"/>
    <s v="OFF-EN-10004846"/>
    <x v="1"/>
    <x v="12"/>
    <x v="1488"/>
    <n v="12.768000000000001"/>
    <n v="6"/>
    <n v="0.2"/>
    <n v="4.6284000000000001"/>
  </r>
  <r>
    <n v="3227"/>
    <x v="1600"/>
    <x v="2"/>
    <x v="852"/>
    <d v="2011-05-10T00:00:00"/>
    <s v="First Class"/>
    <s v="ES-14080"/>
    <s v="Erin Smith"/>
    <x v="1"/>
    <s v="United States"/>
    <x v="228"/>
    <x v="16"/>
    <n v="85281"/>
    <x v="1"/>
    <s v="OFF-SU-10003567"/>
    <x v="1"/>
    <x v="14"/>
    <x v="1489"/>
    <n v="15.36"/>
    <n v="2"/>
    <n v="0.2"/>
    <n v="-3.2639999999999998"/>
  </r>
  <r>
    <n v="3228"/>
    <x v="1600"/>
    <x v="2"/>
    <x v="852"/>
    <d v="2011-05-10T00:00:00"/>
    <s v="First Class"/>
    <s v="ES-14080"/>
    <s v="Erin Smith"/>
    <x v="1"/>
    <s v="United States"/>
    <x v="228"/>
    <x v="16"/>
    <n v="85281"/>
    <x v="1"/>
    <s v="TEC-PH-10001557"/>
    <x v="2"/>
    <x v="7"/>
    <x v="658"/>
    <n v="230.376"/>
    <n v="3"/>
    <n v="0.2"/>
    <n v="20.157900000000001"/>
  </r>
  <r>
    <n v="3229"/>
    <x v="1600"/>
    <x v="2"/>
    <x v="852"/>
    <d v="2011-05-10T00:00:00"/>
    <s v="First Class"/>
    <s v="ES-14080"/>
    <s v="Erin Smith"/>
    <x v="1"/>
    <s v="United States"/>
    <x v="228"/>
    <x v="16"/>
    <n v="85281"/>
    <x v="1"/>
    <s v="TEC-AC-10003038"/>
    <x v="2"/>
    <x v="11"/>
    <x v="1024"/>
    <n v="7.16"/>
    <n v="1"/>
    <n v="0.2"/>
    <n v="-8.9499999999999996E-2"/>
  </r>
  <r>
    <n v="3230"/>
    <x v="1601"/>
    <x v="2"/>
    <x v="430"/>
    <d v="2011-08-16T00:00:00"/>
    <s v="Standard Class"/>
    <s v="KL-16645"/>
    <s v="Ken Lonsdale"/>
    <x v="0"/>
    <s v="United States"/>
    <x v="20"/>
    <x v="15"/>
    <n v="10035"/>
    <x v="3"/>
    <s v="OFF-ST-10004459"/>
    <x v="1"/>
    <x v="4"/>
    <x v="454"/>
    <n v="375.34"/>
    <n v="1"/>
    <n v="0"/>
    <n v="18.766999999999999"/>
  </r>
  <r>
    <n v="3231"/>
    <x v="1602"/>
    <x v="3"/>
    <x v="853"/>
    <d v="2014-06-09T00:00:00"/>
    <s v="Second Class"/>
    <s v="BN-11515"/>
    <s v="Bradley Nguyen"/>
    <x v="0"/>
    <s v="United States"/>
    <x v="20"/>
    <x v="15"/>
    <n v="10009"/>
    <x v="3"/>
    <s v="FUR-FU-10004960"/>
    <x v="0"/>
    <x v="5"/>
    <x v="919"/>
    <n v="114.9"/>
    <n v="5"/>
    <n v="0"/>
    <n v="39.066000000000003"/>
  </r>
  <r>
    <n v="3232"/>
    <x v="1603"/>
    <x v="3"/>
    <x v="513"/>
    <d v="2014-04-23T00:00:00"/>
    <s v="Standard Class"/>
    <s v="ND-18370"/>
    <s v="Natalie DeCherney"/>
    <x v="0"/>
    <s v="United States"/>
    <x v="12"/>
    <x v="5"/>
    <n v="77095"/>
    <x v="2"/>
    <s v="OFF-BI-10000632"/>
    <x v="1"/>
    <x v="8"/>
    <x v="1288"/>
    <n v="26.045999999999999"/>
    <n v="3"/>
    <n v="0.8"/>
    <n v="-44.278199999999998"/>
  </r>
  <r>
    <n v="3233"/>
    <x v="1603"/>
    <x v="3"/>
    <x v="513"/>
    <d v="2014-04-23T00:00:00"/>
    <s v="Standard Class"/>
    <s v="ND-18370"/>
    <s v="Natalie DeCherney"/>
    <x v="0"/>
    <s v="United States"/>
    <x v="12"/>
    <x v="5"/>
    <n v="77095"/>
    <x v="2"/>
    <s v="OFF-BI-10001107"/>
    <x v="1"/>
    <x v="8"/>
    <x v="492"/>
    <n v="2.8959999999999999"/>
    <n v="1"/>
    <n v="0.8"/>
    <n v="-4.7784000000000004"/>
  </r>
  <r>
    <n v="3234"/>
    <x v="1603"/>
    <x v="3"/>
    <x v="513"/>
    <d v="2014-04-23T00:00:00"/>
    <s v="Standard Class"/>
    <s v="ND-18370"/>
    <s v="Natalie DeCherney"/>
    <x v="0"/>
    <s v="United States"/>
    <x v="12"/>
    <x v="5"/>
    <n v="77095"/>
    <x v="2"/>
    <s v="OFF-ST-10002301"/>
    <x v="1"/>
    <x v="4"/>
    <x v="1490"/>
    <n v="32.543999999999997"/>
    <n v="2"/>
    <n v="0.2"/>
    <n v="-7.7291999999999996"/>
  </r>
  <r>
    <n v="3235"/>
    <x v="1604"/>
    <x v="0"/>
    <x v="423"/>
    <d v="2013-04-28T00:00:00"/>
    <s v="First Class"/>
    <s v="JL-15130"/>
    <s v="Jack Lebron"/>
    <x v="0"/>
    <s v="United States"/>
    <x v="169"/>
    <x v="1"/>
    <n v="92503"/>
    <x v="1"/>
    <s v="OFF-BI-10003355"/>
    <x v="1"/>
    <x v="8"/>
    <x v="586"/>
    <n v="3.984"/>
    <n v="1"/>
    <n v="0.2"/>
    <n v="1.3944000000000001"/>
  </r>
  <r>
    <n v="3236"/>
    <x v="1605"/>
    <x v="0"/>
    <x v="804"/>
    <d v="2013-01-15T00:00:00"/>
    <s v="Same Day"/>
    <s v="RC-19825"/>
    <s v="Roy Collins"/>
    <x v="0"/>
    <s v="United States"/>
    <x v="54"/>
    <x v="29"/>
    <n v="6824"/>
    <x v="3"/>
    <s v="FUR-TA-10002903"/>
    <x v="0"/>
    <x v="3"/>
    <x v="255"/>
    <n v="181.797"/>
    <n v="1"/>
    <n v="0.3"/>
    <n v="-15.582599999999999"/>
  </r>
  <r>
    <n v="3237"/>
    <x v="1606"/>
    <x v="0"/>
    <x v="440"/>
    <d v="2013-03-05T00:00:00"/>
    <s v="Same Day"/>
    <s v="CC-12475"/>
    <s v="Cindy Chapman"/>
    <x v="0"/>
    <s v="United States"/>
    <x v="20"/>
    <x v="15"/>
    <n v="10024"/>
    <x v="3"/>
    <s v="OFF-ST-10001580"/>
    <x v="1"/>
    <x v="4"/>
    <x v="351"/>
    <n v="44.94"/>
    <n v="3"/>
    <n v="0"/>
    <n v="12.5832"/>
  </r>
  <r>
    <n v="3238"/>
    <x v="1606"/>
    <x v="0"/>
    <x v="440"/>
    <d v="2013-03-05T00:00:00"/>
    <s v="Same Day"/>
    <s v="CC-12475"/>
    <s v="Cindy Chapman"/>
    <x v="0"/>
    <s v="United States"/>
    <x v="20"/>
    <x v="15"/>
    <n v="10024"/>
    <x v="3"/>
    <s v="OFF-BI-10000315"/>
    <x v="1"/>
    <x v="8"/>
    <x v="407"/>
    <n v="45.576000000000001"/>
    <n v="3"/>
    <n v="0.2"/>
    <n v="15.951599999999999"/>
  </r>
  <r>
    <n v="3239"/>
    <x v="1607"/>
    <x v="0"/>
    <x v="73"/>
    <d v="2013-11-28T00:00:00"/>
    <s v="Standard Class"/>
    <s v="DW-13195"/>
    <s v="David Wiener"/>
    <x v="1"/>
    <s v="United States"/>
    <x v="12"/>
    <x v="5"/>
    <n v="77095"/>
    <x v="2"/>
    <s v="FUR-CH-10003774"/>
    <x v="0"/>
    <x v="1"/>
    <x v="1185"/>
    <n v="318.43"/>
    <n v="5"/>
    <n v="0.3"/>
    <n v="-77.332999999999998"/>
  </r>
  <r>
    <n v="3240"/>
    <x v="1607"/>
    <x v="0"/>
    <x v="73"/>
    <d v="2013-11-28T00:00:00"/>
    <s v="Standard Class"/>
    <s v="DW-13195"/>
    <s v="David Wiener"/>
    <x v="1"/>
    <s v="United States"/>
    <x v="12"/>
    <x v="5"/>
    <n v="77095"/>
    <x v="2"/>
    <s v="TEC-PH-10003095"/>
    <x v="2"/>
    <x v="7"/>
    <x v="1491"/>
    <n v="122.92"/>
    <n v="7"/>
    <n v="0.2"/>
    <n v="46.094999999999999"/>
  </r>
  <r>
    <n v="3241"/>
    <x v="1607"/>
    <x v="0"/>
    <x v="73"/>
    <d v="2013-11-28T00:00:00"/>
    <s v="Standard Class"/>
    <s v="DW-13195"/>
    <s v="David Wiener"/>
    <x v="1"/>
    <s v="United States"/>
    <x v="12"/>
    <x v="5"/>
    <n v="77095"/>
    <x v="2"/>
    <s v="FUR-FU-10000023"/>
    <x v="0"/>
    <x v="5"/>
    <x v="322"/>
    <n v="7.0679999999999996"/>
    <n v="3"/>
    <n v="0.6"/>
    <n v="-2.8271999999999999"/>
  </r>
  <r>
    <n v="3242"/>
    <x v="1608"/>
    <x v="0"/>
    <x v="854"/>
    <d v="2013-03-02T00:00:00"/>
    <s v="First Class"/>
    <s v="CK-12760"/>
    <s v="Cyma Kinney"/>
    <x v="1"/>
    <s v="United States"/>
    <x v="81"/>
    <x v="17"/>
    <n v="22204"/>
    <x v="0"/>
    <s v="OFF-ST-10002214"/>
    <x v="1"/>
    <x v="4"/>
    <x v="994"/>
    <n v="56.45"/>
    <n v="5"/>
    <n v="0"/>
    <n v="14.677"/>
  </r>
  <r>
    <n v="3243"/>
    <x v="1609"/>
    <x v="3"/>
    <x v="185"/>
    <d v="2014-06-04T00:00:00"/>
    <s v="Second Class"/>
    <s v="EG-13900"/>
    <s v="Emily Grady"/>
    <x v="0"/>
    <s v="United States"/>
    <x v="22"/>
    <x v="10"/>
    <n v="60623"/>
    <x v="2"/>
    <s v="OFF-BI-10002799"/>
    <x v="1"/>
    <x v="8"/>
    <x v="1450"/>
    <n v="13.468"/>
    <n v="13"/>
    <n v="0.8"/>
    <n v="-22.895600000000002"/>
  </r>
  <r>
    <n v="3244"/>
    <x v="1610"/>
    <x v="3"/>
    <x v="96"/>
    <d v="2014-06-12T00:00:00"/>
    <s v="Standard Class"/>
    <s v="SJ-20215"/>
    <s v="Sarah Jordon"/>
    <x v="0"/>
    <s v="United States"/>
    <x v="55"/>
    <x v="5"/>
    <n v="75051"/>
    <x v="2"/>
    <s v="TEC-PH-10004912"/>
    <x v="2"/>
    <x v="7"/>
    <x v="1492"/>
    <n v="219.8"/>
    <n v="5"/>
    <n v="0.2"/>
    <n v="24.727499999999999"/>
  </r>
  <r>
    <n v="3245"/>
    <x v="1610"/>
    <x v="3"/>
    <x v="96"/>
    <d v="2014-06-12T00:00:00"/>
    <s v="Standard Class"/>
    <s v="SJ-20215"/>
    <s v="Sarah Jordon"/>
    <x v="0"/>
    <s v="United States"/>
    <x v="55"/>
    <x v="5"/>
    <n v="75051"/>
    <x v="2"/>
    <s v="FUR-CH-10002602"/>
    <x v="0"/>
    <x v="1"/>
    <x v="288"/>
    <n v="317.05799999999999"/>
    <n v="3"/>
    <n v="0.3"/>
    <n v="-18.117599999999999"/>
  </r>
  <r>
    <n v="3246"/>
    <x v="1611"/>
    <x v="3"/>
    <x v="389"/>
    <d v="2014-12-13T00:00:00"/>
    <s v="Second Class"/>
    <s v="BP-11185"/>
    <s v="Ben Peterman"/>
    <x v="1"/>
    <s v="United States"/>
    <x v="4"/>
    <x v="4"/>
    <n v="98103"/>
    <x v="1"/>
    <s v="TEC-AC-10004510"/>
    <x v="2"/>
    <x v="11"/>
    <x v="944"/>
    <n v="49.08"/>
    <n v="3"/>
    <n v="0"/>
    <n v="4.9080000000000004"/>
  </r>
  <r>
    <n v="3247"/>
    <x v="1611"/>
    <x v="3"/>
    <x v="389"/>
    <d v="2014-12-13T00:00:00"/>
    <s v="Second Class"/>
    <s v="BP-11185"/>
    <s v="Ben Peterman"/>
    <x v="1"/>
    <s v="United States"/>
    <x v="4"/>
    <x v="4"/>
    <n v="98103"/>
    <x v="1"/>
    <s v="OFF-ST-10000060"/>
    <x v="1"/>
    <x v="4"/>
    <x v="387"/>
    <n v="324.89999999999998"/>
    <n v="5"/>
    <n v="0"/>
    <n v="38.988"/>
  </r>
  <r>
    <n v="3248"/>
    <x v="1611"/>
    <x v="3"/>
    <x v="389"/>
    <d v="2014-12-13T00:00:00"/>
    <s v="Second Class"/>
    <s v="BP-11185"/>
    <s v="Ben Peterman"/>
    <x v="1"/>
    <s v="United States"/>
    <x v="4"/>
    <x v="4"/>
    <n v="98103"/>
    <x v="1"/>
    <s v="OFF-AR-10000799"/>
    <x v="1"/>
    <x v="6"/>
    <x v="1493"/>
    <n v="18.239999999999998"/>
    <n v="3"/>
    <n v="0"/>
    <n v="5.2896000000000001"/>
  </r>
  <r>
    <n v="3249"/>
    <x v="1612"/>
    <x v="0"/>
    <x v="42"/>
    <d v="2013-09-22T00:00:00"/>
    <s v="Standard Class"/>
    <s v="SJ-20125"/>
    <s v="Sanjit Jacobs"/>
    <x v="2"/>
    <s v="United States"/>
    <x v="4"/>
    <x v="4"/>
    <n v="98103"/>
    <x v="1"/>
    <s v="FUR-CH-10004875"/>
    <x v="0"/>
    <x v="1"/>
    <x v="1436"/>
    <n v="113.88800000000001"/>
    <n v="2"/>
    <n v="0.2"/>
    <n v="9.9651999999999994"/>
  </r>
  <r>
    <n v="3250"/>
    <x v="1612"/>
    <x v="0"/>
    <x v="42"/>
    <d v="2013-09-22T00:00:00"/>
    <s v="Standard Class"/>
    <s v="SJ-20125"/>
    <s v="Sanjit Jacobs"/>
    <x v="2"/>
    <s v="United States"/>
    <x v="4"/>
    <x v="4"/>
    <n v="98103"/>
    <x v="1"/>
    <s v="TEC-PH-10002085"/>
    <x v="2"/>
    <x v="7"/>
    <x v="659"/>
    <n v="105.584"/>
    <n v="2"/>
    <n v="0.2"/>
    <n v="7.9188000000000001"/>
  </r>
  <r>
    <n v="3251"/>
    <x v="1613"/>
    <x v="0"/>
    <x v="443"/>
    <d v="2013-12-30T00:00:00"/>
    <s v="Standard Class"/>
    <s v="MC-17590"/>
    <s v="Matt Collister"/>
    <x v="1"/>
    <s v="United States"/>
    <x v="354"/>
    <x v="12"/>
    <n v="49505"/>
    <x v="2"/>
    <s v="OFF-FA-10000992"/>
    <x v="1"/>
    <x v="13"/>
    <x v="1033"/>
    <n v="24.85"/>
    <n v="7"/>
    <n v="0"/>
    <n v="11.679500000000001"/>
  </r>
  <r>
    <n v="3252"/>
    <x v="1614"/>
    <x v="3"/>
    <x v="827"/>
    <d v="2014-04-20T00:00:00"/>
    <s v="First Class"/>
    <s v="BG-11740"/>
    <s v="Bruce Geld"/>
    <x v="0"/>
    <s v="United States"/>
    <x v="10"/>
    <x v="9"/>
    <n v="19120"/>
    <x v="3"/>
    <s v="FUR-FU-10001473"/>
    <x v="0"/>
    <x v="5"/>
    <x v="1244"/>
    <n v="60.311999999999998"/>
    <n v="3"/>
    <n v="0.2"/>
    <n v="5.2773000000000003"/>
  </r>
  <r>
    <n v="3253"/>
    <x v="1615"/>
    <x v="3"/>
    <x v="855"/>
    <d v="2014-10-31T00:00:00"/>
    <s v="Second Class"/>
    <s v="MA-17560"/>
    <s v="Matt Abelman"/>
    <x v="2"/>
    <s v="United States"/>
    <x v="22"/>
    <x v="10"/>
    <n v="60610"/>
    <x v="2"/>
    <s v="OFF-AR-10003045"/>
    <x v="1"/>
    <x v="6"/>
    <x v="420"/>
    <n v="7.056"/>
    <n v="3"/>
    <n v="0.2"/>
    <n v="2.2050000000000001"/>
  </r>
  <r>
    <n v="3254"/>
    <x v="1615"/>
    <x v="3"/>
    <x v="855"/>
    <d v="2014-10-31T00:00:00"/>
    <s v="Second Class"/>
    <s v="MA-17560"/>
    <s v="Matt Abelman"/>
    <x v="2"/>
    <s v="United States"/>
    <x v="22"/>
    <x v="10"/>
    <n v="60610"/>
    <x v="2"/>
    <s v="TEC-PH-10001536"/>
    <x v="2"/>
    <x v="7"/>
    <x v="1234"/>
    <n v="27.184000000000001"/>
    <n v="2"/>
    <n v="0.2"/>
    <n v="2.0388000000000002"/>
  </r>
  <r>
    <n v="3255"/>
    <x v="1616"/>
    <x v="0"/>
    <x v="630"/>
    <d v="2013-07-15T00:00:00"/>
    <s v="Standard Class"/>
    <s v="CC-12220"/>
    <s v="Chris Cortes"/>
    <x v="0"/>
    <s v="United States"/>
    <x v="4"/>
    <x v="4"/>
    <n v="98105"/>
    <x v="1"/>
    <s v="TEC-PH-10001580"/>
    <x v="2"/>
    <x v="7"/>
    <x v="231"/>
    <n v="107.98399999999999"/>
    <n v="1"/>
    <n v="0.2"/>
    <n v="9.4486000000000008"/>
  </r>
  <r>
    <n v="3256"/>
    <x v="1616"/>
    <x v="0"/>
    <x v="630"/>
    <d v="2013-07-15T00:00:00"/>
    <s v="Standard Class"/>
    <s v="CC-12220"/>
    <s v="Chris Cortes"/>
    <x v="0"/>
    <s v="United States"/>
    <x v="4"/>
    <x v="4"/>
    <n v="98105"/>
    <x v="1"/>
    <s v="OFF-BI-10004209"/>
    <x v="1"/>
    <x v="8"/>
    <x v="1206"/>
    <n v="19.295999999999999"/>
    <n v="3"/>
    <n v="0.2"/>
    <n v="6.03"/>
  </r>
  <r>
    <n v="3257"/>
    <x v="1617"/>
    <x v="1"/>
    <x v="101"/>
    <d v="2012-08-14T00:00:00"/>
    <s v="Standard Class"/>
    <s v="RA-19885"/>
    <s v="Ruben Ausman"/>
    <x v="1"/>
    <s v="United States"/>
    <x v="108"/>
    <x v="2"/>
    <n v="32216"/>
    <x v="0"/>
    <s v="OFF-LA-10001613"/>
    <x v="1"/>
    <x v="2"/>
    <x v="736"/>
    <n v="4.6079999999999997"/>
    <n v="2"/>
    <n v="0.2"/>
    <n v="1.6704000000000001"/>
  </r>
  <r>
    <n v="3258"/>
    <x v="1618"/>
    <x v="0"/>
    <x v="10"/>
    <d v="2013-12-15T00:00:00"/>
    <s v="Second Class"/>
    <s v="DK-12835"/>
    <s v="Damala Kotsonis"/>
    <x v="1"/>
    <s v="United States"/>
    <x v="47"/>
    <x v="18"/>
    <n v="37064"/>
    <x v="0"/>
    <s v="FUR-TA-10001676"/>
    <x v="0"/>
    <x v="3"/>
    <x v="957"/>
    <n v="79.974000000000004"/>
    <n v="3"/>
    <n v="0.4"/>
    <n v="-29.323799999999999"/>
  </r>
  <r>
    <n v="3259"/>
    <x v="1618"/>
    <x v="0"/>
    <x v="10"/>
    <d v="2013-12-15T00:00:00"/>
    <s v="Second Class"/>
    <s v="DK-12835"/>
    <s v="Damala Kotsonis"/>
    <x v="1"/>
    <s v="United States"/>
    <x v="47"/>
    <x v="18"/>
    <n v="37064"/>
    <x v="0"/>
    <s v="OFF-BI-10003712"/>
    <x v="1"/>
    <x v="8"/>
    <x v="689"/>
    <n v="2.9460000000000002"/>
    <n v="2"/>
    <n v="0.7"/>
    <n v="-2.0621999999999998"/>
  </r>
  <r>
    <n v="3260"/>
    <x v="1619"/>
    <x v="0"/>
    <x v="373"/>
    <d v="2013-11-18T00:00:00"/>
    <s v="Standard Class"/>
    <s v="LB-16795"/>
    <s v="Laurel Beltran"/>
    <x v="2"/>
    <s v="United States"/>
    <x v="336"/>
    <x v="10"/>
    <n v="60035"/>
    <x v="2"/>
    <s v="OFF-BI-10000285"/>
    <x v="1"/>
    <x v="8"/>
    <x v="456"/>
    <n v="3.1360000000000001"/>
    <n v="2"/>
    <n v="0.8"/>
    <n v="-4.7039999999999997"/>
  </r>
  <r>
    <n v="3261"/>
    <x v="1620"/>
    <x v="2"/>
    <x v="687"/>
    <d v="2011-11-15T00:00:00"/>
    <s v="First Class"/>
    <s v="CM-11815"/>
    <s v="Candace McMahon"/>
    <x v="1"/>
    <s v="United States"/>
    <x v="45"/>
    <x v="5"/>
    <n v="77506"/>
    <x v="2"/>
    <s v="OFF-PA-10004609"/>
    <x v="1"/>
    <x v="10"/>
    <x v="1494"/>
    <n v="20.736000000000001"/>
    <n v="4"/>
    <n v="0.2"/>
    <n v="7.2576000000000001"/>
  </r>
  <r>
    <n v="3262"/>
    <x v="1621"/>
    <x v="2"/>
    <x v="664"/>
    <d v="2011-11-19T00:00:00"/>
    <s v="First Class"/>
    <s v="TS-21205"/>
    <s v="Thomas Seio"/>
    <x v="1"/>
    <s v="United States"/>
    <x v="8"/>
    <x v="1"/>
    <n v="94109"/>
    <x v="1"/>
    <s v="TEC-AC-10001314"/>
    <x v="2"/>
    <x v="11"/>
    <x v="943"/>
    <n v="99.98"/>
    <n v="2"/>
    <n v="0"/>
    <n v="7.9984000000000002"/>
  </r>
  <r>
    <n v="3263"/>
    <x v="1621"/>
    <x v="2"/>
    <x v="664"/>
    <d v="2011-11-19T00:00:00"/>
    <s v="First Class"/>
    <s v="TS-21205"/>
    <s v="Thomas Seio"/>
    <x v="1"/>
    <s v="United States"/>
    <x v="8"/>
    <x v="1"/>
    <n v="94109"/>
    <x v="1"/>
    <s v="OFF-PA-10003395"/>
    <x v="1"/>
    <x v="10"/>
    <x v="650"/>
    <n v="733.95"/>
    <n v="7"/>
    <n v="0"/>
    <n v="352.29599999999999"/>
  </r>
  <r>
    <n v="3264"/>
    <x v="1621"/>
    <x v="2"/>
    <x v="664"/>
    <d v="2011-11-19T00:00:00"/>
    <s v="First Class"/>
    <s v="TS-21205"/>
    <s v="Thomas Seio"/>
    <x v="1"/>
    <s v="United States"/>
    <x v="8"/>
    <x v="1"/>
    <n v="94109"/>
    <x v="1"/>
    <s v="OFF-AP-10001242"/>
    <x v="1"/>
    <x v="9"/>
    <x v="1408"/>
    <n v="241.44"/>
    <n v="3"/>
    <n v="0"/>
    <n v="72.432000000000002"/>
  </r>
  <r>
    <n v="3265"/>
    <x v="1622"/>
    <x v="0"/>
    <x v="758"/>
    <d v="2013-09-03T00:00:00"/>
    <s v="Second Class"/>
    <s v="RF-19345"/>
    <s v="Randy Ferguson"/>
    <x v="1"/>
    <s v="United States"/>
    <x v="100"/>
    <x v="2"/>
    <n v="33180"/>
    <x v="0"/>
    <s v="OFF-LA-10001641"/>
    <x v="1"/>
    <x v="2"/>
    <x v="1022"/>
    <n v="10.08"/>
    <n v="4"/>
    <n v="0.2"/>
    <n v="3.528"/>
  </r>
  <r>
    <n v="3266"/>
    <x v="1623"/>
    <x v="2"/>
    <x v="856"/>
    <d v="2011-10-15T00:00:00"/>
    <s v="Standard Class"/>
    <s v="JF-15565"/>
    <s v="Jill Fjeld"/>
    <x v="0"/>
    <s v="United States"/>
    <x v="10"/>
    <x v="9"/>
    <n v="19120"/>
    <x v="3"/>
    <s v="OFF-ST-10003816"/>
    <x v="1"/>
    <x v="4"/>
    <x v="710"/>
    <n v="281.904"/>
    <n v="2"/>
    <n v="0.2"/>
    <n v="10.571400000000001"/>
  </r>
  <r>
    <n v="3267"/>
    <x v="1623"/>
    <x v="2"/>
    <x v="856"/>
    <d v="2011-10-15T00:00:00"/>
    <s v="Standard Class"/>
    <s v="JF-15565"/>
    <s v="Jill Fjeld"/>
    <x v="0"/>
    <s v="United States"/>
    <x v="10"/>
    <x v="9"/>
    <n v="19120"/>
    <x v="3"/>
    <s v="OFF-EN-10002230"/>
    <x v="1"/>
    <x v="12"/>
    <x v="550"/>
    <n v="201.43199999999999"/>
    <n v="3"/>
    <n v="0.2"/>
    <n v="67.9833"/>
  </r>
  <r>
    <n v="3268"/>
    <x v="1624"/>
    <x v="2"/>
    <x v="857"/>
    <d v="2011-05-29T00:00:00"/>
    <s v="Standard Class"/>
    <s v="EH-14185"/>
    <s v="Evan Henry"/>
    <x v="0"/>
    <s v="United States"/>
    <x v="27"/>
    <x v="19"/>
    <n v="35601"/>
    <x v="0"/>
    <s v="TEC-PH-10002660"/>
    <x v="2"/>
    <x v="7"/>
    <x v="697"/>
    <n v="135.97999999999999"/>
    <n v="2"/>
    <n v="0"/>
    <n v="33.994999999999997"/>
  </r>
  <r>
    <n v="3269"/>
    <x v="1624"/>
    <x v="2"/>
    <x v="857"/>
    <d v="2011-05-29T00:00:00"/>
    <s v="Standard Class"/>
    <s v="EH-14185"/>
    <s v="Evan Henry"/>
    <x v="0"/>
    <s v="United States"/>
    <x v="27"/>
    <x v="19"/>
    <n v="35601"/>
    <x v="0"/>
    <s v="TEC-PH-10003171"/>
    <x v="2"/>
    <x v="7"/>
    <x v="1495"/>
    <n v="44.95"/>
    <n v="1"/>
    <n v="0"/>
    <n v="12.586"/>
  </r>
  <r>
    <n v="3270"/>
    <x v="1625"/>
    <x v="2"/>
    <x v="858"/>
    <d v="2011-07-19T00:00:00"/>
    <s v="Standard Class"/>
    <s v="VW-21775"/>
    <s v="Victoria Wilson"/>
    <x v="1"/>
    <s v="United States"/>
    <x v="298"/>
    <x v="44"/>
    <n v="57103"/>
    <x v="2"/>
    <s v="TEC-AC-10003709"/>
    <x v="2"/>
    <x v="11"/>
    <x v="1404"/>
    <n v="2.97"/>
    <n v="3"/>
    <n v="0"/>
    <n v="1.3068"/>
  </r>
  <r>
    <n v="3271"/>
    <x v="1625"/>
    <x v="2"/>
    <x v="858"/>
    <d v="2011-07-19T00:00:00"/>
    <s v="Standard Class"/>
    <s v="VW-21775"/>
    <s v="Victoria Wilson"/>
    <x v="1"/>
    <s v="United States"/>
    <x v="298"/>
    <x v="44"/>
    <n v="57103"/>
    <x v="2"/>
    <s v="OFF-FA-10000304"/>
    <x v="1"/>
    <x v="13"/>
    <x v="52"/>
    <n v="6.54"/>
    <n v="3"/>
    <n v="0"/>
    <n v="2.6814"/>
  </r>
  <r>
    <n v="3272"/>
    <x v="1626"/>
    <x v="1"/>
    <x v="17"/>
    <d v="2012-12-29T00:00:00"/>
    <s v="Second Class"/>
    <s v="KN-16450"/>
    <s v="Kean Nguyen"/>
    <x v="1"/>
    <s v="United States"/>
    <x v="355"/>
    <x v="1"/>
    <n v="93277"/>
    <x v="1"/>
    <s v="TEC-AC-10003709"/>
    <x v="2"/>
    <x v="11"/>
    <x v="1404"/>
    <n v="7.92"/>
    <n v="8"/>
    <n v="0"/>
    <n v="3.4847999999999999"/>
  </r>
  <r>
    <n v="3273"/>
    <x v="1627"/>
    <x v="1"/>
    <x v="97"/>
    <d v="2012-02-16T00:00:00"/>
    <s v="Standard Class"/>
    <s v="SJ-20215"/>
    <s v="Sarah Jordon"/>
    <x v="0"/>
    <s v="United States"/>
    <x v="1"/>
    <x v="1"/>
    <n v="90049"/>
    <x v="1"/>
    <s v="FUR-CH-10002774"/>
    <x v="0"/>
    <x v="1"/>
    <x v="23"/>
    <n v="203.92"/>
    <n v="5"/>
    <n v="0.2"/>
    <n v="22.940999999999999"/>
  </r>
  <r>
    <n v="3274"/>
    <x v="1628"/>
    <x v="3"/>
    <x v="540"/>
    <d v="2014-05-13T00:00:00"/>
    <s v="Standard Class"/>
    <s v="PS-19045"/>
    <s v="Penelope Sewall"/>
    <x v="2"/>
    <s v="United States"/>
    <x v="1"/>
    <x v="1"/>
    <n v="90032"/>
    <x v="1"/>
    <s v="TEC-CO-10001046"/>
    <x v="2"/>
    <x v="16"/>
    <x v="874"/>
    <n v="3359.9520000000002"/>
    <n v="6"/>
    <n v="0.2"/>
    <n v="1049.9849999999999"/>
  </r>
  <r>
    <n v="3275"/>
    <x v="1629"/>
    <x v="3"/>
    <x v="808"/>
    <d v="2014-07-11T00:00:00"/>
    <s v="Standard Class"/>
    <s v="KM-16225"/>
    <s v="Kalyca Meade"/>
    <x v="1"/>
    <s v="United States"/>
    <x v="356"/>
    <x v="41"/>
    <n v="66212"/>
    <x v="2"/>
    <s v="OFF-FA-10003495"/>
    <x v="1"/>
    <x v="13"/>
    <x v="33"/>
    <n v="18.239999999999998"/>
    <n v="3"/>
    <n v="0"/>
    <n v="9.1199999999999992"/>
  </r>
  <r>
    <n v="3276"/>
    <x v="1629"/>
    <x v="3"/>
    <x v="808"/>
    <d v="2014-07-11T00:00:00"/>
    <s v="Standard Class"/>
    <s v="KM-16225"/>
    <s v="Kalyca Meade"/>
    <x v="1"/>
    <s v="United States"/>
    <x v="356"/>
    <x v="41"/>
    <n v="66212"/>
    <x v="2"/>
    <s v="OFF-AR-10004685"/>
    <x v="1"/>
    <x v="6"/>
    <x v="181"/>
    <n v="27.78"/>
    <n v="6"/>
    <n v="0"/>
    <n v="9.1674000000000007"/>
  </r>
  <r>
    <n v="3277"/>
    <x v="1630"/>
    <x v="2"/>
    <x v="267"/>
    <d v="2011-09-04T00:00:00"/>
    <s v="Second Class"/>
    <s v="GM-14695"/>
    <s v="Greg Maxwell"/>
    <x v="1"/>
    <s v="United States"/>
    <x v="166"/>
    <x v="17"/>
    <n v="22304"/>
    <x v="0"/>
    <s v="OFF-AR-10004757"/>
    <x v="1"/>
    <x v="6"/>
    <x v="342"/>
    <n v="22.96"/>
    <n v="7"/>
    <n v="0"/>
    <n v="7.5768000000000004"/>
  </r>
  <r>
    <n v="3278"/>
    <x v="1630"/>
    <x v="2"/>
    <x v="267"/>
    <d v="2011-09-04T00:00:00"/>
    <s v="Second Class"/>
    <s v="GM-14695"/>
    <s v="Greg Maxwell"/>
    <x v="1"/>
    <s v="United States"/>
    <x v="166"/>
    <x v="17"/>
    <n v="22304"/>
    <x v="0"/>
    <s v="TEC-PH-10001615"/>
    <x v="2"/>
    <x v="7"/>
    <x v="1108"/>
    <n v="28.99"/>
    <n v="1"/>
    <n v="0"/>
    <n v="8.4070999999999998"/>
  </r>
  <r>
    <n v="3279"/>
    <x v="1630"/>
    <x v="2"/>
    <x v="267"/>
    <d v="2011-09-04T00:00:00"/>
    <s v="Second Class"/>
    <s v="GM-14695"/>
    <s v="Greg Maxwell"/>
    <x v="1"/>
    <s v="United States"/>
    <x v="166"/>
    <x v="17"/>
    <n v="22304"/>
    <x v="0"/>
    <s v="OFF-PA-10003349"/>
    <x v="1"/>
    <x v="10"/>
    <x v="218"/>
    <n v="12.96"/>
    <n v="2"/>
    <n v="0"/>
    <n v="6.3503999999999996"/>
  </r>
  <r>
    <n v="3280"/>
    <x v="1630"/>
    <x v="2"/>
    <x v="267"/>
    <d v="2011-09-04T00:00:00"/>
    <s v="Second Class"/>
    <s v="GM-14695"/>
    <s v="Greg Maxwell"/>
    <x v="1"/>
    <s v="United States"/>
    <x v="166"/>
    <x v="17"/>
    <n v="22304"/>
    <x v="0"/>
    <s v="OFF-AR-10000127"/>
    <x v="1"/>
    <x v="6"/>
    <x v="1186"/>
    <n v="22.96"/>
    <n v="7"/>
    <n v="0"/>
    <n v="6.6584000000000003"/>
  </r>
  <r>
    <n v="3281"/>
    <x v="1630"/>
    <x v="2"/>
    <x v="267"/>
    <d v="2011-09-04T00:00:00"/>
    <s v="Second Class"/>
    <s v="GM-14695"/>
    <s v="Greg Maxwell"/>
    <x v="1"/>
    <s v="United States"/>
    <x v="166"/>
    <x v="17"/>
    <n v="22304"/>
    <x v="0"/>
    <s v="OFF-SU-10002881"/>
    <x v="1"/>
    <x v="14"/>
    <x v="461"/>
    <n v="4164.05"/>
    <n v="5"/>
    <n v="0"/>
    <n v="83.281000000000006"/>
  </r>
  <r>
    <n v="3282"/>
    <x v="1631"/>
    <x v="2"/>
    <x v="328"/>
    <d v="2011-09-24T00:00:00"/>
    <s v="Standard Class"/>
    <s v="KT-16465"/>
    <s v="Kean Takahito"/>
    <x v="0"/>
    <s v="United States"/>
    <x v="253"/>
    <x v="3"/>
    <n v="27604"/>
    <x v="0"/>
    <s v="TEC-AC-10001109"/>
    <x v="2"/>
    <x v="11"/>
    <x v="998"/>
    <n v="47.984000000000002"/>
    <n v="2"/>
    <n v="0.2"/>
    <n v="13.195600000000001"/>
  </r>
  <r>
    <n v="3283"/>
    <x v="1631"/>
    <x v="2"/>
    <x v="328"/>
    <d v="2011-09-24T00:00:00"/>
    <s v="Standard Class"/>
    <s v="KT-16465"/>
    <s v="Kean Takahito"/>
    <x v="0"/>
    <s v="United States"/>
    <x v="253"/>
    <x v="3"/>
    <n v="27604"/>
    <x v="0"/>
    <s v="OFF-PA-10000682"/>
    <x v="1"/>
    <x v="10"/>
    <x v="859"/>
    <n v="4.6239999999999997"/>
    <n v="1"/>
    <n v="0.2"/>
    <n v="1.6761999999999999"/>
  </r>
  <r>
    <n v="3284"/>
    <x v="1632"/>
    <x v="2"/>
    <x v="587"/>
    <d v="2011-06-10T00:00:00"/>
    <s v="Standard Class"/>
    <s v="MH-17785"/>
    <s v="Maya Herman"/>
    <x v="1"/>
    <s v="United States"/>
    <x v="20"/>
    <x v="15"/>
    <n v="10035"/>
    <x v="3"/>
    <s v="FUR-FU-10000221"/>
    <x v="0"/>
    <x v="5"/>
    <x v="529"/>
    <n v="15.24"/>
    <n v="3"/>
    <n v="0"/>
    <n v="5.1816000000000004"/>
  </r>
  <r>
    <n v="3285"/>
    <x v="1633"/>
    <x v="2"/>
    <x v="171"/>
    <d v="2011-09-17T00:00:00"/>
    <s v="Standard Class"/>
    <s v="AF-10885"/>
    <s v="Art Foster"/>
    <x v="0"/>
    <s v="United States"/>
    <x v="54"/>
    <x v="24"/>
    <n v="45014"/>
    <x v="3"/>
    <s v="OFF-BI-10002429"/>
    <x v="1"/>
    <x v="8"/>
    <x v="467"/>
    <n v="63.923999999999999"/>
    <n v="7"/>
    <n v="0.7"/>
    <n v="-46.877600000000001"/>
  </r>
  <r>
    <n v="3286"/>
    <x v="1634"/>
    <x v="3"/>
    <x v="297"/>
    <d v="2014-02-26T00:00:00"/>
    <s v="Standard Class"/>
    <s v="JP-16135"/>
    <s v="Julie Prescott"/>
    <x v="2"/>
    <s v="United States"/>
    <x v="254"/>
    <x v="26"/>
    <n v="74403"/>
    <x v="2"/>
    <s v="OFF-AR-10002375"/>
    <x v="1"/>
    <x v="6"/>
    <x v="823"/>
    <n v="6.56"/>
    <n v="2"/>
    <n v="0"/>
    <n v="1.9024000000000001"/>
  </r>
  <r>
    <n v="3287"/>
    <x v="1634"/>
    <x v="3"/>
    <x v="297"/>
    <d v="2014-02-26T00:00:00"/>
    <s v="Standard Class"/>
    <s v="JP-16135"/>
    <s v="Julie Prescott"/>
    <x v="2"/>
    <s v="United States"/>
    <x v="254"/>
    <x v="26"/>
    <n v="74403"/>
    <x v="2"/>
    <s v="OFF-AP-10000595"/>
    <x v="1"/>
    <x v="9"/>
    <x v="1496"/>
    <n v="13.11"/>
    <n v="3"/>
    <n v="0"/>
    <n v="3.4085999999999999"/>
  </r>
  <r>
    <n v="3288"/>
    <x v="1635"/>
    <x v="1"/>
    <x v="350"/>
    <d v="2012-12-15T00:00:00"/>
    <s v="First Class"/>
    <s v="RD-19585"/>
    <s v="Rob Dowd"/>
    <x v="0"/>
    <s v="United States"/>
    <x v="357"/>
    <x v="1"/>
    <n v="92592"/>
    <x v="1"/>
    <s v="TEC-PH-10001530"/>
    <x v="2"/>
    <x v="7"/>
    <x v="752"/>
    <n v="494.37599999999998"/>
    <n v="3"/>
    <n v="0.2"/>
    <n v="49.437600000000003"/>
  </r>
  <r>
    <n v="3289"/>
    <x v="1635"/>
    <x v="1"/>
    <x v="350"/>
    <d v="2012-12-15T00:00:00"/>
    <s v="First Class"/>
    <s v="RD-19585"/>
    <s v="Rob Dowd"/>
    <x v="0"/>
    <s v="United States"/>
    <x v="357"/>
    <x v="1"/>
    <n v="92592"/>
    <x v="1"/>
    <s v="OFF-BI-10000050"/>
    <x v="1"/>
    <x v="8"/>
    <x v="343"/>
    <n v="29.2"/>
    <n v="5"/>
    <n v="0.2"/>
    <n v="9.8550000000000004"/>
  </r>
  <r>
    <n v="3290"/>
    <x v="1635"/>
    <x v="1"/>
    <x v="350"/>
    <d v="2012-12-15T00:00:00"/>
    <s v="First Class"/>
    <s v="RD-19585"/>
    <s v="Rob Dowd"/>
    <x v="0"/>
    <s v="United States"/>
    <x v="357"/>
    <x v="1"/>
    <n v="92592"/>
    <x v="1"/>
    <s v="TEC-AC-10001552"/>
    <x v="2"/>
    <x v="11"/>
    <x v="100"/>
    <n v="248.85"/>
    <n v="5"/>
    <n v="0"/>
    <n v="27.3735"/>
  </r>
  <r>
    <n v="3291"/>
    <x v="1635"/>
    <x v="1"/>
    <x v="350"/>
    <d v="2012-12-15T00:00:00"/>
    <s v="First Class"/>
    <s v="RD-19585"/>
    <s v="Rob Dowd"/>
    <x v="0"/>
    <s v="United States"/>
    <x v="357"/>
    <x v="1"/>
    <n v="92592"/>
    <x v="1"/>
    <s v="TEC-AC-10003399"/>
    <x v="2"/>
    <x v="11"/>
    <x v="1497"/>
    <n v="36.24"/>
    <n v="1"/>
    <n v="0"/>
    <n v="15.220800000000001"/>
  </r>
  <r>
    <n v="3292"/>
    <x v="1636"/>
    <x v="0"/>
    <x v="859"/>
    <d v="2013-05-11T00:00:00"/>
    <s v="Standard Class"/>
    <s v="JF-15295"/>
    <s v="Jason Fortune-"/>
    <x v="0"/>
    <s v="United States"/>
    <x v="341"/>
    <x v="12"/>
    <n v="48310"/>
    <x v="2"/>
    <s v="OFF-AR-10004078"/>
    <x v="1"/>
    <x v="6"/>
    <x v="507"/>
    <n v="11.68"/>
    <n v="2"/>
    <n v="0"/>
    <n v="3.504"/>
  </r>
  <r>
    <n v="3293"/>
    <x v="1637"/>
    <x v="2"/>
    <x v="58"/>
    <d v="2011-12-30T00:00:00"/>
    <s v="Standard Class"/>
    <s v="CK-12595"/>
    <s v="Clytie Kelty"/>
    <x v="0"/>
    <s v="United States"/>
    <x v="70"/>
    <x v="1"/>
    <n v="92024"/>
    <x v="1"/>
    <s v="OFF-SU-10002189"/>
    <x v="1"/>
    <x v="14"/>
    <x v="167"/>
    <n v="11.91"/>
    <n v="3"/>
    <n v="0"/>
    <n v="0.1191"/>
  </r>
  <r>
    <n v="3294"/>
    <x v="1637"/>
    <x v="2"/>
    <x v="58"/>
    <d v="2011-12-30T00:00:00"/>
    <s v="Standard Class"/>
    <s v="CK-12595"/>
    <s v="Clytie Kelty"/>
    <x v="0"/>
    <s v="United States"/>
    <x v="70"/>
    <x v="1"/>
    <n v="92024"/>
    <x v="1"/>
    <s v="FUR-FU-10001852"/>
    <x v="0"/>
    <x v="5"/>
    <x v="837"/>
    <n v="3.48"/>
    <n v="2"/>
    <n v="0"/>
    <n v="1.1135999999999999"/>
  </r>
  <r>
    <n v="3295"/>
    <x v="1638"/>
    <x v="2"/>
    <x v="860"/>
    <d v="2011-08-18T00:00:00"/>
    <s v="First Class"/>
    <s v="KH-16510"/>
    <s v="Keith Herrera"/>
    <x v="0"/>
    <s v="United States"/>
    <x v="61"/>
    <x v="5"/>
    <n v="75081"/>
    <x v="2"/>
    <s v="OFF-BI-10003638"/>
    <x v="1"/>
    <x v="8"/>
    <x v="607"/>
    <n v="30.96"/>
    <n v="8"/>
    <n v="0.8"/>
    <n v="-52.631999999999998"/>
  </r>
  <r>
    <n v="3296"/>
    <x v="1639"/>
    <x v="3"/>
    <x v="172"/>
    <d v="2014-04-10T00:00:00"/>
    <s v="First Class"/>
    <s v="CM-12655"/>
    <s v="Corinna Mitchell"/>
    <x v="2"/>
    <s v="United States"/>
    <x v="20"/>
    <x v="15"/>
    <n v="10035"/>
    <x v="3"/>
    <s v="TEC-MA-10002428"/>
    <x v="2"/>
    <x v="15"/>
    <x v="1498"/>
    <n v="1704.89"/>
    <n v="11"/>
    <n v="0"/>
    <n v="767.20050000000003"/>
  </r>
  <r>
    <n v="3297"/>
    <x v="1640"/>
    <x v="1"/>
    <x v="293"/>
    <d v="2012-05-30T00:00:00"/>
    <s v="Standard Class"/>
    <s v="EB-13870"/>
    <s v="Emily Burns"/>
    <x v="0"/>
    <s v="United States"/>
    <x v="42"/>
    <x v="16"/>
    <n v="85023"/>
    <x v="1"/>
    <s v="OFF-BI-10001036"/>
    <x v="1"/>
    <x v="8"/>
    <x v="618"/>
    <n v="19.193999999999999"/>
    <n v="7"/>
    <n v="0.7"/>
    <n v="-12.795999999999999"/>
  </r>
  <r>
    <n v="3298"/>
    <x v="1640"/>
    <x v="1"/>
    <x v="293"/>
    <d v="2012-05-30T00:00:00"/>
    <s v="Standard Class"/>
    <s v="EB-13870"/>
    <s v="Emily Burns"/>
    <x v="0"/>
    <s v="United States"/>
    <x v="42"/>
    <x v="16"/>
    <n v="85023"/>
    <x v="1"/>
    <s v="OFF-AP-10004708"/>
    <x v="1"/>
    <x v="9"/>
    <x v="508"/>
    <n v="121.792"/>
    <n v="4"/>
    <n v="0.2"/>
    <n v="13.701599999999999"/>
  </r>
  <r>
    <n v="3299"/>
    <x v="1641"/>
    <x v="3"/>
    <x v="673"/>
    <d v="2014-11-17T00:00:00"/>
    <s v="Same Day"/>
    <s v="MW-18235"/>
    <s v="Mitch Willingham"/>
    <x v="1"/>
    <s v="United States"/>
    <x v="8"/>
    <x v="1"/>
    <n v="94122"/>
    <x v="1"/>
    <s v="TEC-MA-10000488"/>
    <x v="2"/>
    <x v="15"/>
    <x v="1129"/>
    <n v="1919.9760000000001"/>
    <n v="3"/>
    <n v="0.2"/>
    <n v="215.9973"/>
  </r>
  <r>
    <n v="3300"/>
    <x v="1642"/>
    <x v="2"/>
    <x v="728"/>
    <d v="2011-11-22T00:00:00"/>
    <s v="Standard Class"/>
    <s v="CS-11950"/>
    <s v="Carlos Soltero"/>
    <x v="0"/>
    <s v="United States"/>
    <x v="10"/>
    <x v="9"/>
    <n v="19140"/>
    <x v="3"/>
    <s v="OFF-BI-10003656"/>
    <x v="1"/>
    <x v="8"/>
    <x v="13"/>
    <n v="50.997"/>
    <n v="1"/>
    <n v="0.7"/>
    <n v="-40.797600000000003"/>
  </r>
  <r>
    <n v="3301"/>
    <x v="1642"/>
    <x v="2"/>
    <x v="728"/>
    <d v="2011-11-22T00:00:00"/>
    <s v="Standard Class"/>
    <s v="CS-11950"/>
    <s v="Carlos Soltero"/>
    <x v="0"/>
    <s v="United States"/>
    <x v="10"/>
    <x v="9"/>
    <n v="19140"/>
    <x v="3"/>
    <s v="OFF-ST-10003656"/>
    <x v="1"/>
    <x v="4"/>
    <x v="82"/>
    <n v="76.792000000000002"/>
    <n v="1"/>
    <n v="0.2"/>
    <n v="-16.318300000000001"/>
  </r>
  <r>
    <n v="3302"/>
    <x v="1642"/>
    <x v="2"/>
    <x v="728"/>
    <d v="2011-11-22T00:00:00"/>
    <s v="Standard Class"/>
    <s v="CS-11950"/>
    <s v="Carlos Soltero"/>
    <x v="0"/>
    <s v="United States"/>
    <x v="10"/>
    <x v="9"/>
    <n v="19140"/>
    <x v="3"/>
    <s v="TEC-PH-10001128"/>
    <x v="2"/>
    <x v="7"/>
    <x v="1499"/>
    <n v="539.96400000000006"/>
    <n v="6"/>
    <n v="0.4"/>
    <n v="-107.9928"/>
  </r>
  <r>
    <n v="3303"/>
    <x v="1642"/>
    <x v="2"/>
    <x v="728"/>
    <d v="2011-11-22T00:00:00"/>
    <s v="Standard Class"/>
    <s v="CS-11950"/>
    <s v="Carlos Soltero"/>
    <x v="0"/>
    <s v="United States"/>
    <x v="10"/>
    <x v="9"/>
    <n v="19140"/>
    <x v="3"/>
    <s v="FUR-FU-10001473"/>
    <x v="0"/>
    <x v="5"/>
    <x v="1244"/>
    <n v="60.311999999999998"/>
    <n v="3"/>
    <n v="0.2"/>
    <n v="5.2773000000000003"/>
  </r>
  <r>
    <n v="3304"/>
    <x v="1642"/>
    <x v="2"/>
    <x v="728"/>
    <d v="2011-11-22T00:00:00"/>
    <s v="Standard Class"/>
    <s v="CS-11950"/>
    <s v="Carlos Soltero"/>
    <x v="0"/>
    <s v="United States"/>
    <x v="10"/>
    <x v="9"/>
    <n v="19140"/>
    <x v="3"/>
    <s v="OFF-BI-10004656"/>
    <x v="1"/>
    <x v="8"/>
    <x v="855"/>
    <n v="1.944"/>
    <n v="3"/>
    <n v="0.7"/>
    <n v="-1.4256"/>
  </r>
  <r>
    <n v="3305"/>
    <x v="1643"/>
    <x v="2"/>
    <x v="125"/>
    <d v="2012-01-01T00:00:00"/>
    <s v="Second Class"/>
    <s v="SP-20620"/>
    <s v="Stefania Perrino"/>
    <x v="1"/>
    <s v="United States"/>
    <x v="128"/>
    <x v="5"/>
    <n v="78041"/>
    <x v="2"/>
    <s v="OFF-EN-10004955"/>
    <x v="1"/>
    <x v="12"/>
    <x v="881"/>
    <n v="12.984"/>
    <n v="3"/>
    <n v="0.2"/>
    <n v="4.7066999999999997"/>
  </r>
  <r>
    <n v="3306"/>
    <x v="1643"/>
    <x v="2"/>
    <x v="125"/>
    <d v="2012-01-01T00:00:00"/>
    <s v="Second Class"/>
    <s v="SP-20620"/>
    <s v="Stefania Perrino"/>
    <x v="1"/>
    <s v="United States"/>
    <x v="128"/>
    <x v="5"/>
    <n v="78041"/>
    <x v="2"/>
    <s v="TEC-PH-10002468"/>
    <x v="2"/>
    <x v="7"/>
    <x v="1210"/>
    <n v="217.584"/>
    <n v="2"/>
    <n v="0.2"/>
    <n v="19.038599999999999"/>
  </r>
  <r>
    <n v="3307"/>
    <x v="1643"/>
    <x v="2"/>
    <x v="125"/>
    <d v="2012-01-01T00:00:00"/>
    <s v="Second Class"/>
    <s v="SP-20620"/>
    <s v="Stefania Perrino"/>
    <x v="1"/>
    <s v="United States"/>
    <x v="128"/>
    <x v="5"/>
    <n v="78041"/>
    <x v="2"/>
    <s v="TEC-PH-10000576"/>
    <x v="2"/>
    <x v="7"/>
    <x v="807"/>
    <n v="328.77600000000001"/>
    <n v="3"/>
    <n v="0.2"/>
    <n v="28.767900000000001"/>
  </r>
  <r>
    <n v="3308"/>
    <x v="1643"/>
    <x v="2"/>
    <x v="125"/>
    <d v="2012-01-01T00:00:00"/>
    <s v="Second Class"/>
    <s v="SP-20620"/>
    <s v="Stefania Perrino"/>
    <x v="1"/>
    <s v="United States"/>
    <x v="128"/>
    <x v="5"/>
    <n v="78041"/>
    <x v="2"/>
    <s v="OFF-BI-10002160"/>
    <x v="1"/>
    <x v="8"/>
    <x v="312"/>
    <n v="2.286"/>
    <n v="3"/>
    <n v="0.8"/>
    <n v="-3.6576"/>
  </r>
  <r>
    <n v="3309"/>
    <x v="1643"/>
    <x v="2"/>
    <x v="125"/>
    <d v="2012-01-01T00:00:00"/>
    <s v="Second Class"/>
    <s v="SP-20620"/>
    <s v="Stefania Perrino"/>
    <x v="1"/>
    <s v="United States"/>
    <x v="128"/>
    <x v="5"/>
    <n v="78041"/>
    <x v="2"/>
    <s v="TEC-AC-10003628"/>
    <x v="2"/>
    <x v="11"/>
    <x v="244"/>
    <n v="47.984000000000002"/>
    <n v="2"/>
    <n v="0.2"/>
    <n v="14.395200000000001"/>
  </r>
  <r>
    <n v="3310"/>
    <x v="1644"/>
    <x v="1"/>
    <x v="599"/>
    <d v="2012-11-11T00:00:00"/>
    <s v="Standard Class"/>
    <s v="GT-14635"/>
    <s v="Grant Thornton"/>
    <x v="1"/>
    <s v="United States"/>
    <x v="20"/>
    <x v="15"/>
    <n v="10009"/>
    <x v="3"/>
    <s v="OFF-BI-10001116"/>
    <x v="1"/>
    <x v="8"/>
    <x v="1066"/>
    <n v="25.344000000000001"/>
    <n v="6"/>
    <n v="0.2"/>
    <n v="8.8704000000000001"/>
  </r>
  <r>
    <n v="3311"/>
    <x v="1645"/>
    <x v="0"/>
    <x v="42"/>
    <d v="2013-09-23T00:00:00"/>
    <s v="Standard Class"/>
    <s v="LW-17215"/>
    <s v="Luke Weiss"/>
    <x v="0"/>
    <s v="United States"/>
    <x v="20"/>
    <x v="15"/>
    <n v="10035"/>
    <x v="3"/>
    <s v="OFF-BI-10002026"/>
    <x v="1"/>
    <x v="8"/>
    <x v="903"/>
    <n v="232.4"/>
    <n v="5"/>
    <n v="0.2"/>
    <n v="78.435000000000002"/>
  </r>
  <r>
    <n v="3312"/>
    <x v="1646"/>
    <x v="0"/>
    <x v="231"/>
    <d v="2013-03-26T00:00:00"/>
    <s v="Second Class"/>
    <s v="AH-10030"/>
    <s v="Aaron Hawkins"/>
    <x v="1"/>
    <s v="United States"/>
    <x v="200"/>
    <x v="35"/>
    <n v="39503"/>
    <x v="0"/>
    <s v="FUR-FU-10003691"/>
    <x v="0"/>
    <x v="5"/>
    <x v="877"/>
    <n v="86.45"/>
    <n v="7"/>
    <n v="0"/>
    <n v="38.037999999999997"/>
  </r>
  <r>
    <n v="3313"/>
    <x v="1647"/>
    <x v="2"/>
    <x v="127"/>
    <d v="2011-01-10T00:00:00"/>
    <s v="Standard Class"/>
    <s v="TH-21100"/>
    <s v="Thea Hendricks"/>
    <x v="0"/>
    <s v="United States"/>
    <x v="70"/>
    <x v="1"/>
    <n v="92037"/>
    <x v="1"/>
    <s v="FUR-CH-10002602"/>
    <x v="0"/>
    <x v="1"/>
    <x v="288"/>
    <n v="603.91999999999996"/>
    <n v="5"/>
    <n v="0.2"/>
    <n v="45.293999999999997"/>
  </r>
  <r>
    <n v="3314"/>
    <x v="1647"/>
    <x v="2"/>
    <x v="127"/>
    <d v="2011-01-10T00:00:00"/>
    <s v="Standard Class"/>
    <s v="TH-21100"/>
    <s v="Thea Hendricks"/>
    <x v="0"/>
    <s v="United States"/>
    <x v="70"/>
    <x v="1"/>
    <n v="92037"/>
    <x v="1"/>
    <s v="OFF-PA-10000675"/>
    <x v="1"/>
    <x v="10"/>
    <x v="1106"/>
    <n v="81.98"/>
    <n v="2"/>
    <n v="0"/>
    <n v="40.170200000000001"/>
  </r>
  <r>
    <n v="3315"/>
    <x v="1648"/>
    <x v="3"/>
    <x v="165"/>
    <d v="2014-12-29T00:00:00"/>
    <s v="Standard Class"/>
    <s v="HG-15025"/>
    <s v="Hunter Glantz"/>
    <x v="0"/>
    <s v="United States"/>
    <x v="147"/>
    <x v="15"/>
    <n v="11572"/>
    <x v="3"/>
    <s v="FUR-CH-10002602"/>
    <x v="0"/>
    <x v="1"/>
    <x v="288"/>
    <n v="271.76400000000001"/>
    <n v="2"/>
    <n v="0.1"/>
    <n v="48.313600000000001"/>
  </r>
  <r>
    <n v="3316"/>
    <x v="1648"/>
    <x v="3"/>
    <x v="165"/>
    <d v="2014-12-29T00:00:00"/>
    <s v="Standard Class"/>
    <s v="HG-15025"/>
    <s v="Hunter Glantz"/>
    <x v="0"/>
    <s v="United States"/>
    <x v="147"/>
    <x v="15"/>
    <n v="11572"/>
    <x v="3"/>
    <s v="OFF-BI-10001900"/>
    <x v="1"/>
    <x v="8"/>
    <x v="1099"/>
    <n v="14.375999999999999"/>
    <n v="3"/>
    <n v="0.2"/>
    <n v="4.8518999999999997"/>
  </r>
  <r>
    <n v="3317"/>
    <x v="1649"/>
    <x v="3"/>
    <x v="468"/>
    <d v="2014-11-16T00:00:00"/>
    <s v="Second Class"/>
    <s v="EB-13750"/>
    <s v="Edward Becker"/>
    <x v="1"/>
    <s v="United States"/>
    <x v="171"/>
    <x v="5"/>
    <n v="78664"/>
    <x v="2"/>
    <s v="FUR-FU-10001468"/>
    <x v="0"/>
    <x v="5"/>
    <x v="1280"/>
    <n v="341.96"/>
    <n v="5"/>
    <n v="0.6"/>
    <n v="-427.45"/>
  </r>
  <r>
    <n v="3318"/>
    <x v="1650"/>
    <x v="1"/>
    <x v="861"/>
    <d v="2012-09-15T00:00:00"/>
    <s v="Standard Class"/>
    <s v="SC-20725"/>
    <s v="Steven Cartwright"/>
    <x v="0"/>
    <s v="United States"/>
    <x v="56"/>
    <x v="1"/>
    <n v="92374"/>
    <x v="1"/>
    <s v="OFF-AR-10004648"/>
    <x v="1"/>
    <x v="6"/>
    <x v="620"/>
    <n v="181.35"/>
    <n v="9"/>
    <n v="0"/>
    <n v="48.964500000000001"/>
  </r>
  <r>
    <n v="3319"/>
    <x v="1650"/>
    <x v="1"/>
    <x v="861"/>
    <d v="2012-09-15T00:00:00"/>
    <s v="Standard Class"/>
    <s v="SC-20725"/>
    <s v="Steven Cartwright"/>
    <x v="0"/>
    <s v="United States"/>
    <x v="56"/>
    <x v="1"/>
    <n v="92374"/>
    <x v="1"/>
    <s v="OFF-LA-10003190"/>
    <x v="1"/>
    <x v="2"/>
    <x v="1163"/>
    <n v="8.64"/>
    <n v="3"/>
    <n v="0"/>
    <n v="4.2336"/>
  </r>
  <r>
    <n v="3320"/>
    <x v="1651"/>
    <x v="2"/>
    <x v="414"/>
    <d v="2011-12-25T00:00:00"/>
    <s v="Standard Class"/>
    <s v="TS-21505"/>
    <s v="Tony Sayre"/>
    <x v="0"/>
    <s v="United States"/>
    <x v="29"/>
    <x v="18"/>
    <n v="38401"/>
    <x v="0"/>
    <s v="OFF-AP-10004868"/>
    <x v="1"/>
    <x v="9"/>
    <x v="1018"/>
    <n v="43.512"/>
    <n v="7"/>
    <n v="0.2"/>
    <n v="3.8073000000000001"/>
  </r>
  <r>
    <n v="3321"/>
    <x v="1651"/>
    <x v="2"/>
    <x v="414"/>
    <d v="2011-12-25T00:00:00"/>
    <s v="Standard Class"/>
    <s v="TS-21505"/>
    <s v="Tony Sayre"/>
    <x v="0"/>
    <s v="United States"/>
    <x v="29"/>
    <x v="18"/>
    <n v="38401"/>
    <x v="0"/>
    <s v="FUR-CH-10004287"/>
    <x v="0"/>
    <x v="1"/>
    <x v="156"/>
    <n v="662.88"/>
    <n v="3"/>
    <n v="0.2"/>
    <n v="74.573999999999998"/>
  </r>
  <r>
    <n v="3322"/>
    <x v="1651"/>
    <x v="2"/>
    <x v="414"/>
    <d v="2011-12-25T00:00:00"/>
    <s v="Standard Class"/>
    <s v="TS-21505"/>
    <s v="Tony Sayre"/>
    <x v="0"/>
    <s v="United States"/>
    <x v="29"/>
    <x v="18"/>
    <n v="38401"/>
    <x v="0"/>
    <s v="OFF-PA-10002689"/>
    <x v="1"/>
    <x v="10"/>
    <x v="1057"/>
    <n v="25.92"/>
    <n v="5"/>
    <n v="0.2"/>
    <n v="9.0719999999999992"/>
  </r>
  <r>
    <n v="3323"/>
    <x v="1652"/>
    <x v="1"/>
    <x v="862"/>
    <d v="2012-07-27T00:00:00"/>
    <s v="Standard Class"/>
    <s v="TH-21550"/>
    <s v="Tracy Hopkins"/>
    <x v="2"/>
    <s v="United States"/>
    <x v="20"/>
    <x v="15"/>
    <n v="10009"/>
    <x v="3"/>
    <s v="OFF-AP-10002892"/>
    <x v="1"/>
    <x v="9"/>
    <x v="9"/>
    <n v="68.94"/>
    <n v="3"/>
    <n v="0"/>
    <n v="20.681999999999999"/>
  </r>
  <r>
    <n v="3324"/>
    <x v="1652"/>
    <x v="1"/>
    <x v="862"/>
    <d v="2012-07-27T00:00:00"/>
    <s v="Standard Class"/>
    <s v="TH-21550"/>
    <s v="Tracy Hopkins"/>
    <x v="2"/>
    <s v="United States"/>
    <x v="20"/>
    <x v="15"/>
    <n v="10009"/>
    <x v="3"/>
    <s v="FUR-FU-10002253"/>
    <x v="0"/>
    <x v="5"/>
    <x v="587"/>
    <n v="128.82"/>
    <n v="3"/>
    <n v="0"/>
    <n v="50.239800000000002"/>
  </r>
  <r>
    <n v="3325"/>
    <x v="1653"/>
    <x v="2"/>
    <x v="7"/>
    <d v="2011-11-15T00:00:00"/>
    <s v="Standard Class"/>
    <s v="KD-16270"/>
    <s v="Karen Daniels"/>
    <x v="0"/>
    <s v="United States"/>
    <x v="12"/>
    <x v="5"/>
    <n v="77095"/>
    <x v="2"/>
    <s v="OFF-BI-10001359"/>
    <x v="1"/>
    <x v="8"/>
    <x v="1153"/>
    <n v="896.99"/>
    <n v="5"/>
    <n v="0.8"/>
    <n v="-1480.0335"/>
  </r>
  <r>
    <n v="3326"/>
    <x v="1653"/>
    <x v="2"/>
    <x v="7"/>
    <d v="2011-11-15T00:00:00"/>
    <s v="Standard Class"/>
    <s v="KD-16270"/>
    <s v="Karen Daniels"/>
    <x v="0"/>
    <s v="United States"/>
    <x v="12"/>
    <x v="5"/>
    <n v="77095"/>
    <x v="2"/>
    <s v="OFF-BI-10001267"/>
    <x v="1"/>
    <x v="8"/>
    <x v="1466"/>
    <n v="1.234"/>
    <n v="1"/>
    <n v="0.8"/>
    <n v="-1.9743999999999999"/>
  </r>
  <r>
    <n v="3327"/>
    <x v="1653"/>
    <x v="2"/>
    <x v="7"/>
    <d v="2011-11-15T00:00:00"/>
    <s v="Standard Class"/>
    <s v="KD-16270"/>
    <s v="Karen Daniels"/>
    <x v="0"/>
    <s v="United States"/>
    <x v="12"/>
    <x v="5"/>
    <n v="77095"/>
    <x v="2"/>
    <s v="OFF-AR-10003582"/>
    <x v="1"/>
    <x v="6"/>
    <x v="1451"/>
    <n v="67.56"/>
    <n v="3"/>
    <n v="0.2"/>
    <n v="6.7560000000000002"/>
  </r>
  <r>
    <n v="3328"/>
    <x v="1653"/>
    <x v="2"/>
    <x v="7"/>
    <d v="2011-11-15T00:00:00"/>
    <s v="Standard Class"/>
    <s v="KD-16270"/>
    <s v="Karen Daniels"/>
    <x v="0"/>
    <s v="United States"/>
    <x v="12"/>
    <x v="5"/>
    <n v="77095"/>
    <x v="2"/>
    <s v="OFF-PA-10003724"/>
    <x v="1"/>
    <x v="10"/>
    <x v="357"/>
    <n v="21.72"/>
    <n v="5"/>
    <n v="0.2"/>
    <n v="7.8734999999999999"/>
  </r>
  <r>
    <n v="3329"/>
    <x v="1653"/>
    <x v="2"/>
    <x v="7"/>
    <d v="2011-11-15T00:00:00"/>
    <s v="Standard Class"/>
    <s v="KD-16270"/>
    <s v="Karen Daniels"/>
    <x v="0"/>
    <s v="United States"/>
    <x v="12"/>
    <x v="5"/>
    <n v="77095"/>
    <x v="2"/>
    <s v="OFF-PA-10001033"/>
    <x v="1"/>
    <x v="10"/>
    <x v="1500"/>
    <n v="262.33600000000001"/>
    <n v="8"/>
    <n v="0.2"/>
    <n v="95.096800000000002"/>
  </r>
  <r>
    <n v="3330"/>
    <x v="1653"/>
    <x v="2"/>
    <x v="7"/>
    <d v="2011-11-15T00:00:00"/>
    <s v="Standard Class"/>
    <s v="KD-16270"/>
    <s v="Karen Daniels"/>
    <x v="0"/>
    <s v="United States"/>
    <x v="12"/>
    <x v="5"/>
    <n v="77095"/>
    <x v="2"/>
    <s v="TEC-PH-10003505"/>
    <x v="2"/>
    <x v="7"/>
    <x v="901"/>
    <n v="148.47999999999999"/>
    <n v="2"/>
    <n v="0.2"/>
    <n v="16.704000000000001"/>
  </r>
  <r>
    <n v="3331"/>
    <x v="1653"/>
    <x v="2"/>
    <x v="7"/>
    <d v="2011-11-15T00:00:00"/>
    <s v="Standard Class"/>
    <s v="KD-16270"/>
    <s v="Karen Daniels"/>
    <x v="0"/>
    <s v="United States"/>
    <x v="12"/>
    <x v="5"/>
    <n v="77095"/>
    <x v="2"/>
    <s v="TEC-PH-10004959"/>
    <x v="2"/>
    <x v="7"/>
    <x v="1139"/>
    <n v="241.17599999999999"/>
    <n v="3"/>
    <n v="0.2"/>
    <n v="15.073499999999999"/>
  </r>
  <r>
    <n v="3332"/>
    <x v="1654"/>
    <x v="3"/>
    <x v="817"/>
    <d v="2014-12-21T00:00:00"/>
    <s v="Standard Class"/>
    <s v="GM-14455"/>
    <s v="Gary Mitchum"/>
    <x v="2"/>
    <s v="United States"/>
    <x v="22"/>
    <x v="10"/>
    <n v="60653"/>
    <x v="2"/>
    <s v="TEC-AC-10000474"/>
    <x v="2"/>
    <x v="11"/>
    <x v="1501"/>
    <n v="227.976"/>
    <n v="3"/>
    <n v="0.2"/>
    <n v="28.497"/>
  </r>
  <r>
    <n v="3333"/>
    <x v="1654"/>
    <x v="3"/>
    <x v="817"/>
    <d v="2014-12-21T00:00:00"/>
    <s v="Standard Class"/>
    <s v="GM-14455"/>
    <s v="Gary Mitchum"/>
    <x v="2"/>
    <s v="United States"/>
    <x v="22"/>
    <x v="10"/>
    <n v="60653"/>
    <x v="2"/>
    <s v="TEC-PH-10003095"/>
    <x v="2"/>
    <x v="7"/>
    <x v="1491"/>
    <n v="52.68"/>
    <n v="3"/>
    <n v="0.2"/>
    <n v="19.754999999999999"/>
  </r>
  <r>
    <n v="3334"/>
    <x v="1654"/>
    <x v="3"/>
    <x v="817"/>
    <d v="2014-12-21T00:00:00"/>
    <s v="Standard Class"/>
    <s v="GM-14455"/>
    <s v="Gary Mitchum"/>
    <x v="2"/>
    <s v="United States"/>
    <x v="22"/>
    <x v="10"/>
    <n v="60653"/>
    <x v="2"/>
    <s v="FUR-FU-10002963"/>
    <x v="0"/>
    <x v="5"/>
    <x v="1502"/>
    <n v="2.032"/>
    <n v="1"/>
    <n v="0.6"/>
    <n v="-1.3208"/>
  </r>
  <r>
    <n v="3335"/>
    <x v="1655"/>
    <x v="3"/>
    <x v="170"/>
    <d v="2014-08-23T00:00:00"/>
    <s v="First Class"/>
    <s v="PR-18880"/>
    <s v="Patrick Ryan"/>
    <x v="0"/>
    <s v="United States"/>
    <x v="182"/>
    <x v="1"/>
    <n v="94601"/>
    <x v="1"/>
    <s v="OFF-AR-10000203"/>
    <x v="1"/>
    <x v="6"/>
    <x v="777"/>
    <n v="17.12"/>
    <n v="4"/>
    <n v="0"/>
    <n v="4.9648000000000003"/>
  </r>
  <r>
    <n v="3336"/>
    <x v="1655"/>
    <x v="3"/>
    <x v="170"/>
    <d v="2014-08-23T00:00:00"/>
    <s v="First Class"/>
    <s v="PR-18880"/>
    <s v="Patrick Ryan"/>
    <x v="0"/>
    <s v="United States"/>
    <x v="182"/>
    <x v="1"/>
    <n v="94601"/>
    <x v="1"/>
    <s v="TEC-PH-10004667"/>
    <x v="2"/>
    <x v="7"/>
    <x v="519"/>
    <n v="431.96800000000002"/>
    <n v="4"/>
    <n v="0.2"/>
    <n v="37.797199999999997"/>
  </r>
  <r>
    <n v="3337"/>
    <x v="1655"/>
    <x v="3"/>
    <x v="170"/>
    <d v="2014-08-23T00:00:00"/>
    <s v="First Class"/>
    <s v="PR-18880"/>
    <s v="Patrick Ryan"/>
    <x v="0"/>
    <s v="United States"/>
    <x v="182"/>
    <x v="1"/>
    <n v="94601"/>
    <x v="1"/>
    <s v="FUR-FU-10000193"/>
    <x v="0"/>
    <x v="5"/>
    <x v="1503"/>
    <n v="129.91999999999999"/>
    <n v="4"/>
    <n v="0"/>
    <n v="10.393599999999999"/>
  </r>
  <r>
    <n v="3338"/>
    <x v="1655"/>
    <x v="3"/>
    <x v="170"/>
    <d v="2014-08-23T00:00:00"/>
    <s v="First Class"/>
    <s v="PR-18880"/>
    <s v="Patrick Ryan"/>
    <x v="0"/>
    <s v="United States"/>
    <x v="182"/>
    <x v="1"/>
    <n v="94601"/>
    <x v="1"/>
    <s v="FUR-TA-10001539"/>
    <x v="0"/>
    <x v="3"/>
    <x v="10"/>
    <n v="568.72799999999995"/>
    <n v="3"/>
    <n v="0.2"/>
    <n v="28.436399999999999"/>
  </r>
  <r>
    <n v="3339"/>
    <x v="1655"/>
    <x v="3"/>
    <x v="170"/>
    <d v="2014-08-23T00:00:00"/>
    <s v="First Class"/>
    <s v="PR-18880"/>
    <s v="Patrick Ryan"/>
    <x v="0"/>
    <s v="United States"/>
    <x v="182"/>
    <x v="1"/>
    <n v="94601"/>
    <x v="1"/>
    <s v="OFF-BI-10000962"/>
    <x v="1"/>
    <x v="8"/>
    <x v="1504"/>
    <n v="117.14400000000001"/>
    <n v="9"/>
    <n v="0.2"/>
    <n v="42.464700000000001"/>
  </r>
  <r>
    <n v="3340"/>
    <x v="1655"/>
    <x v="3"/>
    <x v="170"/>
    <d v="2014-08-23T00:00:00"/>
    <s v="First Class"/>
    <s v="PR-18880"/>
    <s v="Patrick Ryan"/>
    <x v="0"/>
    <s v="United States"/>
    <x v="182"/>
    <x v="1"/>
    <n v="94601"/>
    <x v="1"/>
    <s v="OFF-AP-10002867"/>
    <x v="1"/>
    <x v="9"/>
    <x v="1505"/>
    <n v="203.52"/>
    <n v="3"/>
    <n v="0"/>
    <n v="54.950400000000002"/>
  </r>
  <r>
    <n v="3341"/>
    <x v="1655"/>
    <x v="3"/>
    <x v="170"/>
    <d v="2014-08-23T00:00:00"/>
    <s v="First Class"/>
    <s v="PR-18880"/>
    <s v="Patrick Ryan"/>
    <x v="0"/>
    <s v="United States"/>
    <x v="182"/>
    <x v="1"/>
    <n v="94601"/>
    <x v="1"/>
    <s v="OFF-LA-10001158"/>
    <x v="1"/>
    <x v="2"/>
    <x v="319"/>
    <n v="51.75"/>
    <n v="5"/>
    <n v="0"/>
    <n v="24.84"/>
  </r>
  <r>
    <n v="3342"/>
    <x v="1656"/>
    <x v="0"/>
    <x v="278"/>
    <d v="2013-02-09T00:00:00"/>
    <s v="Second Class"/>
    <s v="TB-21055"/>
    <s v="Ted Butterfield"/>
    <x v="0"/>
    <s v="United States"/>
    <x v="94"/>
    <x v="31"/>
    <n v="2169"/>
    <x v="3"/>
    <s v="OFF-PA-10000675"/>
    <x v="1"/>
    <x v="10"/>
    <x v="1106"/>
    <n v="122.97"/>
    <n v="3"/>
    <n v="0"/>
    <n v="60.255299999999998"/>
  </r>
  <r>
    <n v="3343"/>
    <x v="1656"/>
    <x v="0"/>
    <x v="278"/>
    <d v="2013-02-09T00:00:00"/>
    <s v="Second Class"/>
    <s v="TB-21055"/>
    <s v="Ted Butterfield"/>
    <x v="0"/>
    <s v="United States"/>
    <x v="94"/>
    <x v="31"/>
    <n v="2169"/>
    <x v="3"/>
    <s v="FUR-TA-10001307"/>
    <x v="0"/>
    <x v="3"/>
    <x v="1090"/>
    <n v="244.61500000000001"/>
    <n v="1"/>
    <n v="0.3"/>
    <n v="20.966999999999999"/>
  </r>
  <r>
    <n v="3344"/>
    <x v="1656"/>
    <x v="0"/>
    <x v="278"/>
    <d v="2013-02-09T00:00:00"/>
    <s v="Second Class"/>
    <s v="TB-21055"/>
    <s v="Ted Butterfield"/>
    <x v="0"/>
    <s v="United States"/>
    <x v="94"/>
    <x v="31"/>
    <n v="2169"/>
    <x v="3"/>
    <s v="TEC-PH-10000011"/>
    <x v="2"/>
    <x v="7"/>
    <x v="220"/>
    <n v="59.97"/>
    <n v="3"/>
    <n v="0"/>
    <n v="28.785599999999999"/>
  </r>
  <r>
    <n v="3345"/>
    <x v="1656"/>
    <x v="0"/>
    <x v="278"/>
    <d v="2013-02-09T00:00:00"/>
    <s v="Second Class"/>
    <s v="TB-21055"/>
    <s v="Ted Butterfield"/>
    <x v="0"/>
    <s v="United States"/>
    <x v="94"/>
    <x v="31"/>
    <n v="2169"/>
    <x v="3"/>
    <s v="OFF-PA-10002666"/>
    <x v="1"/>
    <x v="10"/>
    <x v="186"/>
    <n v="81.540000000000006"/>
    <n v="9"/>
    <n v="0"/>
    <n v="36.692999999999998"/>
  </r>
  <r>
    <n v="3346"/>
    <x v="1656"/>
    <x v="0"/>
    <x v="278"/>
    <d v="2013-02-09T00:00:00"/>
    <s v="Second Class"/>
    <s v="TB-21055"/>
    <s v="Ted Butterfield"/>
    <x v="0"/>
    <s v="United States"/>
    <x v="94"/>
    <x v="31"/>
    <n v="2169"/>
    <x v="3"/>
    <s v="OFF-FA-10000735"/>
    <x v="1"/>
    <x v="13"/>
    <x v="33"/>
    <n v="11.68"/>
    <n v="4"/>
    <n v="0"/>
    <n v="5.2560000000000002"/>
  </r>
  <r>
    <n v="3347"/>
    <x v="1656"/>
    <x v="0"/>
    <x v="278"/>
    <d v="2013-02-09T00:00:00"/>
    <s v="Second Class"/>
    <s v="TB-21055"/>
    <s v="Ted Butterfield"/>
    <x v="0"/>
    <s v="United States"/>
    <x v="94"/>
    <x v="31"/>
    <n v="2169"/>
    <x v="3"/>
    <s v="OFF-BI-10000174"/>
    <x v="1"/>
    <x v="8"/>
    <x v="1435"/>
    <n v="29"/>
    <n v="5"/>
    <n v="0"/>
    <n v="13.92"/>
  </r>
  <r>
    <n v="3348"/>
    <x v="1657"/>
    <x v="1"/>
    <x v="863"/>
    <d v="2012-08-20T00:00:00"/>
    <s v="Standard Class"/>
    <s v="ON-18715"/>
    <s v="Odella Nelson"/>
    <x v="1"/>
    <s v="United States"/>
    <x v="358"/>
    <x v="1"/>
    <n v="92399"/>
    <x v="1"/>
    <s v="OFF-AR-10003156"/>
    <x v="1"/>
    <x v="6"/>
    <x v="396"/>
    <n v="50.8"/>
    <n v="5"/>
    <n v="0"/>
    <n v="13.208"/>
  </r>
  <r>
    <n v="3349"/>
    <x v="1658"/>
    <x v="3"/>
    <x v="60"/>
    <d v="2014-08-11T00:00:00"/>
    <s v="First Class"/>
    <s v="AH-10195"/>
    <s v="Alan Haines"/>
    <x v="1"/>
    <s v="United States"/>
    <x v="22"/>
    <x v="10"/>
    <n v="60623"/>
    <x v="2"/>
    <s v="OFF-BI-10000474"/>
    <x v="1"/>
    <x v="8"/>
    <x v="27"/>
    <n v="16.03"/>
    <n v="5"/>
    <n v="0.8"/>
    <n v="-25.648"/>
  </r>
  <r>
    <n v="3350"/>
    <x v="1659"/>
    <x v="0"/>
    <x v="864"/>
    <d v="2013-08-22T00:00:00"/>
    <s v="Standard Class"/>
    <s v="NM-18520"/>
    <s v="Neoma Murray"/>
    <x v="0"/>
    <s v="United States"/>
    <x v="4"/>
    <x v="4"/>
    <n v="98105"/>
    <x v="1"/>
    <s v="OFF-BI-10003712"/>
    <x v="1"/>
    <x v="8"/>
    <x v="689"/>
    <n v="15.712"/>
    <n v="4"/>
    <n v="0.2"/>
    <n v="5.6955999999999998"/>
  </r>
  <r>
    <n v="3351"/>
    <x v="1660"/>
    <x v="0"/>
    <x v="482"/>
    <d v="2014-01-01T00:00:00"/>
    <s v="Standard Class"/>
    <s v="AR-10510"/>
    <s v="Andrew Roberts"/>
    <x v="0"/>
    <s v="United States"/>
    <x v="20"/>
    <x v="15"/>
    <n v="10024"/>
    <x v="3"/>
    <s v="TEC-AC-10003280"/>
    <x v="2"/>
    <x v="11"/>
    <x v="1028"/>
    <n v="89.97"/>
    <n v="3"/>
    <n v="0"/>
    <n v="18.893699999999999"/>
  </r>
  <r>
    <n v="3352"/>
    <x v="1661"/>
    <x v="2"/>
    <x v="865"/>
    <d v="2011-09-28T00:00:00"/>
    <s v="Standard Class"/>
    <s v="BM-11650"/>
    <s v="Brian Moss"/>
    <x v="1"/>
    <s v="United States"/>
    <x v="70"/>
    <x v="1"/>
    <n v="92037"/>
    <x v="1"/>
    <s v="FUR-BO-10002916"/>
    <x v="0"/>
    <x v="0"/>
    <x v="1506"/>
    <n v="435.99900000000002"/>
    <n v="3"/>
    <n v="0.15"/>
    <n v="20.517600000000002"/>
  </r>
  <r>
    <n v="3353"/>
    <x v="1661"/>
    <x v="2"/>
    <x v="865"/>
    <d v="2011-09-28T00:00:00"/>
    <s v="Standard Class"/>
    <s v="BM-11650"/>
    <s v="Brian Moss"/>
    <x v="1"/>
    <s v="United States"/>
    <x v="70"/>
    <x v="1"/>
    <n v="92037"/>
    <x v="1"/>
    <s v="TEC-PH-10002726"/>
    <x v="2"/>
    <x v="7"/>
    <x v="66"/>
    <n v="83.983999999999995"/>
    <n v="2"/>
    <n v="0.2"/>
    <n v="31.494"/>
  </r>
  <r>
    <n v="3354"/>
    <x v="1662"/>
    <x v="2"/>
    <x v="866"/>
    <d v="2011-07-24T00:00:00"/>
    <s v="Standard Class"/>
    <s v="CA-12310"/>
    <s v="Christine Abelman"/>
    <x v="1"/>
    <s v="United States"/>
    <x v="39"/>
    <x v="29"/>
    <n v="6010"/>
    <x v="3"/>
    <s v="TEC-PH-10000895"/>
    <x v="2"/>
    <x v="7"/>
    <x v="1128"/>
    <n v="359.98"/>
    <n v="2"/>
    <n v="0"/>
    <n v="93.594800000000006"/>
  </r>
  <r>
    <n v="3355"/>
    <x v="1662"/>
    <x v="2"/>
    <x v="866"/>
    <d v="2011-07-24T00:00:00"/>
    <s v="Standard Class"/>
    <s v="CA-12310"/>
    <s v="Christine Abelman"/>
    <x v="1"/>
    <s v="United States"/>
    <x v="39"/>
    <x v="29"/>
    <n v="6010"/>
    <x v="3"/>
    <s v="FUR-TA-10004152"/>
    <x v="0"/>
    <x v="3"/>
    <x v="1507"/>
    <n v="70.56"/>
    <n v="1"/>
    <n v="0.3"/>
    <n v="-4.032"/>
  </r>
  <r>
    <n v="3356"/>
    <x v="1662"/>
    <x v="2"/>
    <x v="866"/>
    <d v="2011-07-24T00:00:00"/>
    <s v="Standard Class"/>
    <s v="CA-12310"/>
    <s v="Christine Abelman"/>
    <x v="1"/>
    <s v="United States"/>
    <x v="39"/>
    <x v="29"/>
    <n v="6010"/>
    <x v="3"/>
    <s v="OFF-BI-10003694"/>
    <x v="1"/>
    <x v="8"/>
    <x v="850"/>
    <n v="20.88"/>
    <n v="2"/>
    <n v="0"/>
    <n v="9.6047999999999991"/>
  </r>
  <r>
    <n v="3357"/>
    <x v="1662"/>
    <x v="2"/>
    <x v="866"/>
    <d v="2011-07-24T00:00:00"/>
    <s v="Standard Class"/>
    <s v="CA-12310"/>
    <s v="Christine Abelman"/>
    <x v="1"/>
    <s v="United States"/>
    <x v="39"/>
    <x v="29"/>
    <n v="6010"/>
    <x v="3"/>
    <s v="OFF-BI-10002160"/>
    <x v="1"/>
    <x v="8"/>
    <x v="312"/>
    <n v="3.81"/>
    <n v="1"/>
    <n v="0"/>
    <n v="1.8288"/>
  </r>
  <r>
    <n v="3358"/>
    <x v="1663"/>
    <x v="3"/>
    <x v="210"/>
    <d v="2014-09-14T00:00:00"/>
    <s v="Standard Class"/>
    <s v="NF-18595"/>
    <s v="Nicole Fjeld"/>
    <x v="2"/>
    <s v="United States"/>
    <x v="22"/>
    <x v="10"/>
    <n v="60610"/>
    <x v="2"/>
    <s v="OFF-PA-10001685"/>
    <x v="1"/>
    <x v="10"/>
    <x v="33"/>
    <n v="73.007999999999996"/>
    <n v="9"/>
    <n v="0.2"/>
    <n v="26.465399999999999"/>
  </r>
  <r>
    <n v="3359"/>
    <x v="1664"/>
    <x v="0"/>
    <x v="715"/>
    <d v="2013-11-05T00:00:00"/>
    <s v="Standard Class"/>
    <s v="AF-10870"/>
    <s v="Art Ferguson"/>
    <x v="0"/>
    <s v="United States"/>
    <x v="22"/>
    <x v="10"/>
    <n v="60610"/>
    <x v="2"/>
    <s v="OFF-BI-10000773"/>
    <x v="1"/>
    <x v="8"/>
    <x v="381"/>
    <n v="3.2080000000000002"/>
    <n v="2"/>
    <n v="0.8"/>
    <n v="-5.2931999999999997"/>
  </r>
  <r>
    <n v="3360"/>
    <x v="1664"/>
    <x v="0"/>
    <x v="715"/>
    <d v="2013-11-05T00:00:00"/>
    <s v="Standard Class"/>
    <s v="AF-10870"/>
    <s v="Art Ferguson"/>
    <x v="0"/>
    <s v="United States"/>
    <x v="22"/>
    <x v="10"/>
    <n v="60610"/>
    <x v="2"/>
    <s v="TEC-AC-10004510"/>
    <x v="2"/>
    <x v="11"/>
    <x v="944"/>
    <n v="26.175999999999998"/>
    <n v="2"/>
    <n v="0.2"/>
    <n v="-3.2719999999999998"/>
  </r>
  <r>
    <n v="3361"/>
    <x v="1665"/>
    <x v="1"/>
    <x v="593"/>
    <d v="2012-08-06T00:00:00"/>
    <s v="Second Class"/>
    <s v="TC-21535"/>
    <s v="Tracy Collins"/>
    <x v="2"/>
    <s v="United States"/>
    <x v="20"/>
    <x v="15"/>
    <n v="10024"/>
    <x v="3"/>
    <s v="OFF-PA-10004569"/>
    <x v="1"/>
    <x v="10"/>
    <x v="227"/>
    <n v="30.44"/>
    <n v="4"/>
    <n v="0"/>
    <n v="14.306800000000001"/>
  </r>
  <r>
    <n v="3362"/>
    <x v="1665"/>
    <x v="1"/>
    <x v="593"/>
    <d v="2012-08-06T00:00:00"/>
    <s v="Second Class"/>
    <s v="TC-21535"/>
    <s v="Tracy Collins"/>
    <x v="2"/>
    <s v="United States"/>
    <x v="20"/>
    <x v="15"/>
    <n v="10024"/>
    <x v="3"/>
    <s v="FUR-FU-10000672"/>
    <x v="0"/>
    <x v="5"/>
    <x v="1508"/>
    <n v="35.28"/>
    <n v="3"/>
    <n v="0"/>
    <n v="11.995200000000001"/>
  </r>
  <r>
    <n v="3363"/>
    <x v="1666"/>
    <x v="1"/>
    <x v="350"/>
    <d v="2012-12-20T00:00:00"/>
    <s v="Standard Class"/>
    <s v="Dp-13240"/>
    <s v="Dean percer"/>
    <x v="2"/>
    <s v="United States"/>
    <x v="359"/>
    <x v="31"/>
    <n v="2151"/>
    <x v="3"/>
    <s v="OFF-PA-10004451"/>
    <x v="1"/>
    <x v="10"/>
    <x v="493"/>
    <n v="19.440000000000001"/>
    <n v="3"/>
    <n v="0"/>
    <n v="9.3312000000000008"/>
  </r>
  <r>
    <n v="3364"/>
    <x v="1666"/>
    <x v="1"/>
    <x v="350"/>
    <d v="2012-12-20T00:00:00"/>
    <s v="Standard Class"/>
    <s v="Dp-13240"/>
    <s v="Dean percer"/>
    <x v="2"/>
    <s v="United States"/>
    <x v="359"/>
    <x v="31"/>
    <n v="2151"/>
    <x v="3"/>
    <s v="OFF-BI-10004738"/>
    <x v="1"/>
    <x v="8"/>
    <x v="92"/>
    <n v="37.880000000000003"/>
    <n v="2"/>
    <n v="0"/>
    <n v="18.940000000000001"/>
  </r>
  <r>
    <n v="3365"/>
    <x v="1667"/>
    <x v="0"/>
    <x v="87"/>
    <d v="2013-07-19T00:00:00"/>
    <s v="Second Class"/>
    <s v="MC-17425"/>
    <s v="Mark Cousins"/>
    <x v="1"/>
    <s v="United States"/>
    <x v="12"/>
    <x v="5"/>
    <n v="77036"/>
    <x v="2"/>
    <s v="FUR-FU-10001940"/>
    <x v="0"/>
    <x v="5"/>
    <x v="33"/>
    <n v="9.5519999999999996"/>
    <n v="3"/>
    <n v="0.6"/>
    <n v="-3.8208000000000002"/>
  </r>
  <r>
    <n v="3366"/>
    <x v="1668"/>
    <x v="2"/>
    <x v="867"/>
    <d v="2011-03-02T00:00:00"/>
    <s v="First Class"/>
    <s v="LC-17050"/>
    <s v="Liz Carlisle"/>
    <x v="0"/>
    <s v="United States"/>
    <x v="133"/>
    <x v="1"/>
    <n v="92691"/>
    <x v="1"/>
    <s v="FUR-BO-10003966"/>
    <x v="0"/>
    <x v="0"/>
    <x v="1086"/>
    <n v="290.666"/>
    <n v="2"/>
    <n v="0.15"/>
    <n v="3.4196"/>
  </r>
  <r>
    <n v="3367"/>
    <x v="1669"/>
    <x v="2"/>
    <x v="868"/>
    <d v="2011-07-15T00:00:00"/>
    <s v="Standard Class"/>
    <s v="BM-11650"/>
    <s v="Brian Moss"/>
    <x v="1"/>
    <s v="United States"/>
    <x v="61"/>
    <x v="5"/>
    <n v="75217"/>
    <x v="2"/>
    <s v="OFF-PA-10003072"/>
    <x v="1"/>
    <x v="10"/>
    <x v="918"/>
    <n v="10.368"/>
    <n v="2"/>
    <n v="0.2"/>
    <n v="3.6288"/>
  </r>
  <r>
    <n v="3368"/>
    <x v="1669"/>
    <x v="2"/>
    <x v="868"/>
    <d v="2011-07-15T00:00:00"/>
    <s v="Standard Class"/>
    <s v="BM-11650"/>
    <s v="Brian Moss"/>
    <x v="1"/>
    <s v="United States"/>
    <x v="61"/>
    <x v="5"/>
    <n v="75217"/>
    <x v="2"/>
    <s v="OFF-PA-10002245"/>
    <x v="1"/>
    <x v="10"/>
    <x v="1334"/>
    <n v="14.352"/>
    <n v="3"/>
    <n v="0.2"/>
    <n v="4.4850000000000003"/>
  </r>
  <r>
    <n v="3369"/>
    <x v="1670"/>
    <x v="1"/>
    <x v="82"/>
    <d v="2012-11-25T00:00:00"/>
    <s v="Standard Class"/>
    <s v="NW-18400"/>
    <s v="Natalie Webber"/>
    <x v="0"/>
    <s v="United States"/>
    <x v="98"/>
    <x v="33"/>
    <n v="89115"/>
    <x v="1"/>
    <s v="FUR-BO-10002598"/>
    <x v="0"/>
    <x v="0"/>
    <x v="1509"/>
    <n v="141.96"/>
    <n v="2"/>
    <n v="0"/>
    <n v="41.168399999999998"/>
  </r>
  <r>
    <n v="3370"/>
    <x v="1670"/>
    <x v="1"/>
    <x v="82"/>
    <d v="2012-11-25T00:00:00"/>
    <s v="Standard Class"/>
    <s v="NW-18400"/>
    <s v="Natalie Webber"/>
    <x v="0"/>
    <s v="United States"/>
    <x v="98"/>
    <x v="33"/>
    <n v="89115"/>
    <x v="1"/>
    <s v="OFF-BI-10002225"/>
    <x v="1"/>
    <x v="8"/>
    <x v="336"/>
    <n v="66.048000000000002"/>
    <n v="4"/>
    <n v="0.2"/>
    <n v="23.116800000000001"/>
  </r>
  <r>
    <n v="3371"/>
    <x v="1671"/>
    <x v="0"/>
    <x v="869"/>
    <d v="2013-03-26T00:00:00"/>
    <s v="Same Day"/>
    <s v="TB-21280"/>
    <s v="Toby Braunhardt"/>
    <x v="0"/>
    <s v="United States"/>
    <x v="110"/>
    <x v="26"/>
    <n v="73071"/>
    <x v="2"/>
    <s v="TEC-AC-10003832"/>
    <x v="2"/>
    <x v="11"/>
    <x v="216"/>
    <n v="1287.45"/>
    <n v="5"/>
    <n v="0"/>
    <n v="244.6155"/>
  </r>
  <r>
    <n v="3372"/>
    <x v="1672"/>
    <x v="3"/>
    <x v="397"/>
    <d v="2014-01-10T00:00:00"/>
    <s v="Standard Class"/>
    <s v="BS-11755"/>
    <s v="Bruce Stewart"/>
    <x v="0"/>
    <s v="United States"/>
    <x v="8"/>
    <x v="1"/>
    <n v="94122"/>
    <x v="1"/>
    <s v="OFF-BI-10000822"/>
    <x v="1"/>
    <x v="8"/>
    <x v="958"/>
    <n v="25.824000000000002"/>
    <n v="6"/>
    <n v="0.2"/>
    <n v="9.0383999999999993"/>
  </r>
  <r>
    <n v="3373"/>
    <x v="1672"/>
    <x v="3"/>
    <x v="397"/>
    <d v="2014-01-10T00:00:00"/>
    <s v="Standard Class"/>
    <s v="BS-11755"/>
    <s v="Bruce Stewart"/>
    <x v="0"/>
    <s v="United States"/>
    <x v="8"/>
    <x v="1"/>
    <n v="94122"/>
    <x v="1"/>
    <s v="OFF-AP-10001242"/>
    <x v="1"/>
    <x v="9"/>
    <x v="1408"/>
    <n v="160.96"/>
    <n v="2"/>
    <n v="0"/>
    <n v="48.287999999999997"/>
  </r>
  <r>
    <n v="3374"/>
    <x v="1673"/>
    <x v="1"/>
    <x v="784"/>
    <d v="2012-10-12T00:00:00"/>
    <s v="Standard Class"/>
    <s v="SO-20335"/>
    <s v="Sean O'Donnell"/>
    <x v="0"/>
    <s v="United States"/>
    <x v="337"/>
    <x v="15"/>
    <n v="11550"/>
    <x v="3"/>
    <s v="FUR-FU-10002445"/>
    <x v="0"/>
    <x v="5"/>
    <x v="1439"/>
    <n v="28.44"/>
    <n v="3"/>
    <n v="0"/>
    <n v="11.375999999999999"/>
  </r>
  <r>
    <n v="3375"/>
    <x v="1673"/>
    <x v="1"/>
    <x v="784"/>
    <d v="2012-10-12T00:00:00"/>
    <s v="Standard Class"/>
    <s v="SO-20335"/>
    <s v="Sean O'Donnell"/>
    <x v="0"/>
    <s v="United States"/>
    <x v="337"/>
    <x v="15"/>
    <n v="11550"/>
    <x v="3"/>
    <s v="FUR-CH-10002372"/>
    <x v="0"/>
    <x v="1"/>
    <x v="390"/>
    <n v="364.41"/>
    <n v="5"/>
    <n v="0.1"/>
    <n v="8.0980000000000008"/>
  </r>
  <r>
    <n v="3376"/>
    <x v="1673"/>
    <x v="1"/>
    <x v="784"/>
    <d v="2012-10-12T00:00:00"/>
    <s v="Standard Class"/>
    <s v="SO-20335"/>
    <s v="Sean O'Donnell"/>
    <x v="0"/>
    <s v="United States"/>
    <x v="337"/>
    <x v="15"/>
    <n v="11550"/>
    <x v="3"/>
    <s v="TEC-PH-10000376"/>
    <x v="2"/>
    <x v="7"/>
    <x v="428"/>
    <n v="39.96"/>
    <n v="4"/>
    <n v="0"/>
    <n v="10.3896"/>
  </r>
  <r>
    <n v="3377"/>
    <x v="1673"/>
    <x v="1"/>
    <x v="784"/>
    <d v="2012-10-12T00:00:00"/>
    <s v="Standard Class"/>
    <s v="SO-20335"/>
    <s v="Sean O'Donnell"/>
    <x v="0"/>
    <s v="United States"/>
    <x v="337"/>
    <x v="15"/>
    <n v="11550"/>
    <x v="3"/>
    <s v="FUR-CH-10002965"/>
    <x v="0"/>
    <x v="1"/>
    <x v="226"/>
    <n v="361.76400000000001"/>
    <n v="2"/>
    <n v="0.1"/>
    <n v="68.333200000000005"/>
  </r>
  <r>
    <n v="3378"/>
    <x v="1674"/>
    <x v="0"/>
    <x v="474"/>
    <d v="2013-05-11T00:00:00"/>
    <s v="First Class"/>
    <s v="CS-12490"/>
    <s v="Cindy Schnelling"/>
    <x v="1"/>
    <s v="United States"/>
    <x v="360"/>
    <x v="5"/>
    <n v="77301"/>
    <x v="2"/>
    <s v="OFF-ST-10004950"/>
    <x v="1"/>
    <x v="4"/>
    <x v="1510"/>
    <n v="111.672"/>
    <n v="9"/>
    <n v="0.2"/>
    <n v="6.9794999999999998"/>
  </r>
  <r>
    <n v="3379"/>
    <x v="1675"/>
    <x v="3"/>
    <x v="294"/>
    <d v="2014-03-22T00:00:00"/>
    <s v="Standard Class"/>
    <s v="PO-19180"/>
    <s v="Philisse Overcash"/>
    <x v="2"/>
    <s v="United States"/>
    <x v="12"/>
    <x v="5"/>
    <n v="77095"/>
    <x v="2"/>
    <s v="OFF-BI-10003166"/>
    <x v="1"/>
    <x v="8"/>
    <x v="1405"/>
    <n v="13.776"/>
    <n v="6"/>
    <n v="0.8"/>
    <n v="-22.041599999999999"/>
  </r>
  <r>
    <n v="3380"/>
    <x v="1675"/>
    <x v="3"/>
    <x v="294"/>
    <d v="2014-03-22T00:00:00"/>
    <s v="Standard Class"/>
    <s v="PO-19180"/>
    <s v="Philisse Overcash"/>
    <x v="2"/>
    <s v="United States"/>
    <x v="12"/>
    <x v="5"/>
    <n v="77095"/>
    <x v="2"/>
    <s v="OFF-PA-10004610"/>
    <x v="1"/>
    <x v="10"/>
    <x v="1511"/>
    <n v="10.272"/>
    <n v="3"/>
    <n v="0.2"/>
    <n v="3.21"/>
  </r>
  <r>
    <n v="3381"/>
    <x v="1676"/>
    <x v="3"/>
    <x v="51"/>
    <d v="2014-11-25T00:00:00"/>
    <s v="First Class"/>
    <s v="TD-20995"/>
    <s v="Tamara Dahlen"/>
    <x v="0"/>
    <s v="United States"/>
    <x v="10"/>
    <x v="9"/>
    <n v="19120"/>
    <x v="3"/>
    <s v="FUR-FU-10000320"/>
    <x v="0"/>
    <x v="5"/>
    <x v="1512"/>
    <n v="24.047999999999998"/>
    <n v="9"/>
    <n v="0.2"/>
    <n v="7.2144000000000004"/>
  </r>
  <r>
    <n v="3382"/>
    <x v="1677"/>
    <x v="3"/>
    <x v="151"/>
    <d v="2014-08-31T00:00:00"/>
    <s v="First Class"/>
    <s v="SP-20620"/>
    <s v="Stefania Perrino"/>
    <x v="1"/>
    <s v="United States"/>
    <x v="67"/>
    <x v="2"/>
    <n v="33614"/>
    <x v="0"/>
    <s v="OFF-EN-10004030"/>
    <x v="1"/>
    <x v="12"/>
    <x v="135"/>
    <n v="2.8959999999999999"/>
    <n v="1"/>
    <n v="0.2"/>
    <n v="0.97740000000000005"/>
  </r>
  <r>
    <n v="3383"/>
    <x v="1678"/>
    <x v="1"/>
    <x v="784"/>
    <d v="2012-09-12T00:00:00"/>
    <s v="Second Class"/>
    <s v="MS-17365"/>
    <s v="Maribeth Schnelling"/>
    <x v="0"/>
    <s v="United States"/>
    <x v="20"/>
    <x v="15"/>
    <n v="10035"/>
    <x v="3"/>
    <s v="OFF-EN-10004147"/>
    <x v="1"/>
    <x v="12"/>
    <x v="1279"/>
    <n v="17.940000000000001"/>
    <n v="3"/>
    <n v="0"/>
    <n v="8.7905999999999995"/>
  </r>
  <r>
    <n v="3384"/>
    <x v="1678"/>
    <x v="1"/>
    <x v="784"/>
    <d v="2012-09-12T00:00:00"/>
    <s v="Second Class"/>
    <s v="MS-17365"/>
    <s v="Maribeth Schnelling"/>
    <x v="0"/>
    <s v="United States"/>
    <x v="20"/>
    <x v="15"/>
    <n v="10035"/>
    <x v="3"/>
    <s v="FUR-CH-10003535"/>
    <x v="0"/>
    <x v="1"/>
    <x v="1513"/>
    <n v="384.17399999999998"/>
    <n v="7"/>
    <n v="0.1"/>
    <n v="29.880199999999999"/>
  </r>
  <r>
    <n v="3385"/>
    <x v="1678"/>
    <x v="1"/>
    <x v="784"/>
    <d v="2012-09-12T00:00:00"/>
    <s v="Second Class"/>
    <s v="MS-17365"/>
    <s v="Maribeth Schnelling"/>
    <x v="0"/>
    <s v="United States"/>
    <x v="20"/>
    <x v="15"/>
    <n v="10035"/>
    <x v="3"/>
    <s v="TEC-PH-10004586"/>
    <x v="2"/>
    <x v="7"/>
    <x v="890"/>
    <n v="1799.75"/>
    <n v="5"/>
    <n v="0"/>
    <n v="539.92499999999995"/>
  </r>
  <r>
    <n v="3386"/>
    <x v="1679"/>
    <x v="3"/>
    <x v="566"/>
    <d v="2014-12-10T00:00:00"/>
    <s v="Standard Class"/>
    <s v="Dp-13240"/>
    <s v="Dean percer"/>
    <x v="2"/>
    <s v="United States"/>
    <x v="35"/>
    <x v="3"/>
    <n v="28205"/>
    <x v="0"/>
    <s v="OFF-ST-10003208"/>
    <x v="1"/>
    <x v="4"/>
    <x v="243"/>
    <n v="580.67200000000003"/>
    <n v="4"/>
    <n v="0.2"/>
    <n v="65.325599999999994"/>
  </r>
  <r>
    <n v="3387"/>
    <x v="1679"/>
    <x v="3"/>
    <x v="566"/>
    <d v="2014-12-10T00:00:00"/>
    <s v="Standard Class"/>
    <s v="Dp-13240"/>
    <s v="Dean percer"/>
    <x v="2"/>
    <s v="United States"/>
    <x v="35"/>
    <x v="3"/>
    <n v="28205"/>
    <x v="0"/>
    <s v="OFF-FA-10003112"/>
    <x v="1"/>
    <x v="13"/>
    <x v="33"/>
    <n v="18.936"/>
    <n v="3"/>
    <n v="0.2"/>
    <n v="5.9175000000000004"/>
  </r>
  <r>
    <n v="3388"/>
    <x v="1679"/>
    <x v="3"/>
    <x v="566"/>
    <d v="2014-12-10T00:00:00"/>
    <s v="Standard Class"/>
    <s v="Dp-13240"/>
    <s v="Dean percer"/>
    <x v="2"/>
    <s v="United States"/>
    <x v="35"/>
    <x v="3"/>
    <n v="28205"/>
    <x v="0"/>
    <s v="TEC-PH-10004447"/>
    <x v="2"/>
    <x v="7"/>
    <x v="857"/>
    <n v="222.38399999999999"/>
    <n v="2"/>
    <n v="0.2"/>
    <n v="16.678799999999999"/>
  </r>
  <r>
    <n v="3389"/>
    <x v="1679"/>
    <x v="3"/>
    <x v="566"/>
    <d v="2014-12-10T00:00:00"/>
    <s v="Standard Class"/>
    <s v="Dp-13240"/>
    <s v="Dean percer"/>
    <x v="2"/>
    <s v="United States"/>
    <x v="35"/>
    <x v="3"/>
    <n v="28205"/>
    <x v="0"/>
    <s v="OFF-BI-10002854"/>
    <x v="1"/>
    <x v="8"/>
    <x v="895"/>
    <n v="50.454000000000001"/>
    <n v="6"/>
    <n v="0.7"/>
    <n v="-33.636000000000003"/>
  </r>
  <r>
    <n v="3390"/>
    <x v="1679"/>
    <x v="3"/>
    <x v="566"/>
    <d v="2014-12-10T00:00:00"/>
    <s v="Standard Class"/>
    <s v="Dp-13240"/>
    <s v="Dean percer"/>
    <x v="2"/>
    <s v="United States"/>
    <x v="35"/>
    <x v="3"/>
    <n v="28205"/>
    <x v="0"/>
    <s v="FUR-TA-10001039"/>
    <x v="0"/>
    <x v="3"/>
    <x v="824"/>
    <n v="154.76400000000001"/>
    <n v="3"/>
    <n v="0.4"/>
    <n v="-36.111600000000003"/>
  </r>
  <r>
    <n v="3391"/>
    <x v="1680"/>
    <x v="3"/>
    <x v="613"/>
    <d v="2014-03-31T00:00:00"/>
    <s v="Second Class"/>
    <s v="DB-13660"/>
    <s v="Duane Benoit"/>
    <x v="0"/>
    <s v="United States"/>
    <x v="61"/>
    <x v="5"/>
    <n v="75081"/>
    <x v="2"/>
    <s v="OFF-PA-10004239"/>
    <x v="1"/>
    <x v="10"/>
    <x v="1412"/>
    <n v="6.8479999999999999"/>
    <n v="2"/>
    <n v="0.2"/>
    <n v="2.14"/>
  </r>
  <r>
    <n v="3392"/>
    <x v="1681"/>
    <x v="2"/>
    <x v="128"/>
    <d v="2011-08-13T00:00:00"/>
    <s v="Standard Class"/>
    <s v="MG-17650"/>
    <s v="Matthew Grinstein"/>
    <x v="2"/>
    <s v="United States"/>
    <x v="4"/>
    <x v="4"/>
    <n v="98103"/>
    <x v="1"/>
    <s v="TEC-PH-10001530"/>
    <x v="2"/>
    <x v="7"/>
    <x v="632"/>
    <n v="1091.1679999999999"/>
    <n v="4"/>
    <n v="0.2"/>
    <n v="68.197999999999993"/>
  </r>
  <r>
    <n v="3393"/>
    <x v="1681"/>
    <x v="2"/>
    <x v="128"/>
    <d v="2011-08-13T00:00:00"/>
    <s v="Standard Class"/>
    <s v="MG-17650"/>
    <s v="Matthew Grinstein"/>
    <x v="2"/>
    <s v="United States"/>
    <x v="4"/>
    <x v="4"/>
    <n v="98103"/>
    <x v="1"/>
    <s v="TEC-PH-10000038"/>
    <x v="2"/>
    <x v="7"/>
    <x v="1056"/>
    <n v="219.16800000000001"/>
    <n v="2"/>
    <n v="0.2"/>
    <n v="-43.833599999999997"/>
  </r>
  <r>
    <n v="3394"/>
    <x v="1682"/>
    <x v="2"/>
    <x v="754"/>
    <d v="2011-11-25T00:00:00"/>
    <s v="First Class"/>
    <s v="EH-14185"/>
    <s v="Evan Henry"/>
    <x v="0"/>
    <s v="United States"/>
    <x v="45"/>
    <x v="5"/>
    <n v="77506"/>
    <x v="2"/>
    <s v="OFF-BI-10001765"/>
    <x v="1"/>
    <x v="8"/>
    <x v="985"/>
    <n v="6.9279999999999999"/>
    <n v="1"/>
    <n v="0.8"/>
    <n v="-11.0848"/>
  </r>
  <r>
    <n v="3395"/>
    <x v="1683"/>
    <x v="3"/>
    <x v="193"/>
    <d v="2014-11-06T00:00:00"/>
    <s v="Same Day"/>
    <s v="CL-11890"/>
    <s v="Carl Ludwig"/>
    <x v="0"/>
    <s v="United States"/>
    <x v="10"/>
    <x v="9"/>
    <n v="19143"/>
    <x v="3"/>
    <s v="OFF-PA-10000380"/>
    <x v="1"/>
    <x v="10"/>
    <x v="1281"/>
    <n v="40.031999999999996"/>
    <n v="6"/>
    <n v="0.2"/>
    <n v="15.012"/>
  </r>
  <r>
    <n v="3396"/>
    <x v="1684"/>
    <x v="3"/>
    <x v="870"/>
    <d v="2014-09-07T00:00:00"/>
    <s v="Standard Class"/>
    <s v="KF-16285"/>
    <s v="Karen Ferguson"/>
    <x v="2"/>
    <s v="United States"/>
    <x v="245"/>
    <x v="14"/>
    <n v="46203"/>
    <x v="2"/>
    <s v="OFF-ST-10001128"/>
    <x v="1"/>
    <x v="4"/>
    <x v="1418"/>
    <n v="443.92"/>
    <n v="4"/>
    <n v="0"/>
    <n v="13.317600000000001"/>
  </r>
  <r>
    <n v="3397"/>
    <x v="1684"/>
    <x v="3"/>
    <x v="870"/>
    <d v="2014-09-07T00:00:00"/>
    <s v="Standard Class"/>
    <s v="KF-16285"/>
    <s v="Karen Ferguson"/>
    <x v="2"/>
    <s v="United States"/>
    <x v="245"/>
    <x v="14"/>
    <n v="46203"/>
    <x v="2"/>
    <s v="OFF-BI-10003656"/>
    <x v="1"/>
    <x v="8"/>
    <x v="13"/>
    <n v="169.99"/>
    <n v="1"/>
    <n v="0"/>
    <n v="78.195400000000006"/>
  </r>
  <r>
    <n v="3398"/>
    <x v="1684"/>
    <x v="3"/>
    <x v="870"/>
    <d v="2014-09-07T00:00:00"/>
    <s v="Standard Class"/>
    <s v="KF-16285"/>
    <s v="Karen Ferguson"/>
    <x v="2"/>
    <s v="United States"/>
    <x v="245"/>
    <x v="14"/>
    <n v="46203"/>
    <x v="2"/>
    <s v="OFF-PA-10003441"/>
    <x v="1"/>
    <x v="10"/>
    <x v="485"/>
    <n v="25.92"/>
    <n v="4"/>
    <n v="0"/>
    <n v="12.441599999999999"/>
  </r>
  <r>
    <n v="3399"/>
    <x v="1685"/>
    <x v="2"/>
    <x v="871"/>
    <d v="2011-11-26T00:00:00"/>
    <s v="Standard Class"/>
    <s v="DH-13075"/>
    <s v="Dave Hallsten"/>
    <x v="1"/>
    <s v="United States"/>
    <x v="102"/>
    <x v="0"/>
    <n v="40475"/>
    <x v="0"/>
    <s v="TEC-PH-10002923"/>
    <x v="2"/>
    <x v="7"/>
    <x v="680"/>
    <n v="36.99"/>
    <n v="1"/>
    <n v="0"/>
    <n v="9.9872999999999994"/>
  </r>
  <r>
    <n v="3400"/>
    <x v="1685"/>
    <x v="2"/>
    <x v="871"/>
    <d v="2011-11-26T00:00:00"/>
    <s v="Standard Class"/>
    <s v="DH-13075"/>
    <s v="Dave Hallsten"/>
    <x v="1"/>
    <s v="United States"/>
    <x v="102"/>
    <x v="0"/>
    <n v="40475"/>
    <x v="0"/>
    <s v="OFF-PA-10004359"/>
    <x v="1"/>
    <x v="10"/>
    <x v="1059"/>
    <n v="629.1"/>
    <n v="6"/>
    <n v="0"/>
    <n v="301.96800000000002"/>
  </r>
  <r>
    <n v="3401"/>
    <x v="1685"/>
    <x v="2"/>
    <x v="871"/>
    <d v="2011-11-26T00:00:00"/>
    <s v="Standard Class"/>
    <s v="DH-13075"/>
    <s v="Dave Hallsten"/>
    <x v="1"/>
    <s v="United States"/>
    <x v="102"/>
    <x v="0"/>
    <n v="40475"/>
    <x v="0"/>
    <s v="OFF-ST-10001511"/>
    <x v="1"/>
    <x v="4"/>
    <x v="551"/>
    <n v="193.95"/>
    <n v="3"/>
    <n v="0"/>
    <n v="9.6974999999999998"/>
  </r>
  <r>
    <n v="3402"/>
    <x v="1685"/>
    <x v="2"/>
    <x v="871"/>
    <d v="2011-11-26T00:00:00"/>
    <s v="Standard Class"/>
    <s v="DH-13075"/>
    <s v="Dave Hallsten"/>
    <x v="1"/>
    <s v="United States"/>
    <x v="102"/>
    <x v="0"/>
    <n v="40475"/>
    <x v="0"/>
    <s v="OFF-AR-10002833"/>
    <x v="1"/>
    <x v="6"/>
    <x v="6"/>
    <n v="5.46"/>
    <n v="3"/>
    <n v="0"/>
    <n v="1.4742"/>
  </r>
  <r>
    <n v="3403"/>
    <x v="1686"/>
    <x v="1"/>
    <x v="124"/>
    <d v="2012-05-05T00:00:00"/>
    <s v="First Class"/>
    <s v="LA-16780"/>
    <s v="Laura Armstrong"/>
    <x v="1"/>
    <s v="United States"/>
    <x v="361"/>
    <x v="10"/>
    <n v="60477"/>
    <x v="2"/>
    <s v="FUR-FU-10001940"/>
    <x v="0"/>
    <x v="5"/>
    <x v="33"/>
    <n v="22.288"/>
    <n v="7"/>
    <n v="0.6"/>
    <n v="-8.9152000000000005"/>
  </r>
  <r>
    <n v="3404"/>
    <x v="1687"/>
    <x v="3"/>
    <x v="148"/>
    <d v="2014-06-06T00:00:00"/>
    <s v="Standard Class"/>
    <s v="HZ-14950"/>
    <s v="Henia Zydlo"/>
    <x v="0"/>
    <s v="United States"/>
    <x v="12"/>
    <x v="5"/>
    <n v="77095"/>
    <x v="2"/>
    <s v="FUR-FU-10003919"/>
    <x v="0"/>
    <x v="5"/>
    <x v="1514"/>
    <n v="65.424000000000007"/>
    <n v="4"/>
    <n v="0.6"/>
    <n v="-52.339199999999998"/>
  </r>
  <r>
    <n v="3405"/>
    <x v="1688"/>
    <x v="1"/>
    <x v="872"/>
    <d v="2012-10-17T00:00:00"/>
    <s v="Same Day"/>
    <s v="CM-12190"/>
    <s v="Charlotte Melton"/>
    <x v="0"/>
    <s v="United States"/>
    <x v="1"/>
    <x v="1"/>
    <n v="90004"/>
    <x v="1"/>
    <s v="OFF-ST-10003479"/>
    <x v="1"/>
    <x v="4"/>
    <x v="41"/>
    <n v="77.88"/>
    <n v="2"/>
    <n v="0"/>
    <n v="3.8940000000000001"/>
  </r>
  <r>
    <n v="3406"/>
    <x v="1689"/>
    <x v="2"/>
    <x v="488"/>
    <d v="2011-04-27T00:00:00"/>
    <s v="Standard Class"/>
    <s v="LB-16795"/>
    <s v="Laurel Beltran"/>
    <x v="2"/>
    <s v="United States"/>
    <x v="38"/>
    <x v="24"/>
    <n v="43229"/>
    <x v="3"/>
    <s v="FUR-CH-10002965"/>
    <x v="0"/>
    <x v="1"/>
    <x v="226"/>
    <n v="281.37200000000001"/>
    <n v="2"/>
    <n v="0.3"/>
    <n v="-12.0588"/>
  </r>
  <r>
    <n v="3407"/>
    <x v="1689"/>
    <x v="2"/>
    <x v="488"/>
    <d v="2011-04-27T00:00:00"/>
    <s v="Standard Class"/>
    <s v="LB-16795"/>
    <s v="Laurel Beltran"/>
    <x v="2"/>
    <s v="United States"/>
    <x v="38"/>
    <x v="24"/>
    <n v="43229"/>
    <x v="3"/>
    <s v="FUR-CH-10002965"/>
    <x v="0"/>
    <x v="1"/>
    <x v="226"/>
    <n v="281.37200000000001"/>
    <n v="2"/>
    <n v="0.3"/>
    <n v="-12.0588"/>
  </r>
  <r>
    <n v="3408"/>
    <x v="1689"/>
    <x v="2"/>
    <x v="488"/>
    <d v="2011-04-27T00:00:00"/>
    <s v="Standard Class"/>
    <s v="LB-16795"/>
    <s v="Laurel Beltran"/>
    <x v="2"/>
    <s v="United States"/>
    <x v="38"/>
    <x v="24"/>
    <n v="43229"/>
    <x v="3"/>
    <s v="OFF-BI-10000145"/>
    <x v="1"/>
    <x v="8"/>
    <x v="735"/>
    <n v="7.4880000000000004"/>
    <n v="8"/>
    <n v="0.7"/>
    <n v="-5.2416"/>
  </r>
  <r>
    <n v="3409"/>
    <x v="1689"/>
    <x v="2"/>
    <x v="488"/>
    <d v="2011-04-27T00:00:00"/>
    <s v="Standard Class"/>
    <s v="LB-16795"/>
    <s v="Laurel Beltran"/>
    <x v="2"/>
    <s v="United States"/>
    <x v="38"/>
    <x v="24"/>
    <n v="43229"/>
    <x v="3"/>
    <s v="FUR-FU-10002191"/>
    <x v="0"/>
    <x v="5"/>
    <x v="762"/>
    <n v="22.335999999999999"/>
    <n v="4"/>
    <n v="0.2"/>
    <n v="7.8175999999999997"/>
  </r>
  <r>
    <n v="3410"/>
    <x v="1690"/>
    <x v="3"/>
    <x v="504"/>
    <d v="2014-07-05T00:00:00"/>
    <s v="Standard Class"/>
    <s v="JF-15490"/>
    <s v="Jeremy Farry"/>
    <x v="0"/>
    <s v="United States"/>
    <x v="38"/>
    <x v="24"/>
    <n v="43229"/>
    <x v="3"/>
    <s v="OFF-PA-10004451"/>
    <x v="1"/>
    <x v="10"/>
    <x v="493"/>
    <n v="10.368"/>
    <n v="2"/>
    <n v="0.2"/>
    <n v="3.6288"/>
  </r>
  <r>
    <n v="3411"/>
    <x v="1691"/>
    <x v="0"/>
    <x v="873"/>
    <d v="2013-09-25T00:00:00"/>
    <s v="Standard Class"/>
    <s v="GM-14695"/>
    <s v="Greg Maxwell"/>
    <x v="1"/>
    <s v="United States"/>
    <x v="8"/>
    <x v="1"/>
    <n v="94122"/>
    <x v="1"/>
    <s v="OFF-PA-10001471"/>
    <x v="1"/>
    <x v="10"/>
    <x v="1468"/>
    <n v="65.790000000000006"/>
    <n v="9"/>
    <n v="0"/>
    <n v="30.263400000000001"/>
  </r>
  <r>
    <n v="3412"/>
    <x v="1691"/>
    <x v="0"/>
    <x v="873"/>
    <d v="2013-09-25T00:00:00"/>
    <s v="Standard Class"/>
    <s v="GM-14695"/>
    <s v="Greg Maxwell"/>
    <x v="1"/>
    <s v="United States"/>
    <x v="8"/>
    <x v="1"/>
    <n v="94122"/>
    <x v="1"/>
    <s v="OFF-BI-10003656"/>
    <x v="1"/>
    <x v="8"/>
    <x v="13"/>
    <n v="271.98399999999998"/>
    <n v="2"/>
    <n v="0.2"/>
    <n v="88.394800000000004"/>
  </r>
  <r>
    <n v="3413"/>
    <x v="1691"/>
    <x v="0"/>
    <x v="873"/>
    <d v="2013-09-25T00:00:00"/>
    <s v="Standard Class"/>
    <s v="GM-14695"/>
    <s v="Greg Maxwell"/>
    <x v="1"/>
    <s v="United States"/>
    <x v="8"/>
    <x v="1"/>
    <n v="94122"/>
    <x v="1"/>
    <s v="OFF-AR-10000940"/>
    <x v="1"/>
    <x v="6"/>
    <x v="134"/>
    <n v="11.76"/>
    <n v="4"/>
    <n v="0"/>
    <n v="3.1751999999999998"/>
  </r>
  <r>
    <n v="3414"/>
    <x v="1691"/>
    <x v="0"/>
    <x v="873"/>
    <d v="2013-09-25T00:00:00"/>
    <s v="Standard Class"/>
    <s v="GM-14695"/>
    <s v="Greg Maxwell"/>
    <x v="1"/>
    <s v="United States"/>
    <x v="8"/>
    <x v="1"/>
    <n v="94122"/>
    <x v="1"/>
    <s v="OFF-PA-10002319"/>
    <x v="1"/>
    <x v="10"/>
    <x v="1391"/>
    <n v="77.52"/>
    <n v="2"/>
    <n v="0"/>
    <n v="37.9848"/>
  </r>
  <r>
    <n v="3415"/>
    <x v="1691"/>
    <x v="0"/>
    <x v="873"/>
    <d v="2013-09-25T00:00:00"/>
    <s v="Standard Class"/>
    <s v="GM-14695"/>
    <s v="Greg Maxwell"/>
    <x v="1"/>
    <s v="United States"/>
    <x v="8"/>
    <x v="1"/>
    <n v="94122"/>
    <x v="1"/>
    <s v="OFF-BI-10000977"/>
    <x v="1"/>
    <x v="8"/>
    <x v="982"/>
    <n v="48.64"/>
    <n v="2"/>
    <n v="0.2"/>
    <n v="15.808"/>
  </r>
  <r>
    <n v="3416"/>
    <x v="1692"/>
    <x v="0"/>
    <x v="476"/>
    <d v="2013-03-09T00:00:00"/>
    <s v="Same Day"/>
    <s v="SS-20590"/>
    <s v="Sonia Sunley"/>
    <x v="0"/>
    <s v="United States"/>
    <x v="6"/>
    <x v="6"/>
    <n v="53711"/>
    <x v="2"/>
    <s v="OFF-FA-10002676"/>
    <x v="1"/>
    <x v="13"/>
    <x v="1069"/>
    <n v="1.81"/>
    <n v="1"/>
    <n v="0"/>
    <n v="0.65159999999999996"/>
  </r>
  <r>
    <n v="3417"/>
    <x v="1692"/>
    <x v="0"/>
    <x v="476"/>
    <d v="2013-03-09T00:00:00"/>
    <s v="Same Day"/>
    <s v="SS-20590"/>
    <s v="Sonia Sunley"/>
    <x v="0"/>
    <s v="United States"/>
    <x v="6"/>
    <x v="6"/>
    <n v="53711"/>
    <x v="2"/>
    <s v="OFF-BI-10004970"/>
    <x v="1"/>
    <x v="8"/>
    <x v="908"/>
    <n v="8.26"/>
    <n v="2"/>
    <n v="0"/>
    <n v="3.8822000000000001"/>
  </r>
  <r>
    <n v="3418"/>
    <x v="1693"/>
    <x v="1"/>
    <x v="381"/>
    <d v="2012-02-05T00:00:00"/>
    <s v="Standard Class"/>
    <s v="TC-21475"/>
    <s v="Tony Chapman"/>
    <x v="2"/>
    <s v="United States"/>
    <x v="34"/>
    <x v="22"/>
    <n v="80013"/>
    <x v="1"/>
    <s v="OFF-AP-10003971"/>
    <x v="1"/>
    <x v="9"/>
    <x v="914"/>
    <n v="43.56"/>
    <n v="5"/>
    <n v="0.2"/>
    <n v="3.2669999999999999"/>
  </r>
  <r>
    <n v="3419"/>
    <x v="1693"/>
    <x v="1"/>
    <x v="381"/>
    <d v="2012-02-05T00:00:00"/>
    <s v="Standard Class"/>
    <s v="TC-21475"/>
    <s v="Tony Chapman"/>
    <x v="2"/>
    <s v="United States"/>
    <x v="34"/>
    <x v="22"/>
    <n v="80013"/>
    <x v="1"/>
    <s v="OFF-SU-10001574"/>
    <x v="1"/>
    <x v="14"/>
    <x v="498"/>
    <n v="5.84"/>
    <n v="2"/>
    <n v="0.2"/>
    <n v="0.73"/>
  </r>
  <r>
    <n v="3420"/>
    <x v="1694"/>
    <x v="1"/>
    <x v="684"/>
    <d v="2012-09-13T00:00:00"/>
    <s v="Standard Class"/>
    <s v="CC-12430"/>
    <s v="Chuck Clark"/>
    <x v="2"/>
    <s v="United States"/>
    <x v="20"/>
    <x v="15"/>
    <n v="10024"/>
    <x v="3"/>
    <s v="FUR-CH-10000665"/>
    <x v="0"/>
    <x v="1"/>
    <x v="656"/>
    <n v="271.76400000000001"/>
    <n v="2"/>
    <n v="0.1"/>
    <n v="60.392000000000003"/>
  </r>
  <r>
    <n v="3421"/>
    <x v="1695"/>
    <x v="0"/>
    <x v="316"/>
    <d v="2013-04-06T00:00:00"/>
    <s v="Standard Class"/>
    <s v="CL-12565"/>
    <s v="Clay Ludtke"/>
    <x v="0"/>
    <s v="United States"/>
    <x v="1"/>
    <x v="1"/>
    <n v="90004"/>
    <x v="1"/>
    <s v="OFF-AP-10000891"/>
    <x v="1"/>
    <x v="9"/>
    <x v="163"/>
    <n v="262.24"/>
    <n v="2"/>
    <n v="0"/>
    <n v="78.671999999999997"/>
  </r>
  <r>
    <n v="3422"/>
    <x v="1695"/>
    <x v="0"/>
    <x v="316"/>
    <d v="2013-04-06T00:00:00"/>
    <s v="Standard Class"/>
    <s v="CL-12565"/>
    <s v="Clay Ludtke"/>
    <x v="0"/>
    <s v="United States"/>
    <x v="1"/>
    <x v="1"/>
    <n v="90004"/>
    <x v="1"/>
    <s v="OFF-PA-10003790"/>
    <x v="1"/>
    <x v="10"/>
    <x v="1250"/>
    <n v="182.72"/>
    <n v="8"/>
    <n v="0"/>
    <n v="84.051199999999994"/>
  </r>
  <r>
    <n v="3423"/>
    <x v="1695"/>
    <x v="0"/>
    <x v="316"/>
    <d v="2013-04-06T00:00:00"/>
    <s v="Standard Class"/>
    <s v="CL-12565"/>
    <s v="Clay Ludtke"/>
    <x v="0"/>
    <s v="United States"/>
    <x v="1"/>
    <x v="1"/>
    <n v="90004"/>
    <x v="1"/>
    <s v="TEC-AC-10002217"/>
    <x v="2"/>
    <x v="11"/>
    <x v="1178"/>
    <n v="131.6"/>
    <n v="7"/>
    <n v="0"/>
    <n v="7.8959999999999999"/>
  </r>
  <r>
    <n v="3424"/>
    <x v="1695"/>
    <x v="0"/>
    <x v="316"/>
    <d v="2013-04-06T00:00:00"/>
    <s v="Standard Class"/>
    <s v="CL-12565"/>
    <s v="Clay Ludtke"/>
    <x v="0"/>
    <s v="United States"/>
    <x v="1"/>
    <x v="1"/>
    <n v="90004"/>
    <x v="1"/>
    <s v="OFF-BI-10002215"/>
    <x v="1"/>
    <x v="8"/>
    <x v="20"/>
    <n v="22.72"/>
    <n v="4"/>
    <n v="0.2"/>
    <n v="7.3840000000000003"/>
  </r>
  <r>
    <n v="3425"/>
    <x v="1695"/>
    <x v="0"/>
    <x v="316"/>
    <d v="2013-04-06T00:00:00"/>
    <s v="Standard Class"/>
    <s v="CL-12565"/>
    <s v="Clay Ludtke"/>
    <x v="0"/>
    <s v="United States"/>
    <x v="1"/>
    <x v="1"/>
    <n v="90004"/>
    <x v="1"/>
    <s v="TEC-MA-10001972"/>
    <x v="2"/>
    <x v="15"/>
    <x v="1469"/>
    <n v="558.4"/>
    <n v="2"/>
    <n v="0.2"/>
    <n v="41.88"/>
  </r>
  <r>
    <n v="3426"/>
    <x v="1696"/>
    <x v="1"/>
    <x v="496"/>
    <d v="2012-09-28T00:00:00"/>
    <s v="Standard Class"/>
    <s v="DE-13255"/>
    <s v="Deanra Eno"/>
    <x v="2"/>
    <s v="United States"/>
    <x v="362"/>
    <x v="23"/>
    <n v="52001"/>
    <x v="2"/>
    <s v="OFF-BI-10001525"/>
    <x v="1"/>
    <x v="8"/>
    <x v="31"/>
    <n v="15.24"/>
    <n v="4"/>
    <n v="0"/>
    <n v="6.8579999999999997"/>
  </r>
  <r>
    <n v="3427"/>
    <x v="1696"/>
    <x v="1"/>
    <x v="496"/>
    <d v="2012-09-28T00:00:00"/>
    <s v="Standard Class"/>
    <s v="DE-13255"/>
    <s v="Deanra Eno"/>
    <x v="2"/>
    <s v="United States"/>
    <x v="362"/>
    <x v="23"/>
    <n v="52001"/>
    <x v="2"/>
    <s v="FUR-CH-10000988"/>
    <x v="0"/>
    <x v="1"/>
    <x v="1132"/>
    <n v="1408.1"/>
    <n v="10"/>
    <n v="0"/>
    <n v="394.26799999999997"/>
  </r>
  <r>
    <n v="3428"/>
    <x v="1697"/>
    <x v="3"/>
    <x v="445"/>
    <d v="2014-07-07T00:00:00"/>
    <s v="Second Class"/>
    <s v="SZ-20035"/>
    <s v="Sam Zeldin"/>
    <x v="2"/>
    <s v="United States"/>
    <x v="152"/>
    <x v="24"/>
    <n v="43130"/>
    <x v="3"/>
    <s v="OFF-PA-10000174"/>
    <x v="1"/>
    <x v="10"/>
    <x v="1515"/>
    <n v="32.896000000000001"/>
    <n v="4"/>
    <n v="0.2"/>
    <n v="11.102399999999999"/>
  </r>
  <r>
    <n v="3429"/>
    <x v="1697"/>
    <x v="3"/>
    <x v="445"/>
    <d v="2014-07-07T00:00:00"/>
    <s v="Second Class"/>
    <s v="SZ-20035"/>
    <s v="Sam Zeldin"/>
    <x v="2"/>
    <s v="United States"/>
    <x v="152"/>
    <x v="24"/>
    <n v="43130"/>
    <x v="3"/>
    <s v="FUR-TA-10002041"/>
    <x v="0"/>
    <x v="3"/>
    <x v="358"/>
    <n v="215.148"/>
    <n v="2"/>
    <n v="0.4"/>
    <n v="-103.98820000000001"/>
  </r>
  <r>
    <n v="3430"/>
    <x v="1697"/>
    <x v="3"/>
    <x v="445"/>
    <d v="2014-07-07T00:00:00"/>
    <s v="Second Class"/>
    <s v="SZ-20035"/>
    <s v="Sam Zeldin"/>
    <x v="2"/>
    <s v="United States"/>
    <x v="152"/>
    <x v="24"/>
    <n v="43130"/>
    <x v="3"/>
    <s v="OFF-PA-10002246"/>
    <x v="1"/>
    <x v="10"/>
    <x v="1386"/>
    <n v="30.96"/>
    <n v="6"/>
    <n v="0.2"/>
    <n v="11.223000000000001"/>
  </r>
  <r>
    <n v="3431"/>
    <x v="1698"/>
    <x v="3"/>
    <x v="166"/>
    <d v="2014-10-12T00:00:00"/>
    <s v="First Class"/>
    <s v="LF-17185"/>
    <s v="Luke Foster"/>
    <x v="0"/>
    <s v="United States"/>
    <x v="75"/>
    <x v="1"/>
    <n v="90301"/>
    <x v="1"/>
    <s v="OFF-ST-10003327"/>
    <x v="1"/>
    <x v="4"/>
    <x v="333"/>
    <n v="29.79"/>
    <n v="3"/>
    <n v="0"/>
    <n v="8.6390999999999991"/>
  </r>
  <r>
    <n v="3432"/>
    <x v="1698"/>
    <x v="3"/>
    <x v="166"/>
    <d v="2014-10-12T00:00:00"/>
    <s v="First Class"/>
    <s v="LF-17185"/>
    <s v="Luke Foster"/>
    <x v="0"/>
    <s v="United States"/>
    <x v="75"/>
    <x v="1"/>
    <n v="90301"/>
    <x v="1"/>
    <s v="FUR-FU-10002703"/>
    <x v="0"/>
    <x v="5"/>
    <x v="1516"/>
    <n v="128.9"/>
    <n v="2"/>
    <n v="0"/>
    <n v="15.468"/>
  </r>
  <r>
    <n v="3433"/>
    <x v="1698"/>
    <x v="3"/>
    <x v="166"/>
    <d v="2014-10-12T00:00:00"/>
    <s v="First Class"/>
    <s v="LF-17185"/>
    <s v="Luke Foster"/>
    <x v="0"/>
    <s v="United States"/>
    <x v="75"/>
    <x v="1"/>
    <n v="90301"/>
    <x v="1"/>
    <s v="OFF-PA-10003651"/>
    <x v="1"/>
    <x v="10"/>
    <x v="646"/>
    <n v="60.12"/>
    <n v="9"/>
    <n v="0"/>
    <n v="28.857600000000001"/>
  </r>
  <r>
    <n v="3434"/>
    <x v="1699"/>
    <x v="3"/>
    <x v="256"/>
    <d v="2014-10-12T00:00:00"/>
    <s v="Standard Class"/>
    <s v="AB-10165"/>
    <s v="Alan Barnes"/>
    <x v="0"/>
    <s v="United States"/>
    <x v="234"/>
    <x v="4"/>
    <n v="98006"/>
    <x v="1"/>
    <s v="OFF-BI-10001617"/>
    <x v="1"/>
    <x v="8"/>
    <x v="1315"/>
    <n v="24.815999999999999"/>
    <n v="3"/>
    <n v="0.2"/>
    <n v="8.3754000000000008"/>
  </r>
  <r>
    <n v="3435"/>
    <x v="1699"/>
    <x v="3"/>
    <x v="256"/>
    <d v="2014-10-12T00:00:00"/>
    <s v="Standard Class"/>
    <s v="AB-10165"/>
    <s v="Alan Barnes"/>
    <x v="0"/>
    <s v="United States"/>
    <x v="234"/>
    <x v="4"/>
    <n v="98006"/>
    <x v="1"/>
    <s v="OFF-BI-10000145"/>
    <x v="1"/>
    <x v="8"/>
    <x v="735"/>
    <n v="14.976000000000001"/>
    <n v="6"/>
    <n v="0.2"/>
    <n v="5.4287999999999998"/>
  </r>
  <r>
    <n v="3436"/>
    <x v="1700"/>
    <x v="1"/>
    <x v="874"/>
    <d v="2012-09-29T00:00:00"/>
    <s v="First Class"/>
    <s v="NM-18520"/>
    <s v="Neoma Murray"/>
    <x v="0"/>
    <s v="United States"/>
    <x v="22"/>
    <x v="10"/>
    <n v="60610"/>
    <x v="2"/>
    <s v="OFF-BI-10001670"/>
    <x v="1"/>
    <x v="8"/>
    <x v="438"/>
    <n v="15.08"/>
    <n v="2"/>
    <n v="0.8"/>
    <n v="-22.62"/>
  </r>
  <r>
    <n v="3437"/>
    <x v="1700"/>
    <x v="1"/>
    <x v="874"/>
    <d v="2012-09-29T00:00:00"/>
    <s v="First Class"/>
    <s v="NM-18520"/>
    <s v="Neoma Murray"/>
    <x v="0"/>
    <s v="United States"/>
    <x v="22"/>
    <x v="10"/>
    <n v="60610"/>
    <x v="2"/>
    <s v="FUR-FU-10003849"/>
    <x v="0"/>
    <x v="5"/>
    <x v="521"/>
    <n v="24.288"/>
    <n v="3"/>
    <n v="0.6"/>
    <n v="-12.751200000000001"/>
  </r>
  <r>
    <n v="3438"/>
    <x v="1701"/>
    <x v="3"/>
    <x v="505"/>
    <d v="2014-10-31T00:00:00"/>
    <s v="Same Day"/>
    <s v="RA-19945"/>
    <s v="Ryan Akin"/>
    <x v="0"/>
    <s v="United States"/>
    <x v="61"/>
    <x v="5"/>
    <n v="75217"/>
    <x v="2"/>
    <s v="FUR-FU-10003849"/>
    <x v="0"/>
    <x v="5"/>
    <x v="521"/>
    <n v="16.192"/>
    <n v="2"/>
    <n v="0.6"/>
    <n v="-8.5007999999999999"/>
  </r>
  <r>
    <n v="3439"/>
    <x v="1701"/>
    <x v="3"/>
    <x v="505"/>
    <d v="2014-10-31T00:00:00"/>
    <s v="Same Day"/>
    <s v="RA-19945"/>
    <s v="Ryan Akin"/>
    <x v="0"/>
    <s v="United States"/>
    <x v="61"/>
    <x v="5"/>
    <n v="75217"/>
    <x v="2"/>
    <s v="FUR-TA-10002041"/>
    <x v="0"/>
    <x v="3"/>
    <x v="358"/>
    <n v="251.006"/>
    <n v="2"/>
    <n v="0.3"/>
    <n v="-68.130200000000002"/>
  </r>
  <r>
    <n v="3440"/>
    <x v="1701"/>
    <x v="3"/>
    <x v="505"/>
    <d v="2014-10-31T00:00:00"/>
    <s v="Same Day"/>
    <s v="RA-19945"/>
    <s v="Ryan Akin"/>
    <x v="0"/>
    <s v="United States"/>
    <x v="61"/>
    <x v="5"/>
    <n v="75217"/>
    <x v="2"/>
    <s v="OFF-ST-10002214"/>
    <x v="1"/>
    <x v="4"/>
    <x v="994"/>
    <n v="54.192"/>
    <n v="6"/>
    <n v="0.2"/>
    <n v="4.0644"/>
  </r>
  <r>
    <n v="3441"/>
    <x v="1702"/>
    <x v="1"/>
    <x v="239"/>
    <d v="2012-11-30T00:00:00"/>
    <s v="Same Day"/>
    <s v="PO-19195"/>
    <s v="Phillina Ober"/>
    <x v="2"/>
    <s v="United States"/>
    <x v="8"/>
    <x v="1"/>
    <n v="94122"/>
    <x v="1"/>
    <s v="OFF-BI-10001078"/>
    <x v="1"/>
    <x v="8"/>
    <x v="61"/>
    <n v="4.3040000000000003"/>
    <n v="1"/>
    <n v="0.2"/>
    <n v="1.5602"/>
  </r>
  <r>
    <n v="3442"/>
    <x v="1703"/>
    <x v="2"/>
    <x v="518"/>
    <d v="2011-03-14T00:00:00"/>
    <s v="Second Class"/>
    <s v="KA-16525"/>
    <s v="Kelly Andreada"/>
    <x v="0"/>
    <s v="United States"/>
    <x v="20"/>
    <x v="15"/>
    <n v="10024"/>
    <x v="3"/>
    <s v="OFF-PA-10002137"/>
    <x v="1"/>
    <x v="10"/>
    <x v="560"/>
    <n v="108.92"/>
    <n v="14"/>
    <n v="0"/>
    <n v="49.014000000000003"/>
  </r>
  <r>
    <n v="3443"/>
    <x v="1704"/>
    <x v="3"/>
    <x v="123"/>
    <d v="2014-11-24T00:00:00"/>
    <s v="Standard Class"/>
    <s v="JD-16150"/>
    <s v="Justin Deggeller"/>
    <x v="1"/>
    <s v="United States"/>
    <x v="20"/>
    <x v="15"/>
    <n v="10011"/>
    <x v="3"/>
    <s v="OFF-EN-10001415"/>
    <x v="1"/>
    <x v="12"/>
    <x v="33"/>
    <n v="16.739999999999998"/>
    <n v="3"/>
    <n v="0"/>
    <n v="8.3699999999999992"/>
  </r>
  <r>
    <n v="3444"/>
    <x v="1704"/>
    <x v="3"/>
    <x v="123"/>
    <d v="2014-11-24T00:00:00"/>
    <s v="Standard Class"/>
    <s v="JD-16150"/>
    <s v="Justin Deggeller"/>
    <x v="1"/>
    <s v="United States"/>
    <x v="20"/>
    <x v="15"/>
    <n v="10011"/>
    <x v="3"/>
    <s v="OFF-AP-10003849"/>
    <x v="1"/>
    <x v="9"/>
    <x v="833"/>
    <n v="2504.7399999999998"/>
    <n v="7"/>
    <n v="0"/>
    <n v="626.18499999999995"/>
  </r>
  <r>
    <n v="3445"/>
    <x v="1705"/>
    <x v="0"/>
    <x v="875"/>
    <d v="2013-03-08T00:00:00"/>
    <s v="Standard Class"/>
    <s v="JO-15145"/>
    <s v="Jack O'Briant"/>
    <x v="1"/>
    <s v="United States"/>
    <x v="10"/>
    <x v="9"/>
    <n v="19140"/>
    <x v="3"/>
    <s v="OFF-ST-10001713"/>
    <x v="1"/>
    <x v="4"/>
    <x v="45"/>
    <n v="84.784000000000006"/>
    <n v="2"/>
    <n v="0.2"/>
    <n v="-16.956800000000001"/>
  </r>
  <r>
    <n v="3446"/>
    <x v="1706"/>
    <x v="1"/>
    <x v="821"/>
    <d v="2012-06-17T00:00:00"/>
    <s v="Standard Class"/>
    <s v="LE-16810"/>
    <s v="Laurel Elliston"/>
    <x v="0"/>
    <s v="United States"/>
    <x v="46"/>
    <x v="13"/>
    <n v="19711"/>
    <x v="3"/>
    <s v="OFF-ST-10001505"/>
    <x v="1"/>
    <x v="4"/>
    <x v="1174"/>
    <n v="29.9"/>
    <n v="5"/>
    <n v="0"/>
    <n v="5.0830000000000002"/>
  </r>
  <r>
    <n v="3447"/>
    <x v="1707"/>
    <x v="0"/>
    <x v="876"/>
    <d v="2013-08-08T00:00:00"/>
    <s v="First Class"/>
    <s v="AH-10690"/>
    <s v="Anna HÃ¤berlin"/>
    <x v="1"/>
    <s v="United States"/>
    <x v="20"/>
    <x v="15"/>
    <n v="10024"/>
    <x v="3"/>
    <s v="OFF-PA-10000474"/>
    <x v="1"/>
    <x v="10"/>
    <x v="33"/>
    <n v="70.88"/>
    <n v="2"/>
    <n v="0"/>
    <n v="33.313600000000001"/>
  </r>
  <r>
    <n v="3448"/>
    <x v="1708"/>
    <x v="3"/>
    <x v="532"/>
    <d v="2014-06-16T00:00:00"/>
    <s v="Standard Class"/>
    <s v="KN-16705"/>
    <s v="Kristina Nunn"/>
    <x v="2"/>
    <s v="United States"/>
    <x v="109"/>
    <x v="19"/>
    <n v="36830"/>
    <x v="0"/>
    <s v="OFF-AR-10001919"/>
    <x v="1"/>
    <x v="6"/>
    <x v="853"/>
    <n v="3.76"/>
    <n v="2"/>
    <n v="0"/>
    <n v="1.0904"/>
  </r>
  <r>
    <n v="3449"/>
    <x v="1709"/>
    <x v="0"/>
    <x v="877"/>
    <d v="2013-10-14T00:00:00"/>
    <s v="Standard Class"/>
    <s v="TB-21250"/>
    <s v="Tim Brockman"/>
    <x v="0"/>
    <s v="United States"/>
    <x v="1"/>
    <x v="1"/>
    <n v="90049"/>
    <x v="1"/>
    <s v="OFF-BI-10004001"/>
    <x v="1"/>
    <x v="8"/>
    <x v="810"/>
    <n v="27.263999999999999"/>
    <n v="2"/>
    <n v="0.2"/>
    <n v="8.8607999999999993"/>
  </r>
  <r>
    <n v="3450"/>
    <x v="1710"/>
    <x v="2"/>
    <x v="78"/>
    <d v="2011-09-14T00:00:00"/>
    <s v="Standard Class"/>
    <s v="DP-13390"/>
    <s v="Dennis Pardue"/>
    <x v="2"/>
    <s v="United States"/>
    <x v="8"/>
    <x v="1"/>
    <n v="94110"/>
    <x v="1"/>
    <s v="OFF-AP-10004785"/>
    <x v="1"/>
    <x v="9"/>
    <x v="1177"/>
    <n v="56.65"/>
    <n v="5"/>
    <n v="0"/>
    <n v="24.359500000000001"/>
  </r>
  <r>
    <n v="3451"/>
    <x v="1710"/>
    <x v="2"/>
    <x v="78"/>
    <d v="2011-09-14T00:00:00"/>
    <s v="Standard Class"/>
    <s v="DP-13390"/>
    <s v="Dennis Pardue"/>
    <x v="2"/>
    <s v="United States"/>
    <x v="8"/>
    <x v="1"/>
    <n v="94110"/>
    <x v="1"/>
    <s v="OFF-ST-10002406"/>
    <x v="1"/>
    <x v="4"/>
    <x v="324"/>
    <n v="14.97"/>
    <n v="1"/>
    <n v="0"/>
    <n v="4.1916000000000002"/>
  </r>
  <r>
    <n v="3452"/>
    <x v="1710"/>
    <x v="2"/>
    <x v="78"/>
    <d v="2011-09-14T00:00:00"/>
    <s v="Standard Class"/>
    <s v="DP-13390"/>
    <s v="Dennis Pardue"/>
    <x v="2"/>
    <s v="United States"/>
    <x v="8"/>
    <x v="1"/>
    <n v="94110"/>
    <x v="1"/>
    <s v="OFF-FA-10002988"/>
    <x v="1"/>
    <x v="13"/>
    <x v="131"/>
    <n v="4.0199999999999996"/>
    <n v="2"/>
    <n v="0"/>
    <n v="1.9698"/>
  </r>
  <r>
    <n v="3453"/>
    <x v="1711"/>
    <x v="2"/>
    <x v="878"/>
    <d v="2011-03-21T00:00:00"/>
    <s v="Second Class"/>
    <s v="KN-16705"/>
    <s v="Kristina Nunn"/>
    <x v="2"/>
    <s v="United States"/>
    <x v="253"/>
    <x v="3"/>
    <n v="27604"/>
    <x v="0"/>
    <s v="TEC-PH-10002415"/>
    <x v="2"/>
    <x v="7"/>
    <x v="1517"/>
    <n v="471.92"/>
    <n v="2"/>
    <n v="0.2"/>
    <n v="29.495000000000001"/>
  </r>
  <r>
    <n v="3454"/>
    <x v="1712"/>
    <x v="1"/>
    <x v="879"/>
    <d v="2012-02-03T00:00:00"/>
    <s v="Second Class"/>
    <s v="ST-20530"/>
    <s v="Shui Tom"/>
    <x v="0"/>
    <s v="United States"/>
    <x v="203"/>
    <x v="32"/>
    <n v="31204"/>
    <x v="0"/>
    <s v="OFF-BI-10004236"/>
    <x v="1"/>
    <x v="8"/>
    <x v="891"/>
    <n v="58.72"/>
    <n v="4"/>
    <n v="0"/>
    <n v="27.011199999999999"/>
  </r>
  <r>
    <n v="3455"/>
    <x v="1713"/>
    <x v="1"/>
    <x v="584"/>
    <d v="2012-07-14T00:00:00"/>
    <s v="Standard Class"/>
    <s v="EB-13870"/>
    <s v="Emily Burns"/>
    <x v="0"/>
    <s v="United States"/>
    <x v="316"/>
    <x v="18"/>
    <n v="37211"/>
    <x v="0"/>
    <s v="OFF-AR-10000657"/>
    <x v="1"/>
    <x v="6"/>
    <x v="1518"/>
    <n v="5.16"/>
    <n v="3"/>
    <n v="0.2"/>
    <n v="0.83850000000000002"/>
  </r>
  <r>
    <n v="3456"/>
    <x v="1714"/>
    <x v="0"/>
    <x v="880"/>
    <d v="2013-02-27T00:00:00"/>
    <s v="Standard Class"/>
    <s v="AH-10210"/>
    <s v="Alan Hwang"/>
    <x v="0"/>
    <s v="United States"/>
    <x v="316"/>
    <x v="18"/>
    <n v="37211"/>
    <x v="0"/>
    <s v="OFF-PA-10004996"/>
    <x v="1"/>
    <x v="10"/>
    <x v="1519"/>
    <n v="16.495999999999999"/>
    <n v="2"/>
    <n v="0.2"/>
    <n v="5.5674000000000001"/>
  </r>
  <r>
    <n v="3457"/>
    <x v="1715"/>
    <x v="3"/>
    <x v="118"/>
    <d v="2014-09-19T00:00:00"/>
    <s v="First Class"/>
    <s v="AS-10090"/>
    <s v="Adam Shillingsburg"/>
    <x v="0"/>
    <s v="United States"/>
    <x v="10"/>
    <x v="9"/>
    <n v="19143"/>
    <x v="3"/>
    <s v="TEC-AC-10001109"/>
    <x v="2"/>
    <x v="11"/>
    <x v="998"/>
    <n v="71.975999999999999"/>
    <n v="3"/>
    <n v="0.2"/>
    <n v="19.793399999999998"/>
  </r>
  <r>
    <n v="3458"/>
    <x v="1715"/>
    <x v="3"/>
    <x v="118"/>
    <d v="2014-09-19T00:00:00"/>
    <s v="First Class"/>
    <s v="AS-10090"/>
    <s v="Adam Shillingsburg"/>
    <x v="0"/>
    <s v="United States"/>
    <x v="10"/>
    <x v="9"/>
    <n v="19143"/>
    <x v="3"/>
    <s v="FUR-FU-10003832"/>
    <x v="0"/>
    <x v="5"/>
    <x v="1420"/>
    <n v="22.512"/>
    <n v="3"/>
    <n v="0.2"/>
    <n v="2.2511999999999999"/>
  </r>
  <r>
    <n v="3459"/>
    <x v="1715"/>
    <x v="3"/>
    <x v="118"/>
    <d v="2014-09-19T00:00:00"/>
    <s v="First Class"/>
    <s v="AS-10090"/>
    <s v="Adam Shillingsburg"/>
    <x v="0"/>
    <s v="United States"/>
    <x v="10"/>
    <x v="9"/>
    <n v="19143"/>
    <x v="3"/>
    <s v="OFF-BI-10002393"/>
    <x v="1"/>
    <x v="8"/>
    <x v="1188"/>
    <n v="3.444"/>
    <n v="2"/>
    <n v="0.7"/>
    <n v="-2.7551999999999999"/>
  </r>
  <r>
    <n v="3460"/>
    <x v="1715"/>
    <x v="3"/>
    <x v="118"/>
    <d v="2014-09-19T00:00:00"/>
    <s v="First Class"/>
    <s v="AS-10090"/>
    <s v="Adam Shillingsburg"/>
    <x v="0"/>
    <s v="United States"/>
    <x v="10"/>
    <x v="9"/>
    <n v="19143"/>
    <x v="3"/>
    <s v="OFF-BI-10001359"/>
    <x v="1"/>
    <x v="8"/>
    <x v="1153"/>
    <n v="538.19399999999996"/>
    <n v="2"/>
    <n v="0.7"/>
    <n v="-412.61540000000002"/>
  </r>
  <r>
    <n v="3461"/>
    <x v="1715"/>
    <x v="3"/>
    <x v="118"/>
    <d v="2014-09-19T00:00:00"/>
    <s v="First Class"/>
    <s v="AS-10090"/>
    <s v="Adam Shillingsburg"/>
    <x v="0"/>
    <s v="United States"/>
    <x v="10"/>
    <x v="9"/>
    <n v="19143"/>
    <x v="3"/>
    <s v="TEC-AC-10003628"/>
    <x v="2"/>
    <x v="11"/>
    <x v="244"/>
    <n v="47.984000000000002"/>
    <n v="2"/>
    <n v="0.2"/>
    <n v="14.395200000000001"/>
  </r>
  <r>
    <n v="3462"/>
    <x v="1716"/>
    <x v="3"/>
    <x v="60"/>
    <d v="2014-11-11T00:00:00"/>
    <s v="Second Class"/>
    <s v="EM-13825"/>
    <s v="Elizabeth Moffitt"/>
    <x v="1"/>
    <s v="United States"/>
    <x v="61"/>
    <x v="5"/>
    <n v="75081"/>
    <x v="2"/>
    <s v="TEC-PH-10003012"/>
    <x v="2"/>
    <x v="7"/>
    <x v="344"/>
    <n v="492.76799999999997"/>
    <n v="4"/>
    <n v="0.2"/>
    <n v="55.436399999999999"/>
  </r>
  <r>
    <n v="3463"/>
    <x v="1717"/>
    <x v="1"/>
    <x v="763"/>
    <d v="2012-02-23T00:00:00"/>
    <s v="Second Class"/>
    <s v="KA-16525"/>
    <s v="Kelly Andreada"/>
    <x v="0"/>
    <s v="United States"/>
    <x v="275"/>
    <x v="30"/>
    <n v="8861"/>
    <x v="3"/>
    <s v="OFF-AR-10003903"/>
    <x v="1"/>
    <x v="6"/>
    <x v="878"/>
    <n v="286.79000000000002"/>
    <n v="7"/>
    <n v="0"/>
    <n v="74.565399999999997"/>
  </r>
  <r>
    <n v="3464"/>
    <x v="1718"/>
    <x v="0"/>
    <x v="881"/>
    <d v="2013-01-12T00:00:00"/>
    <s v="Standard Class"/>
    <s v="HJ-14875"/>
    <s v="Heather Jas"/>
    <x v="2"/>
    <s v="United States"/>
    <x v="108"/>
    <x v="2"/>
    <n v="32216"/>
    <x v="0"/>
    <s v="OFF-PA-10004675"/>
    <x v="1"/>
    <x v="10"/>
    <x v="69"/>
    <n v="5.08"/>
    <n v="1"/>
    <n v="0.2"/>
    <n v="1.651"/>
  </r>
  <r>
    <n v="3465"/>
    <x v="1719"/>
    <x v="3"/>
    <x v="734"/>
    <d v="2014-06-12T00:00:00"/>
    <s v="Second Class"/>
    <s v="ND-18370"/>
    <s v="Natalie DeCherney"/>
    <x v="0"/>
    <s v="United States"/>
    <x v="108"/>
    <x v="2"/>
    <n v="32216"/>
    <x v="0"/>
    <s v="TEC-AC-10001990"/>
    <x v="2"/>
    <x v="11"/>
    <x v="861"/>
    <n v="47.991999999999997"/>
    <n v="1"/>
    <n v="0.2"/>
    <n v="7.1988000000000003"/>
  </r>
  <r>
    <n v="3466"/>
    <x v="1720"/>
    <x v="1"/>
    <x v="229"/>
    <d v="2012-09-14T00:00:00"/>
    <s v="Standard Class"/>
    <s v="EH-13765"/>
    <s v="Edward Hooks"/>
    <x v="1"/>
    <s v="United States"/>
    <x v="359"/>
    <x v="31"/>
    <n v="2151"/>
    <x v="3"/>
    <s v="OFF-AP-10003842"/>
    <x v="1"/>
    <x v="9"/>
    <x v="1247"/>
    <n v="61.96"/>
    <n v="2"/>
    <n v="0"/>
    <n v="16.1096"/>
  </r>
  <r>
    <n v="3467"/>
    <x v="1720"/>
    <x v="1"/>
    <x v="229"/>
    <d v="2012-09-14T00:00:00"/>
    <s v="Standard Class"/>
    <s v="EH-13765"/>
    <s v="Edward Hooks"/>
    <x v="1"/>
    <s v="United States"/>
    <x v="359"/>
    <x v="31"/>
    <n v="2151"/>
    <x v="3"/>
    <s v="FUR-BO-10004695"/>
    <x v="0"/>
    <x v="0"/>
    <x v="198"/>
    <n v="361.96"/>
    <n v="2"/>
    <n v="0"/>
    <n v="83.250799999999998"/>
  </r>
  <r>
    <n v="3468"/>
    <x v="1720"/>
    <x v="1"/>
    <x v="229"/>
    <d v="2012-09-14T00:00:00"/>
    <s v="Standard Class"/>
    <s v="EH-13765"/>
    <s v="Edward Hooks"/>
    <x v="1"/>
    <s v="United States"/>
    <x v="359"/>
    <x v="31"/>
    <n v="2151"/>
    <x v="3"/>
    <s v="OFF-PA-10003039"/>
    <x v="1"/>
    <x v="10"/>
    <x v="330"/>
    <n v="278.82"/>
    <n v="9"/>
    <n v="0"/>
    <n v="125.46899999999999"/>
  </r>
  <r>
    <n v="3469"/>
    <x v="1721"/>
    <x v="0"/>
    <x v="882"/>
    <d v="2013-12-20T00:00:00"/>
    <s v="Standard Class"/>
    <s v="MC-17845"/>
    <s v="Michael Chen"/>
    <x v="0"/>
    <s v="United States"/>
    <x v="25"/>
    <x v="35"/>
    <n v="39212"/>
    <x v="0"/>
    <s v="FUR-FU-10002045"/>
    <x v="0"/>
    <x v="5"/>
    <x v="1356"/>
    <n v="133.38"/>
    <n v="6"/>
    <n v="0"/>
    <n v="58.687199999999997"/>
  </r>
  <r>
    <n v="3470"/>
    <x v="1722"/>
    <x v="1"/>
    <x v="744"/>
    <d v="2012-10-04T00:00:00"/>
    <s v="Standard Class"/>
    <s v="MH-17455"/>
    <s v="Mark Hamilton"/>
    <x v="0"/>
    <s v="United States"/>
    <x v="108"/>
    <x v="3"/>
    <n v="28540"/>
    <x v="0"/>
    <s v="OFF-PA-10001019"/>
    <x v="1"/>
    <x v="10"/>
    <x v="675"/>
    <n v="47.951999999999998"/>
    <n v="3"/>
    <n v="0.2"/>
    <n v="16.183800000000002"/>
  </r>
  <r>
    <n v="3471"/>
    <x v="1723"/>
    <x v="0"/>
    <x v="49"/>
    <d v="2013-06-12T00:00:00"/>
    <s v="Standard Class"/>
    <s v="CL-11890"/>
    <s v="Carl Ludwig"/>
    <x v="0"/>
    <s v="United States"/>
    <x v="8"/>
    <x v="1"/>
    <n v="94122"/>
    <x v="1"/>
    <s v="FUR-FU-10003724"/>
    <x v="0"/>
    <x v="5"/>
    <x v="887"/>
    <n v="16.739999999999998"/>
    <n v="2"/>
    <n v="0"/>
    <n v="4.3524000000000003"/>
  </r>
  <r>
    <n v="3472"/>
    <x v="1724"/>
    <x v="3"/>
    <x v="105"/>
    <d v="2014-11-18T00:00:00"/>
    <s v="Standard Class"/>
    <s v="SF-20965"/>
    <s v="Sylvia Foulston"/>
    <x v="1"/>
    <s v="United States"/>
    <x v="38"/>
    <x v="24"/>
    <n v="43229"/>
    <x v="3"/>
    <s v="OFF-PA-10003673"/>
    <x v="1"/>
    <x v="10"/>
    <x v="971"/>
    <n v="10.848000000000001"/>
    <n v="2"/>
    <n v="0.2"/>
    <n v="3.5255999999999998"/>
  </r>
  <r>
    <n v="3473"/>
    <x v="1724"/>
    <x v="3"/>
    <x v="105"/>
    <d v="2014-11-18T00:00:00"/>
    <s v="Standard Class"/>
    <s v="SF-20965"/>
    <s v="Sylvia Foulston"/>
    <x v="1"/>
    <s v="United States"/>
    <x v="38"/>
    <x v="24"/>
    <n v="43229"/>
    <x v="3"/>
    <s v="TEC-AC-10003614"/>
    <x v="2"/>
    <x v="11"/>
    <x v="562"/>
    <n v="18.544"/>
    <n v="2"/>
    <n v="0.2"/>
    <n v="3.0133999999999999"/>
  </r>
  <r>
    <n v="3474"/>
    <x v="1725"/>
    <x v="3"/>
    <x v="448"/>
    <d v="2014-11-03T00:00:00"/>
    <s v="Standard Class"/>
    <s v="EP-13915"/>
    <s v="Emily Phan"/>
    <x v="0"/>
    <s v="United States"/>
    <x v="363"/>
    <x v="12"/>
    <n v="48127"/>
    <x v="2"/>
    <s v="FUR-CH-10000785"/>
    <x v="0"/>
    <x v="1"/>
    <x v="320"/>
    <n v="180.98"/>
    <n v="1"/>
    <n v="0"/>
    <n v="47.0548"/>
  </r>
  <r>
    <n v="3475"/>
    <x v="1725"/>
    <x v="3"/>
    <x v="448"/>
    <d v="2014-11-03T00:00:00"/>
    <s v="Standard Class"/>
    <s v="EP-13915"/>
    <s v="Emily Phan"/>
    <x v="0"/>
    <s v="United States"/>
    <x v="363"/>
    <x v="12"/>
    <n v="48127"/>
    <x v="2"/>
    <s v="TEC-AC-10002926"/>
    <x v="2"/>
    <x v="11"/>
    <x v="1114"/>
    <n v="99.98"/>
    <n v="2"/>
    <n v="0"/>
    <n v="42.991399999999999"/>
  </r>
  <r>
    <n v="3476"/>
    <x v="1726"/>
    <x v="0"/>
    <x v="581"/>
    <d v="2013-01-12T00:00:00"/>
    <s v="First Class"/>
    <s v="RW-19630"/>
    <s v="Rob Williams"/>
    <x v="1"/>
    <s v="United States"/>
    <x v="356"/>
    <x v="41"/>
    <n v="66212"/>
    <x v="2"/>
    <s v="TEC-AC-10004633"/>
    <x v="2"/>
    <x v="11"/>
    <x v="60"/>
    <n v="34.950000000000003"/>
    <n v="5"/>
    <n v="0"/>
    <n v="15.378"/>
  </r>
  <r>
    <n v="3477"/>
    <x v="1726"/>
    <x v="0"/>
    <x v="581"/>
    <d v="2013-01-12T00:00:00"/>
    <s v="First Class"/>
    <s v="RW-19630"/>
    <s v="Rob Williams"/>
    <x v="1"/>
    <s v="United States"/>
    <x v="356"/>
    <x v="41"/>
    <n v="66212"/>
    <x v="2"/>
    <s v="OFF-BI-10000977"/>
    <x v="1"/>
    <x v="8"/>
    <x v="982"/>
    <n v="152"/>
    <n v="5"/>
    <n v="0"/>
    <n v="69.92"/>
  </r>
  <r>
    <n v="3478"/>
    <x v="1727"/>
    <x v="2"/>
    <x v="883"/>
    <d v="2011-05-09T00:00:00"/>
    <s v="Standard Class"/>
    <s v="SJ-20500"/>
    <s v="Shirley Jackson"/>
    <x v="0"/>
    <s v="United States"/>
    <x v="364"/>
    <x v="27"/>
    <n v="87505"/>
    <x v="1"/>
    <s v="TEC-AC-10001635"/>
    <x v="2"/>
    <x v="11"/>
    <x v="1363"/>
    <n v="92.52"/>
    <n v="9"/>
    <n v="0"/>
    <n v="18.504000000000001"/>
  </r>
  <r>
    <n v="3479"/>
    <x v="1728"/>
    <x v="0"/>
    <x v="16"/>
    <d v="2013-12-15T00:00:00"/>
    <s v="Standard Class"/>
    <s v="SP-20620"/>
    <s v="Stefania Perrino"/>
    <x v="1"/>
    <s v="United States"/>
    <x v="8"/>
    <x v="1"/>
    <n v="94110"/>
    <x v="1"/>
    <s v="OFF-AR-10003056"/>
    <x v="1"/>
    <x v="6"/>
    <x v="18"/>
    <n v="8.56"/>
    <n v="2"/>
    <n v="0"/>
    <n v="2.4824000000000002"/>
  </r>
  <r>
    <n v="3480"/>
    <x v="1728"/>
    <x v="0"/>
    <x v="16"/>
    <d v="2013-12-15T00:00:00"/>
    <s v="Standard Class"/>
    <s v="SP-20620"/>
    <s v="Stefania Perrino"/>
    <x v="1"/>
    <s v="United States"/>
    <x v="8"/>
    <x v="1"/>
    <n v="94110"/>
    <x v="1"/>
    <s v="OFF-PA-10003363"/>
    <x v="1"/>
    <x v="10"/>
    <x v="1520"/>
    <n v="45.36"/>
    <n v="7"/>
    <n v="0"/>
    <n v="21.7728"/>
  </r>
  <r>
    <n v="3481"/>
    <x v="1728"/>
    <x v="0"/>
    <x v="16"/>
    <d v="2013-12-15T00:00:00"/>
    <s v="Standard Class"/>
    <s v="SP-20620"/>
    <s v="Stefania Perrino"/>
    <x v="1"/>
    <s v="United States"/>
    <x v="8"/>
    <x v="1"/>
    <n v="94110"/>
    <x v="1"/>
    <s v="FUR-TA-10003954"/>
    <x v="0"/>
    <x v="3"/>
    <x v="1208"/>
    <n v="1421.664"/>
    <n v="6"/>
    <n v="0.2"/>
    <n v="-195.47880000000001"/>
  </r>
  <r>
    <n v="3482"/>
    <x v="1729"/>
    <x v="2"/>
    <x v="884"/>
    <d v="2011-10-04T00:00:00"/>
    <s v="First Class"/>
    <s v="PJ-19015"/>
    <s v="Pauline Johnson"/>
    <x v="0"/>
    <s v="United States"/>
    <x v="216"/>
    <x v="19"/>
    <n v="36608"/>
    <x v="0"/>
    <s v="FUR-FU-10004415"/>
    <x v="0"/>
    <x v="5"/>
    <x v="1054"/>
    <n v="8.9600000000000009"/>
    <n v="2"/>
    <n v="0"/>
    <n v="2.7776000000000001"/>
  </r>
  <r>
    <n v="3483"/>
    <x v="1730"/>
    <x v="2"/>
    <x v="9"/>
    <d v="2011-08-29T00:00:00"/>
    <s v="First Class"/>
    <s v="CC-12610"/>
    <s v="Corey Catlett"/>
    <x v="1"/>
    <s v="United States"/>
    <x v="24"/>
    <x v="17"/>
    <n v="22153"/>
    <x v="0"/>
    <s v="TEC-PH-10000455"/>
    <x v="2"/>
    <x v="7"/>
    <x v="1112"/>
    <n v="579.95000000000005"/>
    <n v="5"/>
    <n v="0"/>
    <n v="168.18549999999999"/>
  </r>
  <r>
    <n v="3484"/>
    <x v="1730"/>
    <x v="2"/>
    <x v="9"/>
    <d v="2011-08-29T00:00:00"/>
    <s v="First Class"/>
    <s v="CC-12610"/>
    <s v="Corey Catlett"/>
    <x v="1"/>
    <s v="United States"/>
    <x v="24"/>
    <x v="17"/>
    <n v="22153"/>
    <x v="0"/>
    <s v="FUR-FU-10002456"/>
    <x v="0"/>
    <x v="5"/>
    <x v="1009"/>
    <n v="29.12"/>
    <n v="4"/>
    <n v="0"/>
    <n v="12.521599999999999"/>
  </r>
  <r>
    <n v="3485"/>
    <x v="1730"/>
    <x v="2"/>
    <x v="9"/>
    <d v="2011-08-29T00:00:00"/>
    <s v="First Class"/>
    <s v="CC-12610"/>
    <s v="Corey Catlett"/>
    <x v="1"/>
    <s v="United States"/>
    <x v="24"/>
    <x v="17"/>
    <n v="22153"/>
    <x v="0"/>
    <s v="FUR-TA-10003569"/>
    <x v="0"/>
    <x v="3"/>
    <x v="1358"/>
    <n v="1202.94"/>
    <n v="3"/>
    <n v="0"/>
    <n v="300.73500000000001"/>
  </r>
  <r>
    <n v="3486"/>
    <x v="1731"/>
    <x v="0"/>
    <x v="147"/>
    <d v="2013-10-27T00:00:00"/>
    <s v="Standard Class"/>
    <s v="MY-18295"/>
    <s v="Muhammed Yedwab"/>
    <x v="1"/>
    <s v="United States"/>
    <x v="46"/>
    <x v="13"/>
    <n v="19711"/>
    <x v="3"/>
    <s v="OFF-BI-10002813"/>
    <x v="1"/>
    <x v="8"/>
    <x v="905"/>
    <n v="7.92"/>
    <n v="4"/>
    <n v="0"/>
    <n v="3.5640000000000001"/>
  </r>
  <r>
    <n v="3487"/>
    <x v="1732"/>
    <x v="0"/>
    <x v="885"/>
    <d v="2013-01-12T00:00:00"/>
    <s v="Same Day"/>
    <s v="DB-13210"/>
    <s v="Dean Braden"/>
    <x v="0"/>
    <s v="United States"/>
    <x v="365"/>
    <x v="3"/>
    <n v="28601"/>
    <x v="0"/>
    <s v="TEC-PH-10002890"/>
    <x v="2"/>
    <x v="7"/>
    <x v="1387"/>
    <n v="36.192"/>
    <n v="1"/>
    <n v="0.2"/>
    <n v="2.7143999999999999"/>
  </r>
  <r>
    <n v="3488"/>
    <x v="1733"/>
    <x v="3"/>
    <x v="528"/>
    <d v="2014-12-09T00:00:00"/>
    <s v="Standard Class"/>
    <s v="MG-17875"/>
    <s v="Michael Grace"/>
    <x v="2"/>
    <s v="United States"/>
    <x v="2"/>
    <x v="2"/>
    <n v="33311"/>
    <x v="0"/>
    <s v="OFF-ST-10001522"/>
    <x v="1"/>
    <x v="4"/>
    <x v="195"/>
    <n v="147.184"/>
    <n v="2"/>
    <n v="0.2"/>
    <n v="-29.436800000000002"/>
  </r>
  <r>
    <n v="3489"/>
    <x v="1734"/>
    <x v="1"/>
    <x v="740"/>
    <d v="2012-06-07T00:00:00"/>
    <s v="Standard Class"/>
    <s v="RH-19600"/>
    <s v="Rob Haberlin"/>
    <x v="0"/>
    <s v="United States"/>
    <x v="366"/>
    <x v="10"/>
    <n v="60188"/>
    <x v="2"/>
    <s v="FUR-CH-10004086"/>
    <x v="0"/>
    <x v="1"/>
    <x v="281"/>
    <n v="408.42200000000003"/>
    <n v="2"/>
    <n v="0.3"/>
    <n v="-5.8346"/>
  </r>
  <r>
    <n v="3490"/>
    <x v="1734"/>
    <x v="1"/>
    <x v="740"/>
    <d v="2012-06-07T00:00:00"/>
    <s v="Standard Class"/>
    <s v="RH-19600"/>
    <s v="Rob Haberlin"/>
    <x v="0"/>
    <s v="United States"/>
    <x v="366"/>
    <x v="10"/>
    <n v="60188"/>
    <x v="2"/>
    <s v="FUR-CH-10003774"/>
    <x v="0"/>
    <x v="1"/>
    <x v="1185"/>
    <n v="382.11599999999999"/>
    <n v="6"/>
    <n v="0.3"/>
    <n v="-92.799599999999998"/>
  </r>
  <r>
    <n v="3491"/>
    <x v="1734"/>
    <x v="1"/>
    <x v="740"/>
    <d v="2012-06-07T00:00:00"/>
    <s v="Standard Class"/>
    <s v="RH-19600"/>
    <s v="Rob Haberlin"/>
    <x v="0"/>
    <s v="United States"/>
    <x v="366"/>
    <x v="10"/>
    <n v="60188"/>
    <x v="2"/>
    <s v="OFF-ST-10004507"/>
    <x v="1"/>
    <x v="4"/>
    <x v="452"/>
    <n v="68.599999999999994"/>
    <n v="5"/>
    <n v="0.2"/>
    <n v="6.0025000000000004"/>
  </r>
  <r>
    <n v="3492"/>
    <x v="1734"/>
    <x v="1"/>
    <x v="740"/>
    <d v="2012-06-07T00:00:00"/>
    <s v="Standard Class"/>
    <s v="RH-19600"/>
    <s v="Rob Haberlin"/>
    <x v="0"/>
    <s v="United States"/>
    <x v="366"/>
    <x v="10"/>
    <n v="60188"/>
    <x v="2"/>
    <s v="OFF-ST-10003208"/>
    <x v="1"/>
    <x v="4"/>
    <x v="243"/>
    <n v="435.50400000000002"/>
    <n v="3"/>
    <n v="0.2"/>
    <n v="48.994199999999999"/>
  </r>
  <r>
    <n v="3493"/>
    <x v="1734"/>
    <x v="1"/>
    <x v="740"/>
    <d v="2012-06-07T00:00:00"/>
    <s v="Standard Class"/>
    <s v="RH-19600"/>
    <s v="Rob Haberlin"/>
    <x v="0"/>
    <s v="United States"/>
    <x v="366"/>
    <x v="10"/>
    <n v="60188"/>
    <x v="2"/>
    <s v="OFF-PA-10000659"/>
    <x v="1"/>
    <x v="10"/>
    <x v="160"/>
    <n v="11.167999999999999"/>
    <n v="2"/>
    <n v="0.2"/>
    <n v="3.7692000000000001"/>
  </r>
  <r>
    <n v="3494"/>
    <x v="1735"/>
    <x v="3"/>
    <x v="241"/>
    <d v="2014-09-29T00:00:00"/>
    <s v="Standard Class"/>
    <s v="KB-16240"/>
    <s v="Karen Bern"/>
    <x v="1"/>
    <s v="United States"/>
    <x v="367"/>
    <x v="11"/>
    <n v="56301"/>
    <x v="2"/>
    <s v="TEC-AC-10002305"/>
    <x v="2"/>
    <x v="11"/>
    <x v="1521"/>
    <n v="72"/>
    <n v="4"/>
    <n v="0"/>
    <n v="12.96"/>
  </r>
  <r>
    <n v="3495"/>
    <x v="1735"/>
    <x v="3"/>
    <x v="241"/>
    <d v="2014-09-29T00:00:00"/>
    <s v="Standard Class"/>
    <s v="KB-16240"/>
    <s v="Karen Bern"/>
    <x v="1"/>
    <s v="United States"/>
    <x v="367"/>
    <x v="11"/>
    <n v="56301"/>
    <x v="2"/>
    <s v="TEC-AC-10000990"/>
    <x v="2"/>
    <x v="11"/>
    <x v="1522"/>
    <n v="655.9"/>
    <n v="5"/>
    <n v="0"/>
    <n v="275.47800000000001"/>
  </r>
  <r>
    <n v="3496"/>
    <x v="1735"/>
    <x v="3"/>
    <x v="241"/>
    <d v="2014-09-29T00:00:00"/>
    <s v="Standard Class"/>
    <s v="KB-16240"/>
    <s v="Karen Bern"/>
    <x v="1"/>
    <s v="United States"/>
    <x v="367"/>
    <x v="11"/>
    <n v="56301"/>
    <x v="2"/>
    <s v="FUR-CH-10000665"/>
    <x v="0"/>
    <x v="1"/>
    <x v="656"/>
    <n v="603.91999999999996"/>
    <n v="4"/>
    <n v="0"/>
    <n v="181.17599999999999"/>
  </r>
  <r>
    <n v="3497"/>
    <x v="1736"/>
    <x v="0"/>
    <x v="590"/>
    <d v="2013-08-16T00:00:00"/>
    <s v="Standard Class"/>
    <s v="CA-12055"/>
    <s v="Cathy Armstrong"/>
    <x v="2"/>
    <s v="United States"/>
    <x v="1"/>
    <x v="1"/>
    <n v="90036"/>
    <x v="1"/>
    <s v="FUR-TA-10001932"/>
    <x v="0"/>
    <x v="3"/>
    <x v="840"/>
    <n v="513.024"/>
    <n v="2"/>
    <n v="0.2"/>
    <n v="12.8256"/>
  </r>
  <r>
    <n v="3498"/>
    <x v="1736"/>
    <x v="0"/>
    <x v="590"/>
    <d v="2013-08-16T00:00:00"/>
    <s v="Standard Class"/>
    <s v="CA-12055"/>
    <s v="Cathy Armstrong"/>
    <x v="2"/>
    <s v="United States"/>
    <x v="1"/>
    <x v="1"/>
    <n v="90036"/>
    <x v="1"/>
    <s v="OFF-AP-10004487"/>
    <x v="1"/>
    <x v="9"/>
    <x v="715"/>
    <n v="487.92"/>
    <n v="6"/>
    <n v="0"/>
    <n v="136.61760000000001"/>
  </r>
  <r>
    <n v="3499"/>
    <x v="1736"/>
    <x v="0"/>
    <x v="590"/>
    <d v="2013-08-16T00:00:00"/>
    <s v="Standard Class"/>
    <s v="CA-12055"/>
    <s v="Cathy Armstrong"/>
    <x v="2"/>
    <s v="United States"/>
    <x v="1"/>
    <x v="1"/>
    <n v="90036"/>
    <x v="1"/>
    <s v="OFF-BI-10002160"/>
    <x v="1"/>
    <x v="8"/>
    <x v="312"/>
    <n v="15.24"/>
    <n v="5"/>
    <n v="0.2"/>
    <n v="5.3339999999999996"/>
  </r>
  <r>
    <n v="3500"/>
    <x v="1737"/>
    <x v="0"/>
    <x v="321"/>
    <d v="2013-04-10T00:00:00"/>
    <s v="Standard Class"/>
    <s v="JK-15730"/>
    <s v="Joe Kamberova"/>
    <x v="0"/>
    <s v="United States"/>
    <x v="216"/>
    <x v="19"/>
    <n v="36608"/>
    <x v="0"/>
    <s v="TEC-AC-10000420"/>
    <x v="2"/>
    <x v="11"/>
    <x v="1487"/>
    <n v="209.97"/>
    <n v="3"/>
    <n v="0"/>
    <n v="71.389799999999994"/>
  </r>
  <r>
    <n v="3501"/>
    <x v="1737"/>
    <x v="0"/>
    <x v="321"/>
    <d v="2013-04-10T00:00:00"/>
    <s v="Standard Class"/>
    <s v="JK-15730"/>
    <s v="Joe Kamberova"/>
    <x v="0"/>
    <s v="United States"/>
    <x v="216"/>
    <x v="19"/>
    <n v="36608"/>
    <x v="0"/>
    <s v="OFF-BI-10001989"/>
    <x v="1"/>
    <x v="8"/>
    <x v="537"/>
    <n v="62.94"/>
    <n v="3"/>
    <n v="0"/>
    <n v="30.211200000000002"/>
  </r>
  <r>
    <n v="3502"/>
    <x v="1737"/>
    <x v="0"/>
    <x v="321"/>
    <d v="2013-04-10T00:00:00"/>
    <s v="Standard Class"/>
    <s v="JK-15730"/>
    <s v="Joe Kamberova"/>
    <x v="0"/>
    <s v="United States"/>
    <x v="216"/>
    <x v="19"/>
    <n v="36608"/>
    <x v="0"/>
    <s v="OFF-AR-10001149"/>
    <x v="1"/>
    <x v="6"/>
    <x v="130"/>
    <n v="25.92"/>
    <n v="9"/>
    <n v="0"/>
    <n v="7.7759999999999998"/>
  </r>
  <r>
    <n v="3503"/>
    <x v="1738"/>
    <x v="3"/>
    <x v="318"/>
    <d v="2014-11-04T00:00:00"/>
    <s v="Same Day"/>
    <s v="RD-19930"/>
    <s v="Russell D'Ascenzo"/>
    <x v="0"/>
    <s v="United States"/>
    <x v="89"/>
    <x v="5"/>
    <n v="78745"/>
    <x v="2"/>
    <s v="OFF-PA-10004101"/>
    <x v="1"/>
    <x v="10"/>
    <x v="506"/>
    <n v="10.368"/>
    <n v="2"/>
    <n v="0.2"/>
    <n v="3.6288"/>
  </r>
  <r>
    <n v="3504"/>
    <x v="1738"/>
    <x v="3"/>
    <x v="318"/>
    <d v="2014-11-04T00:00:00"/>
    <s v="Same Day"/>
    <s v="RD-19930"/>
    <s v="Russell D'Ascenzo"/>
    <x v="0"/>
    <s v="United States"/>
    <x v="89"/>
    <x v="5"/>
    <n v="78745"/>
    <x v="2"/>
    <s v="TEC-AC-10001714"/>
    <x v="2"/>
    <x v="11"/>
    <x v="678"/>
    <n v="95.736000000000004"/>
    <n v="3"/>
    <n v="0.2"/>
    <n v="20.343900000000001"/>
  </r>
  <r>
    <n v="3505"/>
    <x v="1739"/>
    <x v="0"/>
    <x v="122"/>
    <d v="2013-12-21T00:00:00"/>
    <s v="Second Class"/>
    <s v="JK-16120"/>
    <s v="Julie Kriz"/>
    <x v="2"/>
    <s v="United States"/>
    <x v="20"/>
    <x v="15"/>
    <n v="10009"/>
    <x v="3"/>
    <s v="OFF-ST-10003716"/>
    <x v="1"/>
    <x v="4"/>
    <x v="889"/>
    <n v="900.08"/>
    <n v="4"/>
    <n v="0"/>
    <n v="117.0104"/>
  </r>
  <r>
    <n v="3506"/>
    <x v="1740"/>
    <x v="2"/>
    <x v="886"/>
    <d v="2011-06-24T00:00:00"/>
    <s v="Standard Class"/>
    <s v="SC-20020"/>
    <s v="Sam Craven"/>
    <x v="0"/>
    <s v="United States"/>
    <x v="243"/>
    <x v="5"/>
    <n v="75023"/>
    <x v="2"/>
    <s v="TEC-PH-10000369"/>
    <x v="2"/>
    <x v="7"/>
    <x v="1346"/>
    <n v="201.584"/>
    <n v="2"/>
    <n v="0.2"/>
    <n v="20.1584"/>
  </r>
  <r>
    <n v="3507"/>
    <x v="1740"/>
    <x v="2"/>
    <x v="886"/>
    <d v="2011-06-24T00:00:00"/>
    <s v="Standard Class"/>
    <s v="SC-20020"/>
    <s v="Sam Craven"/>
    <x v="0"/>
    <s v="United States"/>
    <x v="243"/>
    <x v="5"/>
    <n v="75023"/>
    <x v="2"/>
    <s v="OFF-BI-10000756"/>
    <x v="1"/>
    <x v="8"/>
    <x v="15"/>
    <n v="3.3919999999999999"/>
    <n v="4"/>
    <n v="0.8"/>
    <n v="-5.0880000000000001"/>
  </r>
  <r>
    <n v="3508"/>
    <x v="1740"/>
    <x v="2"/>
    <x v="886"/>
    <d v="2011-06-24T00:00:00"/>
    <s v="Standard Class"/>
    <s v="SC-20020"/>
    <s v="Sam Craven"/>
    <x v="0"/>
    <s v="United States"/>
    <x v="243"/>
    <x v="5"/>
    <n v="75023"/>
    <x v="2"/>
    <s v="FUR-BO-10001608"/>
    <x v="0"/>
    <x v="0"/>
    <x v="1523"/>
    <n v="193.06559999999999"/>
    <n v="4"/>
    <n v="0.32"/>
    <n v="-19.874400000000001"/>
  </r>
  <r>
    <n v="3509"/>
    <x v="1740"/>
    <x v="2"/>
    <x v="886"/>
    <d v="2011-06-24T00:00:00"/>
    <s v="Standard Class"/>
    <s v="SC-20020"/>
    <s v="Sam Craven"/>
    <x v="0"/>
    <s v="United States"/>
    <x v="243"/>
    <x v="5"/>
    <n v="75023"/>
    <x v="2"/>
    <s v="OFF-PA-10001166"/>
    <x v="1"/>
    <x v="10"/>
    <x v="769"/>
    <n v="15.552"/>
    <n v="3"/>
    <n v="0.2"/>
    <n v="5.4432"/>
  </r>
  <r>
    <n v="3510"/>
    <x v="1740"/>
    <x v="2"/>
    <x v="886"/>
    <d v="2011-06-24T00:00:00"/>
    <s v="Standard Class"/>
    <s v="SC-20020"/>
    <s v="Sam Craven"/>
    <x v="0"/>
    <s v="United States"/>
    <x v="243"/>
    <x v="5"/>
    <n v="75023"/>
    <x v="2"/>
    <s v="OFF-PA-10000587"/>
    <x v="1"/>
    <x v="10"/>
    <x v="57"/>
    <n v="11.648"/>
    <n v="2"/>
    <n v="0.2"/>
    <n v="4.0768000000000004"/>
  </r>
  <r>
    <n v="3511"/>
    <x v="1740"/>
    <x v="2"/>
    <x v="886"/>
    <d v="2011-06-24T00:00:00"/>
    <s v="Standard Class"/>
    <s v="SC-20020"/>
    <s v="Sam Craven"/>
    <x v="0"/>
    <s v="United States"/>
    <x v="243"/>
    <x v="5"/>
    <n v="75023"/>
    <x v="2"/>
    <s v="TEC-MA-10001972"/>
    <x v="2"/>
    <x v="15"/>
    <x v="1469"/>
    <n v="418.8"/>
    <n v="2"/>
    <n v="0.4"/>
    <n v="-97.72"/>
  </r>
  <r>
    <n v="3512"/>
    <x v="1740"/>
    <x v="2"/>
    <x v="886"/>
    <d v="2011-06-24T00:00:00"/>
    <s v="Standard Class"/>
    <s v="SC-20020"/>
    <s v="Sam Craven"/>
    <x v="0"/>
    <s v="United States"/>
    <x v="243"/>
    <x v="5"/>
    <n v="75023"/>
    <x v="2"/>
    <s v="OFF-ST-10004123"/>
    <x v="1"/>
    <x v="4"/>
    <x v="72"/>
    <n v="509.488"/>
    <n v="7"/>
    <n v="0.2"/>
    <n v="-127.372"/>
  </r>
  <r>
    <n v="3513"/>
    <x v="1741"/>
    <x v="3"/>
    <x v="507"/>
    <d v="2014-07-09T00:00:00"/>
    <s v="First Class"/>
    <s v="HW-14935"/>
    <s v="Helen Wasserman"/>
    <x v="1"/>
    <s v="United States"/>
    <x v="22"/>
    <x v="10"/>
    <n v="60653"/>
    <x v="2"/>
    <s v="FUR-BO-10000112"/>
    <x v="0"/>
    <x v="0"/>
    <x v="1524"/>
    <n v="825.17399999999998"/>
    <n v="9"/>
    <n v="0.3"/>
    <n v="-117.88200000000001"/>
  </r>
  <r>
    <n v="3514"/>
    <x v="1741"/>
    <x v="3"/>
    <x v="507"/>
    <d v="2014-07-09T00:00:00"/>
    <s v="First Class"/>
    <s v="HW-14935"/>
    <s v="Helen Wasserman"/>
    <x v="1"/>
    <s v="United States"/>
    <x v="22"/>
    <x v="10"/>
    <n v="60653"/>
    <x v="2"/>
    <s v="OFF-PA-10004041"/>
    <x v="1"/>
    <x v="10"/>
    <x v="940"/>
    <n v="17.760000000000002"/>
    <n v="3"/>
    <n v="0.2"/>
    <n v="5.55"/>
  </r>
  <r>
    <n v="3515"/>
    <x v="1741"/>
    <x v="3"/>
    <x v="507"/>
    <d v="2014-07-09T00:00:00"/>
    <s v="First Class"/>
    <s v="HW-14935"/>
    <s v="Helen Wasserman"/>
    <x v="1"/>
    <s v="United States"/>
    <x v="22"/>
    <x v="10"/>
    <n v="60653"/>
    <x v="2"/>
    <s v="OFF-AR-10001149"/>
    <x v="1"/>
    <x v="6"/>
    <x v="130"/>
    <n v="6.9119999999999999"/>
    <n v="3"/>
    <n v="0.2"/>
    <n v="0.86399999999999999"/>
  </r>
  <r>
    <n v="3516"/>
    <x v="1742"/>
    <x v="0"/>
    <x v="887"/>
    <d v="2013-12-25T00:00:00"/>
    <s v="Standard Class"/>
    <s v="SC-20800"/>
    <s v="Stuart Calhoun"/>
    <x v="0"/>
    <s v="United States"/>
    <x v="25"/>
    <x v="35"/>
    <n v="39212"/>
    <x v="0"/>
    <s v="TEC-AC-10002323"/>
    <x v="2"/>
    <x v="11"/>
    <x v="175"/>
    <n v="66.3"/>
    <n v="3"/>
    <n v="0"/>
    <n v="8.6189999999999998"/>
  </r>
  <r>
    <n v="3517"/>
    <x v="1743"/>
    <x v="0"/>
    <x v="888"/>
    <d v="2013-08-13T00:00:00"/>
    <s v="First Class"/>
    <s v="HA-14920"/>
    <s v="Helen Andreada"/>
    <x v="0"/>
    <s v="United States"/>
    <x v="115"/>
    <x v="3"/>
    <n v="28314"/>
    <x v="0"/>
    <s v="OFF-PA-10000130"/>
    <x v="1"/>
    <x v="10"/>
    <x v="995"/>
    <n v="30.815999999999999"/>
    <n v="9"/>
    <n v="0.2"/>
    <n v="9.6300000000000008"/>
  </r>
  <r>
    <n v="3518"/>
    <x v="1743"/>
    <x v="0"/>
    <x v="888"/>
    <d v="2013-08-13T00:00:00"/>
    <s v="First Class"/>
    <s v="HA-14920"/>
    <s v="Helen Andreada"/>
    <x v="0"/>
    <s v="United States"/>
    <x v="115"/>
    <x v="3"/>
    <n v="28314"/>
    <x v="0"/>
    <s v="TEC-PH-10002350"/>
    <x v="2"/>
    <x v="7"/>
    <x v="1458"/>
    <n v="44.783999999999999"/>
    <n v="2"/>
    <n v="0.2"/>
    <n v="4.4783999999999997"/>
  </r>
  <r>
    <n v="3519"/>
    <x v="1743"/>
    <x v="0"/>
    <x v="888"/>
    <d v="2013-08-13T00:00:00"/>
    <s v="First Class"/>
    <s v="HA-14920"/>
    <s v="Helen Andreada"/>
    <x v="0"/>
    <s v="United States"/>
    <x v="115"/>
    <x v="3"/>
    <n v="28314"/>
    <x v="0"/>
    <s v="OFF-AP-10002518"/>
    <x v="1"/>
    <x v="9"/>
    <x v="158"/>
    <n v="569.53599999999994"/>
    <n v="4"/>
    <n v="0.2"/>
    <n v="64.072800000000001"/>
  </r>
  <r>
    <n v="3520"/>
    <x v="1744"/>
    <x v="1"/>
    <x v="137"/>
    <d v="2012-06-25T00:00:00"/>
    <s v="First Class"/>
    <s v="MG-17875"/>
    <s v="Michael Grace"/>
    <x v="2"/>
    <s v="United States"/>
    <x v="34"/>
    <x v="10"/>
    <n v="60505"/>
    <x v="2"/>
    <s v="FUR-TA-10002645"/>
    <x v="0"/>
    <x v="3"/>
    <x v="1313"/>
    <n v="796.42499999999995"/>
    <n v="7"/>
    <n v="0.5"/>
    <n v="-525.64049999999997"/>
  </r>
  <r>
    <n v="3521"/>
    <x v="1745"/>
    <x v="1"/>
    <x v="889"/>
    <d v="2012-04-15T00:00:00"/>
    <s v="Standard Class"/>
    <s v="DM-12955"/>
    <s v="Dario Medina"/>
    <x v="1"/>
    <s v="United States"/>
    <x v="301"/>
    <x v="1"/>
    <n v="95823"/>
    <x v="1"/>
    <s v="OFF-BI-10000773"/>
    <x v="1"/>
    <x v="8"/>
    <x v="381"/>
    <n v="12.832000000000001"/>
    <n v="2"/>
    <n v="0.2"/>
    <n v="4.3308"/>
  </r>
  <r>
    <n v="3522"/>
    <x v="1746"/>
    <x v="0"/>
    <x v="831"/>
    <d v="2013-11-26T00:00:00"/>
    <s v="Second Class"/>
    <s v="DM-13345"/>
    <s v="Denise Monton"/>
    <x v="1"/>
    <s v="United States"/>
    <x v="96"/>
    <x v="23"/>
    <n v="50315"/>
    <x v="2"/>
    <s v="OFF-PA-10003845"/>
    <x v="1"/>
    <x v="10"/>
    <x v="367"/>
    <n v="40.46"/>
    <n v="7"/>
    <n v="0"/>
    <n v="19.825399999999998"/>
  </r>
  <r>
    <n v="3523"/>
    <x v="1746"/>
    <x v="0"/>
    <x v="831"/>
    <d v="2013-11-26T00:00:00"/>
    <s v="Second Class"/>
    <s v="DM-13345"/>
    <s v="Denise Monton"/>
    <x v="1"/>
    <s v="United States"/>
    <x v="96"/>
    <x v="23"/>
    <n v="50315"/>
    <x v="2"/>
    <s v="TEC-PH-10001580"/>
    <x v="2"/>
    <x v="7"/>
    <x v="231"/>
    <n v="404.94"/>
    <n v="3"/>
    <n v="0"/>
    <n v="109.3338"/>
  </r>
  <r>
    <n v="3524"/>
    <x v="1747"/>
    <x v="0"/>
    <x v="64"/>
    <d v="2013-11-09T00:00:00"/>
    <s v="Standard Class"/>
    <s v="ML-17395"/>
    <s v="Marina Lichtenstein"/>
    <x v="1"/>
    <s v="United States"/>
    <x v="70"/>
    <x v="1"/>
    <n v="92105"/>
    <x v="1"/>
    <s v="TEC-AC-10002345"/>
    <x v="2"/>
    <x v="11"/>
    <x v="173"/>
    <n v="116"/>
    <n v="8"/>
    <n v="0"/>
    <n v="29"/>
  </r>
  <r>
    <n v="3525"/>
    <x v="1748"/>
    <x v="0"/>
    <x v="390"/>
    <d v="2013-11-29T00:00:00"/>
    <s v="Standard Class"/>
    <s v="GA-14515"/>
    <s v="George Ashbrook"/>
    <x v="0"/>
    <s v="United States"/>
    <x v="61"/>
    <x v="5"/>
    <n v="75081"/>
    <x v="2"/>
    <s v="TEC-PH-10004120"/>
    <x v="2"/>
    <x v="7"/>
    <x v="1525"/>
    <n v="657.55200000000002"/>
    <n v="6"/>
    <n v="0.2"/>
    <n v="49.316400000000002"/>
  </r>
  <r>
    <n v="3526"/>
    <x v="1749"/>
    <x v="3"/>
    <x v="389"/>
    <d v="2014-12-16T00:00:00"/>
    <s v="Second Class"/>
    <s v="SU-20665"/>
    <s v="Stephanie Ulpright"/>
    <x v="2"/>
    <s v="United States"/>
    <x v="25"/>
    <x v="35"/>
    <n v="39212"/>
    <x v="0"/>
    <s v="TEC-AC-10001838"/>
    <x v="2"/>
    <x v="11"/>
    <x v="645"/>
    <n v="599.97"/>
    <n v="3"/>
    <n v="0"/>
    <n v="257.9871"/>
  </r>
  <r>
    <n v="3527"/>
    <x v="1749"/>
    <x v="3"/>
    <x v="389"/>
    <d v="2014-12-16T00:00:00"/>
    <s v="Second Class"/>
    <s v="SU-20665"/>
    <s v="Stephanie Ulpright"/>
    <x v="2"/>
    <s v="United States"/>
    <x v="25"/>
    <x v="35"/>
    <n v="39212"/>
    <x v="0"/>
    <s v="TEC-PH-10000148"/>
    <x v="2"/>
    <x v="7"/>
    <x v="771"/>
    <n v="38.97"/>
    <n v="3"/>
    <n v="0"/>
    <n v="0.77939999999999998"/>
  </r>
  <r>
    <n v="3528"/>
    <x v="1749"/>
    <x v="3"/>
    <x v="389"/>
    <d v="2014-12-16T00:00:00"/>
    <s v="Second Class"/>
    <s v="SU-20665"/>
    <s v="Stephanie Ulpright"/>
    <x v="2"/>
    <s v="United States"/>
    <x v="25"/>
    <x v="35"/>
    <n v="39212"/>
    <x v="0"/>
    <s v="OFF-BI-10003476"/>
    <x v="1"/>
    <x v="8"/>
    <x v="1526"/>
    <n v="45.84"/>
    <n v="8"/>
    <n v="0"/>
    <n v="22.0032"/>
  </r>
  <r>
    <n v="3529"/>
    <x v="1750"/>
    <x v="0"/>
    <x v="890"/>
    <d v="2013-06-30T00:00:00"/>
    <s v="Standard Class"/>
    <s v="BD-11320"/>
    <s v="Bill Donatelli"/>
    <x v="0"/>
    <s v="United States"/>
    <x v="70"/>
    <x v="1"/>
    <n v="92024"/>
    <x v="1"/>
    <s v="TEC-PH-10004833"/>
    <x v="2"/>
    <x v="7"/>
    <x v="1354"/>
    <n v="38.24"/>
    <n v="4"/>
    <n v="0.2"/>
    <n v="-9.56"/>
  </r>
  <r>
    <n v="3530"/>
    <x v="1751"/>
    <x v="1"/>
    <x v="14"/>
    <d v="2012-09-23T00:00:00"/>
    <s v="Standard Class"/>
    <s v="DB-13405"/>
    <s v="Denny Blanton"/>
    <x v="0"/>
    <s v="United States"/>
    <x v="333"/>
    <x v="2"/>
    <n v="32839"/>
    <x v="0"/>
    <s v="TEC-AC-10001465"/>
    <x v="2"/>
    <x v="11"/>
    <x v="473"/>
    <n v="87.168000000000006"/>
    <n v="3"/>
    <n v="0.2"/>
    <n v="10.896000000000001"/>
  </r>
  <r>
    <n v="3531"/>
    <x v="1752"/>
    <x v="0"/>
    <x v="288"/>
    <d v="2013-05-24T00:00:00"/>
    <s v="Standard Class"/>
    <s v="RP-19855"/>
    <s v="Roy Phan"/>
    <x v="1"/>
    <s v="United States"/>
    <x v="240"/>
    <x v="14"/>
    <n v="47905"/>
    <x v="2"/>
    <s v="OFF-AR-10003056"/>
    <x v="1"/>
    <x v="6"/>
    <x v="18"/>
    <n v="21.4"/>
    <n v="5"/>
    <n v="0"/>
    <n v="6.2060000000000004"/>
  </r>
  <r>
    <n v="3532"/>
    <x v="1753"/>
    <x v="0"/>
    <x v="316"/>
    <d v="2013-05-29T00:00:00"/>
    <s v="Same Day"/>
    <s v="EH-13765"/>
    <s v="Edward Hooks"/>
    <x v="1"/>
    <s v="United States"/>
    <x v="20"/>
    <x v="15"/>
    <n v="10035"/>
    <x v="3"/>
    <s v="OFF-SU-10001218"/>
    <x v="1"/>
    <x v="14"/>
    <x v="133"/>
    <n v="54.9"/>
    <n v="5"/>
    <n v="0"/>
    <n v="15.372"/>
  </r>
  <r>
    <n v="3533"/>
    <x v="1754"/>
    <x v="2"/>
    <x v="891"/>
    <d v="2011-04-23T00:00:00"/>
    <s v="Standard Class"/>
    <s v="JL-15835"/>
    <s v="John Lee"/>
    <x v="0"/>
    <s v="United States"/>
    <x v="1"/>
    <x v="1"/>
    <n v="90049"/>
    <x v="1"/>
    <s v="TEC-MA-10002859"/>
    <x v="2"/>
    <x v="15"/>
    <x v="1527"/>
    <n v="287.96800000000002"/>
    <n v="4"/>
    <n v="0.2"/>
    <n v="97.1892"/>
  </r>
  <r>
    <n v="3534"/>
    <x v="1754"/>
    <x v="2"/>
    <x v="891"/>
    <d v="2011-04-23T00:00:00"/>
    <s v="Standard Class"/>
    <s v="JL-15835"/>
    <s v="John Lee"/>
    <x v="0"/>
    <s v="United States"/>
    <x v="1"/>
    <x v="1"/>
    <n v="90049"/>
    <x v="1"/>
    <s v="OFF-AR-10002375"/>
    <x v="1"/>
    <x v="6"/>
    <x v="823"/>
    <n v="13.12"/>
    <n v="4"/>
    <n v="0"/>
    <n v="3.8048000000000002"/>
  </r>
  <r>
    <n v="3535"/>
    <x v="1754"/>
    <x v="2"/>
    <x v="891"/>
    <d v="2011-04-23T00:00:00"/>
    <s v="Standard Class"/>
    <s v="JL-15835"/>
    <s v="John Lee"/>
    <x v="0"/>
    <s v="United States"/>
    <x v="1"/>
    <x v="1"/>
    <n v="90049"/>
    <x v="1"/>
    <s v="OFF-AR-10000657"/>
    <x v="1"/>
    <x v="6"/>
    <x v="1518"/>
    <n v="10.75"/>
    <n v="5"/>
    <n v="0"/>
    <n v="3.5474999999999999"/>
  </r>
  <r>
    <n v="3536"/>
    <x v="1754"/>
    <x v="2"/>
    <x v="891"/>
    <d v="2011-04-23T00:00:00"/>
    <s v="Standard Class"/>
    <s v="JL-15835"/>
    <s v="John Lee"/>
    <x v="0"/>
    <s v="United States"/>
    <x v="1"/>
    <x v="1"/>
    <n v="90049"/>
    <x v="1"/>
    <s v="OFF-FA-10000134"/>
    <x v="1"/>
    <x v="13"/>
    <x v="194"/>
    <n v="11.62"/>
    <n v="2"/>
    <n v="0"/>
    <n v="3.6021999999999998"/>
  </r>
  <r>
    <n v="3537"/>
    <x v="1755"/>
    <x v="0"/>
    <x v="26"/>
    <d v="2013-06-21T00:00:00"/>
    <s v="Second Class"/>
    <s v="FM-14380"/>
    <s v="Fred McMath"/>
    <x v="0"/>
    <s v="United States"/>
    <x v="20"/>
    <x v="15"/>
    <n v="10024"/>
    <x v="3"/>
    <s v="OFF-ST-10000419"/>
    <x v="1"/>
    <x v="4"/>
    <x v="1015"/>
    <n v="40.74"/>
    <n v="3"/>
    <n v="0"/>
    <n v="0.40739999999999998"/>
  </r>
  <r>
    <n v="3538"/>
    <x v="1756"/>
    <x v="2"/>
    <x v="309"/>
    <d v="2011-09-05T00:00:00"/>
    <s v="Same Day"/>
    <s v="SB-20290"/>
    <s v="Sean Braxton"/>
    <x v="1"/>
    <s v="United States"/>
    <x v="0"/>
    <x v="0"/>
    <n v="42420"/>
    <x v="0"/>
    <s v="OFF-ST-10000107"/>
    <x v="1"/>
    <x v="4"/>
    <x v="17"/>
    <n v="83.25"/>
    <n v="3"/>
    <n v="0"/>
    <n v="14.984999999999999"/>
  </r>
  <r>
    <n v="3539"/>
    <x v="1756"/>
    <x v="2"/>
    <x v="309"/>
    <d v="2011-09-05T00:00:00"/>
    <s v="Same Day"/>
    <s v="SB-20290"/>
    <s v="Sean Braxton"/>
    <x v="1"/>
    <s v="United States"/>
    <x v="0"/>
    <x v="0"/>
    <n v="42420"/>
    <x v="0"/>
    <s v="OFF-LA-10001641"/>
    <x v="1"/>
    <x v="2"/>
    <x v="1022"/>
    <n v="9.4499999999999993"/>
    <n v="3"/>
    <n v="0"/>
    <n v="4.5359999999999996"/>
  </r>
  <r>
    <n v="3540"/>
    <x v="1756"/>
    <x v="2"/>
    <x v="309"/>
    <d v="2011-09-05T00:00:00"/>
    <s v="Same Day"/>
    <s v="SB-20290"/>
    <s v="Sean Braxton"/>
    <x v="1"/>
    <s v="United States"/>
    <x v="0"/>
    <x v="0"/>
    <n v="42420"/>
    <x v="0"/>
    <s v="OFF-LA-10003121"/>
    <x v="1"/>
    <x v="2"/>
    <x v="991"/>
    <n v="20.65"/>
    <n v="5"/>
    <n v="0"/>
    <n v="9.4990000000000006"/>
  </r>
  <r>
    <n v="3541"/>
    <x v="1756"/>
    <x v="2"/>
    <x v="309"/>
    <d v="2011-09-05T00:00:00"/>
    <s v="Same Day"/>
    <s v="SB-20290"/>
    <s v="Sean Braxton"/>
    <x v="1"/>
    <s v="United States"/>
    <x v="0"/>
    <x v="0"/>
    <n v="42420"/>
    <x v="0"/>
    <s v="OFF-PA-10002689"/>
    <x v="1"/>
    <x v="10"/>
    <x v="1057"/>
    <n v="45.36"/>
    <n v="7"/>
    <n v="0"/>
    <n v="21.7728"/>
  </r>
  <r>
    <n v="3542"/>
    <x v="1757"/>
    <x v="0"/>
    <x v="31"/>
    <d v="2013-09-21T00:00:00"/>
    <s v="First Class"/>
    <s v="SV-20365"/>
    <s v="Seth Vernon"/>
    <x v="0"/>
    <s v="United States"/>
    <x v="38"/>
    <x v="24"/>
    <n v="43229"/>
    <x v="3"/>
    <s v="FUR-FU-10002107"/>
    <x v="0"/>
    <x v="5"/>
    <x v="1324"/>
    <n v="5.3520000000000003"/>
    <n v="3"/>
    <n v="0.2"/>
    <n v="1.6055999999999999"/>
  </r>
  <r>
    <n v="3543"/>
    <x v="1757"/>
    <x v="0"/>
    <x v="31"/>
    <d v="2013-09-21T00:00:00"/>
    <s v="First Class"/>
    <s v="SV-20365"/>
    <s v="Seth Vernon"/>
    <x v="0"/>
    <s v="United States"/>
    <x v="38"/>
    <x v="24"/>
    <n v="43229"/>
    <x v="3"/>
    <s v="FUR-CH-10002647"/>
    <x v="0"/>
    <x v="1"/>
    <x v="470"/>
    <n v="99.372"/>
    <n v="2"/>
    <n v="0.3"/>
    <n v="-7.0979999999999999"/>
  </r>
  <r>
    <n v="3544"/>
    <x v="1757"/>
    <x v="0"/>
    <x v="31"/>
    <d v="2013-09-21T00:00:00"/>
    <s v="First Class"/>
    <s v="SV-20365"/>
    <s v="Seth Vernon"/>
    <x v="0"/>
    <s v="United States"/>
    <x v="38"/>
    <x v="24"/>
    <n v="43229"/>
    <x v="3"/>
    <s v="OFF-AR-10002257"/>
    <x v="1"/>
    <x v="6"/>
    <x v="1191"/>
    <n v="2.6720000000000002"/>
    <n v="1"/>
    <n v="0.2"/>
    <n v="0.3674"/>
  </r>
  <r>
    <n v="3545"/>
    <x v="1758"/>
    <x v="3"/>
    <x v="331"/>
    <d v="2014-12-26T00:00:00"/>
    <s v="Second Class"/>
    <s v="MM-17920"/>
    <s v="Michael Moore"/>
    <x v="0"/>
    <s v="United States"/>
    <x v="284"/>
    <x v="5"/>
    <n v="77840"/>
    <x v="2"/>
    <s v="OFF-PA-10004519"/>
    <x v="1"/>
    <x v="10"/>
    <x v="1036"/>
    <n v="28.672000000000001"/>
    <n v="8"/>
    <n v="0.2"/>
    <n v="10.393599999999999"/>
  </r>
  <r>
    <n v="3546"/>
    <x v="1758"/>
    <x v="3"/>
    <x v="331"/>
    <d v="2014-12-26T00:00:00"/>
    <s v="Second Class"/>
    <s v="MM-17920"/>
    <s v="Michael Moore"/>
    <x v="0"/>
    <s v="United States"/>
    <x v="284"/>
    <x v="5"/>
    <n v="77840"/>
    <x v="2"/>
    <s v="OFF-AP-10001947"/>
    <x v="1"/>
    <x v="9"/>
    <x v="1528"/>
    <n v="29.312000000000001"/>
    <n v="8"/>
    <n v="0.8"/>
    <n v="-74.745599999999996"/>
  </r>
  <r>
    <n v="3547"/>
    <x v="1759"/>
    <x v="3"/>
    <x v="505"/>
    <d v="2014-02-11T00:00:00"/>
    <s v="First Class"/>
    <s v="RD-19810"/>
    <s v="Ross DeVincentis"/>
    <x v="2"/>
    <s v="United States"/>
    <x v="102"/>
    <x v="0"/>
    <n v="40475"/>
    <x v="0"/>
    <s v="OFF-ST-10004963"/>
    <x v="1"/>
    <x v="4"/>
    <x v="460"/>
    <n v="105.98"/>
    <n v="7"/>
    <n v="0"/>
    <n v="4.2392000000000003"/>
  </r>
  <r>
    <n v="3548"/>
    <x v="1759"/>
    <x v="3"/>
    <x v="505"/>
    <d v="2014-02-11T00:00:00"/>
    <s v="First Class"/>
    <s v="RD-19810"/>
    <s v="Ross DeVincentis"/>
    <x v="2"/>
    <s v="United States"/>
    <x v="102"/>
    <x v="0"/>
    <n v="40475"/>
    <x v="0"/>
    <s v="OFF-SU-10002573"/>
    <x v="1"/>
    <x v="14"/>
    <x v="350"/>
    <n v="35.06"/>
    <n v="2"/>
    <n v="0"/>
    <n v="10.518000000000001"/>
  </r>
  <r>
    <n v="3549"/>
    <x v="1759"/>
    <x v="3"/>
    <x v="505"/>
    <d v="2014-02-11T00:00:00"/>
    <s v="First Class"/>
    <s v="RD-19810"/>
    <s v="Ross DeVincentis"/>
    <x v="2"/>
    <s v="United States"/>
    <x v="102"/>
    <x v="0"/>
    <n v="40475"/>
    <x v="0"/>
    <s v="FUR-CH-10000553"/>
    <x v="0"/>
    <x v="1"/>
    <x v="1248"/>
    <n v="33.94"/>
    <n v="1"/>
    <n v="0"/>
    <n v="9.1638000000000002"/>
  </r>
  <r>
    <n v="3550"/>
    <x v="1759"/>
    <x v="3"/>
    <x v="505"/>
    <d v="2014-02-11T00:00:00"/>
    <s v="First Class"/>
    <s v="RD-19810"/>
    <s v="Ross DeVincentis"/>
    <x v="2"/>
    <s v="United States"/>
    <x v="102"/>
    <x v="0"/>
    <n v="40475"/>
    <x v="0"/>
    <s v="OFF-LA-10001982"/>
    <x v="1"/>
    <x v="2"/>
    <x v="1529"/>
    <n v="30"/>
    <n v="8"/>
    <n v="0"/>
    <n v="14.4"/>
  </r>
  <r>
    <n v="3551"/>
    <x v="1760"/>
    <x v="0"/>
    <x v="892"/>
    <d v="2013-03-04T00:00:00"/>
    <s v="Second Class"/>
    <s v="ME-17320"/>
    <s v="Maria Etezadi"/>
    <x v="2"/>
    <s v="United States"/>
    <x v="22"/>
    <x v="10"/>
    <n v="60653"/>
    <x v="2"/>
    <s v="OFF-PA-10001295"/>
    <x v="1"/>
    <x v="10"/>
    <x v="1211"/>
    <n v="45.527999999999999"/>
    <n v="3"/>
    <n v="0.2"/>
    <n v="15.934799999999999"/>
  </r>
  <r>
    <n v="3552"/>
    <x v="1760"/>
    <x v="0"/>
    <x v="892"/>
    <d v="2013-03-04T00:00:00"/>
    <s v="Second Class"/>
    <s v="ME-17320"/>
    <s v="Maria Etezadi"/>
    <x v="2"/>
    <s v="United States"/>
    <x v="22"/>
    <x v="10"/>
    <n v="60653"/>
    <x v="2"/>
    <s v="FUR-CH-10002965"/>
    <x v="0"/>
    <x v="1"/>
    <x v="226"/>
    <n v="844.11599999999999"/>
    <n v="6"/>
    <n v="0.3"/>
    <n v="-36.176400000000001"/>
  </r>
  <r>
    <n v="3553"/>
    <x v="1760"/>
    <x v="0"/>
    <x v="892"/>
    <d v="2013-03-04T00:00:00"/>
    <s v="Second Class"/>
    <s v="ME-17320"/>
    <s v="Maria Etezadi"/>
    <x v="2"/>
    <s v="United States"/>
    <x v="22"/>
    <x v="10"/>
    <n v="60653"/>
    <x v="2"/>
    <s v="TEC-PH-10001254"/>
    <x v="2"/>
    <x v="7"/>
    <x v="143"/>
    <n v="812.73599999999999"/>
    <n v="8"/>
    <n v="0.2"/>
    <n v="60.955199999999998"/>
  </r>
  <r>
    <n v="3554"/>
    <x v="1761"/>
    <x v="3"/>
    <x v="51"/>
    <d v="2014-11-27T00:00:00"/>
    <s v="Second Class"/>
    <s v="FH-14275"/>
    <s v="Frank Hawley"/>
    <x v="1"/>
    <s v="United States"/>
    <x v="10"/>
    <x v="9"/>
    <n v="19120"/>
    <x v="3"/>
    <s v="OFF-BI-10001658"/>
    <x v="1"/>
    <x v="8"/>
    <x v="439"/>
    <n v="7.476"/>
    <n v="1"/>
    <n v="0.7"/>
    <n v="-5.9808000000000003"/>
  </r>
  <r>
    <n v="3555"/>
    <x v="1762"/>
    <x v="2"/>
    <x v="893"/>
    <d v="2011-03-26T00:00:00"/>
    <s v="Second Class"/>
    <s v="PO-18865"/>
    <s v="Patrick O'Donnell"/>
    <x v="0"/>
    <s v="United States"/>
    <x v="1"/>
    <x v="1"/>
    <n v="90036"/>
    <x v="1"/>
    <s v="OFF-ST-10000585"/>
    <x v="1"/>
    <x v="4"/>
    <x v="541"/>
    <n v="330.4"/>
    <n v="2"/>
    <n v="0"/>
    <n v="85.903999999999996"/>
  </r>
  <r>
    <n v="3556"/>
    <x v="1762"/>
    <x v="2"/>
    <x v="893"/>
    <d v="2011-03-26T00:00:00"/>
    <s v="Second Class"/>
    <s v="PO-18865"/>
    <s v="Patrick O'Donnell"/>
    <x v="0"/>
    <s v="United States"/>
    <x v="1"/>
    <x v="1"/>
    <n v="90036"/>
    <x v="1"/>
    <s v="TEC-PH-10003484"/>
    <x v="2"/>
    <x v="7"/>
    <x v="1530"/>
    <n v="604.75199999999995"/>
    <n v="6"/>
    <n v="0.2"/>
    <n v="37.796999999999997"/>
  </r>
  <r>
    <n v="3557"/>
    <x v="1763"/>
    <x v="3"/>
    <x v="96"/>
    <d v="2014-06-12T00:00:00"/>
    <s v="Standard Class"/>
    <s v="CC-12550"/>
    <s v="Clay Cheatham"/>
    <x v="0"/>
    <s v="United States"/>
    <x v="1"/>
    <x v="1"/>
    <n v="90008"/>
    <x v="1"/>
    <s v="OFF-PA-10004735"/>
    <x v="1"/>
    <x v="10"/>
    <x v="819"/>
    <n v="45.36"/>
    <n v="7"/>
    <n v="0"/>
    <n v="21.7728"/>
  </r>
  <r>
    <n v="3558"/>
    <x v="1763"/>
    <x v="3"/>
    <x v="96"/>
    <d v="2014-06-12T00:00:00"/>
    <s v="Standard Class"/>
    <s v="CC-12550"/>
    <s v="Clay Cheatham"/>
    <x v="0"/>
    <s v="United States"/>
    <x v="1"/>
    <x v="1"/>
    <n v="90008"/>
    <x v="1"/>
    <s v="OFF-BI-10003429"/>
    <x v="1"/>
    <x v="8"/>
    <x v="844"/>
    <n v="10.128"/>
    <n v="2"/>
    <n v="0.2"/>
    <n v="3.6714000000000002"/>
  </r>
  <r>
    <n v="3559"/>
    <x v="1764"/>
    <x v="3"/>
    <x v="659"/>
    <d v="2014-11-13T00:00:00"/>
    <s v="Standard Class"/>
    <s v="TS-21505"/>
    <s v="Tony Sayre"/>
    <x v="0"/>
    <s v="United States"/>
    <x v="8"/>
    <x v="1"/>
    <n v="94122"/>
    <x v="1"/>
    <s v="OFF-BI-10002982"/>
    <x v="1"/>
    <x v="8"/>
    <x v="1258"/>
    <n v="21.792000000000002"/>
    <n v="4"/>
    <n v="0.2"/>
    <n v="7.6272000000000002"/>
  </r>
  <r>
    <n v="3560"/>
    <x v="1764"/>
    <x v="3"/>
    <x v="659"/>
    <d v="2014-11-13T00:00:00"/>
    <s v="Standard Class"/>
    <s v="TS-21505"/>
    <s v="Tony Sayre"/>
    <x v="0"/>
    <s v="United States"/>
    <x v="8"/>
    <x v="1"/>
    <n v="94122"/>
    <x v="1"/>
    <s v="TEC-AC-10004975"/>
    <x v="2"/>
    <x v="11"/>
    <x v="973"/>
    <n v="439.8"/>
    <n v="4"/>
    <n v="0"/>
    <n v="145.13399999999999"/>
  </r>
  <r>
    <n v="3561"/>
    <x v="1765"/>
    <x v="3"/>
    <x v="507"/>
    <d v="2014-10-09T00:00:00"/>
    <s v="Second Class"/>
    <s v="MD-17350"/>
    <s v="Maribeth Dona"/>
    <x v="0"/>
    <s v="United States"/>
    <x v="59"/>
    <x v="24"/>
    <n v="44312"/>
    <x v="3"/>
    <s v="OFF-AR-10002335"/>
    <x v="1"/>
    <x v="6"/>
    <x v="673"/>
    <n v="8.2560000000000002"/>
    <n v="4"/>
    <n v="0.2"/>
    <n v="0.61919999999999997"/>
  </r>
  <r>
    <n v="3562"/>
    <x v="1765"/>
    <x v="3"/>
    <x v="507"/>
    <d v="2014-10-09T00:00:00"/>
    <s v="Second Class"/>
    <s v="MD-17350"/>
    <s v="Maribeth Dona"/>
    <x v="0"/>
    <s v="United States"/>
    <x v="59"/>
    <x v="24"/>
    <n v="44312"/>
    <x v="3"/>
    <s v="OFF-BI-10004001"/>
    <x v="1"/>
    <x v="8"/>
    <x v="810"/>
    <n v="25.56"/>
    <n v="5"/>
    <n v="0.7"/>
    <n v="-20.448"/>
  </r>
  <r>
    <n v="3563"/>
    <x v="1765"/>
    <x v="3"/>
    <x v="507"/>
    <d v="2014-10-09T00:00:00"/>
    <s v="Second Class"/>
    <s v="MD-17350"/>
    <s v="Maribeth Dona"/>
    <x v="0"/>
    <s v="United States"/>
    <x v="59"/>
    <x v="24"/>
    <n v="44312"/>
    <x v="3"/>
    <s v="OFF-BI-10001634"/>
    <x v="1"/>
    <x v="8"/>
    <x v="24"/>
    <n v="4.3680000000000003"/>
    <n v="2"/>
    <n v="0.7"/>
    <n v="-3.0575999999999999"/>
  </r>
  <r>
    <n v="3564"/>
    <x v="1765"/>
    <x v="3"/>
    <x v="507"/>
    <d v="2014-10-09T00:00:00"/>
    <s v="Second Class"/>
    <s v="MD-17350"/>
    <s v="Maribeth Dona"/>
    <x v="0"/>
    <s v="United States"/>
    <x v="59"/>
    <x v="24"/>
    <n v="44312"/>
    <x v="3"/>
    <s v="OFF-PA-10000007"/>
    <x v="1"/>
    <x v="10"/>
    <x v="1531"/>
    <n v="11.52"/>
    <n v="4"/>
    <n v="0.2"/>
    <n v="3.7440000000000002"/>
  </r>
  <r>
    <n v="3565"/>
    <x v="1766"/>
    <x v="0"/>
    <x v="894"/>
    <d v="2013-07-07T00:00:00"/>
    <s v="First Class"/>
    <s v="GT-14755"/>
    <s v="Guy Thornton"/>
    <x v="0"/>
    <s v="United States"/>
    <x v="1"/>
    <x v="1"/>
    <n v="90049"/>
    <x v="1"/>
    <s v="OFF-PA-10000552"/>
    <x v="1"/>
    <x v="10"/>
    <x v="1532"/>
    <n v="12.96"/>
    <n v="2"/>
    <n v="0"/>
    <n v="6.2207999999999997"/>
  </r>
  <r>
    <n v="3566"/>
    <x v="1766"/>
    <x v="0"/>
    <x v="894"/>
    <d v="2013-07-07T00:00:00"/>
    <s v="First Class"/>
    <s v="GT-14755"/>
    <s v="Guy Thornton"/>
    <x v="0"/>
    <s v="United States"/>
    <x v="1"/>
    <x v="1"/>
    <n v="90049"/>
    <x v="1"/>
    <s v="OFF-FA-10001135"/>
    <x v="1"/>
    <x v="13"/>
    <x v="1060"/>
    <n v="3.96"/>
    <n v="2"/>
    <n v="0"/>
    <n v="7.9200000000000007E-2"/>
  </r>
  <r>
    <n v="3567"/>
    <x v="1767"/>
    <x v="3"/>
    <x v="210"/>
    <d v="2014-09-15T00:00:00"/>
    <s v="Standard Class"/>
    <s v="RD-19660"/>
    <s v="Robert Dilbeck"/>
    <x v="2"/>
    <s v="United States"/>
    <x v="44"/>
    <x v="25"/>
    <n v="64055"/>
    <x v="2"/>
    <s v="OFF-BI-10003650"/>
    <x v="1"/>
    <x v="8"/>
    <x v="115"/>
    <n v="1577.94"/>
    <n v="3"/>
    <n v="0"/>
    <n v="757.41120000000001"/>
  </r>
  <r>
    <n v="3568"/>
    <x v="1768"/>
    <x v="0"/>
    <x v="369"/>
    <d v="2013-09-15T00:00:00"/>
    <s v="Second Class"/>
    <s v="DB-12910"/>
    <s v="Daniel Byrd"/>
    <x v="2"/>
    <s v="United States"/>
    <x v="61"/>
    <x v="5"/>
    <n v="75220"/>
    <x v="2"/>
    <s v="FUR-FU-10003832"/>
    <x v="0"/>
    <x v="5"/>
    <x v="1420"/>
    <n v="15.007999999999999"/>
    <n v="4"/>
    <n v="0.6"/>
    <n v="-12.006399999999999"/>
  </r>
  <r>
    <n v="3569"/>
    <x v="1769"/>
    <x v="3"/>
    <x v="445"/>
    <d v="2014-04-07T00:00:00"/>
    <s v="Same Day"/>
    <s v="JK-15640"/>
    <s v="Jim Kriz"/>
    <x v="2"/>
    <s v="United States"/>
    <x v="4"/>
    <x v="4"/>
    <n v="98105"/>
    <x v="1"/>
    <s v="TEC-AC-10003628"/>
    <x v="2"/>
    <x v="11"/>
    <x v="244"/>
    <n v="59.98"/>
    <n v="2"/>
    <n v="0"/>
    <n v="26.391200000000001"/>
  </r>
  <r>
    <n v="3570"/>
    <x v="1769"/>
    <x v="3"/>
    <x v="445"/>
    <d v="2014-04-07T00:00:00"/>
    <s v="Same Day"/>
    <s v="JK-15640"/>
    <s v="Jim Kriz"/>
    <x v="2"/>
    <s v="United States"/>
    <x v="4"/>
    <x v="4"/>
    <n v="98105"/>
    <x v="1"/>
    <s v="TEC-MA-10001148"/>
    <x v="2"/>
    <x v="15"/>
    <x v="1533"/>
    <n v="2395.1999999999998"/>
    <n v="6"/>
    <n v="0.2"/>
    <n v="209.58"/>
  </r>
  <r>
    <n v="3571"/>
    <x v="1769"/>
    <x v="3"/>
    <x v="445"/>
    <d v="2014-04-07T00:00:00"/>
    <s v="Same Day"/>
    <s v="JK-15640"/>
    <s v="Jim Kriz"/>
    <x v="2"/>
    <s v="United States"/>
    <x v="4"/>
    <x v="4"/>
    <n v="98105"/>
    <x v="1"/>
    <s v="TEC-AC-10002049"/>
    <x v="2"/>
    <x v="11"/>
    <x v="1053"/>
    <n v="1687.8"/>
    <n v="4"/>
    <n v="0"/>
    <n v="742.63199999999995"/>
  </r>
  <r>
    <n v="3572"/>
    <x v="1769"/>
    <x v="3"/>
    <x v="445"/>
    <d v="2014-04-07T00:00:00"/>
    <s v="Same Day"/>
    <s v="JK-15640"/>
    <s v="Jim Kriz"/>
    <x v="2"/>
    <s v="United States"/>
    <x v="4"/>
    <x v="4"/>
    <n v="98105"/>
    <x v="1"/>
    <s v="TEC-PH-10000702"/>
    <x v="2"/>
    <x v="7"/>
    <x v="309"/>
    <n v="7.992"/>
    <n v="1"/>
    <n v="0.2"/>
    <n v="2.6972999999999998"/>
  </r>
  <r>
    <n v="3573"/>
    <x v="1770"/>
    <x v="3"/>
    <x v="222"/>
    <d v="2014-05-07T00:00:00"/>
    <s v="Standard Class"/>
    <s v="FC-14335"/>
    <s v="Fred Chung"/>
    <x v="1"/>
    <s v="United States"/>
    <x v="279"/>
    <x v="5"/>
    <n v="75150"/>
    <x v="2"/>
    <s v="OFF-PA-10003953"/>
    <x v="1"/>
    <x v="10"/>
    <x v="638"/>
    <n v="5.1840000000000002"/>
    <n v="1"/>
    <n v="0.2"/>
    <n v="1.8144"/>
  </r>
  <r>
    <n v="3574"/>
    <x v="1771"/>
    <x v="3"/>
    <x v="783"/>
    <d v="2014-08-13T00:00:00"/>
    <s v="Standard Class"/>
    <s v="JW-15955"/>
    <s v="Joni Wasserman"/>
    <x v="0"/>
    <s v="United States"/>
    <x v="85"/>
    <x v="15"/>
    <n v="11561"/>
    <x v="3"/>
    <s v="OFF-AR-10003602"/>
    <x v="1"/>
    <x v="6"/>
    <x v="239"/>
    <n v="11.68"/>
    <n v="2"/>
    <n v="0"/>
    <n v="5.4896000000000003"/>
  </r>
  <r>
    <n v="3575"/>
    <x v="1771"/>
    <x v="3"/>
    <x v="783"/>
    <d v="2014-08-13T00:00:00"/>
    <s v="Standard Class"/>
    <s v="JW-15955"/>
    <s v="Joni Wasserman"/>
    <x v="0"/>
    <s v="United States"/>
    <x v="85"/>
    <x v="15"/>
    <n v="11561"/>
    <x v="3"/>
    <s v="OFF-AR-10004062"/>
    <x v="1"/>
    <x v="6"/>
    <x v="33"/>
    <n v="104.8"/>
    <n v="10"/>
    <n v="0"/>
    <n v="26.2"/>
  </r>
  <r>
    <n v="3576"/>
    <x v="1772"/>
    <x v="1"/>
    <x v="531"/>
    <d v="2012-03-24T00:00:00"/>
    <s v="Standard Class"/>
    <s v="DC-12850"/>
    <s v="Dan Campbell"/>
    <x v="0"/>
    <s v="United States"/>
    <x v="368"/>
    <x v="2"/>
    <n v="33161"/>
    <x v="0"/>
    <s v="OFF-PA-10001560"/>
    <x v="1"/>
    <x v="10"/>
    <x v="664"/>
    <n v="14.496"/>
    <n v="3"/>
    <n v="0.2"/>
    <n v="4.8924000000000003"/>
  </r>
  <r>
    <n v="3577"/>
    <x v="1773"/>
    <x v="0"/>
    <x v="843"/>
    <d v="2013-12-06T00:00:00"/>
    <s v="Standard Class"/>
    <s v="FM-14290"/>
    <s v="Frank Merwin"/>
    <x v="2"/>
    <s v="United States"/>
    <x v="329"/>
    <x v="1"/>
    <n v="93309"/>
    <x v="1"/>
    <s v="OFF-BI-10003305"/>
    <x v="1"/>
    <x v="8"/>
    <x v="565"/>
    <n v="4.7839999999999998"/>
    <n v="1"/>
    <n v="0.2"/>
    <n v="1.5548"/>
  </r>
  <r>
    <n v="3578"/>
    <x v="1773"/>
    <x v="0"/>
    <x v="843"/>
    <d v="2013-12-06T00:00:00"/>
    <s v="Standard Class"/>
    <s v="FM-14290"/>
    <s v="Frank Merwin"/>
    <x v="2"/>
    <s v="United States"/>
    <x v="329"/>
    <x v="1"/>
    <n v="93309"/>
    <x v="1"/>
    <s v="OFF-PA-10004000"/>
    <x v="1"/>
    <x v="10"/>
    <x v="203"/>
    <n v="4.7300000000000004"/>
    <n v="1"/>
    <n v="0"/>
    <n v="2.3176999999999999"/>
  </r>
  <r>
    <n v="3579"/>
    <x v="1774"/>
    <x v="0"/>
    <x v="197"/>
    <d v="2013-07-30T00:00:00"/>
    <s v="Standard Class"/>
    <s v="MT-17815"/>
    <s v="Meg Tillman"/>
    <x v="0"/>
    <s v="United States"/>
    <x v="25"/>
    <x v="35"/>
    <n v="39212"/>
    <x v="0"/>
    <s v="OFF-ST-10000321"/>
    <x v="1"/>
    <x v="4"/>
    <x v="1534"/>
    <n v="7.89"/>
    <n v="1"/>
    <n v="0"/>
    <n v="0.31559999999999999"/>
  </r>
  <r>
    <n v="3580"/>
    <x v="1774"/>
    <x v="0"/>
    <x v="197"/>
    <d v="2013-07-30T00:00:00"/>
    <s v="Standard Class"/>
    <s v="MT-17815"/>
    <s v="Meg Tillman"/>
    <x v="0"/>
    <s v="United States"/>
    <x v="25"/>
    <x v="35"/>
    <n v="39212"/>
    <x v="0"/>
    <s v="OFF-PA-10004665"/>
    <x v="1"/>
    <x v="10"/>
    <x v="1380"/>
    <n v="65.5"/>
    <n v="5"/>
    <n v="0"/>
    <n v="32.094999999999999"/>
  </r>
  <r>
    <n v="3581"/>
    <x v="1774"/>
    <x v="0"/>
    <x v="197"/>
    <d v="2013-07-30T00:00:00"/>
    <s v="Standard Class"/>
    <s v="MT-17815"/>
    <s v="Meg Tillman"/>
    <x v="0"/>
    <s v="United States"/>
    <x v="25"/>
    <x v="35"/>
    <n v="39212"/>
    <x v="0"/>
    <s v="FUR-TA-10004915"/>
    <x v="0"/>
    <x v="3"/>
    <x v="331"/>
    <n v="2430.08"/>
    <n v="8"/>
    <n v="0"/>
    <n v="388.81279999999998"/>
  </r>
  <r>
    <n v="3582"/>
    <x v="1775"/>
    <x v="3"/>
    <x v="172"/>
    <d v="2014-08-10T00:00:00"/>
    <s v="Standard Class"/>
    <s v="DK-13090"/>
    <s v="Dave Kipp"/>
    <x v="0"/>
    <s v="United States"/>
    <x v="9"/>
    <x v="8"/>
    <n v="68025"/>
    <x v="2"/>
    <s v="OFF-PA-10000994"/>
    <x v="1"/>
    <x v="10"/>
    <x v="904"/>
    <n v="104.85"/>
    <n v="1"/>
    <n v="0"/>
    <n v="50.328000000000003"/>
  </r>
  <r>
    <n v="3583"/>
    <x v="1776"/>
    <x v="1"/>
    <x v="895"/>
    <d v="2012-12-16T00:00:00"/>
    <s v="Standard Class"/>
    <s v="KD-16495"/>
    <s v="Keith Dawkins"/>
    <x v="1"/>
    <s v="United States"/>
    <x v="25"/>
    <x v="12"/>
    <n v="49201"/>
    <x v="2"/>
    <s v="OFF-AR-10001149"/>
    <x v="1"/>
    <x v="6"/>
    <x v="1535"/>
    <n v="3.9"/>
    <n v="2"/>
    <n v="0"/>
    <n v="1.5209999999999999"/>
  </r>
  <r>
    <n v="3584"/>
    <x v="1776"/>
    <x v="1"/>
    <x v="895"/>
    <d v="2012-12-16T00:00:00"/>
    <s v="Standard Class"/>
    <s v="KD-16495"/>
    <s v="Keith Dawkins"/>
    <x v="1"/>
    <s v="United States"/>
    <x v="25"/>
    <x v="12"/>
    <n v="49201"/>
    <x v="2"/>
    <s v="FUR-TA-10003569"/>
    <x v="0"/>
    <x v="3"/>
    <x v="1358"/>
    <n v="801.96"/>
    <n v="2"/>
    <n v="0"/>
    <n v="200.49"/>
  </r>
  <r>
    <n v="3585"/>
    <x v="1776"/>
    <x v="1"/>
    <x v="895"/>
    <d v="2012-12-16T00:00:00"/>
    <s v="Standard Class"/>
    <s v="KD-16495"/>
    <s v="Keith Dawkins"/>
    <x v="1"/>
    <s v="United States"/>
    <x v="25"/>
    <x v="12"/>
    <n v="49201"/>
    <x v="2"/>
    <s v="FUR-CH-10004289"/>
    <x v="0"/>
    <x v="1"/>
    <x v="975"/>
    <n v="191.96"/>
    <n v="2"/>
    <n v="0"/>
    <n v="32.633200000000002"/>
  </r>
  <r>
    <n v="3586"/>
    <x v="1776"/>
    <x v="1"/>
    <x v="895"/>
    <d v="2012-12-16T00:00:00"/>
    <s v="Standard Class"/>
    <s v="KD-16495"/>
    <s v="Keith Dawkins"/>
    <x v="1"/>
    <s v="United States"/>
    <x v="25"/>
    <x v="12"/>
    <n v="49201"/>
    <x v="2"/>
    <s v="OFF-LA-10001045"/>
    <x v="1"/>
    <x v="2"/>
    <x v="701"/>
    <n v="2.61"/>
    <n v="1"/>
    <n v="0"/>
    <n v="1.2005999999999999"/>
  </r>
  <r>
    <n v="3587"/>
    <x v="1777"/>
    <x v="3"/>
    <x v="213"/>
    <d v="2014-09-09T00:00:00"/>
    <s v="Standard Class"/>
    <s v="AG-10300"/>
    <s v="Aleksandra Gannaway"/>
    <x v="1"/>
    <s v="United States"/>
    <x v="8"/>
    <x v="1"/>
    <n v="94122"/>
    <x v="1"/>
    <s v="OFF-AR-10002053"/>
    <x v="1"/>
    <x v="6"/>
    <x v="79"/>
    <n v="5.96"/>
    <n v="2"/>
    <n v="0"/>
    <n v="1.6688000000000001"/>
  </r>
  <r>
    <n v="3588"/>
    <x v="1778"/>
    <x v="3"/>
    <x v="241"/>
    <d v="2014-09-29T00:00:00"/>
    <s v="Standard Class"/>
    <s v="MH-18115"/>
    <s v="Mick Hernandez"/>
    <x v="2"/>
    <s v="United States"/>
    <x v="152"/>
    <x v="24"/>
    <n v="43130"/>
    <x v="3"/>
    <s v="TEC-PH-10002885"/>
    <x v="2"/>
    <x v="7"/>
    <x v="1127"/>
    <n v="1169.694"/>
    <n v="3"/>
    <n v="0.4"/>
    <n v="-253.43369999999999"/>
  </r>
  <r>
    <n v="3589"/>
    <x v="1779"/>
    <x v="3"/>
    <x v="484"/>
    <d v="2014-12-22T00:00:00"/>
    <s v="First Class"/>
    <s v="AC-10450"/>
    <s v="Amy Cox"/>
    <x v="0"/>
    <s v="United States"/>
    <x v="240"/>
    <x v="28"/>
    <n v="70506"/>
    <x v="0"/>
    <s v="OFF-SU-10002881"/>
    <x v="1"/>
    <x v="14"/>
    <x v="461"/>
    <n v="1665.62"/>
    <n v="2"/>
    <n v="0"/>
    <n v="33.312399999999997"/>
  </r>
  <r>
    <n v="3590"/>
    <x v="1780"/>
    <x v="3"/>
    <x v="221"/>
    <d v="2014-01-12T00:00:00"/>
    <s v="Standard Class"/>
    <s v="FM-14290"/>
    <s v="Frank Merwin"/>
    <x v="2"/>
    <s v="United States"/>
    <x v="102"/>
    <x v="0"/>
    <n v="40475"/>
    <x v="0"/>
    <s v="OFF-BI-10000546"/>
    <x v="1"/>
    <x v="8"/>
    <x v="609"/>
    <n v="2.88"/>
    <n v="1"/>
    <n v="0"/>
    <n v="1.4112"/>
  </r>
  <r>
    <n v="3591"/>
    <x v="1780"/>
    <x v="3"/>
    <x v="221"/>
    <d v="2014-01-12T00:00:00"/>
    <s v="Standard Class"/>
    <s v="FM-14290"/>
    <s v="Frank Merwin"/>
    <x v="2"/>
    <s v="United States"/>
    <x v="102"/>
    <x v="0"/>
    <n v="40475"/>
    <x v="0"/>
    <s v="OFF-ST-10001526"/>
    <x v="1"/>
    <x v="4"/>
    <x v="764"/>
    <n v="1443.96"/>
    <n v="12"/>
    <n v="0"/>
    <n v="375.42959999999999"/>
  </r>
  <r>
    <n v="3592"/>
    <x v="1781"/>
    <x v="2"/>
    <x v="736"/>
    <d v="2011-12-15T00:00:00"/>
    <s v="Second Class"/>
    <s v="RA-19285"/>
    <s v="Ralph Arnett"/>
    <x v="0"/>
    <s v="United States"/>
    <x v="12"/>
    <x v="5"/>
    <n v="77070"/>
    <x v="2"/>
    <s v="OFF-SU-10001574"/>
    <x v="1"/>
    <x v="14"/>
    <x v="498"/>
    <n v="2.92"/>
    <n v="1"/>
    <n v="0.2"/>
    <n v="0.36499999999999999"/>
  </r>
  <r>
    <n v="3593"/>
    <x v="1782"/>
    <x v="0"/>
    <x v="5"/>
    <d v="2013-08-12T00:00:00"/>
    <s v="Second Class"/>
    <s v="JG-15160"/>
    <s v="James Galang"/>
    <x v="0"/>
    <s v="United States"/>
    <x v="20"/>
    <x v="15"/>
    <n v="10024"/>
    <x v="3"/>
    <s v="OFF-ST-10002615"/>
    <x v="1"/>
    <x v="4"/>
    <x v="1427"/>
    <n v="465.18"/>
    <n v="3"/>
    <n v="0"/>
    <n v="120.9468"/>
  </r>
  <r>
    <n v="3594"/>
    <x v="1783"/>
    <x v="0"/>
    <x v="108"/>
    <d v="2013-09-18T00:00:00"/>
    <s v="Standard Class"/>
    <s v="NZ-18565"/>
    <s v="Nick Zandusky"/>
    <x v="2"/>
    <s v="United States"/>
    <x v="167"/>
    <x v="24"/>
    <n v="43615"/>
    <x v="3"/>
    <s v="OFF-BI-10001658"/>
    <x v="1"/>
    <x v="8"/>
    <x v="439"/>
    <n v="22.428000000000001"/>
    <n v="3"/>
    <n v="0.7"/>
    <n v="-17.942399999999999"/>
  </r>
  <r>
    <n v="3595"/>
    <x v="1783"/>
    <x v="0"/>
    <x v="108"/>
    <d v="2013-09-18T00:00:00"/>
    <s v="Standard Class"/>
    <s v="NZ-18565"/>
    <s v="Nick Zandusky"/>
    <x v="2"/>
    <s v="United States"/>
    <x v="167"/>
    <x v="24"/>
    <n v="43615"/>
    <x v="3"/>
    <s v="OFF-ST-10002562"/>
    <x v="1"/>
    <x v="4"/>
    <x v="33"/>
    <n v="37.520000000000003"/>
    <n v="5"/>
    <n v="0.2"/>
    <n v="3.7519999999999998"/>
  </r>
  <r>
    <n v="3596"/>
    <x v="1784"/>
    <x v="3"/>
    <x v="34"/>
    <d v="2014-12-16T00:00:00"/>
    <s v="Standard Class"/>
    <s v="KM-16225"/>
    <s v="Kalyca Meade"/>
    <x v="1"/>
    <s v="United States"/>
    <x v="10"/>
    <x v="9"/>
    <n v="19143"/>
    <x v="3"/>
    <s v="OFF-AR-10004757"/>
    <x v="1"/>
    <x v="6"/>
    <x v="342"/>
    <n v="2.6240000000000001"/>
    <n v="1"/>
    <n v="0.2"/>
    <n v="0.4264"/>
  </r>
  <r>
    <n v="3597"/>
    <x v="1785"/>
    <x v="2"/>
    <x v="340"/>
    <d v="2011-09-14T00:00:00"/>
    <s v="Second Class"/>
    <s v="LC-17140"/>
    <s v="Logan Currie"/>
    <x v="0"/>
    <s v="United States"/>
    <x v="10"/>
    <x v="9"/>
    <n v="19140"/>
    <x v="3"/>
    <s v="OFF-PA-10000788"/>
    <x v="1"/>
    <x v="10"/>
    <x v="731"/>
    <n v="15.552"/>
    <n v="3"/>
    <n v="0.2"/>
    <n v="5.4432"/>
  </r>
  <r>
    <n v="3598"/>
    <x v="1785"/>
    <x v="2"/>
    <x v="340"/>
    <d v="2011-09-14T00:00:00"/>
    <s v="Second Class"/>
    <s v="LC-17140"/>
    <s v="Logan Currie"/>
    <x v="0"/>
    <s v="United States"/>
    <x v="10"/>
    <x v="9"/>
    <n v="19140"/>
    <x v="3"/>
    <s v="TEC-AC-10002134"/>
    <x v="2"/>
    <x v="11"/>
    <x v="1536"/>
    <n v="64.703999999999994"/>
    <n v="6"/>
    <n v="0.2"/>
    <n v="-4.8528000000000002"/>
  </r>
  <r>
    <n v="3599"/>
    <x v="1785"/>
    <x v="2"/>
    <x v="340"/>
    <d v="2011-09-14T00:00:00"/>
    <s v="Second Class"/>
    <s v="LC-17140"/>
    <s v="Logan Currie"/>
    <x v="0"/>
    <s v="United States"/>
    <x v="10"/>
    <x v="9"/>
    <n v="19140"/>
    <x v="3"/>
    <s v="FUR-FU-10002456"/>
    <x v="0"/>
    <x v="5"/>
    <x v="1009"/>
    <n v="17.472000000000001"/>
    <n v="3"/>
    <n v="0.2"/>
    <n v="5.0232000000000001"/>
  </r>
  <r>
    <n v="3600"/>
    <x v="1785"/>
    <x v="2"/>
    <x v="340"/>
    <d v="2011-09-14T00:00:00"/>
    <s v="Second Class"/>
    <s v="LC-17140"/>
    <s v="Logan Currie"/>
    <x v="0"/>
    <s v="United States"/>
    <x v="10"/>
    <x v="9"/>
    <n v="19140"/>
    <x v="3"/>
    <s v="TEC-PH-10002549"/>
    <x v="2"/>
    <x v="7"/>
    <x v="928"/>
    <n v="135.51599999999999"/>
    <n v="1"/>
    <n v="0.4"/>
    <n v="-31.6204"/>
  </r>
  <r>
    <n v="3601"/>
    <x v="1786"/>
    <x v="3"/>
    <x v="335"/>
    <d v="2014-01-07T00:00:00"/>
    <s v="Standard Class"/>
    <s v="NP-18700"/>
    <s v="Nora Preis"/>
    <x v="0"/>
    <s v="United States"/>
    <x v="60"/>
    <x v="22"/>
    <n v="80219"/>
    <x v="1"/>
    <s v="TEC-AC-10001990"/>
    <x v="2"/>
    <x v="11"/>
    <x v="861"/>
    <n v="431.928"/>
    <n v="9"/>
    <n v="0.2"/>
    <n v="64.789199999999994"/>
  </r>
  <r>
    <n v="3602"/>
    <x v="1787"/>
    <x v="2"/>
    <x v="664"/>
    <d v="2011-11-24T00:00:00"/>
    <s v="Standard Class"/>
    <s v="RB-19330"/>
    <s v="Randy Bradley"/>
    <x v="0"/>
    <s v="United States"/>
    <x v="10"/>
    <x v="9"/>
    <n v="19143"/>
    <x v="3"/>
    <s v="OFF-PA-10002137"/>
    <x v="1"/>
    <x v="10"/>
    <x v="560"/>
    <n v="12.448"/>
    <n v="2"/>
    <n v="0.2"/>
    <n v="3.89"/>
  </r>
  <r>
    <n v="3603"/>
    <x v="1787"/>
    <x v="2"/>
    <x v="664"/>
    <d v="2011-11-24T00:00:00"/>
    <s v="Standard Class"/>
    <s v="RB-19330"/>
    <s v="Randy Bradley"/>
    <x v="0"/>
    <s v="United States"/>
    <x v="10"/>
    <x v="9"/>
    <n v="19143"/>
    <x v="3"/>
    <s v="FUR-CH-10004997"/>
    <x v="0"/>
    <x v="1"/>
    <x v="494"/>
    <n v="657.93"/>
    <n v="5"/>
    <n v="0.3"/>
    <n v="-93.99"/>
  </r>
  <r>
    <n v="3604"/>
    <x v="1788"/>
    <x v="3"/>
    <x v="170"/>
    <d v="2014-08-28T00:00:00"/>
    <s v="Standard Class"/>
    <s v="TH-21550"/>
    <s v="Tracy Hopkins"/>
    <x v="2"/>
    <s v="United States"/>
    <x v="29"/>
    <x v="39"/>
    <n v="21044"/>
    <x v="3"/>
    <s v="OFF-PA-10000357"/>
    <x v="1"/>
    <x v="10"/>
    <x v="1219"/>
    <n v="277.39999999999998"/>
    <n v="5"/>
    <n v="0"/>
    <n v="133.15199999999999"/>
  </r>
  <r>
    <n v="3605"/>
    <x v="1788"/>
    <x v="3"/>
    <x v="170"/>
    <d v="2014-08-28T00:00:00"/>
    <s v="Standard Class"/>
    <s v="TH-21550"/>
    <s v="Tracy Hopkins"/>
    <x v="2"/>
    <s v="United States"/>
    <x v="29"/>
    <x v="39"/>
    <n v="21044"/>
    <x v="3"/>
    <s v="FUR-FU-10003976"/>
    <x v="0"/>
    <x v="5"/>
    <x v="964"/>
    <n v="25.16"/>
    <n v="2"/>
    <n v="0"/>
    <n v="8.5543999999999993"/>
  </r>
  <r>
    <n v="3606"/>
    <x v="1788"/>
    <x v="3"/>
    <x v="170"/>
    <d v="2014-08-28T00:00:00"/>
    <s v="Standard Class"/>
    <s v="TH-21550"/>
    <s v="Tracy Hopkins"/>
    <x v="2"/>
    <s v="United States"/>
    <x v="29"/>
    <x v="39"/>
    <n v="21044"/>
    <x v="3"/>
    <s v="FUR-FU-10004960"/>
    <x v="0"/>
    <x v="5"/>
    <x v="919"/>
    <n v="91.92"/>
    <n v="4"/>
    <n v="0"/>
    <n v="31.252800000000001"/>
  </r>
  <r>
    <n v="3607"/>
    <x v="1789"/>
    <x v="0"/>
    <x v="299"/>
    <d v="2013-03-17T00:00:00"/>
    <s v="Second Class"/>
    <s v="CK-12595"/>
    <s v="Clytie Kelty"/>
    <x v="0"/>
    <s v="United States"/>
    <x v="20"/>
    <x v="15"/>
    <n v="10024"/>
    <x v="3"/>
    <s v="OFF-EN-10001099"/>
    <x v="1"/>
    <x v="12"/>
    <x v="33"/>
    <n v="29.34"/>
    <n v="3"/>
    <n v="0"/>
    <n v="13.4964"/>
  </r>
  <r>
    <n v="3608"/>
    <x v="1790"/>
    <x v="2"/>
    <x v="865"/>
    <d v="2011-09-28T00:00:00"/>
    <s v="Second Class"/>
    <s v="ST-20530"/>
    <s v="Shui Tom"/>
    <x v="0"/>
    <s v="United States"/>
    <x v="20"/>
    <x v="15"/>
    <n v="10035"/>
    <x v="3"/>
    <s v="OFF-BI-10002026"/>
    <x v="1"/>
    <x v="8"/>
    <x v="903"/>
    <n v="139.44"/>
    <n v="3"/>
    <n v="0.2"/>
    <n v="47.061"/>
  </r>
  <r>
    <n v="3609"/>
    <x v="1791"/>
    <x v="2"/>
    <x v="582"/>
    <d v="2011-03-05T00:00:00"/>
    <s v="Standard Class"/>
    <s v="GB-14530"/>
    <s v="George Bell"/>
    <x v="1"/>
    <s v="United States"/>
    <x v="46"/>
    <x v="24"/>
    <n v="43055"/>
    <x v="3"/>
    <s v="OFF-LA-10001613"/>
    <x v="1"/>
    <x v="2"/>
    <x v="736"/>
    <n v="6.9119999999999999"/>
    <n v="3"/>
    <n v="0.2"/>
    <n v="2.5055999999999998"/>
  </r>
  <r>
    <n v="3610"/>
    <x v="1791"/>
    <x v="2"/>
    <x v="582"/>
    <d v="2011-03-05T00:00:00"/>
    <s v="Standard Class"/>
    <s v="GB-14530"/>
    <s v="George Bell"/>
    <x v="1"/>
    <s v="United States"/>
    <x v="46"/>
    <x v="24"/>
    <n v="43055"/>
    <x v="3"/>
    <s v="OFF-ST-10002214"/>
    <x v="1"/>
    <x v="4"/>
    <x v="994"/>
    <n v="27.096"/>
    <n v="3"/>
    <n v="0.2"/>
    <n v="2.0322"/>
  </r>
  <r>
    <n v="3611"/>
    <x v="1791"/>
    <x v="2"/>
    <x v="582"/>
    <d v="2011-03-05T00:00:00"/>
    <s v="Standard Class"/>
    <s v="GB-14530"/>
    <s v="George Bell"/>
    <x v="1"/>
    <s v="United States"/>
    <x v="46"/>
    <x v="24"/>
    <n v="43055"/>
    <x v="3"/>
    <s v="OFF-ST-10001128"/>
    <x v="1"/>
    <x v="4"/>
    <x v="1418"/>
    <n v="177.56800000000001"/>
    <n v="2"/>
    <n v="0.2"/>
    <n v="-37.733199999999997"/>
  </r>
  <r>
    <n v="3612"/>
    <x v="1792"/>
    <x v="0"/>
    <x v="896"/>
    <d v="2013-02-12T00:00:00"/>
    <s v="Second Class"/>
    <s v="NC-18535"/>
    <s v="Nick Crebassa"/>
    <x v="1"/>
    <s v="United States"/>
    <x v="61"/>
    <x v="5"/>
    <n v="75217"/>
    <x v="2"/>
    <s v="TEC-AC-10004864"/>
    <x v="2"/>
    <x v="11"/>
    <x v="1289"/>
    <n v="58.415999999999997"/>
    <n v="2"/>
    <n v="0.2"/>
    <n v="16.794599999999999"/>
  </r>
  <r>
    <n v="3613"/>
    <x v="1793"/>
    <x v="1"/>
    <x v="155"/>
    <d v="2012-08-12T00:00:00"/>
    <s v="Standard Class"/>
    <s v="AB-10255"/>
    <s v="Alejandro Ballentine"/>
    <x v="2"/>
    <s v="United States"/>
    <x v="10"/>
    <x v="9"/>
    <n v="19134"/>
    <x v="3"/>
    <s v="OFF-PA-10000174"/>
    <x v="1"/>
    <x v="10"/>
    <x v="1515"/>
    <n v="16.448"/>
    <n v="2"/>
    <n v="0.2"/>
    <n v="5.5511999999999997"/>
  </r>
  <r>
    <n v="3614"/>
    <x v="1793"/>
    <x v="1"/>
    <x v="155"/>
    <d v="2012-08-12T00:00:00"/>
    <s v="Standard Class"/>
    <s v="AB-10255"/>
    <s v="Alejandro Ballentine"/>
    <x v="2"/>
    <s v="United States"/>
    <x v="10"/>
    <x v="9"/>
    <n v="19134"/>
    <x v="3"/>
    <s v="TEC-AC-10000171"/>
    <x v="2"/>
    <x v="11"/>
    <x v="43"/>
    <n v="36.783999999999999"/>
    <n v="2"/>
    <n v="0.2"/>
    <n v="10.5754"/>
  </r>
  <r>
    <n v="3615"/>
    <x v="1794"/>
    <x v="3"/>
    <x v="123"/>
    <d v="2014-11-22T00:00:00"/>
    <s v="First Class"/>
    <s v="SC-20770"/>
    <s v="Stewart Carmichael"/>
    <x v="1"/>
    <s v="United States"/>
    <x v="52"/>
    <x v="5"/>
    <n v="78207"/>
    <x v="2"/>
    <s v="FUR-TA-10002622"/>
    <x v="0"/>
    <x v="3"/>
    <x v="960"/>
    <n v="718.11599999999999"/>
    <n v="6"/>
    <n v="0.3"/>
    <n v="-71.811599999999999"/>
  </r>
  <r>
    <n v="3616"/>
    <x v="1794"/>
    <x v="3"/>
    <x v="123"/>
    <d v="2014-11-22T00:00:00"/>
    <s v="First Class"/>
    <s v="SC-20770"/>
    <s v="Stewart Carmichael"/>
    <x v="1"/>
    <s v="United States"/>
    <x v="52"/>
    <x v="5"/>
    <n v="78207"/>
    <x v="2"/>
    <s v="OFF-AR-10001915"/>
    <x v="1"/>
    <x v="6"/>
    <x v="1048"/>
    <n v="31.776"/>
    <n v="4"/>
    <n v="0.2"/>
    <n v="8.7384000000000004"/>
  </r>
  <r>
    <n v="3617"/>
    <x v="1795"/>
    <x v="0"/>
    <x v="64"/>
    <d v="2013-10-09T00:00:00"/>
    <s v="Standard Class"/>
    <s v="JC-15340"/>
    <s v="Jasper Cacioppo"/>
    <x v="0"/>
    <s v="United States"/>
    <x v="10"/>
    <x v="9"/>
    <n v="19120"/>
    <x v="3"/>
    <s v="OFF-BI-10004410"/>
    <x v="1"/>
    <x v="8"/>
    <x v="48"/>
    <n v="9.5549999999999997"/>
    <n v="5"/>
    <n v="0.7"/>
    <n v="-7.3254999999999999"/>
  </r>
  <r>
    <n v="3618"/>
    <x v="1796"/>
    <x v="3"/>
    <x v="507"/>
    <d v="2014-09-09T00:00:00"/>
    <s v="Standard Class"/>
    <s v="RA-19285"/>
    <s v="Ralph Arnett"/>
    <x v="0"/>
    <s v="United States"/>
    <x v="1"/>
    <x v="1"/>
    <n v="90004"/>
    <x v="1"/>
    <s v="OFF-BI-10004632"/>
    <x v="1"/>
    <x v="8"/>
    <x v="564"/>
    <n v="487.98399999999998"/>
    <n v="2"/>
    <n v="0.2"/>
    <n v="152.495"/>
  </r>
  <r>
    <n v="3619"/>
    <x v="1796"/>
    <x v="3"/>
    <x v="507"/>
    <d v="2014-09-09T00:00:00"/>
    <s v="Standard Class"/>
    <s v="RA-19285"/>
    <s v="Ralph Arnett"/>
    <x v="0"/>
    <s v="United States"/>
    <x v="1"/>
    <x v="1"/>
    <n v="90004"/>
    <x v="1"/>
    <s v="TEC-PH-10002185"/>
    <x v="2"/>
    <x v="7"/>
    <x v="1072"/>
    <n v="5.56"/>
    <n v="1"/>
    <n v="0.2"/>
    <n v="1.7375"/>
  </r>
  <r>
    <n v="3620"/>
    <x v="1796"/>
    <x v="3"/>
    <x v="507"/>
    <d v="2014-09-09T00:00:00"/>
    <s v="Standard Class"/>
    <s v="RA-19285"/>
    <s v="Ralph Arnett"/>
    <x v="0"/>
    <s v="United States"/>
    <x v="1"/>
    <x v="1"/>
    <n v="90004"/>
    <x v="1"/>
    <s v="OFF-ST-10002974"/>
    <x v="1"/>
    <x v="4"/>
    <x v="123"/>
    <n v="217.85"/>
    <n v="5"/>
    <n v="0"/>
    <n v="65.355000000000004"/>
  </r>
  <r>
    <n v="3621"/>
    <x v="1797"/>
    <x v="0"/>
    <x v="897"/>
    <d v="2013-09-30T00:00:00"/>
    <s v="Standard Class"/>
    <s v="SH-19975"/>
    <s v="Sally Hughsby"/>
    <x v="1"/>
    <s v="United States"/>
    <x v="214"/>
    <x v="18"/>
    <n v="37167"/>
    <x v="0"/>
    <s v="OFF-AR-10003727"/>
    <x v="1"/>
    <x v="6"/>
    <x v="1362"/>
    <n v="40.776000000000003"/>
    <n v="3"/>
    <n v="0.2"/>
    <n v="4.5872999999999999"/>
  </r>
  <r>
    <n v="3622"/>
    <x v="1797"/>
    <x v="0"/>
    <x v="897"/>
    <d v="2013-09-30T00:00:00"/>
    <s v="Standard Class"/>
    <s v="SH-19975"/>
    <s v="Sally Hughsby"/>
    <x v="1"/>
    <s v="United States"/>
    <x v="214"/>
    <x v="18"/>
    <n v="37167"/>
    <x v="0"/>
    <s v="TEC-PH-10004071"/>
    <x v="2"/>
    <x v="7"/>
    <x v="1537"/>
    <n v="63.936"/>
    <n v="8"/>
    <n v="0.2"/>
    <n v="5.5944000000000003"/>
  </r>
  <r>
    <n v="3623"/>
    <x v="1798"/>
    <x v="2"/>
    <x v="80"/>
    <d v="2011-09-19T00:00:00"/>
    <s v="Standard Class"/>
    <s v="JC-15775"/>
    <s v="John Castell"/>
    <x v="0"/>
    <s v="United States"/>
    <x v="203"/>
    <x v="32"/>
    <n v="31204"/>
    <x v="0"/>
    <s v="FUR-FU-10002878"/>
    <x v="0"/>
    <x v="5"/>
    <x v="1125"/>
    <n v="142.4"/>
    <n v="5"/>
    <n v="0"/>
    <n v="52.688000000000002"/>
  </r>
  <r>
    <n v="3624"/>
    <x v="1798"/>
    <x v="2"/>
    <x v="80"/>
    <d v="2011-09-19T00:00:00"/>
    <s v="Standard Class"/>
    <s v="JC-15775"/>
    <s v="John Castell"/>
    <x v="0"/>
    <s v="United States"/>
    <x v="203"/>
    <x v="32"/>
    <n v="31204"/>
    <x v="0"/>
    <s v="OFF-BI-10001890"/>
    <x v="1"/>
    <x v="8"/>
    <x v="174"/>
    <n v="7.16"/>
    <n v="2"/>
    <n v="0"/>
    <n v="3.4367999999999999"/>
  </r>
  <r>
    <n v="3625"/>
    <x v="1799"/>
    <x v="3"/>
    <x v="240"/>
    <d v="2014-05-22T00:00:00"/>
    <s v="Second Class"/>
    <s v="BC-11125"/>
    <s v="Becky Castell"/>
    <x v="2"/>
    <s v="United States"/>
    <x v="8"/>
    <x v="1"/>
    <n v="94109"/>
    <x v="1"/>
    <s v="FUR-CH-10002647"/>
    <x v="0"/>
    <x v="1"/>
    <x v="470"/>
    <n v="681.40800000000002"/>
    <n v="12"/>
    <n v="0.2"/>
    <n v="42.588000000000001"/>
  </r>
  <r>
    <n v="3626"/>
    <x v="1799"/>
    <x v="3"/>
    <x v="240"/>
    <d v="2014-05-22T00:00:00"/>
    <s v="Second Class"/>
    <s v="BC-11125"/>
    <s v="Becky Castell"/>
    <x v="2"/>
    <s v="United States"/>
    <x v="8"/>
    <x v="1"/>
    <n v="94109"/>
    <x v="1"/>
    <s v="OFF-AR-10001315"/>
    <x v="1"/>
    <x v="6"/>
    <x v="1020"/>
    <n v="3.52"/>
    <n v="2"/>
    <n v="0"/>
    <n v="1.0207999999999999"/>
  </r>
  <r>
    <n v="3627"/>
    <x v="1799"/>
    <x v="3"/>
    <x v="240"/>
    <d v="2014-05-22T00:00:00"/>
    <s v="Second Class"/>
    <s v="BC-11125"/>
    <s v="Becky Castell"/>
    <x v="2"/>
    <s v="United States"/>
    <x v="8"/>
    <x v="1"/>
    <n v="94109"/>
    <x v="1"/>
    <s v="OFF-AR-10000122"/>
    <x v="1"/>
    <x v="6"/>
    <x v="308"/>
    <n v="5.58"/>
    <n v="1"/>
    <n v="0"/>
    <n v="1.395"/>
  </r>
  <r>
    <n v="3628"/>
    <x v="1799"/>
    <x v="3"/>
    <x v="240"/>
    <d v="2014-05-22T00:00:00"/>
    <s v="Second Class"/>
    <s v="BC-11125"/>
    <s v="Becky Castell"/>
    <x v="2"/>
    <s v="United States"/>
    <x v="8"/>
    <x v="1"/>
    <n v="94109"/>
    <x v="1"/>
    <s v="TEC-AC-10001465"/>
    <x v="2"/>
    <x v="11"/>
    <x v="473"/>
    <n v="36.32"/>
    <n v="1"/>
    <n v="0"/>
    <n v="10.896000000000001"/>
  </r>
  <r>
    <n v="3629"/>
    <x v="1800"/>
    <x v="2"/>
    <x v="128"/>
    <d v="2011-08-13T00:00:00"/>
    <s v="Standard Class"/>
    <s v="JH-15985"/>
    <s v="Joseph Holt"/>
    <x v="0"/>
    <s v="United States"/>
    <x v="4"/>
    <x v="4"/>
    <n v="98103"/>
    <x v="1"/>
    <s v="OFF-BI-10004600"/>
    <x v="1"/>
    <x v="8"/>
    <x v="1477"/>
    <n v="2060.7440000000001"/>
    <n v="7"/>
    <n v="0.2"/>
    <n v="643.98249999999996"/>
  </r>
  <r>
    <n v="3630"/>
    <x v="1801"/>
    <x v="3"/>
    <x v="200"/>
    <d v="2014-01-12T00:00:00"/>
    <s v="Standard Class"/>
    <s v="CC-12610"/>
    <s v="Corey Catlett"/>
    <x v="1"/>
    <s v="United States"/>
    <x v="38"/>
    <x v="24"/>
    <n v="43229"/>
    <x v="3"/>
    <s v="OFF-AP-10002082"/>
    <x v="1"/>
    <x v="9"/>
    <x v="1092"/>
    <n v="52.271999999999998"/>
    <n v="3"/>
    <n v="0.2"/>
    <n v="9.8010000000000002"/>
  </r>
  <r>
    <n v="3631"/>
    <x v="1801"/>
    <x v="3"/>
    <x v="200"/>
    <d v="2014-01-12T00:00:00"/>
    <s v="Standard Class"/>
    <s v="CC-12610"/>
    <s v="Corey Catlett"/>
    <x v="1"/>
    <s v="United States"/>
    <x v="38"/>
    <x v="24"/>
    <n v="43229"/>
    <x v="3"/>
    <s v="OFF-AP-10004708"/>
    <x v="1"/>
    <x v="9"/>
    <x v="508"/>
    <n v="213.136"/>
    <n v="7"/>
    <n v="0.2"/>
    <n v="23.977799999999998"/>
  </r>
  <r>
    <n v="3632"/>
    <x v="1802"/>
    <x v="3"/>
    <x v="898"/>
    <d v="2014-09-05T00:00:00"/>
    <s v="Second Class"/>
    <s v="DB-12970"/>
    <s v="Darren Budd"/>
    <x v="1"/>
    <s v="United States"/>
    <x v="1"/>
    <x v="1"/>
    <n v="90004"/>
    <x v="1"/>
    <s v="OFF-ST-10000464"/>
    <x v="1"/>
    <x v="4"/>
    <x v="1135"/>
    <n v="69.52"/>
    <n v="2"/>
    <n v="0"/>
    <n v="19.465599999999998"/>
  </r>
  <r>
    <n v="3633"/>
    <x v="1802"/>
    <x v="3"/>
    <x v="898"/>
    <d v="2014-09-05T00:00:00"/>
    <s v="Second Class"/>
    <s v="DB-12970"/>
    <s v="Darren Budd"/>
    <x v="1"/>
    <s v="United States"/>
    <x v="1"/>
    <x v="1"/>
    <n v="90004"/>
    <x v="1"/>
    <s v="OFF-ST-10000025"/>
    <x v="1"/>
    <x v="4"/>
    <x v="615"/>
    <n v="763.44"/>
    <n v="8"/>
    <n v="0"/>
    <n v="45.806399999999996"/>
  </r>
  <r>
    <n v="3634"/>
    <x v="1803"/>
    <x v="0"/>
    <x v="338"/>
    <d v="2013-11-15T00:00:00"/>
    <s v="Standard Class"/>
    <s v="PP-18955"/>
    <s v="Paul Prost"/>
    <x v="2"/>
    <s v="United States"/>
    <x v="24"/>
    <x v="24"/>
    <n v="45503"/>
    <x v="3"/>
    <s v="OFF-LA-10001613"/>
    <x v="1"/>
    <x v="2"/>
    <x v="736"/>
    <n v="9.2159999999999993"/>
    <n v="4"/>
    <n v="0.2"/>
    <n v="3.3408000000000002"/>
  </r>
  <r>
    <n v="3635"/>
    <x v="1803"/>
    <x v="0"/>
    <x v="338"/>
    <d v="2013-11-15T00:00:00"/>
    <s v="Standard Class"/>
    <s v="PP-18955"/>
    <s v="Paul Prost"/>
    <x v="2"/>
    <s v="United States"/>
    <x v="24"/>
    <x v="24"/>
    <n v="45503"/>
    <x v="3"/>
    <s v="TEC-PH-10000376"/>
    <x v="2"/>
    <x v="7"/>
    <x v="428"/>
    <n v="41.957999999999998"/>
    <n v="7"/>
    <n v="0.4"/>
    <n v="-9.7902000000000005"/>
  </r>
  <r>
    <n v="3636"/>
    <x v="1803"/>
    <x v="0"/>
    <x v="338"/>
    <d v="2013-11-15T00:00:00"/>
    <s v="Standard Class"/>
    <s v="PP-18955"/>
    <s v="Paul Prost"/>
    <x v="2"/>
    <s v="United States"/>
    <x v="24"/>
    <x v="24"/>
    <n v="45503"/>
    <x v="3"/>
    <s v="OFF-PA-10004039"/>
    <x v="1"/>
    <x v="10"/>
    <x v="1538"/>
    <n v="89.567999999999998"/>
    <n v="2"/>
    <n v="0.2"/>
    <n v="32.468400000000003"/>
  </r>
  <r>
    <n v="3637"/>
    <x v="1803"/>
    <x v="0"/>
    <x v="338"/>
    <d v="2013-11-15T00:00:00"/>
    <s v="Standard Class"/>
    <s v="PP-18955"/>
    <s v="Paul Prost"/>
    <x v="2"/>
    <s v="United States"/>
    <x v="24"/>
    <x v="24"/>
    <n v="45503"/>
    <x v="3"/>
    <s v="OFF-PA-10001776"/>
    <x v="1"/>
    <x v="10"/>
    <x v="1263"/>
    <n v="22.248000000000001"/>
    <n v="3"/>
    <n v="0.2"/>
    <n v="7.5087000000000002"/>
  </r>
  <r>
    <n v="3638"/>
    <x v="1803"/>
    <x v="0"/>
    <x v="338"/>
    <d v="2013-11-15T00:00:00"/>
    <s v="Standard Class"/>
    <s v="PP-18955"/>
    <s v="Paul Prost"/>
    <x v="2"/>
    <s v="United States"/>
    <x v="24"/>
    <x v="24"/>
    <n v="45503"/>
    <x v="3"/>
    <s v="OFF-AP-10002457"/>
    <x v="1"/>
    <x v="9"/>
    <x v="544"/>
    <n v="334.88"/>
    <n v="4"/>
    <n v="0.2"/>
    <n v="29.302"/>
  </r>
  <r>
    <n v="3639"/>
    <x v="1803"/>
    <x v="0"/>
    <x v="338"/>
    <d v="2013-11-15T00:00:00"/>
    <s v="Standard Class"/>
    <s v="PP-18955"/>
    <s v="Paul Prost"/>
    <x v="2"/>
    <s v="United States"/>
    <x v="24"/>
    <x v="24"/>
    <n v="45503"/>
    <x v="3"/>
    <s v="FUR-FU-10000758"/>
    <x v="0"/>
    <x v="5"/>
    <x v="1073"/>
    <n v="148.28800000000001"/>
    <n v="7"/>
    <n v="0.2"/>
    <n v="29.657599999999999"/>
  </r>
  <r>
    <n v="3640"/>
    <x v="1803"/>
    <x v="0"/>
    <x v="338"/>
    <d v="2013-11-15T00:00:00"/>
    <s v="Standard Class"/>
    <s v="PP-18955"/>
    <s v="Paul Prost"/>
    <x v="2"/>
    <s v="United States"/>
    <x v="24"/>
    <x v="24"/>
    <n v="45503"/>
    <x v="3"/>
    <s v="OFF-PA-10000682"/>
    <x v="1"/>
    <x v="10"/>
    <x v="859"/>
    <n v="4.6239999999999997"/>
    <n v="1"/>
    <n v="0.2"/>
    <n v="1.6761999999999999"/>
  </r>
  <r>
    <n v="3641"/>
    <x v="1803"/>
    <x v="0"/>
    <x v="338"/>
    <d v="2013-11-15T00:00:00"/>
    <s v="Standard Class"/>
    <s v="PP-18955"/>
    <s v="Paul Prost"/>
    <x v="2"/>
    <s v="United States"/>
    <x v="24"/>
    <x v="24"/>
    <n v="45503"/>
    <x v="3"/>
    <s v="TEC-AC-10002550"/>
    <x v="2"/>
    <x v="11"/>
    <x v="1539"/>
    <n v="178.92"/>
    <n v="7"/>
    <n v="0.2"/>
    <n v="-29.0745"/>
  </r>
  <r>
    <n v="3642"/>
    <x v="1803"/>
    <x v="0"/>
    <x v="338"/>
    <d v="2013-11-15T00:00:00"/>
    <s v="Standard Class"/>
    <s v="PP-18955"/>
    <s v="Paul Prost"/>
    <x v="2"/>
    <s v="United States"/>
    <x v="24"/>
    <x v="24"/>
    <n v="45503"/>
    <x v="3"/>
    <s v="OFF-BI-10002082"/>
    <x v="1"/>
    <x v="8"/>
    <x v="1173"/>
    <n v="69.888000000000005"/>
    <n v="7"/>
    <n v="0.7"/>
    <n v="-46.591999999999999"/>
  </r>
  <r>
    <n v="3643"/>
    <x v="1804"/>
    <x v="2"/>
    <x v="414"/>
    <d v="2011-12-23T00:00:00"/>
    <s v="Second Class"/>
    <s v="MC-17845"/>
    <s v="Michael Chen"/>
    <x v="0"/>
    <s v="United States"/>
    <x v="1"/>
    <x v="1"/>
    <n v="90008"/>
    <x v="1"/>
    <s v="OFF-BI-10004632"/>
    <x v="1"/>
    <x v="8"/>
    <x v="564"/>
    <n v="487.98399999999998"/>
    <n v="2"/>
    <n v="0.2"/>
    <n v="152.495"/>
  </r>
  <r>
    <n v="3644"/>
    <x v="1804"/>
    <x v="2"/>
    <x v="414"/>
    <d v="2011-12-23T00:00:00"/>
    <s v="Second Class"/>
    <s v="MC-17845"/>
    <s v="Michael Chen"/>
    <x v="0"/>
    <s v="United States"/>
    <x v="1"/>
    <x v="1"/>
    <n v="90008"/>
    <x v="1"/>
    <s v="OFF-AR-10001725"/>
    <x v="1"/>
    <x v="6"/>
    <x v="1540"/>
    <n v="47.3"/>
    <n v="2"/>
    <n v="0"/>
    <n v="12.298"/>
  </r>
  <r>
    <n v="3645"/>
    <x v="1804"/>
    <x v="2"/>
    <x v="414"/>
    <d v="2011-12-23T00:00:00"/>
    <s v="Second Class"/>
    <s v="MC-17845"/>
    <s v="Michael Chen"/>
    <x v="0"/>
    <s v="United States"/>
    <x v="1"/>
    <x v="1"/>
    <n v="90008"/>
    <x v="1"/>
    <s v="OFF-AR-10004269"/>
    <x v="1"/>
    <x v="6"/>
    <x v="1541"/>
    <n v="4.13"/>
    <n v="1"/>
    <n v="0"/>
    <n v="1.1564000000000001"/>
  </r>
  <r>
    <n v="3646"/>
    <x v="1804"/>
    <x v="2"/>
    <x v="414"/>
    <d v="2011-12-23T00:00:00"/>
    <s v="Second Class"/>
    <s v="MC-17845"/>
    <s v="Michael Chen"/>
    <x v="0"/>
    <s v="United States"/>
    <x v="1"/>
    <x v="1"/>
    <n v="90008"/>
    <x v="1"/>
    <s v="OFF-BI-10003007"/>
    <x v="1"/>
    <x v="8"/>
    <x v="1542"/>
    <n v="155.12"/>
    <n v="5"/>
    <n v="0.2"/>
    <n v="50.414000000000001"/>
  </r>
  <r>
    <n v="3647"/>
    <x v="1805"/>
    <x v="2"/>
    <x v="739"/>
    <d v="2011-07-27T00:00:00"/>
    <s v="Second Class"/>
    <s v="VF-21715"/>
    <s v="Vicky Freymann"/>
    <x v="2"/>
    <s v="United States"/>
    <x v="1"/>
    <x v="1"/>
    <n v="90045"/>
    <x v="1"/>
    <s v="OFF-PA-10002195"/>
    <x v="1"/>
    <x v="10"/>
    <x v="1543"/>
    <n v="6.48"/>
    <n v="1"/>
    <n v="0"/>
    <n v="3.1751999999999998"/>
  </r>
  <r>
    <n v="3648"/>
    <x v="1805"/>
    <x v="2"/>
    <x v="739"/>
    <d v="2011-07-27T00:00:00"/>
    <s v="Second Class"/>
    <s v="VF-21715"/>
    <s v="Vicky Freymann"/>
    <x v="2"/>
    <s v="United States"/>
    <x v="1"/>
    <x v="1"/>
    <n v="90045"/>
    <x v="1"/>
    <s v="OFF-SU-10002522"/>
    <x v="1"/>
    <x v="14"/>
    <x v="1544"/>
    <n v="15.52"/>
    <n v="4"/>
    <n v="0"/>
    <n v="4.5007999999999999"/>
  </r>
  <r>
    <n v="3649"/>
    <x v="1806"/>
    <x v="1"/>
    <x v="6"/>
    <d v="2012-11-27T00:00:00"/>
    <s v="Standard Class"/>
    <s v="MC-17275"/>
    <s v="Marc Crier"/>
    <x v="0"/>
    <s v="United States"/>
    <x v="26"/>
    <x v="18"/>
    <n v="38109"/>
    <x v="0"/>
    <s v="OFF-BI-10003712"/>
    <x v="1"/>
    <x v="8"/>
    <x v="689"/>
    <n v="2.9460000000000002"/>
    <n v="2"/>
    <n v="0.7"/>
    <n v="-2.0621999999999998"/>
  </r>
  <r>
    <n v="3650"/>
    <x v="1806"/>
    <x v="1"/>
    <x v="6"/>
    <d v="2012-11-27T00:00:00"/>
    <s v="Standard Class"/>
    <s v="MC-17275"/>
    <s v="Marc Crier"/>
    <x v="0"/>
    <s v="United States"/>
    <x v="26"/>
    <x v="18"/>
    <n v="38109"/>
    <x v="0"/>
    <s v="OFF-FA-10004854"/>
    <x v="1"/>
    <x v="13"/>
    <x v="268"/>
    <n v="55.103999999999999"/>
    <n v="6"/>
    <n v="0.2"/>
    <n v="18.5976"/>
  </r>
  <r>
    <n v="3651"/>
    <x v="1807"/>
    <x v="3"/>
    <x v="34"/>
    <d v="2014-12-12T00:00:00"/>
    <s v="Second Class"/>
    <s v="DB-13210"/>
    <s v="Dean Braden"/>
    <x v="0"/>
    <s v="United States"/>
    <x v="66"/>
    <x v="12"/>
    <n v="48234"/>
    <x v="2"/>
    <s v="TEC-AC-10004859"/>
    <x v="2"/>
    <x v="11"/>
    <x v="1545"/>
    <n v="104.88"/>
    <n v="6"/>
    <n v="0"/>
    <n v="41.951999999999998"/>
  </r>
  <r>
    <n v="3652"/>
    <x v="1807"/>
    <x v="3"/>
    <x v="34"/>
    <d v="2014-12-12T00:00:00"/>
    <s v="Second Class"/>
    <s v="DB-13210"/>
    <s v="Dean Braden"/>
    <x v="0"/>
    <s v="United States"/>
    <x v="66"/>
    <x v="12"/>
    <n v="48234"/>
    <x v="2"/>
    <s v="OFF-AR-10001860"/>
    <x v="1"/>
    <x v="6"/>
    <x v="907"/>
    <n v="34.700000000000003"/>
    <n v="5"/>
    <n v="0"/>
    <n v="12.492000000000001"/>
  </r>
  <r>
    <n v="3653"/>
    <x v="1807"/>
    <x v="3"/>
    <x v="34"/>
    <d v="2014-12-12T00:00:00"/>
    <s v="Second Class"/>
    <s v="DB-13210"/>
    <s v="Dean Braden"/>
    <x v="0"/>
    <s v="United States"/>
    <x v="66"/>
    <x v="12"/>
    <n v="48234"/>
    <x v="2"/>
    <s v="OFF-BI-10001636"/>
    <x v="1"/>
    <x v="8"/>
    <x v="668"/>
    <n v="33.72"/>
    <n v="4"/>
    <n v="0"/>
    <n v="15.511200000000001"/>
  </r>
  <r>
    <n v="3654"/>
    <x v="1807"/>
    <x v="3"/>
    <x v="34"/>
    <d v="2014-12-12T00:00:00"/>
    <s v="Second Class"/>
    <s v="DB-13210"/>
    <s v="Dean Braden"/>
    <x v="0"/>
    <s v="United States"/>
    <x v="66"/>
    <x v="12"/>
    <n v="48234"/>
    <x v="2"/>
    <s v="OFF-PA-10000349"/>
    <x v="1"/>
    <x v="10"/>
    <x v="33"/>
    <n v="14.94"/>
    <n v="3"/>
    <n v="0"/>
    <n v="7.0217999999999998"/>
  </r>
  <r>
    <n v="3655"/>
    <x v="1808"/>
    <x v="3"/>
    <x v="515"/>
    <d v="2014-06-09T00:00:00"/>
    <s v="Standard Class"/>
    <s v="AJ-10945"/>
    <s v="Ashley Jarboe"/>
    <x v="0"/>
    <s v="United States"/>
    <x v="104"/>
    <x v="14"/>
    <n v="46226"/>
    <x v="2"/>
    <s v="OFF-AP-10002439"/>
    <x v="1"/>
    <x v="9"/>
    <x v="548"/>
    <n v="638.73"/>
    <n v="9"/>
    <n v="0"/>
    <n v="166.06979999999999"/>
  </r>
  <r>
    <n v="3656"/>
    <x v="1809"/>
    <x v="3"/>
    <x v="558"/>
    <d v="2014-01-05T00:00:00"/>
    <s v="Standard Class"/>
    <s v="CP-12340"/>
    <s v="Christine Phan"/>
    <x v="1"/>
    <s v="United States"/>
    <x v="108"/>
    <x v="2"/>
    <n v="32216"/>
    <x v="0"/>
    <s v="OFF-ST-10001370"/>
    <x v="1"/>
    <x v="4"/>
    <x v="1023"/>
    <n v="113.568"/>
    <n v="2"/>
    <n v="0.2"/>
    <n v="-21.294"/>
  </r>
  <r>
    <n v="3657"/>
    <x v="1810"/>
    <x v="3"/>
    <x v="565"/>
    <d v="2014-09-15T00:00:00"/>
    <s v="Standard Class"/>
    <s v="DB-13555"/>
    <s v="Dorothy Badders"/>
    <x v="1"/>
    <s v="United States"/>
    <x v="65"/>
    <x v="24"/>
    <n v="43017"/>
    <x v="3"/>
    <s v="TEC-AC-10002558"/>
    <x v="2"/>
    <x v="11"/>
    <x v="1546"/>
    <n v="9.0960000000000001"/>
    <n v="1"/>
    <n v="0.2"/>
    <n v="1.7055"/>
  </r>
  <r>
    <n v="3658"/>
    <x v="1811"/>
    <x v="1"/>
    <x v="899"/>
    <d v="2012-03-17T00:00:00"/>
    <s v="Standard Class"/>
    <s v="EB-13750"/>
    <s v="Edward Becker"/>
    <x v="1"/>
    <s v="United States"/>
    <x v="369"/>
    <x v="2"/>
    <n v="33317"/>
    <x v="0"/>
    <s v="OFF-EN-10004030"/>
    <x v="1"/>
    <x v="12"/>
    <x v="135"/>
    <n v="8.6880000000000006"/>
    <n v="3"/>
    <n v="0.2"/>
    <n v="2.9321999999999999"/>
  </r>
  <r>
    <n v="3659"/>
    <x v="1811"/>
    <x v="1"/>
    <x v="899"/>
    <d v="2012-03-17T00:00:00"/>
    <s v="Standard Class"/>
    <s v="EB-13750"/>
    <s v="Edward Becker"/>
    <x v="1"/>
    <s v="United States"/>
    <x v="369"/>
    <x v="2"/>
    <n v="33317"/>
    <x v="0"/>
    <s v="FUR-FU-10003194"/>
    <x v="0"/>
    <x v="5"/>
    <x v="76"/>
    <n v="30.88"/>
    <n v="4"/>
    <n v="0.2"/>
    <n v="3.86"/>
  </r>
  <r>
    <n v="3660"/>
    <x v="1811"/>
    <x v="1"/>
    <x v="899"/>
    <d v="2012-03-17T00:00:00"/>
    <s v="Standard Class"/>
    <s v="EB-13750"/>
    <s v="Edward Becker"/>
    <x v="1"/>
    <s v="United States"/>
    <x v="369"/>
    <x v="2"/>
    <n v="33317"/>
    <x v="0"/>
    <s v="FUR-FU-10001731"/>
    <x v="0"/>
    <x v="5"/>
    <x v="1547"/>
    <n v="6.4080000000000004"/>
    <n v="3"/>
    <n v="0.2"/>
    <n v="1.4418"/>
  </r>
  <r>
    <n v="3661"/>
    <x v="1812"/>
    <x v="0"/>
    <x v="427"/>
    <d v="2013-07-24T00:00:00"/>
    <s v="Standard Class"/>
    <s v="JP-15460"/>
    <s v="Jennifer Patt"/>
    <x v="1"/>
    <s v="United States"/>
    <x v="220"/>
    <x v="16"/>
    <n v="85301"/>
    <x v="1"/>
    <s v="OFF-SU-10004782"/>
    <x v="1"/>
    <x v="14"/>
    <x v="1548"/>
    <n v="33.799999999999997"/>
    <n v="5"/>
    <n v="0.2"/>
    <n v="4.2249999999999996"/>
  </r>
  <r>
    <n v="3662"/>
    <x v="1813"/>
    <x v="0"/>
    <x v="900"/>
    <d v="2013-06-16T00:00:00"/>
    <s v="Second Class"/>
    <s v="SC-20050"/>
    <s v="Sample Company A"/>
    <x v="2"/>
    <s v="United States"/>
    <x v="25"/>
    <x v="12"/>
    <n v="49201"/>
    <x v="2"/>
    <s v="TEC-PH-10003484"/>
    <x v="2"/>
    <x v="7"/>
    <x v="1530"/>
    <n v="377.97"/>
    <n v="3"/>
    <n v="0"/>
    <n v="94.492500000000007"/>
  </r>
  <r>
    <n v="3663"/>
    <x v="1814"/>
    <x v="3"/>
    <x v="445"/>
    <d v="2014-10-07T00:00:00"/>
    <s v="Standard Class"/>
    <s v="FM-14290"/>
    <s v="Frank Merwin"/>
    <x v="2"/>
    <s v="United States"/>
    <x v="94"/>
    <x v="31"/>
    <n v="2169"/>
    <x v="3"/>
    <s v="TEC-AC-10003590"/>
    <x v="2"/>
    <x v="11"/>
    <x v="1093"/>
    <n v="258.89999999999998"/>
    <n v="10"/>
    <n v="0"/>
    <n v="93.203999999999994"/>
  </r>
  <r>
    <n v="3664"/>
    <x v="1814"/>
    <x v="3"/>
    <x v="445"/>
    <d v="2014-10-07T00:00:00"/>
    <s v="Standard Class"/>
    <s v="FM-14290"/>
    <s v="Frank Merwin"/>
    <x v="2"/>
    <s v="United States"/>
    <x v="94"/>
    <x v="31"/>
    <n v="2169"/>
    <x v="3"/>
    <s v="OFF-PA-10001970"/>
    <x v="1"/>
    <x v="10"/>
    <x v="311"/>
    <n v="24.56"/>
    <n v="2"/>
    <n v="0"/>
    <n v="11.543200000000001"/>
  </r>
  <r>
    <n v="3665"/>
    <x v="1815"/>
    <x v="2"/>
    <x v="589"/>
    <d v="2011-12-13T00:00:00"/>
    <s v="Standard Class"/>
    <s v="TB-21250"/>
    <s v="Tim Brockman"/>
    <x v="0"/>
    <s v="United States"/>
    <x v="127"/>
    <x v="21"/>
    <n v="97301"/>
    <x v="1"/>
    <s v="OFF-LA-10001569"/>
    <x v="1"/>
    <x v="2"/>
    <x v="633"/>
    <n v="27.888000000000002"/>
    <n v="7"/>
    <n v="0.2"/>
    <n v="9.0635999999999992"/>
  </r>
  <r>
    <n v="3666"/>
    <x v="1815"/>
    <x v="2"/>
    <x v="589"/>
    <d v="2011-12-13T00:00:00"/>
    <s v="Standard Class"/>
    <s v="TB-21250"/>
    <s v="Tim Brockman"/>
    <x v="0"/>
    <s v="United States"/>
    <x v="127"/>
    <x v="21"/>
    <n v="97301"/>
    <x v="1"/>
    <s v="OFF-BI-10001132"/>
    <x v="1"/>
    <x v="8"/>
    <x v="630"/>
    <n v="6.4560000000000004"/>
    <n v="4"/>
    <n v="0.7"/>
    <n v="-4.5191999999999997"/>
  </r>
  <r>
    <n v="3667"/>
    <x v="1815"/>
    <x v="2"/>
    <x v="589"/>
    <d v="2011-12-13T00:00:00"/>
    <s v="Standard Class"/>
    <s v="TB-21250"/>
    <s v="Tim Brockman"/>
    <x v="0"/>
    <s v="United States"/>
    <x v="127"/>
    <x v="21"/>
    <n v="97301"/>
    <x v="1"/>
    <s v="TEC-PH-10003095"/>
    <x v="2"/>
    <x v="7"/>
    <x v="1491"/>
    <n v="52.68"/>
    <n v="3"/>
    <n v="0.2"/>
    <n v="19.754999999999999"/>
  </r>
  <r>
    <n v="3668"/>
    <x v="1815"/>
    <x v="2"/>
    <x v="589"/>
    <d v="2011-12-13T00:00:00"/>
    <s v="Standard Class"/>
    <s v="TB-21250"/>
    <s v="Tim Brockman"/>
    <x v="0"/>
    <s v="United States"/>
    <x v="127"/>
    <x v="21"/>
    <n v="97301"/>
    <x v="1"/>
    <s v="OFF-SU-10000432"/>
    <x v="1"/>
    <x v="14"/>
    <x v="1549"/>
    <n v="13.88"/>
    <n v="5"/>
    <n v="0.2"/>
    <n v="-2.6025"/>
  </r>
  <r>
    <n v="3669"/>
    <x v="1815"/>
    <x v="2"/>
    <x v="589"/>
    <d v="2011-12-13T00:00:00"/>
    <s v="Standard Class"/>
    <s v="TB-21250"/>
    <s v="Tim Brockman"/>
    <x v="0"/>
    <s v="United States"/>
    <x v="127"/>
    <x v="21"/>
    <n v="97301"/>
    <x v="1"/>
    <s v="TEC-AC-10004227"/>
    <x v="2"/>
    <x v="11"/>
    <x v="1400"/>
    <n v="103.92"/>
    <n v="10"/>
    <n v="0.2"/>
    <n v="-18.186"/>
  </r>
  <r>
    <n v="3670"/>
    <x v="1815"/>
    <x v="2"/>
    <x v="589"/>
    <d v="2011-12-13T00:00:00"/>
    <s v="Standard Class"/>
    <s v="TB-21250"/>
    <s v="Tim Brockman"/>
    <x v="0"/>
    <s v="United States"/>
    <x v="127"/>
    <x v="21"/>
    <n v="97301"/>
    <x v="1"/>
    <s v="OFF-LA-10004409"/>
    <x v="1"/>
    <x v="2"/>
    <x v="1550"/>
    <n v="11.52"/>
    <n v="5"/>
    <n v="0.2"/>
    <n v="3.7440000000000002"/>
  </r>
  <r>
    <n v="3671"/>
    <x v="1815"/>
    <x v="2"/>
    <x v="589"/>
    <d v="2011-12-13T00:00:00"/>
    <s v="Standard Class"/>
    <s v="TB-21250"/>
    <s v="Tim Brockman"/>
    <x v="0"/>
    <s v="United States"/>
    <x v="127"/>
    <x v="21"/>
    <n v="97301"/>
    <x v="1"/>
    <s v="OFF-PA-10001569"/>
    <x v="1"/>
    <x v="10"/>
    <x v="55"/>
    <n v="10.368"/>
    <n v="2"/>
    <n v="0.2"/>
    <n v="3.6288"/>
  </r>
  <r>
    <n v="3672"/>
    <x v="1815"/>
    <x v="2"/>
    <x v="589"/>
    <d v="2011-12-13T00:00:00"/>
    <s v="Standard Class"/>
    <s v="TB-21250"/>
    <s v="Tim Brockman"/>
    <x v="0"/>
    <s v="United States"/>
    <x v="127"/>
    <x v="21"/>
    <n v="97301"/>
    <x v="1"/>
    <s v="OFF-ST-10001031"/>
    <x v="1"/>
    <x v="4"/>
    <x v="1551"/>
    <n v="39.072000000000003"/>
    <n v="3"/>
    <n v="0.2"/>
    <n v="2.9304000000000001"/>
  </r>
  <r>
    <n v="3673"/>
    <x v="1816"/>
    <x v="0"/>
    <x v="143"/>
    <d v="2013-04-15T00:00:00"/>
    <s v="Standard Class"/>
    <s v="EH-14125"/>
    <s v="Eugene Hildebrand"/>
    <x v="2"/>
    <s v="United States"/>
    <x v="21"/>
    <x v="24"/>
    <n v="45373"/>
    <x v="3"/>
    <s v="OFF-EN-10002312"/>
    <x v="1"/>
    <x v="12"/>
    <x v="1453"/>
    <n v="8.8719999999999999"/>
    <n v="1"/>
    <n v="0.2"/>
    <n v="3.2161"/>
  </r>
  <r>
    <n v="3674"/>
    <x v="1816"/>
    <x v="0"/>
    <x v="143"/>
    <d v="2013-04-15T00:00:00"/>
    <s v="Standard Class"/>
    <s v="EH-14125"/>
    <s v="Eugene Hildebrand"/>
    <x v="2"/>
    <s v="United States"/>
    <x v="21"/>
    <x v="24"/>
    <n v="45373"/>
    <x v="3"/>
    <s v="OFF-BI-10004224"/>
    <x v="1"/>
    <x v="8"/>
    <x v="1061"/>
    <n v="121.104"/>
    <n v="6"/>
    <n v="0.7"/>
    <n v="-100.92"/>
  </r>
  <r>
    <n v="3675"/>
    <x v="1817"/>
    <x v="3"/>
    <x v="44"/>
    <d v="2014-12-11T00:00:00"/>
    <s v="Standard Class"/>
    <s v="ML-17410"/>
    <s v="Maris LaWare"/>
    <x v="0"/>
    <s v="United States"/>
    <x v="10"/>
    <x v="9"/>
    <n v="19143"/>
    <x v="3"/>
    <s v="FUR-CH-10003774"/>
    <x v="0"/>
    <x v="1"/>
    <x v="1185"/>
    <n v="127.372"/>
    <n v="2"/>
    <n v="0.3"/>
    <n v="-30.933199999999999"/>
  </r>
  <r>
    <n v="3676"/>
    <x v="1817"/>
    <x v="3"/>
    <x v="44"/>
    <d v="2014-12-11T00:00:00"/>
    <s v="Standard Class"/>
    <s v="ML-17410"/>
    <s v="Maris LaWare"/>
    <x v="0"/>
    <s v="United States"/>
    <x v="10"/>
    <x v="9"/>
    <n v="19143"/>
    <x v="3"/>
    <s v="OFF-PA-10000157"/>
    <x v="1"/>
    <x v="10"/>
    <x v="364"/>
    <n v="47.951999999999998"/>
    <n v="3"/>
    <n v="0.2"/>
    <n v="16.183800000000002"/>
  </r>
  <r>
    <n v="3677"/>
    <x v="1818"/>
    <x v="1"/>
    <x v="901"/>
    <d v="2012-09-12T00:00:00"/>
    <s v="Standard Class"/>
    <s v="MH-17620"/>
    <s v="Matt Hagelstein"/>
    <x v="1"/>
    <s v="United States"/>
    <x v="70"/>
    <x v="1"/>
    <n v="92105"/>
    <x v="1"/>
    <s v="FUR-FU-10004090"/>
    <x v="0"/>
    <x v="5"/>
    <x v="636"/>
    <n v="44.46"/>
    <n v="2"/>
    <n v="0"/>
    <n v="14.671799999999999"/>
  </r>
  <r>
    <n v="3678"/>
    <x v="1819"/>
    <x v="1"/>
    <x v="584"/>
    <d v="2012-07-14T00:00:00"/>
    <s v="Standard Class"/>
    <s v="BT-11680"/>
    <s v="Brian Thompson"/>
    <x v="0"/>
    <s v="United States"/>
    <x v="183"/>
    <x v="39"/>
    <n v="20735"/>
    <x v="3"/>
    <s v="OFF-FA-10002763"/>
    <x v="1"/>
    <x v="13"/>
    <x v="1411"/>
    <n v="15.8"/>
    <n v="4"/>
    <n v="0"/>
    <n v="5.056"/>
  </r>
  <r>
    <n v="3679"/>
    <x v="1819"/>
    <x v="1"/>
    <x v="584"/>
    <d v="2012-07-14T00:00:00"/>
    <s v="Standard Class"/>
    <s v="BT-11680"/>
    <s v="Brian Thompson"/>
    <x v="0"/>
    <s v="United States"/>
    <x v="183"/>
    <x v="39"/>
    <n v="20735"/>
    <x v="3"/>
    <s v="TEC-MA-10002428"/>
    <x v="2"/>
    <x v="15"/>
    <x v="1498"/>
    <n v="464.97"/>
    <n v="3"/>
    <n v="0"/>
    <n v="209.23650000000001"/>
  </r>
  <r>
    <n v="3680"/>
    <x v="1819"/>
    <x v="1"/>
    <x v="584"/>
    <d v="2012-07-14T00:00:00"/>
    <s v="Standard Class"/>
    <s v="BT-11680"/>
    <s v="Brian Thompson"/>
    <x v="0"/>
    <s v="United States"/>
    <x v="183"/>
    <x v="39"/>
    <n v="20735"/>
    <x v="3"/>
    <s v="FUR-FU-10002918"/>
    <x v="0"/>
    <x v="5"/>
    <x v="266"/>
    <n v="181.96"/>
    <n v="2"/>
    <n v="0"/>
    <n v="20.015599999999999"/>
  </r>
  <r>
    <n v="3681"/>
    <x v="1819"/>
    <x v="1"/>
    <x v="584"/>
    <d v="2012-07-14T00:00:00"/>
    <s v="Standard Class"/>
    <s v="BT-11680"/>
    <s v="Brian Thompson"/>
    <x v="0"/>
    <s v="United States"/>
    <x v="183"/>
    <x v="39"/>
    <n v="20735"/>
    <x v="3"/>
    <s v="OFF-LA-10000476"/>
    <x v="1"/>
    <x v="2"/>
    <x v="1552"/>
    <n v="12.39"/>
    <n v="3"/>
    <n v="0"/>
    <n v="5.6993999999999998"/>
  </r>
  <r>
    <n v="3682"/>
    <x v="1819"/>
    <x v="1"/>
    <x v="584"/>
    <d v="2012-07-14T00:00:00"/>
    <s v="Standard Class"/>
    <s v="BT-11680"/>
    <s v="Brian Thompson"/>
    <x v="0"/>
    <s v="United States"/>
    <x v="183"/>
    <x v="39"/>
    <n v="20735"/>
    <x v="3"/>
    <s v="OFF-BI-10002854"/>
    <x v="1"/>
    <x v="8"/>
    <x v="895"/>
    <n v="84.09"/>
    <n v="3"/>
    <n v="0"/>
    <n v="42.045000000000002"/>
  </r>
  <r>
    <n v="3683"/>
    <x v="1819"/>
    <x v="1"/>
    <x v="584"/>
    <d v="2012-07-14T00:00:00"/>
    <s v="Standard Class"/>
    <s v="BT-11680"/>
    <s v="Brian Thompson"/>
    <x v="0"/>
    <s v="United States"/>
    <x v="183"/>
    <x v="39"/>
    <n v="20735"/>
    <x v="3"/>
    <s v="OFF-AR-10002987"/>
    <x v="1"/>
    <x v="6"/>
    <x v="1553"/>
    <n v="79.36"/>
    <n v="4"/>
    <n v="0"/>
    <n v="32.537599999999998"/>
  </r>
  <r>
    <n v="3684"/>
    <x v="1819"/>
    <x v="1"/>
    <x v="584"/>
    <d v="2012-07-14T00:00:00"/>
    <s v="Standard Class"/>
    <s v="BT-11680"/>
    <s v="Brian Thompson"/>
    <x v="0"/>
    <s v="United States"/>
    <x v="183"/>
    <x v="39"/>
    <n v="20735"/>
    <x v="3"/>
    <s v="OFF-BI-10004001"/>
    <x v="1"/>
    <x v="8"/>
    <x v="810"/>
    <n v="153.36000000000001"/>
    <n v="9"/>
    <n v="0"/>
    <n v="70.545599999999993"/>
  </r>
  <r>
    <n v="3685"/>
    <x v="1819"/>
    <x v="1"/>
    <x v="584"/>
    <d v="2012-07-14T00:00:00"/>
    <s v="Standard Class"/>
    <s v="BT-11680"/>
    <s v="Brian Thompson"/>
    <x v="0"/>
    <s v="United States"/>
    <x v="183"/>
    <x v="39"/>
    <n v="20735"/>
    <x v="3"/>
    <s v="OFF-BI-10001634"/>
    <x v="1"/>
    <x v="8"/>
    <x v="24"/>
    <n v="43.68"/>
    <n v="6"/>
    <n v="0"/>
    <n v="21.403199999999998"/>
  </r>
  <r>
    <n v="3686"/>
    <x v="1819"/>
    <x v="1"/>
    <x v="584"/>
    <d v="2012-07-14T00:00:00"/>
    <s v="Standard Class"/>
    <s v="BT-11680"/>
    <s v="Brian Thompson"/>
    <x v="0"/>
    <s v="United States"/>
    <x v="183"/>
    <x v="39"/>
    <n v="20735"/>
    <x v="3"/>
    <s v="OFF-ST-10003722"/>
    <x v="1"/>
    <x v="4"/>
    <x v="760"/>
    <n v="98.21"/>
    <n v="7"/>
    <n v="0"/>
    <n v="28.480899999999998"/>
  </r>
  <r>
    <n v="3687"/>
    <x v="1820"/>
    <x v="0"/>
    <x v="180"/>
    <d v="2013-12-20T00:00:00"/>
    <s v="Standard Class"/>
    <s v="JC-15340"/>
    <s v="Jasper Cacioppo"/>
    <x v="0"/>
    <s v="United States"/>
    <x v="169"/>
    <x v="1"/>
    <n v="92503"/>
    <x v="1"/>
    <s v="OFF-AR-10004757"/>
    <x v="1"/>
    <x v="6"/>
    <x v="342"/>
    <n v="9.84"/>
    <n v="3"/>
    <n v="0"/>
    <n v="3.2471999999999999"/>
  </r>
  <r>
    <n v="3688"/>
    <x v="1821"/>
    <x v="0"/>
    <x v="244"/>
    <d v="2013-05-25T00:00:00"/>
    <s v="Standard Class"/>
    <s v="DB-13210"/>
    <s v="Dean Braden"/>
    <x v="0"/>
    <s v="United States"/>
    <x v="370"/>
    <x v="2"/>
    <n v="34952"/>
    <x v="0"/>
    <s v="OFF-BI-10004140"/>
    <x v="1"/>
    <x v="8"/>
    <x v="304"/>
    <n v="2.694"/>
    <n v="2"/>
    <n v="0.7"/>
    <n v="-2.2450000000000001"/>
  </r>
  <r>
    <n v="3689"/>
    <x v="1822"/>
    <x v="3"/>
    <x v="455"/>
    <d v="2014-06-06T00:00:00"/>
    <s v="Second Class"/>
    <s v="DO-13435"/>
    <s v="Denny Ordway"/>
    <x v="0"/>
    <s v="United States"/>
    <x v="123"/>
    <x v="16"/>
    <n v="85204"/>
    <x v="1"/>
    <s v="OFF-PA-10002479"/>
    <x v="1"/>
    <x v="10"/>
    <x v="217"/>
    <n v="25.344000000000001"/>
    <n v="6"/>
    <n v="0.2"/>
    <n v="7.92"/>
  </r>
  <r>
    <n v="3690"/>
    <x v="1822"/>
    <x v="3"/>
    <x v="455"/>
    <d v="2014-06-06T00:00:00"/>
    <s v="Second Class"/>
    <s v="DO-13435"/>
    <s v="Denny Ordway"/>
    <x v="0"/>
    <s v="United States"/>
    <x v="123"/>
    <x v="16"/>
    <n v="85204"/>
    <x v="1"/>
    <s v="OFF-EN-10001141"/>
    <x v="1"/>
    <x v="12"/>
    <x v="593"/>
    <n v="43.92"/>
    <n v="5"/>
    <n v="0.2"/>
    <n v="15.920999999999999"/>
  </r>
  <r>
    <n v="3691"/>
    <x v="1823"/>
    <x v="1"/>
    <x v="628"/>
    <d v="2012-02-11T00:00:00"/>
    <s v="Second Class"/>
    <s v="FA-14230"/>
    <s v="Frank Atkinson"/>
    <x v="1"/>
    <s v="United States"/>
    <x v="60"/>
    <x v="22"/>
    <n v="80219"/>
    <x v="1"/>
    <s v="TEC-MA-10000597"/>
    <x v="2"/>
    <x v="15"/>
    <x v="1290"/>
    <n v="59.994"/>
    <n v="2"/>
    <n v="0.7"/>
    <n v="-45.995399999999997"/>
  </r>
  <r>
    <n v="3692"/>
    <x v="1823"/>
    <x v="1"/>
    <x v="628"/>
    <d v="2012-02-11T00:00:00"/>
    <s v="Second Class"/>
    <s v="FA-14230"/>
    <s v="Frank Atkinson"/>
    <x v="1"/>
    <s v="United States"/>
    <x v="60"/>
    <x v="22"/>
    <n v="80219"/>
    <x v="1"/>
    <s v="TEC-CO-10001571"/>
    <x v="2"/>
    <x v="16"/>
    <x v="1554"/>
    <n v="439.99200000000002"/>
    <n v="1"/>
    <n v="0.2"/>
    <n v="164.99700000000001"/>
  </r>
  <r>
    <n v="3693"/>
    <x v="1823"/>
    <x v="1"/>
    <x v="628"/>
    <d v="2012-02-11T00:00:00"/>
    <s v="Second Class"/>
    <s v="FA-14230"/>
    <s v="Frank Atkinson"/>
    <x v="1"/>
    <s v="United States"/>
    <x v="60"/>
    <x v="22"/>
    <n v="80219"/>
    <x v="1"/>
    <s v="TEC-PH-10004531"/>
    <x v="2"/>
    <x v="7"/>
    <x v="714"/>
    <n v="87.96"/>
    <n v="5"/>
    <n v="0.2"/>
    <n v="30.786000000000001"/>
  </r>
  <r>
    <n v="3694"/>
    <x v="1823"/>
    <x v="1"/>
    <x v="628"/>
    <d v="2012-02-11T00:00:00"/>
    <s v="Second Class"/>
    <s v="FA-14230"/>
    <s v="Frank Atkinson"/>
    <x v="1"/>
    <s v="United States"/>
    <x v="60"/>
    <x v="22"/>
    <n v="80219"/>
    <x v="1"/>
    <s v="FUR-FU-10003026"/>
    <x v="0"/>
    <x v="5"/>
    <x v="1555"/>
    <n v="15.488"/>
    <n v="4"/>
    <n v="0.2"/>
    <n v="3.6783999999999999"/>
  </r>
  <r>
    <n v="3695"/>
    <x v="1824"/>
    <x v="0"/>
    <x v="680"/>
    <d v="2013-10-21T00:00:00"/>
    <s v="Standard Class"/>
    <s v="QJ-19255"/>
    <s v="Quincy Jones"/>
    <x v="1"/>
    <s v="United States"/>
    <x v="24"/>
    <x v="17"/>
    <n v="22153"/>
    <x v="0"/>
    <s v="OFF-BI-10002082"/>
    <x v="1"/>
    <x v="8"/>
    <x v="1173"/>
    <n v="232.96"/>
    <n v="7"/>
    <n v="0"/>
    <n v="116.48"/>
  </r>
  <r>
    <n v="3696"/>
    <x v="1824"/>
    <x v="0"/>
    <x v="680"/>
    <d v="2013-10-21T00:00:00"/>
    <s v="Standard Class"/>
    <s v="QJ-19255"/>
    <s v="Quincy Jones"/>
    <x v="1"/>
    <s v="United States"/>
    <x v="24"/>
    <x v="17"/>
    <n v="22153"/>
    <x v="0"/>
    <s v="OFF-EN-10002312"/>
    <x v="1"/>
    <x v="12"/>
    <x v="1453"/>
    <n v="66.540000000000006"/>
    <n v="6"/>
    <n v="0"/>
    <n v="32.604599999999998"/>
  </r>
  <r>
    <n v="3697"/>
    <x v="1824"/>
    <x v="0"/>
    <x v="680"/>
    <d v="2013-10-21T00:00:00"/>
    <s v="Standard Class"/>
    <s v="QJ-19255"/>
    <s v="Quincy Jones"/>
    <x v="1"/>
    <s v="United States"/>
    <x v="24"/>
    <x v="17"/>
    <n v="22153"/>
    <x v="0"/>
    <s v="OFF-AP-10000696"/>
    <x v="1"/>
    <x v="9"/>
    <x v="332"/>
    <n v="43.26"/>
    <n v="3"/>
    <n v="0"/>
    <n v="14.2758"/>
  </r>
  <r>
    <n v="3698"/>
    <x v="1825"/>
    <x v="1"/>
    <x v="902"/>
    <d v="2012-11-21T00:00:00"/>
    <s v="Second Class"/>
    <s v="TC-21475"/>
    <s v="Tony Chapman"/>
    <x v="2"/>
    <s v="United States"/>
    <x v="4"/>
    <x v="4"/>
    <n v="98115"/>
    <x v="1"/>
    <s v="FUR-FU-10000305"/>
    <x v="0"/>
    <x v="5"/>
    <x v="1437"/>
    <n v="141.96"/>
    <n v="2"/>
    <n v="0"/>
    <n v="22.7136"/>
  </r>
  <r>
    <n v="3699"/>
    <x v="1826"/>
    <x v="2"/>
    <x v="103"/>
    <d v="2011-09-17T00:00:00"/>
    <s v="Standard Class"/>
    <s v="ON-18715"/>
    <s v="Odella Nelson"/>
    <x v="1"/>
    <s v="United States"/>
    <x v="228"/>
    <x v="16"/>
    <n v="85281"/>
    <x v="1"/>
    <s v="OFF-ST-10001034"/>
    <x v="1"/>
    <x v="4"/>
    <x v="1556"/>
    <n v="79.400000000000006"/>
    <n v="5"/>
    <n v="0.2"/>
    <n v="5.9550000000000001"/>
  </r>
  <r>
    <n v="3700"/>
    <x v="1827"/>
    <x v="3"/>
    <x v="38"/>
    <d v="2014-11-19T00:00:00"/>
    <s v="Second Class"/>
    <s v="AD-10180"/>
    <s v="Alan Dominguez"/>
    <x v="2"/>
    <s v="United States"/>
    <x v="181"/>
    <x v="15"/>
    <n v="10701"/>
    <x v="3"/>
    <s v="TEC-AC-10004114"/>
    <x v="2"/>
    <x v="11"/>
    <x v="370"/>
    <n v="163.96"/>
    <n v="4"/>
    <n v="0"/>
    <n v="70.502799999999993"/>
  </r>
  <r>
    <n v="3701"/>
    <x v="1828"/>
    <x v="3"/>
    <x v="165"/>
    <d v="2014-12-30T00:00:00"/>
    <s v="Standard Class"/>
    <s v="AC-10615"/>
    <s v="Ann Chong"/>
    <x v="1"/>
    <s v="United States"/>
    <x v="30"/>
    <x v="15"/>
    <n v="14609"/>
    <x v="3"/>
    <s v="FUR-FU-10001602"/>
    <x v="0"/>
    <x v="5"/>
    <x v="759"/>
    <n v="37.93"/>
    <n v="1"/>
    <n v="0"/>
    <n v="6.8273999999999999"/>
  </r>
  <r>
    <n v="3702"/>
    <x v="1829"/>
    <x v="0"/>
    <x v="850"/>
    <d v="2013-01-13T00:00:00"/>
    <s v="Second Class"/>
    <s v="MF-17665"/>
    <s v="Maureen Fritzler"/>
    <x v="1"/>
    <s v="United States"/>
    <x v="167"/>
    <x v="24"/>
    <n v="43615"/>
    <x v="3"/>
    <s v="FUR-FU-10002445"/>
    <x v="0"/>
    <x v="5"/>
    <x v="1439"/>
    <n v="15.167999999999999"/>
    <n v="2"/>
    <n v="0.2"/>
    <n v="3.7919999999999998"/>
  </r>
  <r>
    <n v="3703"/>
    <x v="1830"/>
    <x v="1"/>
    <x v="385"/>
    <d v="2012-06-19T00:00:00"/>
    <s v="Standard Class"/>
    <s v="DH-13075"/>
    <s v="Dave Hallsten"/>
    <x v="1"/>
    <s v="United States"/>
    <x v="27"/>
    <x v="19"/>
    <n v="35601"/>
    <x v="0"/>
    <s v="OFF-AR-10004269"/>
    <x v="1"/>
    <x v="6"/>
    <x v="1541"/>
    <n v="24.78"/>
    <n v="6"/>
    <n v="0"/>
    <n v="6.9383999999999997"/>
  </r>
  <r>
    <n v="3704"/>
    <x v="1830"/>
    <x v="1"/>
    <x v="385"/>
    <d v="2012-06-19T00:00:00"/>
    <s v="Standard Class"/>
    <s v="DH-13075"/>
    <s v="Dave Hallsten"/>
    <x v="1"/>
    <s v="United States"/>
    <x v="27"/>
    <x v="19"/>
    <n v="35601"/>
    <x v="0"/>
    <s v="OFF-BI-10001249"/>
    <x v="1"/>
    <x v="8"/>
    <x v="1182"/>
    <n v="19.14"/>
    <n v="3"/>
    <n v="0"/>
    <n v="8.8043999999999993"/>
  </r>
  <r>
    <n v="3705"/>
    <x v="1830"/>
    <x v="1"/>
    <x v="385"/>
    <d v="2012-06-19T00:00:00"/>
    <s v="Standard Class"/>
    <s v="DH-13075"/>
    <s v="Dave Hallsten"/>
    <x v="1"/>
    <s v="United States"/>
    <x v="27"/>
    <x v="19"/>
    <n v="35601"/>
    <x v="0"/>
    <s v="TEC-CO-10004202"/>
    <x v="2"/>
    <x v="16"/>
    <x v="836"/>
    <n v="899.97"/>
    <n v="3"/>
    <n v="0"/>
    <n v="314.98950000000002"/>
  </r>
  <r>
    <n v="3706"/>
    <x v="1830"/>
    <x v="1"/>
    <x v="385"/>
    <d v="2012-06-19T00:00:00"/>
    <s v="Standard Class"/>
    <s v="DH-13075"/>
    <s v="Dave Hallsten"/>
    <x v="1"/>
    <s v="United States"/>
    <x v="27"/>
    <x v="19"/>
    <n v="35601"/>
    <x v="0"/>
    <s v="OFF-PA-10003363"/>
    <x v="1"/>
    <x v="10"/>
    <x v="1520"/>
    <n v="32.4"/>
    <n v="5"/>
    <n v="0"/>
    <n v="15.552"/>
  </r>
  <r>
    <n v="3707"/>
    <x v="1831"/>
    <x v="3"/>
    <x v="257"/>
    <d v="2014-03-23T00:00:00"/>
    <s v="Standard Class"/>
    <s v="EN-13780"/>
    <s v="Edward Nazzal"/>
    <x v="0"/>
    <s v="United States"/>
    <x v="61"/>
    <x v="5"/>
    <n v="75220"/>
    <x v="2"/>
    <s v="OFF-AR-10001915"/>
    <x v="1"/>
    <x v="6"/>
    <x v="1048"/>
    <n v="23.832000000000001"/>
    <n v="3"/>
    <n v="0.2"/>
    <n v="6.5537999999999998"/>
  </r>
  <r>
    <n v="3708"/>
    <x v="1832"/>
    <x v="2"/>
    <x v="533"/>
    <d v="2011-11-27T00:00:00"/>
    <s v="Standard Class"/>
    <s v="SS-20140"/>
    <s v="Saphhira Shifley"/>
    <x v="1"/>
    <s v="United States"/>
    <x v="279"/>
    <x v="5"/>
    <n v="75150"/>
    <x v="2"/>
    <s v="FUR-FU-10001940"/>
    <x v="0"/>
    <x v="5"/>
    <x v="33"/>
    <n v="6.3680000000000003"/>
    <n v="2"/>
    <n v="0.6"/>
    <n v="-2.5472000000000001"/>
  </r>
  <r>
    <n v="3709"/>
    <x v="1832"/>
    <x v="2"/>
    <x v="533"/>
    <d v="2011-11-27T00:00:00"/>
    <s v="Standard Class"/>
    <s v="SS-20140"/>
    <s v="Saphhira Shifley"/>
    <x v="1"/>
    <s v="United States"/>
    <x v="279"/>
    <x v="5"/>
    <n v="75150"/>
    <x v="2"/>
    <s v="OFF-AP-10004336"/>
    <x v="1"/>
    <x v="9"/>
    <x v="1031"/>
    <n v="34.176000000000002"/>
    <n v="3"/>
    <n v="0.8"/>
    <n v="-87.148799999999994"/>
  </r>
  <r>
    <n v="3710"/>
    <x v="1832"/>
    <x v="2"/>
    <x v="533"/>
    <d v="2011-11-27T00:00:00"/>
    <s v="Standard Class"/>
    <s v="SS-20140"/>
    <s v="Saphhira Shifley"/>
    <x v="1"/>
    <s v="United States"/>
    <x v="279"/>
    <x v="5"/>
    <n v="75150"/>
    <x v="2"/>
    <s v="TEC-AC-10003709"/>
    <x v="2"/>
    <x v="11"/>
    <x v="1404"/>
    <n v="5.5439999999999996"/>
    <n v="7"/>
    <n v="0.2"/>
    <n v="1.6632"/>
  </r>
  <r>
    <n v="3711"/>
    <x v="1833"/>
    <x v="3"/>
    <x v="453"/>
    <d v="2014-10-18T00:00:00"/>
    <s v="First Class"/>
    <s v="RS-19765"/>
    <s v="Roland Schwarz"/>
    <x v="1"/>
    <s v="United States"/>
    <x v="1"/>
    <x v="1"/>
    <n v="90045"/>
    <x v="1"/>
    <s v="FUR-TA-10001705"/>
    <x v="0"/>
    <x v="3"/>
    <x v="213"/>
    <n v="510.24"/>
    <n v="3"/>
    <n v="0.2"/>
    <n v="6.3780000000000001"/>
  </r>
  <r>
    <n v="3712"/>
    <x v="1833"/>
    <x v="3"/>
    <x v="453"/>
    <d v="2014-10-18T00:00:00"/>
    <s v="First Class"/>
    <s v="RS-19765"/>
    <s v="Roland Schwarz"/>
    <x v="1"/>
    <s v="United States"/>
    <x v="1"/>
    <x v="1"/>
    <n v="90045"/>
    <x v="1"/>
    <s v="OFF-PA-10000675"/>
    <x v="1"/>
    <x v="10"/>
    <x v="1106"/>
    <n v="204.95"/>
    <n v="5"/>
    <n v="0"/>
    <n v="100.4255"/>
  </r>
  <r>
    <n v="3713"/>
    <x v="1834"/>
    <x v="3"/>
    <x v="81"/>
    <d v="2014-04-25T00:00:00"/>
    <s v="First Class"/>
    <s v="JW-15955"/>
    <s v="Joni Wasserman"/>
    <x v="0"/>
    <s v="United States"/>
    <x v="4"/>
    <x v="4"/>
    <n v="98103"/>
    <x v="1"/>
    <s v="TEC-AC-10000521"/>
    <x v="2"/>
    <x v="11"/>
    <x v="1557"/>
    <n v="11.54"/>
    <n v="1"/>
    <n v="0"/>
    <n v="3.4620000000000002"/>
  </r>
  <r>
    <n v="3714"/>
    <x v="1834"/>
    <x v="3"/>
    <x v="81"/>
    <d v="2014-04-25T00:00:00"/>
    <s v="First Class"/>
    <s v="JW-15955"/>
    <s v="Joni Wasserman"/>
    <x v="0"/>
    <s v="United States"/>
    <x v="4"/>
    <x v="4"/>
    <n v="98103"/>
    <x v="1"/>
    <s v="FUR-FU-10004622"/>
    <x v="0"/>
    <x v="5"/>
    <x v="787"/>
    <n v="162.6"/>
    <n v="3"/>
    <n v="0"/>
    <n v="34.146000000000001"/>
  </r>
  <r>
    <n v="3715"/>
    <x v="1835"/>
    <x v="2"/>
    <x v="589"/>
    <d v="2011-10-12T00:00:00"/>
    <s v="Second Class"/>
    <s v="JK-15625"/>
    <s v="Jim Karlsson"/>
    <x v="0"/>
    <s v="United States"/>
    <x v="175"/>
    <x v="4"/>
    <n v="98502"/>
    <x v="1"/>
    <s v="OFF-PA-10001954"/>
    <x v="1"/>
    <x v="10"/>
    <x v="595"/>
    <n v="45.68"/>
    <n v="2"/>
    <n v="0"/>
    <n v="21.012799999999999"/>
  </r>
  <r>
    <n v="3716"/>
    <x v="1835"/>
    <x v="2"/>
    <x v="589"/>
    <d v="2011-10-12T00:00:00"/>
    <s v="Second Class"/>
    <s v="JK-15625"/>
    <s v="Jim Karlsson"/>
    <x v="0"/>
    <s v="United States"/>
    <x v="175"/>
    <x v="4"/>
    <n v="98502"/>
    <x v="1"/>
    <s v="FUR-CH-10002602"/>
    <x v="0"/>
    <x v="1"/>
    <x v="288"/>
    <n v="603.91999999999996"/>
    <n v="5"/>
    <n v="0.2"/>
    <n v="45.293999999999997"/>
  </r>
  <r>
    <n v="3717"/>
    <x v="1836"/>
    <x v="3"/>
    <x v="148"/>
    <d v="2014-03-06T00:00:00"/>
    <s v="Standard Class"/>
    <s v="JO-15550"/>
    <s v="Jesus Ocampo"/>
    <x v="2"/>
    <s v="United States"/>
    <x v="155"/>
    <x v="8"/>
    <n v="68104"/>
    <x v="2"/>
    <s v="OFF-FA-10004395"/>
    <x v="1"/>
    <x v="13"/>
    <x v="1192"/>
    <n v="23.55"/>
    <n v="5"/>
    <n v="0"/>
    <n v="1.1775"/>
  </r>
  <r>
    <n v="3718"/>
    <x v="1837"/>
    <x v="0"/>
    <x v="251"/>
    <d v="2013-09-24T00:00:00"/>
    <s v="Standard Class"/>
    <s v="TP-21130"/>
    <s v="Theone Pippenger"/>
    <x v="0"/>
    <s v="United States"/>
    <x v="38"/>
    <x v="32"/>
    <n v="31907"/>
    <x v="0"/>
    <s v="OFF-SU-10003002"/>
    <x v="1"/>
    <x v="14"/>
    <x v="1558"/>
    <n v="5.04"/>
    <n v="2"/>
    <n v="0"/>
    <n v="0.1512"/>
  </r>
  <r>
    <n v="3719"/>
    <x v="1837"/>
    <x v="0"/>
    <x v="251"/>
    <d v="2013-09-24T00:00:00"/>
    <s v="Standard Class"/>
    <s v="TP-21130"/>
    <s v="Theone Pippenger"/>
    <x v="0"/>
    <s v="United States"/>
    <x v="38"/>
    <x v="32"/>
    <n v="31907"/>
    <x v="0"/>
    <s v="TEC-AC-10002926"/>
    <x v="2"/>
    <x v="11"/>
    <x v="1114"/>
    <n v="249.95"/>
    <n v="5"/>
    <n v="0"/>
    <n v="107.4785"/>
  </r>
  <r>
    <n v="3720"/>
    <x v="1838"/>
    <x v="0"/>
    <x v="42"/>
    <d v="2013-09-24T00:00:00"/>
    <s v="Standard Class"/>
    <s v="BS-11590"/>
    <s v="Brendan Sweed"/>
    <x v="1"/>
    <s v="United States"/>
    <x v="38"/>
    <x v="14"/>
    <n v="47201"/>
    <x v="2"/>
    <s v="OFF-AR-10002656"/>
    <x v="1"/>
    <x v="6"/>
    <x v="157"/>
    <n v="33.4"/>
    <n v="5"/>
    <n v="0"/>
    <n v="12.358000000000001"/>
  </r>
  <r>
    <n v="3721"/>
    <x v="1839"/>
    <x v="0"/>
    <x v="887"/>
    <d v="2013-12-25T00:00:00"/>
    <s v="Standard Class"/>
    <s v="AB-10255"/>
    <s v="Alejandro Ballentine"/>
    <x v="2"/>
    <s v="United States"/>
    <x v="25"/>
    <x v="35"/>
    <n v="39212"/>
    <x v="0"/>
    <s v="FUR-FU-10001918"/>
    <x v="0"/>
    <x v="5"/>
    <x v="280"/>
    <n v="18.920000000000002"/>
    <n v="4"/>
    <n v="0"/>
    <n v="7.3788"/>
  </r>
  <r>
    <n v="3722"/>
    <x v="1839"/>
    <x v="0"/>
    <x v="887"/>
    <d v="2013-12-25T00:00:00"/>
    <s v="Standard Class"/>
    <s v="AB-10255"/>
    <s v="Alejandro Ballentine"/>
    <x v="2"/>
    <s v="United States"/>
    <x v="25"/>
    <x v="35"/>
    <n v="39212"/>
    <x v="0"/>
    <s v="OFF-BI-10003910"/>
    <x v="1"/>
    <x v="8"/>
    <x v="8"/>
    <n v="15.42"/>
    <n v="2"/>
    <n v="0"/>
    <n v="6.9390000000000001"/>
  </r>
  <r>
    <n v="3723"/>
    <x v="1840"/>
    <x v="3"/>
    <x v="903"/>
    <d v="2014-11-27T00:00:00"/>
    <s v="Standard Class"/>
    <s v="FO-14305"/>
    <s v="Frank Olsen"/>
    <x v="0"/>
    <s v="United States"/>
    <x v="12"/>
    <x v="5"/>
    <n v="77070"/>
    <x v="2"/>
    <s v="OFF-AR-10000122"/>
    <x v="1"/>
    <x v="6"/>
    <x v="308"/>
    <n v="35.712000000000003"/>
    <n v="8"/>
    <n v="0.2"/>
    <n v="2.2320000000000002"/>
  </r>
  <r>
    <n v="3724"/>
    <x v="1841"/>
    <x v="2"/>
    <x v="125"/>
    <d v="2012-04-01T00:00:00"/>
    <s v="Standard Class"/>
    <s v="MF-17665"/>
    <s v="Maureen Fritzler"/>
    <x v="1"/>
    <s v="United States"/>
    <x v="42"/>
    <x v="16"/>
    <n v="85023"/>
    <x v="1"/>
    <s v="OFF-BI-10004600"/>
    <x v="1"/>
    <x v="8"/>
    <x v="1477"/>
    <n v="551.98500000000001"/>
    <n v="5"/>
    <n v="0.7"/>
    <n v="-459.98750000000001"/>
  </r>
  <r>
    <n v="3725"/>
    <x v="1842"/>
    <x v="3"/>
    <x v="355"/>
    <d v="2014-06-04T00:00:00"/>
    <s v="First Class"/>
    <s v="SA-20830"/>
    <s v="Sue Ann Reed"/>
    <x v="0"/>
    <s v="United States"/>
    <x v="22"/>
    <x v="10"/>
    <n v="60653"/>
    <x v="2"/>
    <s v="OFF-AR-10003045"/>
    <x v="1"/>
    <x v="6"/>
    <x v="420"/>
    <n v="7.056"/>
    <n v="3"/>
    <n v="0.2"/>
    <n v="2.2050000000000001"/>
  </r>
  <r>
    <n v="3726"/>
    <x v="1843"/>
    <x v="0"/>
    <x v="482"/>
    <d v="2014-03-01T00:00:00"/>
    <s v="Standard Class"/>
    <s v="SH-19975"/>
    <s v="Sally Hughsby"/>
    <x v="1"/>
    <s v="United States"/>
    <x v="60"/>
    <x v="22"/>
    <n v="80219"/>
    <x v="1"/>
    <s v="OFF-AP-10000252"/>
    <x v="1"/>
    <x v="9"/>
    <x v="1242"/>
    <n v="18.72"/>
    <n v="2"/>
    <n v="0.2"/>
    <n v="3.51"/>
  </r>
  <r>
    <n v="3727"/>
    <x v="1844"/>
    <x v="0"/>
    <x v="410"/>
    <d v="2013-12-06T00:00:00"/>
    <s v="Standard Class"/>
    <s v="JL-15235"/>
    <s v="Janet Lee"/>
    <x v="0"/>
    <s v="United States"/>
    <x v="46"/>
    <x v="13"/>
    <n v="19711"/>
    <x v="3"/>
    <s v="OFF-ST-10001496"/>
    <x v="1"/>
    <x v="4"/>
    <x v="726"/>
    <n v="360.38"/>
    <n v="2"/>
    <n v="0"/>
    <n v="93.698800000000006"/>
  </r>
  <r>
    <n v="3728"/>
    <x v="1844"/>
    <x v="0"/>
    <x v="410"/>
    <d v="2013-12-06T00:00:00"/>
    <s v="Standard Class"/>
    <s v="JL-15235"/>
    <s v="Janet Lee"/>
    <x v="0"/>
    <s v="United States"/>
    <x v="46"/>
    <x v="13"/>
    <n v="19711"/>
    <x v="3"/>
    <s v="OFF-AR-10000122"/>
    <x v="1"/>
    <x v="6"/>
    <x v="308"/>
    <n v="11.16"/>
    <n v="2"/>
    <n v="0"/>
    <n v="2.79"/>
  </r>
  <r>
    <n v="3729"/>
    <x v="1844"/>
    <x v="0"/>
    <x v="410"/>
    <d v="2013-12-06T00:00:00"/>
    <s v="Standard Class"/>
    <s v="JL-15235"/>
    <s v="Janet Lee"/>
    <x v="0"/>
    <s v="United States"/>
    <x v="46"/>
    <x v="13"/>
    <n v="19711"/>
    <x v="3"/>
    <s v="OFF-LA-10000407"/>
    <x v="1"/>
    <x v="2"/>
    <x v="1486"/>
    <n v="14.94"/>
    <n v="3"/>
    <n v="0"/>
    <n v="6.8723999999999998"/>
  </r>
  <r>
    <n v="3730"/>
    <x v="1845"/>
    <x v="1"/>
    <x v="227"/>
    <d v="2012-09-23T00:00:00"/>
    <s v="Standard Class"/>
    <s v="KH-16630"/>
    <s v="Ken Heidel"/>
    <x v="1"/>
    <s v="United States"/>
    <x v="183"/>
    <x v="39"/>
    <n v="20735"/>
    <x v="3"/>
    <s v="OFF-ST-10004950"/>
    <x v="1"/>
    <x v="4"/>
    <x v="1000"/>
    <n v="41.96"/>
    <n v="2"/>
    <n v="0"/>
    <n v="7.9724000000000004"/>
  </r>
  <r>
    <n v="3731"/>
    <x v="1845"/>
    <x v="1"/>
    <x v="227"/>
    <d v="2012-09-23T00:00:00"/>
    <s v="Standard Class"/>
    <s v="KH-16630"/>
    <s v="Ken Heidel"/>
    <x v="1"/>
    <s v="United States"/>
    <x v="183"/>
    <x v="39"/>
    <n v="20735"/>
    <x v="3"/>
    <s v="OFF-ST-10004123"/>
    <x v="1"/>
    <x v="4"/>
    <x v="72"/>
    <n v="636.86"/>
    <n v="7"/>
    <n v="0"/>
    <n v="0"/>
  </r>
  <r>
    <n v="3732"/>
    <x v="1845"/>
    <x v="1"/>
    <x v="227"/>
    <d v="2012-09-23T00:00:00"/>
    <s v="Standard Class"/>
    <s v="KH-16630"/>
    <s v="Ken Heidel"/>
    <x v="1"/>
    <s v="United States"/>
    <x v="183"/>
    <x v="39"/>
    <n v="20735"/>
    <x v="3"/>
    <s v="TEC-PH-10000730"/>
    <x v="2"/>
    <x v="7"/>
    <x v="1559"/>
    <n v="499.99"/>
    <n v="1"/>
    <n v="0"/>
    <n v="129.9974"/>
  </r>
  <r>
    <n v="3733"/>
    <x v="1845"/>
    <x v="1"/>
    <x v="227"/>
    <d v="2012-09-23T00:00:00"/>
    <s v="Standard Class"/>
    <s v="KH-16630"/>
    <s v="Ken Heidel"/>
    <x v="1"/>
    <s v="United States"/>
    <x v="183"/>
    <x v="39"/>
    <n v="20735"/>
    <x v="3"/>
    <s v="TEC-PH-10000895"/>
    <x v="2"/>
    <x v="7"/>
    <x v="1128"/>
    <n v="1259.93"/>
    <n v="7"/>
    <n v="0"/>
    <n v="327.58179999999999"/>
  </r>
  <r>
    <n v="3734"/>
    <x v="1845"/>
    <x v="1"/>
    <x v="227"/>
    <d v="2012-09-23T00:00:00"/>
    <s v="Standard Class"/>
    <s v="KH-16630"/>
    <s v="Ken Heidel"/>
    <x v="1"/>
    <s v="United States"/>
    <x v="183"/>
    <x v="39"/>
    <n v="20735"/>
    <x v="3"/>
    <s v="OFF-BI-10000962"/>
    <x v="1"/>
    <x v="8"/>
    <x v="1504"/>
    <n v="65.08"/>
    <n v="4"/>
    <n v="0"/>
    <n v="31.889199999999999"/>
  </r>
  <r>
    <n v="3735"/>
    <x v="1846"/>
    <x v="3"/>
    <x v="904"/>
    <d v="2014-12-03T00:00:00"/>
    <s v="Second Class"/>
    <s v="RM-19750"/>
    <s v="Roland Murray"/>
    <x v="0"/>
    <s v="United States"/>
    <x v="20"/>
    <x v="15"/>
    <n v="10011"/>
    <x v="3"/>
    <s v="OFF-PA-10002254"/>
    <x v="1"/>
    <x v="10"/>
    <x v="145"/>
    <n v="26.38"/>
    <n v="1"/>
    <n v="0"/>
    <n v="12.1348"/>
  </r>
  <r>
    <n v="3736"/>
    <x v="1846"/>
    <x v="3"/>
    <x v="904"/>
    <d v="2014-12-03T00:00:00"/>
    <s v="Second Class"/>
    <s v="RM-19750"/>
    <s v="Roland Murray"/>
    <x v="0"/>
    <s v="United States"/>
    <x v="20"/>
    <x v="15"/>
    <n v="10011"/>
    <x v="3"/>
    <s v="FUR-FU-10002554"/>
    <x v="0"/>
    <x v="5"/>
    <x v="912"/>
    <n v="71.97"/>
    <n v="3"/>
    <n v="0"/>
    <n v="16.553100000000001"/>
  </r>
  <r>
    <n v="3737"/>
    <x v="1847"/>
    <x v="0"/>
    <x v="716"/>
    <d v="2013-03-18T00:00:00"/>
    <s v="Same Day"/>
    <s v="VM-21835"/>
    <s v="Vivian Mathis"/>
    <x v="0"/>
    <s v="United States"/>
    <x v="46"/>
    <x v="13"/>
    <n v="19711"/>
    <x v="3"/>
    <s v="TEC-PH-10000673"/>
    <x v="2"/>
    <x v="7"/>
    <x v="1396"/>
    <n v="129.97999999999999"/>
    <n v="2"/>
    <n v="0"/>
    <n v="62.3904"/>
  </r>
  <r>
    <n v="3738"/>
    <x v="1847"/>
    <x v="0"/>
    <x v="716"/>
    <d v="2013-03-18T00:00:00"/>
    <s v="Same Day"/>
    <s v="VM-21835"/>
    <s v="Vivian Mathis"/>
    <x v="0"/>
    <s v="United States"/>
    <x v="46"/>
    <x v="13"/>
    <n v="19711"/>
    <x v="3"/>
    <s v="OFF-BI-10000962"/>
    <x v="1"/>
    <x v="8"/>
    <x v="1504"/>
    <n v="32.54"/>
    <n v="2"/>
    <n v="0"/>
    <n v="15.944599999999999"/>
  </r>
  <r>
    <n v="3739"/>
    <x v="1848"/>
    <x v="0"/>
    <x v="10"/>
    <d v="2013-12-14T00:00:00"/>
    <s v="Standard Class"/>
    <s v="LH-17155"/>
    <s v="Logan Haushalter"/>
    <x v="0"/>
    <s v="United States"/>
    <x v="25"/>
    <x v="12"/>
    <n v="49201"/>
    <x v="2"/>
    <s v="TEC-PH-10003988"/>
    <x v="2"/>
    <x v="7"/>
    <x v="47"/>
    <n v="10.9"/>
    <n v="1"/>
    <n v="0"/>
    <n v="3.052"/>
  </r>
  <r>
    <n v="3740"/>
    <x v="1848"/>
    <x v="0"/>
    <x v="10"/>
    <d v="2013-12-14T00:00:00"/>
    <s v="Standard Class"/>
    <s v="LH-17155"/>
    <s v="Logan Haushalter"/>
    <x v="0"/>
    <s v="United States"/>
    <x v="25"/>
    <x v="12"/>
    <n v="49201"/>
    <x v="2"/>
    <s v="TEC-AC-10001109"/>
    <x v="2"/>
    <x v="11"/>
    <x v="998"/>
    <n v="59.98"/>
    <n v="2"/>
    <n v="0"/>
    <n v="25.191600000000001"/>
  </r>
  <r>
    <n v="3741"/>
    <x v="1848"/>
    <x v="0"/>
    <x v="10"/>
    <d v="2013-12-14T00:00:00"/>
    <s v="Standard Class"/>
    <s v="LH-17155"/>
    <s v="Logan Haushalter"/>
    <x v="0"/>
    <s v="United States"/>
    <x v="25"/>
    <x v="12"/>
    <n v="49201"/>
    <x v="2"/>
    <s v="OFF-AP-10002311"/>
    <x v="1"/>
    <x v="9"/>
    <x v="14"/>
    <n v="61.929000000000002"/>
    <n v="1"/>
    <n v="0.1"/>
    <n v="23.395399999999999"/>
  </r>
  <r>
    <n v="3742"/>
    <x v="1849"/>
    <x v="0"/>
    <x v="804"/>
    <d v="2013-01-21T00:00:00"/>
    <s v="Standard Class"/>
    <s v="WB-21850"/>
    <s v="William Brown"/>
    <x v="0"/>
    <s v="United States"/>
    <x v="20"/>
    <x v="15"/>
    <n v="10011"/>
    <x v="3"/>
    <s v="OFF-EN-10001137"/>
    <x v="1"/>
    <x v="12"/>
    <x v="315"/>
    <n v="16.52"/>
    <n v="4"/>
    <n v="0"/>
    <n v="7.5991999999999997"/>
  </r>
  <r>
    <n v="3743"/>
    <x v="1849"/>
    <x v="0"/>
    <x v="804"/>
    <d v="2013-01-21T00:00:00"/>
    <s v="Standard Class"/>
    <s v="WB-21850"/>
    <s v="William Brown"/>
    <x v="0"/>
    <s v="United States"/>
    <x v="20"/>
    <x v="15"/>
    <n v="10011"/>
    <x v="3"/>
    <s v="OFF-PA-10004285"/>
    <x v="1"/>
    <x v="10"/>
    <x v="1259"/>
    <n v="60.12"/>
    <n v="9"/>
    <n v="0"/>
    <n v="28.857600000000001"/>
  </r>
  <r>
    <n v="3744"/>
    <x v="1849"/>
    <x v="0"/>
    <x v="804"/>
    <d v="2013-01-21T00:00:00"/>
    <s v="Standard Class"/>
    <s v="WB-21850"/>
    <s v="William Brown"/>
    <x v="0"/>
    <s v="United States"/>
    <x v="20"/>
    <x v="15"/>
    <n v="10011"/>
    <x v="3"/>
    <s v="OFF-BI-10002225"/>
    <x v="1"/>
    <x v="8"/>
    <x v="336"/>
    <n v="49.536000000000001"/>
    <n v="3"/>
    <n v="0.2"/>
    <n v="17.337599999999998"/>
  </r>
  <r>
    <n v="3745"/>
    <x v="1850"/>
    <x v="2"/>
    <x v="745"/>
    <d v="2011-10-24T00:00:00"/>
    <s v="Same Day"/>
    <s v="AP-10915"/>
    <s v="Arthur Prichep"/>
    <x v="0"/>
    <s v="United States"/>
    <x v="371"/>
    <x v="20"/>
    <n v="29730"/>
    <x v="0"/>
    <s v="OFF-FA-10002763"/>
    <x v="1"/>
    <x v="13"/>
    <x v="1411"/>
    <n v="11.85"/>
    <n v="3"/>
    <n v="0"/>
    <n v="3.7919999999999998"/>
  </r>
  <r>
    <n v="3746"/>
    <x v="1851"/>
    <x v="0"/>
    <x v="713"/>
    <d v="2013-09-29T00:00:00"/>
    <s v="Second Class"/>
    <s v="RA-19915"/>
    <s v="Russell Applegate"/>
    <x v="0"/>
    <s v="United States"/>
    <x v="38"/>
    <x v="32"/>
    <n v="31907"/>
    <x v="0"/>
    <s v="OFF-ST-10003058"/>
    <x v="1"/>
    <x v="4"/>
    <x v="388"/>
    <n v="118.25"/>
    <n v="5"/>
    <n v="0"/>
    <n v="34.292499999999997"/>
  </r>
  <r>
    <n v="3747"/>
    <x v="1851"/>
    <x v="0"/>
    <x v="713"/>
    <d v="2013-09-29T00:00:00"/>
    <s v="Second Class"/>
    <s v="RA-19915"/>
    <s v="Russell Applegate"/>
    <x v="0"/>
    <s v="United States"/>
    <x v="38"/>
    <x v="32"/>
    <n v="31907"/>
    <x v="0"/>
    <s v="FUR-CH-10002084"/>
    <x v="0"/>
    <x v="1"/>
    <x v="1240"/>
    <n v="368.97"/>
    <n v="3"/>
    <n v="0"/>
    <n v="81.173400000000001"/>
  </r>
  <r>
    <n v="3748"/>
    <x v="1852"/>
    <x v="3"/>
    <x v="151"/>
    <d v="2014-08-30T00:00:00"/>
    <s v="Second Class"/>
    <s v="DR-12880"/>
    <s v="Dan Reichenbach"/>
    <x v="1"/>
    <s v="United States"/>
    <x v="75"/>
    <x v="1"/>
    <n v="90301"/>
    <x v="1"/>
    <s v="FUR-FU-10002937"/>
    <x v="0"/>
    <x v="5"/>
    <x v="1051"/>
    <n v="198.46"/>
    <n v="2"/>
    <n v="0"/>
    <n v="99.23"/>
  </r>
  <r>
    <n v="3749"/>
    <x v="1852"/>
    <x v="3"/>
    <x v="151"/>
    <d v="2014-08-30T00:00:00"/>
    <s v="Second Class"/>
    <s v="DR-12880"/>
    <s v="Dan Reichenbach"/>
    <x v="1"/>
    <s v="United States"/>
    <x v="75"/>
    <x v="1"/>
    <n v="90301"/>
    <x v="1"/>
    <s v="OFF-AP-10001242"/>
    <x v="1"/>
    <x v="9"/>
    <x v="1408"/>
    <n v="321.92"/>
    <n v="4"/>
    <n v="0"/>
    <n v="96.575999999999993"/>
  </r>
  <r>
    <n v="3750"/>
    <x v="1852"/>
    <x v="3"/>
    <x v="151"/>
    <d v="2014-08-30T00:00:00"/>
    <s v="Second Class"/>
    <s v="DR-12880"/>
    <s v="Dan Reichenbach"/>
    <x v="1"/>
    <s v="United States"/>
    <x v="75"/>
    <x v="1"/>
    <n v="90301"/>
    <x v="1"/>
    <s v="TEC-CO-10001571"/>
    <x v="2"/>
    <x v="16"/>
    <x v="1554"/>
    <n v="879.98400000000004"/>
    <n v="2"/>
    <n v="0.2"/>
    <n v="329.99400000000003"/>
  </r>
  <r>
    <n v="3751"/>
    <x v="1852"/>
    <x v="3"/>
    <x v="151"/>
    <d v="2014-08-30T00:00:00"/>
    <s v="Second Class"/>
    <s v="DR-12880"/>
    <s v="Dan Reichenbach"/>
    <x v="1"/>
    <s v="United States"/>
    <x v="75"/>
    <x v="1"/>
    <n v="90301"/>
    <x v="1"/>
    <s v="OFF-SU-10002503"/>
    <x v="1"/>
    <x v="14"/>
    <x v="669"/>
    <n v="28.4"/>
    <n v="5"/>
    <n v="0"/>
    <n v="8.2360000000000007"/>
  </r>
  <r>
    <n v="3752"/>
    <x v="1852"/>
    <x v="3"/>
    <x v="151"/>
    <d v="2014-08-30T00:00:00"/>
    <s v="Second Class"/>
    <s v="DR-12880"/>
    <s v="Dan Reichenbach"/>
    <x v="1"/>
    <s v="United States"/>
    <x v="75"/>
    <x v="1"/>
    <n v="90301"/>
    <x v="1"/>
    <s v="FUR-CH-10004886"/>
    <x v="0"/>
    <x v="1"/>
    <x v="366"/>
    <n v="230.28"/>
    <n v="3"/>
    <n v="0.2"/>
    <n v="23.027999999999999"/>
  </r>
  <r>
    <n v="3753"/>
    <x v="1852"/>
    <x v="3"/>
    <x v="151"/>
    <d v="2014-08-30T00:00:00"/>
    <s v="Second Class"/>
    <s v="DR-12880"/>
    <s v="Dan Reichenbach"/>
    <x v="1"/>
    <s v="United States"/>
    <x v="75"/>
    <x v="1"/>
    <n v="90301"/>
    <x v="1"/>
    <s v="OFF-PA-10001289"/>
    <x v="1"/>
    <x v="10"/>
    <x v="952"/>
    <n v="116.28"/>
    <n v="3"/>
    <n v="0"/>
    <n v="56.977200000000003"/>
  </r>
  <r>
    <n v="3754"/>
    <x v="1852"/>
    <x v="3"/>
    <x v="151"/>
    <d v="2014-08-30T00:00:00"/>
    <s v="Second Class"/>
    <s v="DR-12880"/>
    <s v="Dan Reichenbach"/>
    <x v="1"/>
    <s v="United States"/>
    <x v="75"/>
    <x v="1"/>
    <n v="90301"/>
    <x v="1"/>
    <s v="OFF-BI-10003650"/>
    <x v="1"/>
    <x v="8"/>
    <x v="115"/>
    <n v="841.56799999999998"/>
    <n v="2"/>
    <n v="0.2"/>
    <n v="294.54880000000003"/>
  </r>
  <r>
    <n v="3755"/>
    <x v="1852"/>
    <x v="3"/>
    <x v="151"/>
    <d v="2014-08-30T00:00:00"/>
    <s v="Second Class"/>
    <s v="DR-12880"/>
    <s v="Dan Reichenbach"/>
    <x v="1"/>
    <s v="United States"/>
    <x v="75"/>
    <x v="1"/>
    <n v="90301"/>
    <x v="1"/>
    <s v="OFF-ST-10001370"/>
    <x v="1"/>
    <x v="4"/>
    <x v="1023"/>
    <n v="354.9"/>
    <n v="5"/>
    <n v="0"/>
    <n v="17.745000000000001"/>
  </r>
  <r>
    <n v="3756"/>
    <x v="1853"/>
    <x v="0"/>
    <x v="840"/>
    <d v="2013-07-03T00:00:00"/>
    <s v="First Class"/>
    <s v="JG-15310"/>
    <s v="Jason Gross"/>
    <x v="1"/>
    <s v="United States"/>
    <x v="372"/>
    <x v="5"/>
    <n v="79762"/>
    <x v="2"/>
    <s v="OFF-PA-10001892"/>
    <x v="1"/>
    <x v="10"/>
    <x v="815"/>
    <n v="42.783999999999999"/>
    <n v="7"/>
    <n v="0.2"/>
    <n v="15.5092"/>
  </r>
  <r>
    <n v="3757"/>
    <x v="1853"/>
    <x v="0"/>
    <x v="840"/>
    <d v="2013-07-03T00:00:00"/>
    <s v="First Class"/>
    <s v="JG-15310"/>
    <s v="Jason Gross"/>
    <x v="1"/>
    <s v="United States"/>
    <x v="372"/>
    <x v="5"/>
    <n v="79762"/>
    <x v="2"/>
    <s v="FUR-CH-10004983"/>
    <x v="0"/>
    <x v="1"/>
    <x v="1560"/>
    <n v="563.42999999999995"/>
    <n v="5"/>
    <n v="0.3"/>
    <n v="-56.343000000000004"/>
  </r>
  <r>
    <n v="3758"/>
    <x v="1854"/>
    <x v="0"/>
    <x v="905"/>
    <d v="2013-05-03T00:00:00"/>
    <s v="Standard Class"/>
    <s v="LC-16870"/>
    <s v="Lena Cacioppo"/>
    <x v="0"/>
    <s v="United States"/>
    <x v="46"/>
    <x v="24"/>
    <n v="43055"/>
    <x v="3"/>
    <s v="OFF-AR-10001615"/>
    <x v="1"/>
    <x v="6"/>
    <x v="1479"/>
    <n v="111.104"/>
    <n v="7"/>
    <n v="0.2"/>
    <n v="8.3328000000000007"/>
  </r>
  <r>
    <n v="3759"/>
    <x v="1855"/>
    <x v="1"/>
    <x v="227"/>
    <d v="2012-09-23T00:00:00"/>
    <s v="Standard Class"/>
    <s v="GB-14530"/>
    <s v="George Bell"/>
    <x v="1"/>
    <s v="United States"/>
    <x v="1"/>
    <x v="1"/>
    <n v="90049"/>
    <x v="1"/>
    <s v="OFF-AR-10003602"/>
    <x v="1"/>
    <x v="6"/>
    <x v="239"/>
    <n v="11.68"/>
    <n v="2"/>
    <n v="0"/>
    <n v="5.4896000000000003"/>
  </r>
  <r>
    <n v="3760"/>
    <x v="1855"/>
    <x v="1"/>
    <x v="227"/>
    <d v="2012-09-23T00:00:00"/>
    <s v="Standard Class"/>
    <s v="GB-14530"/>
    <s v="George Bell"/>
    <x v="1"/>
    <s v="United States"/>
    <x v="1"/>
    <x v="1"/>
    <n v="90049"/>
    <x v="1"/>
    <s v="OFF-SU-10004782"/>
    <x v="1"/>
    <x v="14"/>
    <x v="1548"/>
    <n v="16.899999999999999"/>
    <n v="2"/>
    <n v="0"/>
    <n v="5.07"/>
  </r>
  <r>
    <n v="3761"/>
    <x v="1855"/>
    <x v="1"/>
    <x v="227"/>
    <d v="2012-09-23T00:00:00"/>
    <s v="Standard Class"/>
    <s v="GB-14530"/>
    <s v="George Bell"/>
    <x v="1"/>
    <s v="United States"/>
    <x v="1"/>
    <x v="1"/>
    <n v="90049"/>
    <x v="1"/>
    <s v="FUR-FU-10001591"/>
    <x v="0"/>
    <x v="5"/>
    <x v="1101"/>
    <n v="24.4"/>
    <n v="2"/>
    <n v="0"/>
    <n v="10.247999999999999"/>
  </r>
  <r>
    <n v="3762"/>
    <x v="1856"/>
    <x v="3"/>
    <x v="605"/>
    <d v="2014-05-18T00:00:00"/>
    <s v="Standard Class"/>
    <s v="CK-12205"/>
    <s v="Chloris Kastensmidt"/>
    <x v="0"/>
    <s v="United States"/>
    <x v="231"/>
    <x v="31"/>
    <n v="2149"/>
    <x v="3"/>
    <s v="OFF-PA-10000659"/>
    <x v="1"/>
    <x v="10"/>
    <x v="1286"/>
    <n v="87.6"/>
    <n v="5"/>
    <n v="0"/>
    <n v="42.048000000000002"/>
  </r>
  <r>
    <n v="3763"/>
    <x v="1857"/>
    <x v="0"/>
    <x v="572"/>
    <d v="2013-08-19T00:00:00"/>
    <s v="Second Class"/>
    <s v="TS-21160"/>
    <s v="Theresa Swint"/>
    <x v="1"/>
    <s v="United States"/>
    <x v="373"/>
    <x v="6"/>
    <n v="53214"/>
    <x v="2"/>
    <s v="FUR-BO-10001337"/>
    <x v="0"/>
    <x v="0"/>
    <x v="425"/>
    <n v="241.96"/>
    <n v="2"/>
    <n v="0"/>
    <n v="24.196000000000002"/>
  </r>
  <r>
    <n v="3764"/>
    <x v="1857"/>
    <x v="0"/>
    <x v="572"/>
    <d v="2013-08-19T00:00:00"/>
    <s v="Second Class"/>
    <s v="TS-21160"/>
    <s v="Theresa Swint"/>
    <x v="1"/>
    <s v="United States"/>
    <x v="373"/>
    <x v="6"/>
    <n v="53214"/>
    <x v="2"/>
    <s v="OFF-BI-10003529"/>
    <x v="1"/>
    <x v="8"/>
    <x v="788"/>
    <n v="8.52"/>
    <n v="3"/>
    <n v="0"/>
    <n v="4.1748000000000003"/>
  </r>
  <r>
    <n v="3765"/>
    <x v="1858"/>
    <x v="3"/>
    <x v="906"/>
    <d v="2014-03-03T00:00:00"/>
    <s v="Standard Class"/>
    <s v="MH-18025"/>
    <s v="Michelle Huthwaite"/>
    <x v="0"/>
    <s v="United States"/>
    <x v="22"/>
    <x v="10"/>
    <n v="60623"/>
    <x v="2"/>
    <s v="OFF-BI-10002609"/>
    <x v="1"/>
    <x v="8"/>
    <x v="98"/>
    <n v="1.788"/>
    <n v="3"/>
    <n v="0.8"/>
    <n v="-3.0396000000000001"/>
  </r>
  <r>
    <n v="3766"/>
    <x v="1859"/>
    <x v="0"/>
    <x v="844"/>
    <d v="2013-03-26T00:00:00"/>
    <s v="Standard Class"/>
    <s v="DM-12955"/>
    <s v="Dario Medina"/>
    <x v="1"/>
    <s v="United States"/>
    <x v="12"/>
    <x v="5"/>
    <n v="77036"/>
    <x v="2"/>
    <s v="FUR-TA-10004767"/>
    <x v="0"/>
    <x v="3"/>
    <x v="1147"/>
    <n v="99.372"/>
    <n v="2"/>
    <n v="0.3"/>
    <n v="-1.4196"/>
  </r>
  <r>
    <n v="3767"/>
    <x v="1859"/>
    <x v="0"/>
    <x v="844"/>
    <d v="2013-03-26T00:00:00"/>
    <s v="Standard Class"/>
    <s v="DM-12955"/>
    <s v="Dario Medina"/>
    <x v="1"/>
    <s v="United States"/>
    <x v="12"/>
    <x v="5"/>
    <n v="77036"/>
    <x v="2"/>
    <s v="OFF-AR-10001868"/>
    <x v="1"/>
    <x v="6"/>
    <x v="59"/>
    <n v="1.3440000000000001"/>
    <n v="1"/>
    <n v="0.2"/>
    <n v="0.504"/>
  </r>
  <r>
    <n v="3768"/>
    <x v="1860"/>
    <x v="1"/>
    <x v="575"/>
    <d v="2012-10-12T00:00:00"/>
    <s v="Second Class"/>
    <s v="JJ-15760"/>
    <s v="Joel Jenkins"/>
    <x v="2"/>
    <s v="United States"/>
    <x v="12"/>
    <x v="5"/>
    <n v="77036"/>
    <x v="2"/>
    <s v="TEC-PH-10004896"/>
    <x v="2"/>
    <x v="7"/>
    <x v="172"/>
    <n v="119.96"/>
    <n v="5"/>
    <n v="0.2"/>
    <n v="11.996"/>
  </r>
  <r>
    <n v="3769"/>
    <x v="1861"/>
    <x v="2"/>
    <x v="757"/>
    <d v="2011-12-20T00:00:00"/>
    <s v="Second Class"/>
    <s v="KB-16585"/>
    <s v="Ken Black"/>
    <x v="1"/>
    <s v="United States"/>
    <x v="146"/>
    <x v="2"/>
    <n v="33012"/>
    <x v="0"/>
    <s v="FUR-CH-10000988"/>
    <x v="0"/>
    <x v="1"/>
    <x v="1132"/>
    <n v="1013.832"/>
    <n v="9"/>
    <n v="0.2"/>
    <n v="101.3832"/>
  </r>
  <r>
    <n v="3770"/>
    <x v="1861"/>
    <x v="2"/>
    <x v="757"/>
    <d v="2011-12-20T00:00:00"/>
    <s v="Second Class"/>
    <s v="KB-16585"/>
    <s v="Ken Black"/>
    <x v="1"/>
    <s v="United States"/>
    <x v="146"/>
    <x v="2"/>
    <n v="33012"/>
    <x v="0"/>
    <s v="OFF-FA-10000490"/>
    <x v="1"/>
    <x v="13"/>
    <x v="307"/>
    <n v="1.984"/>
    <n v="2"/>
    <n v="0.2"/>
    <n v="0.66959999999999997"/>
  </r>
  <r>
    <n v="3771"/>
    <x v="1862"/>
    <x v="0"/>
    <x v="907"/>
    <d v="2013-12-22T00:00:00"/>
    <s v="Standard Class"/>
    <s v="CM-12160"/>
    <s v="Charles McCrossin"/>
    <x v="0"/>
    <s v="United States"/>
    <x v="8"/>
    <x v="1"/>
    <n v="94122"/>
    <x v="1"/>
    <s v="FUR-TA-10004256"/>
    <x v="0"/>
    <x v="3"/>
    <x v="484"/>
    <n v="2003.52"/>
    <n v="6"/>
    <n v="0.2"/>
    <n v="-325.572"/>
  </r>
  <r>
    <n v="3772"/>
    <x v="1863"/>
    <x v="0"/>
    <x v="536"/>
    <d v="2013-05-18T00:00:00"/>
    <s v="Standard Class"/>
    <s v="FM-14215"/>
    <s v="Filia McAdams"/>
    <x v="1"/>
    <s v="United States"/>
    <x v="10"/>
    <x v="9"/>
    <n v="19140"/>
    <x v="3"/>
    <s v="OFF-ST-10004804"/>
    <x v="1"/>
    <x v="4"/>
    <x v="230"/>
    <n v="82.367999999999995"/>
    <n v="2"/>
    <n v="0.2"/>
    <n v="-19.5624"/>
  </r>
  <r>
    <n v="3773"/>
    <x v="1864"/>
    <x v="2"/>
    <x v="908"/>
    <d v="2011-11-08T00:00:00"/>
    <s v="Second Class"/>
    <s v="RF-19735"/>
    <s v="Roland Fjeld"/>
    <x v="0"/>
    <s v="United States"/>
    <x v="29"/>
    <x v="20"/>
    <n v="29203"/>
    <x v="0"/>
    <s v="TEC-AC-10000023"/>
    <x v="2"/>
    <x v="11"/>
    <x v="900"/>
    <n v="62.91"/>
    <n v="3"/>
    <n v="0"/>
    <n v="22.647600000000001"/>
  </r>
  <r>
    <n v="3774"/>
    <x v="1865"/>
    <x v="2"/>
    <x v="909"/>
    <d v="2011-04-13T00:00:00"/>
    <s v="Second Class"/>
    <s v="JK-15370"/>
    <s v="Jay Kimmel"/>
    <x v="0"/>
    <s v="United States"/>
    <x v="100"/>
    <x v="2"/>
    <n v="33180"/>
    <x v="0"/>
    <s v="OFF-FA-10001332"/>
    <x v="1"/>
    <x v="13"/>
    <x v="1561"/>
    <n v="6.9119999999999999"/>
    <n v="3"/>
    <n v="0.2"/>
    <n v="2.3328000000000002"/>
  </r>
  <r>
    <n v="3775"/>
    <x v="1865"/>
    <x v="2"/>
    <x v="909"/>
    <d v="2011-04-13T00:00:00"/>
    <s v="Second Class"/>
    <s v="JK-15370"/>
    <s v="Jay Kimmel"/>
    <x v="0"/>
    <s v="United States"/>
    <x v="100"/>
    <x v="2"/>
    <n v="33180"/>
    <x v="0"/>
    <s v="TEC-AC-10002001"/>
    <x v="2"/>
    <x v="11"/>
    <x v="262"/>
    <n v="383.976"/>
    <n v="3"/>
    <n v="0.2"/>
    <n v="81.594899999999996"/>
  </r>
  <r>
    <n v="3776"/>
    <x v="1865"/>
    <x v="2"/>
    <x v="909"/>
    <d v="2011-04-13T00:00:00"/>
    <s v="Second Class"/>
    <s v="JK-15370"/>
    <s v="Jay Kimmel"/>
    <x v="0"/>
    <s v="United States"/>
    <x v="100"/>
    <x v="2"/>
    <n v="33180"/>
    <x v="0"/>
    <s v="OFF-PA-10000029"/>
    <x v="1"/>
    <x v="10"/>
    <x v="803"/>
    <n v="10.368"/>
    <n v="2"/>
    <n v="0.2"/>
    <n v="3.6288"/>
  </r>
  <r>
    <n v="3777"/>
    <x v="1865"/>
    <x v="2"/>
    <x v="909"/>
    <d v="2011-04-13T00:00:00"/>
    <s v="Second Class"/>
    <s v="JK-15370"/>
    <s v="Jay Kimmel"/>
    <x v="0"/>
    <s v="United States"/>
    <x v="100"/>
    <x v="2"/>
    <n v="33180"/>
    <x v="0"/>
    <s v="TEC-AC-10001874"/>
    <x v="2"/>
    <x v="11"/>
    <x v="1562"/>
    <n v="335.94400000000002"/>
    <n v="7"/>
    <n v="0.2"/>
    <n v="41.993000000000002"/>
  </r>
  <r>
    <n v="3778"/>
    <x v="1866"/>
    <x v="1"/>
    <x v="910"/>
    <d v="2012-08-05T00:00:00"/>
    <s v="Standard Class"/>
    <s v="JB-16045"/>
    <s v="Julia Barnett"/>
    <x v="2"/>
    <s v="United States"/>
    <x v="374"/>
    <x v="1"/>
    <n v="91911"/>
    <x v="1"/>
    <s v="FUR-FU-10002298"/>
    <x v="0"/>
    <x v="5"/>
    <x v="1296"/>
    <n v="665.88"/>
    <n v="6"/>
    <n v="0"/>
    <n v="106.5408"/>
  </r>
  <r>
    <n v="3779"/>
    <x v="1867"/>
    <x v="3"/>
    <x v="329"/>
    <d v="2014-03-12T00:00:00"/>
    <s v="Second Class"/>
    <s v="PN-18775"/>
    <s v="Parhena Norris"/>
    <x v="2"/>
    <s v="United States"/>
    <x v="100"/>
    <x v="2"/>
    <n v="33180"/>
    <x v="0"/>
    <s v="TEC-PH-10002564"/>
    <x v="2"/>
    <x v="7"/>
    <x v="976"/>
    <n v="71.975999999999999"/>
    <n v="3"/>
    <n v="0.2"/>
    <n v="8.9969999999999999"/>
  </r>
  <r>
    <n v="3780"/>
    <x v="1868"/>
    <x v="3"/>
    <x v="911"/>
    <d v="2014-02-21T00:00:00"/>
    <s v="Standard Class"/>
    <s v="LF-17185"/>
    <s v="Luke Foster"/>
    <x v="0"/>
    <s v="United States"/>
    <x v="20"/>
    <x v="15"/>
    <n v="10035"/>
    <x v="3"/>
    <s v="OFF-PA-10003465"/>
    <x v="1"/>
    <x v="10"/>
    <x v="418"/>
    <n v="37.94"/>
    <n v="2"/>
    <n v="0"/>
    <n v="18.211200000000002"/>
  </r>
  <r>
    <n v="3781"/>
    <x v="1869"/>
    <x v="2"/>
    <x v="912"/>
    <d v="2011-11-20T00:00:00"/>
    <s v="Standard Class"/>
    <s v="RH-19510"/>
    <s v="Rick Huthwaite"/>
    <x v="2"/>
    <s v="United States"/>
    <x v="375"/>
    <x v="41"/>
    <n v="66502"/>
    <x v="2"/>
    <s v="TEC-PH-10000038"/>
    <x v="2"/>
    <x v="7"/>
    <x v="1056"/>
    <n v="273.95999999999998"/>
    <n v="2"/>
    <n v="0"/>
    <n v="10.958399999999999"/>
  </r>
  <r>
    <n v="3782"/>
    <x v="1870"/>
    <x v="1"/>
    <x v="584"/>
    <d v="2012-07-14T00:00:00"/>
    <s v="Second Class"/>
    <s v="MC-17575"/>
    <s v="Matt Collins"/>
    <x v="0"/>
    <s v="United States"/>
    <x v="10"/>
    <x v="9"/>
    <n v="19120"/>
    <x v="3"/>
    <s v="TEC-PH-10003072"/>
    <x v="2"/>
    <x v="7"/>
    <x v="1310"/>
    <n v="269.98200000000003"/>
    <n v="3"/>
    <n v="0.4"/>
    <n v="40.497300000000003"/>
  </r>
  <r>
    <n v="3783"/>
    <x v="1871"/>
    <x v="3"/>
    <x v="38"/>
    <d v="2014-11-17T00:00:00"/>
    <s v="Second Class"/>
    <s v="MN-17935"/>
    <s v="Michael Nguyen"/>
    <x v="0"/>
    <s v="United States"/>
    <x v="26"/>
    <x v="18"/>
    <n v="38109"/>
    <x v="0"/>
    <s v="OFF-PA-10003424"/>
    <x v="1"/>
    <x v="10"/>
    <x v="1081"/>
    <n v="8.9039999999999999"/>
    <n v="3"/>
    <n v="0.2"/>
    <n v="3.339"/>
  </r>
  <r>
    <n v="3784"/>
    <x v="1871"/>
    <x v="3"/>
    <x v="38"/>
    <d v="2014-11-17T00:00:00"/>
    <s v="Second Class"/>
    <s v="MN-17935"/>
    <s v="Michael Nguyen"/>
    <x v="0"/>
    <s v="United States"/>
    <x v="26"/>
    <x v="18"/>
    <n v="38109"/>
    <x v="0"/>
    <s v="OFF-ST-10003716"/>
    <x v="1"/>
    <x v="4"/>
    <x v="889"/>
    <n v="720.06399999999996"/>
    <n v="4"/>
    <n v="0.2"/>
    <n v="-63.005600000000001"/>
  </r>
  <r>
    <n v="3785"/>
    <x v="1872"/>
    <x v="3"/>
    <x v="689"/>
    <d v="2014-05-08T00:00:00"/>
    <s v="Standard Class"/>
    <s v="EH-14125"/>
    <s v="Eugene Hildebrand"/>
    <x v="2"/>
    <s v="United States"/>
    <x v="2"/>
    <x v="2"/>
    <n v="33311"/>
    <x v="0"/>
    <s v="TEC-AC-10003590"/>
    <x v="2"/>
    <x v="11"/>
    <x v="1093"/>
    <n v="41.423999999999999"/>
    <n v="2"/>
    <n v="0.2"/>
    <n v="8.2848000000000006"/>
  </r>
  <r>
    <n v="3786"/>
    <x v="1873"/>
    <x v="3"/>
    <x v="377"/>
    <d v="2014-12-31T00:00:00"/>
    <s v="Standard Class"/>
    <s v="TC-21535"/>
    <s v="Tracy Collins"/>
    <x v="2"/>
    <s v="United States"/>
    <x v="38"/>
    <x v="24"/>
    <n v="43229"/>
    <x v="3"/>
    <s v="OFF-BI-10000494"/>
    <x v="1"/>
    <x v="8"/>
    <x v="1563"/>
    <n v="3.1320000000000001"/>
    <n v="2"/>
    <n v="0.7"/>
    <n v="-2.61"/>
  </r>
  <r>
    <n v="3787"/>
    <x v="1874"/>
    <x v="0"/>
    <x v="731"/>
    <d v="2013-05-11T00:00:00"/>
    <s v="Standard Class"/>
    <s v="JD-15895"/>
    <s v="Jonathan Doherty"/>
    <x v="1"/>
    <s v="United States"/>
    <x v="1"/>
    <x v="1"/>
    <n v="90045"/>
    <x v="1"/>
    <s v="OFF-ST-10002615"/>
    <x v="1"/>
    <x v="4"/>
    <x v="1427"/>
    <n v="1085.42"/>
    <n v="7"/>
    <n v="0"/>
    <n v="282.20920000000001"/>
  </r>
  <r>
    <n v="3788"/>
    <x v="1875"/>
    <x v="0"/>
    <x v="913"/>
    <d v="2013-10-09T00:00:00"/>
    <s v="Standard Class"/>
    <s v="IL-15100"/>
    <s v="Ivan Liston"/>
    <x v="0"/>
    <s v="United States"/>
    <x v="12"/>
    <x v="5"/>
    <n v="77041"/>
    <x v="2"/>
    <s v="OFF-AR-10002804"/>
    <x v="1"/>
    <x v="6"/>
    <x v="279"/>
    <n v="3.9119999999999999"/>
    <n v="1"/>
    <n v="0.2"/>
    <n v="1.0268999999999999"/>
  </r>
  <r>
    <n v="3789"/>
    <x v="1875"/>
    <x v="0"/>
    <x v="913"/>
    <d v="2013-10-09T00:00:00"/>
    <s v="Standard Class"/>
    <s v="IL-15100"/>
    <s v="Ivan Liston"/>
    <x v="0"/>
    <s v="United States"/>
    <x v="12"/>
    <x v="5"/>
    <n v="77041"/>
    <x v="2"/>
    <s v="OFF-AR-10001044"/>
    <x v="1"/>
    <x v="6"/>
    <x v="1042"/>
    <n v="62.375999999999998"/>
    <n v="3"/>
    <n v="0.2"/>
    <n v="7.0172999999999996"/>
  </r>
  <r>
    <n v="3790"/>
    <x v="1876"/>
    <x v="0"/>
    <x v="764"/>
    <d v="2013-04-22T00:00:00"/>
    <s v="Standard Class"/>
    <s v="SW-20350"/>
    <s v="Sean Wendt"/>
    <x v="2"/>
    <s v="United States"/>
    <x v="155"/>
    <x v="8"/>
    <n v="68104"/>
    <x v="2"/>
    <s v="OFF-FA-10000134"/>
    <x v="1"/>
    <x v="13"/>
    <x v="194"/>
    <n v="29.05"/>
    <n v="5"/>
    <n v="0"/>
    <n v="9.0054999999999996"/>
  </r>
  <r>
    <n v="3791"/>
    <x v="1877"/>
    <x v="2"/>
    <x v="260"/>
    <d v="2011-11-07T00:00:00"/>
    <s v="Standard Class"/>
    <s v="DP-13390"/>
    <s v="Dennis Pardue"/>
    <x v="2"/>
    <s v="United States"/>
    <x v="1"/>
    <x v="1"/>
    <n v="90004"/>
    <x v="1"/>
    <s v="OFF-BI-10001670"/>
    <x v="1"/>
    <x v="8"/>
    <x v="438"/>
    <n v="180.96"/>
    <n v="6"/>
    <n v="0.2"/>
    <n v="67.86"/>
  </r>
  <r>
    <n v="3792"/>
    <x v="1878"/>
    <x v="1"/>
    <x v="914"/>
    <d v="2012-02-28T00:00:00"/>
    <s v="First Class"/>
    <s v="BT-11395"/>
    <s v="Bill Tyler"/>
    <x v="1"/>
    <s v="United States"/>
    <x v="376"/>
    <x v="9"/>
    <n v="16602"/>
    <x v="3"/>
    <s v="OFF-BI-10000343"/>
    <x v="1"/>
    <x v="8"/>
    <x v="184"/>
    <n v="4.4189999999999996"/>
    <n v="3"/>
    <n v="0.7"/>
    <n v="-3.3879000000000001"/>
  </r>
  <r>
    <n v="3793"/>
    <x v="1878"/>
    <x v="1"/>
    <x v="914"/>
    <d v="2012-02-28T00:00:00"/>
    <s v="First Class"/>
    <s v="BT-11395"/>
    <s v="Bill Tyler"/>
    <x v="1"/>
    <s v="United States"/>
    <x v="376"/>
    <x v="9"/>
    <n v="16602"/>
    <x v="3"/>
    <s v="OFF-AR-10002257"/>
    <x v="1"/>
    <x v="6"/>
    <x v="1191"/>
    <n v="16.032"/>
    <n v="6"/>
    <n v="0.2"/>
    <n v="2.2044000000000001"/>
  </r>
  <r>
    <n v="3794"/>
    <x v="1879"/>
    <x v="1"/>
    <x v="154"/>
    <d v="2012-01-12T00:00:00"/>
    <s v="Standard Class"/>
    <s v="JE-15475"/>
    <s v="Jeremy Ellison"/>
    <x v="0"/>
    <s v="United States"/>
    <x v="20"/>
    <x v="15"/>
    <n v="10024"/>
    <x v="3"/>
    <s v="OFF-AR-10001915"/>
    <x v="1"/>
    <x v="6"/>
    <x v="1048"/>
    <n v="29.79"/>
    <n v="3"/>
    <n v="0"/>
    <n v="12.511799999999999"/>
  </r>
  <r>
    <n v="3795"/>
    <x v="1880"/>
    <x v="2"/>
    <x v="915"/>
    <d v="2011-03-02T00:00:00"/>
    <s v="Standard Class"/>
    <s v="EJ-13720"/>
    <s v="Ed Jacobs"/>
    <x v="0"/>
    <s v="United States"/>
    <x v="70"/>
    <x v="1"/>
    <n v="92037"/>
    <x v="1"/>
    <s v="OFF-ST-10003692"/>
    <x v="1"/>
    <x v="4"/>
    <x v="1253"/>
    <n v="57.23"/>
    <n v="1"/>
    <n v="0"/>
    <n v="14.307499999999999"/>
  </r>
  <r>
    <n v="3796"/>
    <x v="1880"/>
    <x v="2"/>
    <x v="915"/>
    <d v="2011-03-02T00:00:00"/>
    <s v="Standard Class"/>
    <s v="EJ-13720"/>
    <s v="Ed Jacobs"/>
    <x v="0"/>
    <s v="United States"/>
    <x v="70"/>
    <x v="1"/>
    <n v="92037"/>
    <x v="1"/>
    <s v="FUR-TA-10003469"/>
    <x v="0"/>
    <x v="3"/>
    <x v="1564"/>
    <n v="333"/>
    <n v="3"/>
    <n v="0.2"/>
    <n v="-16.649999999999999"/>
  </r>
  <r>
    <n v="3797"/>
    <x v="1880"/>
    <x v="2"/>
    <x v="915"/>
    <d v="2011-03-02T00:00:00"/>
    <s v="Standard Class"/>
    <s v="EJ-13720"/>
    <s v="Ed Jacobs"/>
    <x v="0"/>
    <s v="United States"/>
    <x v="70"/>
    <x v="1"/>
    <n v="92037"/>
    <x v="1"/>
    <s v="OFF-AR-10003179"/>
    <x v="1"/>
    <x v="6"/>
    <x v="1565"/>
    <n v="36.44"/>
    <n v="4"/>
    <n v="0"/>
    <n v="12.0252"/>
  </r>
  <r>
    <n v="3798"/>
    <x v="1881"/>
    <x v="3"/>
    <x v="397"/>
    <d v="2014-09-27T00:00:00"/>
    <s v="First Class"/>
    <s v="BE-11410"/>
    <s v="Bobby Elias"/>
    <x v="0"/>
    <s v="United States"/>
    <x v="100"/>
    <x v="2"/>
    <n v="33178"/>
    <x v="0"/>
    <s v="OFF-PA-10003395"/>
    <x v="1"/>
    <x v="10"/>
    <x v="650"/>
    <n v="251.64"/>
    <n v="3"/>
    <n v="0.2"/>
    <n v="88.073999999999998"/>
  </r>
  <r>
    <n v="3799"/>
    <x v="1882"/>
    <x v="3"/>
    <x v="259"/>
    <d v="2014-06-11T00:00:00"/>
    <s v="First Class"/>
    <s v="KL-16555"/>
    <s v="Kelly Lampkin"/>
    <x v="1"/>
    <s v="United States"/>
    <x v="247"/>
    <x v="3"/>
    <n v="27405"/>
    <x v="0"/>
    <s v="FUR-TA-10004575"/>
    <x v="0"/>
    <x v="3"/>
    <x v="306"/>
    <n v="523.76400000000001"/>
    <n v="3"/>
    <n v="0.4"/>
    <n v="-192.04679999999999"/>
  </r>
  <r>
    <n v="3800"/>
    <x v="1882"/>
    <x v="3"/>
    <x v="259"/>
    <d v="2014-06-11T00:00:00"/>
    <s v="First Class"/>
    <s v="KL-16555"/>
    <s v="Kelly Lampkin"/>
    <x v="1"/>
    <s v="United States"/>
    <x v="247"/>
    <x v="3"/>
    <n v="27405"/>
    <x v="0"/>
    <s v="TEC-PH-10002483"/>
    <x v="2"/>
    <x v="7"/>
    <x v="1170"/>
    <n v="1359.96"/>
    <n v="5"/>
    <n v="0.2"/>
    <n v="118.9965"/>
  </r>
  <r>
    <n v="3801"/>
    <x v="1883"/>
    <x v="0"/>
    <x v="500"/>
    <d v="2013-10-21T00:00:00"/>
    <s v="Standard Class"/>
    <s v="NC-18415"/>
    <s v="Nathan Cano"/>
    <x v="0"/>
    <s v="United States"/>
    <x v="108"/>
    <x v="3"/>
    <n v="28540"/>
    <x v="0"/>
    <s v="FUR-CH-10003606"/>
    <x v="0"/>
    <x v="1"/>
    <x v="1566"/>
    <n v="102.592"/>
    <n v="1"/>
    <n v="0.2"/>
    <n v="10.2592"/>
  </r>
  <r>
    <n v="3802"/>
    <x v="1883"/>
    <x v="0"/>
    <x v="500"/>
    <d v="2013-10-21T00:00:00"/>
    <s v="Standard Class"/>
    <s v="NC-18415"/>
    <s v="Nathan Cano"/>
    <x v="0"/>
    <s v="United States"/>
    <x v="108"/>
    <x v="3"/>
    <n v="28540"/>
    <x v="0"/>
    <s v="TEC-AC-10002473"/>
    <x v="2"/>
    <x v="11"/>
    <x v="713"/>
    <n v="22.704000000000001"/>
    <n v="1"/>
    <n v="0.2"/>
    <n v="5.9598000000000004"/>
  </r>
  <r>
    <n v="3803"/>
    <x v="1883"/>
    <x v="0"/>
    <x v="500"/>
    <d v="2013-10-21T00:00:00"/>
    <s v="Standard Class"/>
    <s v="NC-18415"/>
    <s v="Nathan Cano"/>
    <x v="0"/>
    <s v="United States"/>
    <x v="108"/>
    <x v="3"/>
    <n v="28540"/>
    <x v="0"/>
    <s v="OFF-PA-10002319"/>
    <x v="1"/>
    <x v="10"/>
    <x v="1391"/>
    <n v="93.024000000000001"/>
    <n v="3"/>
    <n v="0.2"/>
    <n v="33.721200000000003"/>
  </r>
  <r>
    <n v="3804"/>
    <x v="1883"/>
    <x v="0"/>
    <x v="500"/>
    <d v="2013-10-21T00:00:00"/>
    <s v="Standard Class"/>
    <s v="NC-18415"/>
    <s v="Nathan Cano"/>
    <x v="0"/>
    <s v="United States"/>
    <x v="108"/>
    <x v="3"/>
    <n v="28540"/>
    <x v="0"/>
    <s v="OFF-SU-10000946"/>
    <x v="1"/>
    <x v="14"/>
    <x v="33"/>
    <n v="12.768000000000001"/>
    <n v="2"/>
    <n v="0.2"/>
    <n v="1.4363999999999999"/>
  </r>
  <r>
    <n v="3805"/>
    <x v="1883"/>
    <x v="0"/>
    <x v="500"/>
    <d v="2013-10-21T00:00:00"/>
    <s v="Standard Class"/>
    <s v="NC-18415"/>
    <s v="Nathan Cano"/>
    <x v="0"/>
    <s v="United States"/>
    <x v="108"/>
    <x v="3"/>
    <n v="28540"/>
    <x v="0"/>
    <s v="OFF-EN-10001335"/>
    <x v="1"/>
    <x v="12"/>
    <x v="462"/>
    <n v="35.008000000000003"/>
    <n v="4"/>
    <n v="0.2"/>
    <n v="13.128"/>
  </r>
  <r>
    <n v="3806"/>
    <x v="1883"/>
    <x v="0"/>
    <x v="500"/>
    <d v="2013-10-21T00:00:00"/>
    <s v="Standard Class"/>
    <s v="NC-18415"/>
    <s v="Nathan Cano"/>
    <x v="0"/>
    <s v="United States"/>
    <x v="108"/>
    <x v="3"/>
    <n v="28540"/>
    <x v="0"/>
    <s v="OFF-PA-10002377"/>
    <x v="1"/>
    <x v="10"/>
    <x v="127"/>
    <n v="39.152000000000001"/>
    <n v="1"/>
    <n v="0.2"/>
    <n v="14.682"/>
  </r>
  <r>
    <n v="3807"/>
    <x v="1884"/>
    <x v="1"/>
    <x v="768"/>
    <d v="2012-11-19T00:00:00"/>
    <s v="Standard Class"/>
    <s v="AH-10690"/>
    <s v="Anna HÃ¤berlin"/>
    <x v="1"/>
    <s v="United States"/>
    <x v="369"/>
    <x v="2"/>
    <n v="33317"/>
    <x v="0"/>
    <s v="OFF-AR-10001246"/>
    <x v="1"/>
    <x v="6"/>
    <x v="450"/>
    <n v="11.76"/>
    <n v="5"/>
    <n v="0.2"/>
    <n v="1.323"/>
  </r>
  <r>
    <n v="3808"/>
    <x v="1884"/>
    <x v="1"/>
    <x v="768"/>
    <d v="2012-11-19T00:00:00"/>
    <s v="Standard Class"/>
    <s v="AH-10690"/>
    <s v="Anna HÃ¤berlin"/>
    <x v="1"/>
    <s v="United States"/>
    <x v="369"/>
    <x v="2"/>
    <n v="33317"/>
    <x v="0"/>
    <s v="OFF-BI-10003291"/>
    <x v="1"/>
    <x v="8"/>
    <x v="44"/>
    <n v="5.2380000000000004"/>
    <n v="2"/>
    <n v="0.7"/>
    <n v="-4.0157999999999996"/>
  </r>
  <r>
    <n v="3809"/>
    <x v="1884"/>
    <x v="1"/>
    <x v="768"/>
    <d v="2012-11-19T00:00:00"/>
    <s v="Standard Class"/>
    <s v="AH-10690"/>
    <s v="Anna HÃ¤berlin"/>
    <x v="1"/>
    <s v="United States"/>
    <x v="369"/>
    <x v="2"/>
    <n v="33317"/>
    <x v="0"/>
    <s v="OFF-BI-10002799"/>
    <x v="1"/>
    <x v="8"/>
    <x v="1450"/>
    <n v="4.6619999999999999"/>
    <n v="3"/>
    <n v="0.7"/>
    <n v="-3.7296"/>
  </r>
  <r>
    <n v="3810"/>
    <x v="1884"/>
    <x v="1"/>
    <x v="768"/>
    <d v="2012-11-19T00:00:00"/>
    <s v="Standard Class"/>
    <s v="AH-10690"/>
    <s v="Anna HÃ¤berlin"/>
    <x v="1"/>
    <s v="United States"/>
    <x v="369"/>
    <x v="2"/>
    <n v="33317"/>
    <x v="0"/>
    <s v="FUR-CH-10003298"/>
    <x v="0"/>
    <x v="1"/>
    <x v="1567"/>
    <n v="523.91999999999996"/>
    <n v="5"/>
    <n v="0.2"/>
    <n v="-72.039000000000001"/>
  </r>
  <r>
    <n v="3811"/>
    <x v="1884"/>
    <x v="1"/>
    <x v="768"/>
    <d v="2012-11-19T00:00:00"/>
    <s v="Standard Class"/>
    <s v="AH-10690"/>
    <s v="Anna HÃ¤berlin"/>
    <x v="1"/>
    <s v="United States"/>
    <x v="369"/>
    <x v="2"/>
    <n v="33317"/>
    <x v="0"/>
    <s v="TEC-PH-10000441"/>
    <x v="2"/>
    <x v="7"/>
    <x v="1046"/>
    <n v="100.792"/>
    <n v="1"/>
    <n v="0.2"/>
    <n v="10.0792"/>
  </r>
  <r>
    <n v="3812"/>
    <x v="1884"/>
    <x v="1"/>
    <x v="768"/>
    <d v="2012-11-19T00:00:00"/>
    <s v="Standard Class"/>
    <s v="AH-10690"/>
    <s v="Anna HÃ¤berlin"/>
    <x v="1"/>
    <s v="United States"/>
    <x v="369"/>
    <x v="2"/>
    <n v="33317"/>
    <x v="0"/>
    <s v="FUR-CH-10004477"/>
    <x v="0"/>
    <x v="1"/>
    <x v="211"/>
    <n v="146.136"/>
    <n v="3"/>
    <n v="0.2"/>
    <n v="16.440300000000001"/>
  </r>
  <r>
    <n v="3813"/>
    <x v="1885"/>
    <x v="3"/>
    <x v="916"/>
    <d v="2014-06-03T00:00:00"/>
    <s v="Same Day"/>
    <s v="PK-19075"/>
    <s v="Pete Kriz"/>
    <x v="0"/>
    <s v="United States"/>
    <x v="158"/>
    <x v="6"/>
    <n v="53209"/>
    <x v="2"/>
    <s v="OFF-LA-10003537"/>
    <x v="1"/>
    <x v="2"/>
    <x v="1568"/>
    <n v="25.06"/>
    <n v="2"/>
    <n v="0"/>
    <n v="11.7782"/>
  </r>
  <r>
    <n v="3814"/>
    <x v="1886"/>
    <x v="1"/>
    <x v="599"/>
    <d v="2012-09-11T00:00:00"/>
    <s v="Standard Class"/>
    <s v="NG-18430"/>
    <s v="Nathan Gelder"/>
    <x v="0"/>
    <s v="United States"/>
    <x v="94"/>
    <x v="10"/>
    <n v="62301"/>
    <x v="2"/>
    <s v="OFF-LA-10004484"/>
    <x v="1"/>
    <x v="2"/>
    <x v="612"/>
    <n v="19.824000000000002"/>
    <n v="6"/>
    <n v="0.2"/>
    <n v="6.4428000000000001"/>
  </r>
  <r>
    <n v="3815"/>
    <x v="1887"/>
    <x v="0"/>
    <x v="630"/>
    <d v="2013-09-07T00:00:00"/>
    <s v="Same Day"/>
    <s v="ZD-21925"/>
    <s v="Zuschuss Donatelli"/>
    <x v="0"/>
    <s v="United States"/>
    <x v="108"/>
    <x v="2"/>
    <n v="32216"/>
    <x v="0"/>
    <s v="TEC-PH-10002824"/>
    <x v="2"/>
    <x v="7"/>
    <x v="1142"/>
    <n v="823.96"/>
    <n v="5"/>
    <n v="0.2"/>
    <n v="51.497500000000002"/>
  </r>
  <r>
    <n v="3816"/>
    <x v="1887"/>
    <x v="0"/>
    <x v="630"/>
    <d v="2013-09-07T00:00:00"/>
    <s v="Same Day"/>
    <s v="ZD-21925"/>
    <s v="Zuschuss Donatelli"/>
    <x v="0"/>
    <s v="United States"/>
    <x v="108"/>
    <x v="2"/>
    <n v="32216"/>
    <x v="0"/>
    <s v="OFF-PA-10004965"/>
    <x v="1"/>
    <x v="10"/>
    <x v="112"/>
    <n v="15.984"/>
    <n v="2"/>
    <n v="0.2"/>
    <n v="4.9950000000000001"/>
  </r>
  <r>
    <n v="3817"/>
    <x v="1888"/>
    <x v="1"/>
    <x v="426"/>
    <d v="2012-09-19T00:00:00"/>
    <s v="Standard Class"/>
    <s v="NW-18400"/>
    <s v="Natalie Webber"/>
    <x v="0"/>
    <s v="United States"/>
    <x v="216"/>
    <x v="19"/>
    <n v="36608"/>
    <x v="0"/>
    <s v="FUR-TA-10003569"/>
    <x v="0"/>
    <x v="3"/>
    <x v="1358"/>
    <n v="801.96"/>
    <n v="2"/>
    <n v="0"/>
    <n v="200.49"/>
  </r>
  <r>
    <n v="3818"/>
    <x v="1888"/>
    <x v="1"/>
    <x v="426"/>
    <d v="2012-09-19T00:00:00"/>
    <s v="Standard Class"/>
    <s v="NW-18400"/>
    <s v="Natalie Webber"/>
    <x v="0"/>
    <s v="United States"/>
    <x v="216"/>
    <x v="19"/>
    <n v="36608"/>
    <x v="0"/>
    <s v="TEC-PH-10003187"/>
    <x v="2"/>
    <x v="7"/>
    <x v="1410"/>
    <n v="59.97"/>
    <n v="3"/>
    <n v="0"/>
    <n v="0"/>
  </r>
  <r>
    <n v="3819"/>
    <x v="1888"/>
    <x v="1"/>
    <x v="426"/>
    <d v="2012-09-19T00:00:00"/>
    <s v="Standard Class"/>
    <s v="NW-18400"/>
    <s v="Natalie Webber"/>
    <x v="0"/>
    <s v="United States"/>
    <x v="216"/>
    <x v="19"/>
    <n v="36608"/>
    <x v="0"/>
    <s v="FUR-CH-10004853"/>
    <x v="0"/>
    <x v="1"/>
    <x v="526"/>
    <n v="1056.8599999999999"/>
    <n v="7"/>
    <n v="0"/>
    <n v="306.48939999999999"/>
  </r>
  <r>
    <n v="3820"/>
    <x v="1889"/>
    <x v="3"/>
    <x v="449"/>
    <d v="2014-10-15T00:00:00"/>
    <s v="Standard Class"/>
    <s v="HG-14845"/>
    <s v="Harry Greene"/>
    <x v="0"/>
    <s v="United States"/>
    <x v="20"/>
    <x v="15"/>
    <n v="10024"/>
    <x v="3"/>
    <s v="OFF-BI-10001031"/>
    <x v="1"/>
    <x v="8"/>
    <x v="865"/>
    <n v="12.816000000000001"/>
    <n v="3"/>
    <n v="0.2"/>
    <n v="4.3254000000000001"/>
  </r>
  <r>
    <n v="3821"/>
    <x v="1889"/>
    <x v="3"/>
    <x v="449"/>
    <d v="2014-10-15T00:00:00"/>
    <s v="Standard Class"/>
    <s v="HG-14845"/>
    <s v="Harry Greene"/>
    <x v="0"/>
    <s v="United States"/>
    <x v="20"/>
    <x v="15"/>
    <n v="10024"/>
    <x v="3"/>
    <s v="FUR-BO-10003034"/>
    <x v="0"/>
    <x v="0"/>
    <x v="1194"/>
    <n v="314.35199999999998"/>
    <n v="3"/>
    <n v="0.2"/>
    <n v="-15.717599999999999"/>
  </r>
  <r>
    <n v="3822"/>
    <x v="1889"/>
    <x v="3"/>
    <x v="449"/>
    <d v="2014-10-15T00:00:00"/>
    <s v="Standard Class"/>
    <s v="HG-14845"/>
    <s v="Harry Greene"/>
    <x v="0"/>
    <s v="United States"/>
    <x v="20"/>
    <x v="15"/>
    <n v="10024"/>
    <x v="3"/>
    <s v="OFF-PA-10000069"/>
    <x v="1"/>
    <x v="10"/>
    <x v="1569"/>
    <n v="18.98"/>
    <n v="2"/>
    <n v="0"/>
    <n v="8.9206000000000003"/>
  </r>
  <r>
    <n v="3823"/>
    <x v="1889"/>
    <x v="3"/>
    <x v="449"/>
    <d v="2014-10-15T00:00:00"/>
    <s v="Standard Class"/>
    <s v="HG-14845"/>
    <s v="Harry Greene"/>
    <x v="0"/>
    <s v="United States"/>
    <x v="20"/>
    <x v="15"/>
    <n v="10024"/>
    <x v="3"/>
    <s v="OFF-BI-10003655"/>
    <x v="1"/>
    <x v="8"/>
    <x v="1447"/>
    <n v="18.239999999999998"/>
    <n v="6"/>
    <n v="0.2"/>
    <n v="6.1559999999999997"/>
  </r>
  <r>
    <n v="3824"/>
    <x v="1890"/>
    <x v="1"/>
    <x v="471"/>
    <d v="2012-09-18T00:00:00"/>
    <s v="Standard Class"/>
    <s v="CC-12685"/>
    <s v="Craig Carroll"/>
    <x v="0"/>
    <s v="United States"/>
    <x v="20"/>
    <x v="15"/>
    <n v="10011"/>
    <x v="3"/>
    <s v="OFF-ST-10000585"/>
    <x v="1"/>
    <x v="4"/>
    <x v="541"/>
    <n v="991.2"/>
    <n v="6"/>
    <n v="0"/>
    <n v="257.71199999999999"/>
  </r>
  <r>
    <n v="3825"/>
    <x v="1890"/>
    <x v="1"/>
    <x v="471"/>
    <d v="2012-09-18T00:00:00"/>
    <s v="Standard Class"/>
    <s v="CC-12685"/>
    <s v="Craig Carroll"/>
    <x v="0"/>
    <s v="United States"/>
    <x v="20"/>
    <x v="15"/>
    <n v="10011"/>
    <x v="3"/>
    <s v="TEC-CO-10001571"/>
    <x v="2"/>
    <x v="16"/>
    <x v="1554"/>
    <n v="879.98400000000004"/>
    <n v="2"/>
    <n v="0.2"/>
    <n v="329.99400000000003"/>
  </r>
  <r>
    <n v="3826"/>
    <x v="1890"/>
    <x v="1"/>
    <x v="471"/>
    <d v="2012-09-18T00:00:00"/>
    <s v="Standard Class"/>
    <s v="CC-12685"/>
    <s v="Craig Carroll"/>
    <x v="0"/>
    <s v="United States"/>
    <x v="20"/>
    <x v="15"/>
    <n v="10011"/>
    <x v="3"/>
    <s v="OFF-BI-10002012"/>
    <x v="1"/>
    <x v="8"/>
    <x v="742"/>
    <n v="12.96"/>
    <n v="9"/>
    <n v="0.2"/>
    <n v="4.5359999999999996"/>
  </r>
  <r>
    <n v="3827"/>
    <x v="1891"/>
    <x v="2"/>
    <x v="273"/>
    <d v="2011-12-10T00:00:00"/>
    <s v="Standard Class"/>
    <s v="JG-15805"/>
    <s v="John Grady"/>
    <x v="1"/>
    <s v="United States"/>
    <x v="61"/>
    <x v="5"/>
    <n v="75217"/>
    <x v="2"/>
    <s v="OFF-ST-10001228"/>
    <x v="1"/>
    <x v="4"/>
    <x v="228"/>
    <n v="107.44"/>
    <n v="10"/>
    <n v="0.2"/>
    <n v="10.744"/>
  </r>
  <r>
    <n v="3828"/>
    <x v="1892"/>
    <x v="3"/>
    <x v="917"/>
    <d v="2014-12-05T00:00:00"/>
    <s v="Standard Class"/>
    <s v="RW-19540"/>
    <s v="Rick Wilson"/>
    <x v="1"/>
    <s v="United States"/>
    <x v="66"/>
    <x v="12"/>
    <n v="48234"/>
    <x v="2"/>
    <s v="FUR-CH-10004086"/>
    <x v="0"/>
    <x v="1"/>
    <x v="281"/>
    <n v="1458.65"/>
    <n v="5"/>
    <n v="0"/>
    <n v="423.00850000000003"/>
  </r>
  <r>
    <n v="3829"/>
    <x v="1892"/>
    <x v="3"/>
    <x v="917"/>
    <d v="2014-12-05T00:00:00"/>
    <s v="Standard Class"/>
    <s v="RW-19540"/>
    <s v="Rick Wilson"/>
    <x v="1"/>
    <s v="United States"/>
    <x v="66"/>
    <x v="12"/>
    <n v="48234"/>
    <x v="2"/>
    <s v="FUR-CH-10002017"/>
    <x v="0"/>
    <x v="1"/>
    <x v="1368"/>
    <n v="26.64"/>
    <n v="1"/>
    <n v="0"/>
    <n v="7.4592000000000001"/>
  </r>
  <r>
    <n v="3830"/>
    <x v="1892"/>
    <x v="3"/>
    <x v="917"/>
    <d v="2014-12-05T00:00:00"/>
    <s v="Standard Class"/>
    <s v="RW-19540"/>
    <s v="Rick Wilson"/>
    <x v="1"/>
    <s v="United States"/>
    <x v="66"/>
    <x v="12"/>
    <n v="48234"/>
    <x v="2"/>
    <s v="FUR-CH-10000595"/>
    <x v="0"/>
    <x v="1"/>
    <x v="463"/>
    <n v="476.8"/>
    <n v="2"/>
    <n v="0"/>
    <n v="119.2"/>
  </r>
  <r>
    <n v="3831"/>
    <x v="1892"/>
    <x v="3"/>
    <x v="917"/>
    <d v="2014-12-05T00:00:00"/>
    <s v="Standard Class"/>
    <s v="RW-19540"/>
    <s v="Rick Wilson"/>
    <x v="1"/>
    <s v="United States"/>
    <x v="66"/>
    <x v="12"/>
    <n v="48234"/>
    <x v="2"/>
    <s v="OFF-AP-10001563"/>
    <x v="1"/>
    <x v="9"/>
    <x v="530"/>
    <n v="87.444000000000003"/>
    <n v="2"/>
    <n v="0.1"/>
    <n v="18.4604"/>
  </r>
  <r>
    <n v="3832"/>
    <x v="1893"/>
    <x v="1"/>
    <x v="717"/>
    <d v="2012-11-19T00:00:00"/>
    <s v="Standard Class"/>
    <s v="LS-17230"/>
    <s v="Lycoris Saunders"/>
    <x v="0"/>
    <s v="United States"/>
    <x v="18"/>
    <x v="13"/>
    <n v="19901"/>
    <x v="3"/>
    <s v="FUR-FU-10004017"/>
    <x v="0"/>
    <x v="5"/>
    <x v="1570"/>
    <n v="76.14"/>
    <n v="3"/>
    <n v="0"/>
    <n v="26.649000000000001"/>
  </r>
  <r>
    <n v="3833"/>
    <x v="1893"/>
    <x v="1"/>
    <x v="717"/>
    <d v="2012-11-19T00:00:00"/>
    <s v="Standard Class"/>
    <s v="LS-17230"/>
    <s v="Lycoris Saunders"/>
    <x v="0"/>
    <s v="United States"/>
    <x v="18"/>
    <x v="13"/>
    <n v="19901"/>
    <x v="3"/>
    <s v="OFF-BI-10002571"/>
    <x v="1"/>
    <x v="8"/>
    <x v="1204"/>
    <n v="19.96"/>
    <n v="2"/>
    <n v="0"/>
    <n v="9.3811999999999998"/>
  </r>
  <r>
    <n v="3834"/>
    <x v="1894"/>
    <x v="2"/>
    <x v="156"/>
    <d v="2011-11-24T00:00:00"/>
    <s v="Same Day"/>
    <s v="MY-18295"/>
    <s v="Muhammed Yedwab"/>
    <x v="1"/>
    <s v="United States"/>
    <x v="38"/>
    <x v="24"/>
    <n v="43229"/>
    <x v="3"/>
    <s v="TEC-PH-10000560"/>
    <x v="2"/>
    <x v="7"/>
    <x v="745"/>
    <n v="1049.97"/>
    <n v="5"/>
    <n v="0.4"/>
    <n v="-209.994"/>
  </r>
  <r>
    <n v="3835"/>
    <x v="1894"/>
    <x v="2"/>
    <x v="156"/>
    <d v="2011-11-24T00:00:00"/>
    <s v="Same Day"/>
    <s v="MY-18295"/>
    <s v="Muhammed Yedwab"/>
    <x v="1"/>
    <s v="United States"/>
    <x v="38"/>
    <x v="24"/>
    <n v="43229"/>
    <x v="3"/>
    <s v="FUR-CH-10000847"/>
    <x v="0"/>
    <x v="1"/>
    <x v="986"/>
    <n v="611.05799999999999"/>
    <n v="3"/>
    <n v="0.3"/>
    <n v="-34.9176"/>
  </r>
  <r>
    <n v="3836"/>
    <x v="1895"/>
    <x v="2"/>
    <x v="918"/>
    <d v="2011-04-15T00:00:00"/>
    <s v="Standard Class"/>
    <s v="JM-15655"/>
    <s v="Jim Mitchum"/>
    <x v="1"/>
    <s v="United States"/>
    <x v="220"/>
    <x v="16"/>
    <n v="85301"/>
    <x v="1"/>
    <s v="OFF-FA-10000611"/>
    <x v="1"/>
    <x v="13"/>
    <x v="1065"/>
    <n v="2.3679999999999999"/>
    <n v="2"/>
    <n v="0.2"/>
    <n v="0.82879999999999998"/>
  </r>
  <r>
    <n v="3837"/>
    <x v="1895"/>
    <x v="2"/>
    <x v="918"/>
    <d v="2011-04-15T00:00:00"/>
    <s v="Standard Class"/>
    <s v="JM-15655"/>
    <s v="Jim Mitchum"/>
    <x v="1"/>
    <s v="United States"/>
    <x v="220"/>
    <x v="16"/>
    <n v="85301"/>
    <x v="1"/>
    <s v="OFF-PA-10004733"/>
    <x v="1"/>
    <x v="10"/>
    <x v="1571"/>
    <n v="19.007999999999999"/>
    <n v="3"/>
    <n v="0.2"/>
    <n v="6.8903999999999996"/>
  </r>
  <r>
    <n v="3838"/>
    <x v="1896"/>
    <x v="2"/>
    <x v="711"/>
    <d v="2011-02-08T00:00:00"/>
    <s v="Standard Class"/>
    <s v="KM-16720"/>
    <s v="Kunst Miller"/>
    <x v="0"/>
    <s v="United States"/>
    <x v="226"/>
    <x v="33"/>
    <n v="89031"/>
    <x v="1"/>
    <s v="TEC-PH-10001363"/>
    <x v="2"/>
    <x v="7"/>
    <x v="427"/>
    <n v="911.98400000000004"/>
    <n v="2"/>
    <n v="0.2"/>
    <n v="113.998"/>
  </r>
  <r>
    <n v="3839"/>
    <x v="1896"/>
    <x v="2"/>
    <x v="711"/>
    <d v="2011-02-08T00:00:00"/>
    <s v="Standard Class"/>
    <s v="KM-16720"/>
    <s v="Kunst Miller"/>
    <x v="0"/>
    <s v="United States"/>
    <x v="226"/>
    <x v="33"/>
    <n v="89031"/>
    <x v="1"/>
    <s v="FUR-CH-10003312"/>
    <x v="0"/>
    <x v="1"/>
    <x v="296"/>
    <n v="674.35199999999998"/>
    <n v="3"/>
    <n v="0.2"/>
    <n v="-109.5822"/>
  </r>
  <r>
    <n v="3840"/>
    <x v="1896"/>
    <x v="2"/>
    <x v="711"/>
    <d v="2011-02-08T00:00:00"/>
    <s v="Standard Class"/>
    <s v="KM-16720"/>
    <s v="Kunst Miller"/>
    <x v="0"/>
    <s v="United States"/>
    <x v="226"/>
    <x v="33"/>
    <n v="89031"/>
    <x v="1"/>
    <s v="FUR-FU-10004018"/>
    <x v="0"/>
    <x v="5"/>
    <x v="927"/>
    <n v="134.01"/>
    <n v="9"/>
    <n v="0"/>
    <n v="36.182699999999997"/>
  </r>
  <r>
    <n v="3841"/>
    <x v="1896"/>
    <x v="2"/>
    <x v="711"/>
    <d v="2011-02-08T00:00:00"/>
    <s v="Standard Class"/>
    <s v="KM-16720"/>
    <s v="Kunst Miller"/>
    <x v="0"/>
    <s v="United States"/>
    <x v="226"/>
    <x v="33"/>
    <n v="89031"/>
    <x v="1"/>
    <s v="TEC-AC-10004814"/>
    <x v="2"/>
    <x v="11"/>
    <x v="1572"/>
    <n v="170.97"/>
    <n v="3"/>
    <n v="0"/>
    <n v="70.097700000000003"/>
  </r>
  <r>
    <n v="3842"/>
    <x v="1897"/>
    <x v="2"/>
    <x v="785"/>
    <d v="2011-12-06T00:00:00"/>
    <s v="Standard Class"/>
    <s v="KE-16420"/>
    <s v="Katrina Edelman"/>
    <x v="1"/>
    <s v="United States"/>
    <x v="39"/>
    <x v="18"/>
    <n v="37620"/>
    <x v="0"/>
    <s v="FUR-CH-10002647"/>
    <x v="0"/>
    <x v="1"/>
    <x v="470"/>
    <n v="170.352"/>
    <n v="3"/>
    <n v="0.2"/>
    <n v="10.647"/>
  </r>
  <r>
    <n v="3843"/>
    <x v="1898"/>
    <x v="2"/>
    <x v="919"/>
    <d v="2011-10-31T00:00:00"/>
    <s v="First Class"/>
    <s v="TS-21370"/>
    <s v="Todd Sumrall"/>
    <x v="1"/>
    <s v="United States"/>
    <x v="1"/>
    <x v="1"/>
    <n v="90049"/>
    <x v="1"/>
    <s v="OFF-BI-10004140"/>
    <x v="1"/>
    <x v="8"/>
    <x v="304"/>
    <n v="7.1840000000000002"/>
    <n v="2"/>
    <n v="0.2"/>
    <n v="2.2450000000000001"/>
  </r>
  <r>
    <n v="3844"/>
    <x v="1898"/>
    <x v="2"/>
    <x v="919"/>
    <d v="2011-10-31T00:00:00"/>
    <s v="First Class"/>
    <s v="TS-21370"/>
    <s v="Todd Sumrall"/>
    <x v="1"/>
    <s v="United States"/>
    <x v="1"/>
    <x v="1"/>
    <n v="90049"/>
    <x v="1"/>
    <s v="OFF-SU-10002301"/>
    <x v="1"/>
    <x v="14"/>
    <x v="1573"/>
    <n v="6.28"/>
    <n v="2"/>
    <n v="0"/>
    <n v="6.2799999999999995E-2"/>
  </r>
  <r>
    <n v="3845"/>
    <x v="1898"/>
    <x v="2"/>
    <x v="919"/>
    <d v="2011-10-31T00:00:00"/>
    <s v="First Class"/>
    <s v="TS-21370"/>
    <s v="Todd Sumrall"/>
    <x v="1"/>
    <s v="United States"/>
    <x v="1"/>
    <x v="1"/>
    <n v="90049"/>
    <x v="1"/>
    <s v="OFF-SU-10000646"/>
    <x v="1"/>
    <x v="14"/>
    <x v="259"/>
    <n v="480.74"/>
    <n v="2"/>
    <n v="0"/>
    <n v="14.4222"/>
  </r>
  <r>
    <n v="3846"/>
    <x v="1898"/>
    <x v="2"/>
    <x v="919"/>
    <d v="2011-10-31T00:00:00"/>
    <s v="First Class"/>
    <s v="TS-21370"/>
    <s v="Todd Sumrall"/>
    <x v="1"/>
    <s v="United States"/>
    <x v="1"/>
    <x v="1"/>
    <n v="90049"/>
    <x v="1"/>
    <s v="FUR-BO-10001337"/>
    <x v="0"/>
    <x v="0"/>
    <x v="425"/>
    <n v="616.99800000000005"/>
    <n v="6"/>
    <n v="0.15"/>
    <n v="-36.293999999999997"/>
  </r>
  <r>
    <n v="3847"/>
    <x v="1898"/>
    <x v="2"/>
    <x v="919"/>
    <d v="2011-10-31T00:00:00"/>
    <s v="First Class"/>
    <s v="TS-21370"/>
    <s v="Todd Sumrall"/>
    <x v="1"/>
    <s v="United States"/>
    <x v="1"/>
    <x v="1"/>
    <n v="90049"/>
    <x v="1"/>
    <s v="OFF-ST-10003442"/>
    <x v="1"/>
    <x v="4"/>
    <x v="86"/>
    <n v="141.4"/>
    <n v="5"/>
    <n v="0"/>
    <n v="38.177999999999997"/>
  </r>
  <r>
    <n v="3848"/>
    <x v="1899"/>
    <x v="3"/>
    <x v="920"/>
    <d v="2014-11-28T00:00:00"/>
    <s v="Second Class"/>
    <s v="SZ-20035"/>
    <s v="Sam Zeldin"/>
    <x v="2"/>
    <s v="United States"/>
    <x v="105"/>
    <x v="12"/>
    <n v="48187"/>
    <x v="2"/>
    <s v="OFF-ST-10001097"/>
    <x v="1"/>
    <x v="4"/>
    <x v="740"/>
    <n v="501.81"/>
    <n v="3"/>
    <n v="0"/>
    <n v="0"/>
  </r>
  <r>
    <n v="3849"/>
    <x v="1900"/>
    <x v="3"/>
    <x v="585"/>
    <d v="2014-09-24T00:00:00"/>
    <s v="First Class"/>
    <s v="JE-15745"/>
    <s v="Joel Eaton"/>
    <x v="0"/>
    <s v="United States"/>
    <x v="115"/>
    <x v="36"/>
    <n v="72701"/>
    <x v="0"/>
    <s v="OFF-BI-10004318"/>
    <x v="1"/>
    <x v="8"/>
    <x v="1574"/>
    <n v="691.96"/>
    <n v="4"/>
    <n v="0"/>
    <n v="318.30160000000001"/>
  </r>
  <r>
    <n v="3850"/>
    <x v="1900"/>
    <x v="3"/>
    <x v="585"/>
    <d v="2014-09-24T00:00:00"/>
    <s v="First Class"/>
    <s v="JE-15745"/>
    <s v="Joel Eaton"/>
    <x v="0"/>
    <s v="United States"/>
    <x v="115"/>
    <x v="36"/>
    <n v="72701"/>
    <x v="0"/>
    <s v="TEC-AC-10004633"/>
    <x v="2"/>
    <x v="11"/>
    <x v="60"/>
    <n v="34.950000000000003"/>
    <n v="5"/>
    <n v="0"/>
    <n v="15.378"/>
  </r>
  <r>
    <n v="3851"/>
    <x v="1901"/>
    <x v="1"/>
    <x v="784"/>
    <d v="2012-09-12T00:00:00"/>
    <s v="Standard Class"/>
    <s v="MS-17980"/>
    <s v="Michael Stewart"/>
    <x v="1"/>
    <s v="United States"/>
    <x v="24"/>
    <x v="25"/>
    <n v="65807"/>
    <x v="2"/>
    <s v="OFF-PA-10001970"/>
    <x v="1"/>
    <x v="10"/>
    <x v="311"/>
    <n v="85.96"/>
    <n v="7"/>
    <n v="0"/>
    <n v="40.401200000000003"/>
  </r>
  <r>
    <n v="3852"/>
    <x v="1902"/>
    <x v="1"/>
    <x v="481"/>
    <d v="2012-09-21T00:00:00"/>
    <s v="Same Day"/>
    <s v="DH-13675"/>
    <s v="Duane Huffman"/>
    <x v="2"/>
    <s v="United States"/>
    <x v="94"/>
    <x v="31"/>
    <n v="2169"/>
    <x v="3"/>
    <s v="FUR-FU-10004006"/>
    <x v="0"/>
    <x v="5"/>
    <x v="101"/>
    <n v="85.3"/>
    <n v="2"/>
    <n v="0"/>
    <n v="14.500999999999999"/>
  </r>
  <r>
    <n v="3853"/>
    <x v="1903"/>
    <x v="3"/>
    <x v="200"/>
    <d v="2014-11-30T00:00:00"/>
    <s v="First Class"/>
    <s v="GT-14755"/>
    <s v="Guy Thornton"/>
    <x v="0"/>
    <s v="United States"/>
    <x v="179"/>
    <x v="10"/>
    <n v="61107"/>
    <x v="2"/>
    <s v="OFF-BI-10001524"/>
    <x v="1"/>
    <x v="8"/>
    <x v="298"/>
    <n v="33.567999999999998"/>
    <n v="8"/>
    <n v="0.8"/>
    <n v="-53.708799999999997"/>
  </r>
  <r>
    <n v="3854"/>
    <x v="1904"/>
    <x v="3"/>
    <x v="921"/>
    <d v="2014-11-06T00:00:00"/>
    <s v="Standard Class"/>
    <s v="GH-14410"/>
    <s v="Gary Hansen"/>
    <x v="2"/>
    <s v="United States"/>
    <x v="8"/>
    <x v="1"/>
    <n v="94122"/>
    <x v="1"/>
    <s v="FUR-FU-10004164"/>
    <x v="0"/>
    <x v="5"/>
    <x v="1575"/>
    <n v="4.95"/>
    <n v="1"/>
    <n v="0"/>
    <n v="2.1779999999999999"/>
  </r>
  <r>
    <n v="3855"/>
    <x v="1904"/>
    <x v="3"/>
    <x v="921"/>
    <d v="2014-11-06T00:00:00"/>
    <s v="Standard Class"/>
    <s v="GH-14410"/>
    <s v="Gary Hansen"/>
    <x v="2"/>
    <s v="United States"/>
    <x v="8"/>
    <x v="1"/>
    <n v="94122"/>
    <x v="1"/>
    <s v="OFF-ST-10002957"/>
    <x v="1"/>
    <x v="4"/>
    <x v="1483"/>
    <n v="26.4"/>
    <n v="5"/>
    <n v="0"/>
    <n v="0"/>
  </r>
  <r>
    <n v="3856"/>
    <x v="1905"/>
    <x v="3"/>
    <x v="436"/>
    <d v="2014-10-29T00:00:00"/>
    <s v="Second Class"/>
    <s v="DM-13015"/>
    <s v="Darrin Martin"/>
    <x v="0"/>
    <s v="United States"/>
    <x v="52"/>
    <x v="5"/>
    <n v="78207"/>
    <x v="2"/>
    <s v="OFF-BI-10004364"/>
    <x v="1"/>
    <x v="8"/>
    <x v="302"/>
    <n v="3.5640000000000001"/>
    <n v="3"/>
    <n v="0.8"/>
    <n v="-6.2370000000000001"/>
  </r>
  <r>
    <n v="3857"/>
    <x v="1905"/>
    <x v="3"/>
    <x v="436"/>
    <d v="2014-10-29T00:00:00"/>
    <s v="Second Class"/>
    <s v="DM-13015"/>
    <s v="Darrin Martin"/>
    <x v="0"/>
    <s v="United States"/>
    <x v="52"/>
    <x v="5"/>
    <n v="78207"/>
    <x v="2"/>
    <s v="TEC-PH-10002824"/>
    <x v="2"/>
    <x v="7"/>
    <x v="1142"/>
    <n v="823.96"/>
    <n v="5"/>
    <n v="0.2"/>
    <n v="51.497500000000002"/>
  </r>
  <r>
    <n v="3858"/>
    <x v="1905"/>
    <x v="3"/>
    <x v="436"/>
    <d v="2014-10-29T00:00:00"/>
    <s v="Second Class"/>
    <s v="DM-13015"/>
    <s v="Darrin Martin"/>
    <x v="0"/>
    <s v="United States"/>
    <x v="52"/>
    <x v="5"/>
    <n v="78207"/>
    <x v="2"/>
    <s v="OFF-AR-10000634"/>
    <x v="1"/>
    <x v="6"/>
    <x v="988"/>
    <n v="10.272"/>
    <n v="3"/>
    <n v="0.2"/>
    <n v="0.89880000000000004"/>
  </r>
  <r>
    <n v="3859"/>
    <x v="1906"/>
    <x v="2"/>
    <x v="414"/>
    <d v="2011-12-20T00:00:00"/>
    <s v="Same Day"/>
    <s v="TC-21295"/>
    <s v="Toby Carlisle"/>
    <x v="0"/>
    <s v="United States"/>
    <x v="377"/>
    <x v="22"/>
    <n v="80229"/>
    <x v="1"/>
    <s v="TEC-AC-10001539"/>
    <x v="2"/>
    <x v="11"/>
    <x v="1576"/>
    <n v="447.94400000000002"/>
    <n v="7"/>
    <n v="0.2"/>
    <n v="89.588800000000006"/>
  </r>
  <r>
    <n v="3860"/>
    <x v="1907"/>
    <x v="3"/>
    <x v="922"/>
    <d v="2014-02-23T00:00:00"/>
    <s v="Standard Class"/>
    <s v="JK-16120"/>
    <s v="Julie Kriz"/>
    <x v="2"/>
    <s v="United States"/>
    <x v="22"/>
    <x v="10"/>
    <n v="60653"/>
    <x v="2"/>
    <s v="FUR-TA-10001932"/>
    <x v="0"/>
    <x v="3"/>
    <x v="840"/>
    <n v="480.96"/>
    <n v="3"/>
    <n v="0.5"/>
    <n v="-269.33760000000001"/>
  </r>
  <r>
    <n v="3861"/>
    <x v="1907"/>
    <x v="3"/>
    <x v="922"/>
    <d v="2014-02-23T00:00:00"/>
    <s v="Standard Class"/>
    <s v="JK-16120"/>
    <s v="Julie Kriz"/>
    <x v="2"/>
    <s v="United States"/>
    <x v="22"/>
    <x v="10"/>
    <n v="60653"/>
    <x v="2"/>
    <s v="TEC-PH-10002789"/>
    <x v="2"/>
    <x v="7"/>
    <x v="1577"/>
    <n v="124.792"/>
    <n v="1"/>
    <n v="0.2"/>
    <n v="10.9193"/>
  </r>
  <r>
    <n v="3862"/>
    <x v="1908"/>
    <x v="2"/>
    <x v="523"/>
    <d v="2011-10-05T00:00:00"/>
    <s v="Standard Class"/>
    <s v="NC-18415"/>
    <s v="Nathan Cano"/>
    <x v="0"/>
    <s v="United States"/>
    <x v="181"/>
    <x v="15"/>
    <n v="10701"/>
    <x v="3"/>
    <s v="OFF-BI-10004828"/>
    <x v="1"/>
    <x v="8"/>
    <x v="1578"/>
    <n v="40.176000000000002"/>
    <n v="3"/>
    <n v="0.2"/>
    <n v="14.563800000000001"/>
  </r>
  <r>
    <n v="3863"/>
    <x v="1908"/>
    <x v="2"/>
    <x v="523"/>
    <d v="2011-10-05T00:00:00"/>
    <s v="Standard Class"/>
    <s v="NC-18415"/>
    <s v="Nathan Cano"/>
    <x v="0"/>
    <s v="United States"/>
    <x v="181"/>
    <x v="15"/>
    <n v="10701"/>
    <x v="3"/>
    <s v="OFF-BI-10003981"/>
    <x v="1"/>
    <x v="8"/>
    <x v="109"/>
    <n v="10.896000000000001"/>
    <n v="3"/>
    <n v="0.2"/>
    <n v="3.9498000000000002"/>
  </r>
  <r>
    <n v="3864"/>
    <x v="1909"/>
    <x v="3"/>
    <x v="161"/>
    <d v="2014-10-20T00:00:00"/>
    <s v="Second Class"/>
    <s v="AJ-10960"/>
    <s v="Astrea Jones"/>
    <x v="0"/>
    <s v="United States"/>
    <x v="70"/>
    <x v="1"/>
    <n v="92037"/>
    <x v="1"/>
    <s v="OFF-AR-10001770"/>
    <x v="1"/>
    <x v="6"/>
    <x v="1579"/>
    <n v="10.64"/>
    <n v="4"/>
    <n v="0"/>
    <n v="2.7664"/>
  </r>
  <r>
    <n v="3865"/>
    <x v="1910"/>
    <x v="1"/>
    <x v="109"/>
    <d v="2012-03-12T00:00:00"/>
    <s v="Standard Class"/>
    <s v="LC-16885"/>
    <s v="Lena Creighton"/>
    <x v="0"/>
    <s v="United States"/>
    <x v="378"/>
    <x v="10"/>
    <n v="61821"/>
    <x v="2"/>
    <s v="FUR-FU-10004904"/>
    <x v="0"/>
    <x v="5"/>
    <x v="1580"/>
    <n v="151.96"/>
    <n v="5"/>
    <n v="0.6"/>
    <n v="-182.352"/>
  </r>
  <r>
    <n v="3866"/>
    <x v="1911"/>
    <x v="2"/>
    <x v="923"/>
    <d v="2011-07-29T00:00:00"/>
    <s v="Second Class"/>
    <s v="GW-14605"/>
    <s v="Giulietta Weimer"/>
    <x v="0"/>
    <s v="United States"/>
    <x v="8"/>
    <x v="1"/>
    <n v="94122"/>
    <x v="1"/>
    <s v="TEC-AC-10002842"/>
    <x v="2"/>
    <x v="11"/>
    <x v="1176"/>
    <n v="238"/>
    <n v="2"/>
    <n v="0"/>
    <n v="38.08"/>
  </r>
  <r>
    <n v="3867"/>
    <x v="1912"/>
    <x v="3"/>
    <x v="756"/>
    <d v="2014-04-26T00:00:00"/>
    <s v="Second Class"/>
    <s v="SC-20305"/>
    <s v="Sean Christensen"/>
    <x v="0"/>
    <s v="United States"/>
    <x v="104"/>
    <x v="14"/>
    <n v="46226"/>
    <x v="2"/>
    <s v="TEC-AC-10003590"/>
    <x v="2"/>
    <x v="11"/>
    <x v="1093"/>
    <n v="155.34"/>
    <n v="6"/>
    <n v="0"/>
    <n v="55.922400000000003"/>
  </r>
  <r>
    <n v="3868"/>
    <x v="1913"/>
    <x v="1"/>
    <x v="924"/>
    <d v="2012-10-27T00:00:00"/>
    <s v="Second Class"/>
    <s v="JF-15355"/>
    <s v="Jay Fein"/>
    <x v="0"/>
    <s v="United States"/>
    <x v="70"/>
    <x v="1"/>
    <n v="92105"/>
    <x v="1"/>
    <s v="TEC-AC-10000710"/>
    <x v="2"/>
    <x v="11"/>
    <x v="672"/>
    <n v="148.32"/>
    <n v="9"/>
    <n v="0"/>
    <n v="63.7776"/>
  </r>
  <r>
    <n v="3869"/>
    <x v="1913"/>
    <x v="1"/>
    <x v="924"/>
    <d v="2012-10-27T00:00:00"/>
    <s v="Second Class"/>
    <s v="JF-15355"/>
    <s v="Jay Fein"/>
    <x v="0"/>
    <s v="United States"/>
    <x v="70"/>
    <x v="1"/>
    <n v="92105"/>
    <x v="1"/>
    <s v="FUR-CH-10004495"/>
    <x v="0"/>
    <x v="1"/>
    <x v="1475"/>
    <n v="240.78399999999999"/>
    <n v="1"/>
    <n v="0.2"/>
    <n v="27.088200000000001"/>
  </r>
  <r>
    <n v="3870"/>
    <x v="1913"/>
    <x v="1"/>
    <x v="924"/>
    <d v="2012-10-27T00:00:00"/>
    <s v="Second Class"/>
    <s v="JF-15355"/>
    <s v="Jay Fein"/>
    <x v="0"/>
    <s v="United States"/>
    <x v="70"/>
    <x v="1"/>
    <n v="92105"/>
    <x v="1"/>
    <s v="FUR-CH-10004540"/>
    <x v="0"/>
    <x v="1"/>
    <x v="862"/>
    <n v="191.96799999999999"/>
    <n v="7"/>
    <n v="0.2"/>
    <n v="16.7972"/>
  </r>
  <r>
    <n v="3871"/>
    <x v="1913"/>
    <x v="1"/>
    <x v="924"/>
    <d v="2012-10-27T00:00:00"/>
    <s v="Second Class"/>
    <s v="JF-15355"/>
    <s v="Jay Fein"/>
    <x v="0"/>
    <s v="United States"/>
    <x v="70"/>
    <x v="1"/>
    <n v="92105"/>
    <x v="1"/>
    <s v="OFF-PA-10004971"/>
    <x v="1"/>
    <x v="10"/>
    <x v="604"/>
    <n v="11.56"/>
    <n v="2"/>
    <n v="0"/>
    <n v="5.6643999999999997"/>
  </r>
  <r>
    <n v="3872"/>
    <x v="1913"/>
    <x v="1"/>
    <x v="924"/>
    <d v="2012-10-27T00:00:00"/>
    <s v="Second Class"/>
    <s v="JF-15355"/>
    <s v="Jay Fein"/>
    <x v="0"/>
    <s v="United States"/>
    <x v="70"/>
    <x v="1"/>
    <n v="92105"/>
    <x v="1"/>
    <s v="OFF-EN-10002600"/>
    <x v="1"/>
    <x v="12"/>
    <x v="111"/>
    <n v="11.8"/>
    <n v="4"/>
    <n v="0"/>
    <n v="5.6639999999999997"/>
  </r>
  <r>
    <n v="3873"/>
    <x v="1913"/>
    <x v="1"/>
    <x v="924"/>
    <d v="2012-10-27T00:00:00"/>
    <s v="Second Class"/>
    <s v="JF-15355"/>
    <s v="Jay Fein"/>
    <x v="0"/>
    <s v="United States"/>
    <x v="70"/>
    <x v="1"/>
    <n v="92105"/>
    <x v="1"/>
    <s v="FUR-CH-10001854"/>
    <x v="0"/>
    <x v="1"/>
    <x v="1110"/>
    <n v="842.35199999999998"/>
    <n v="3"/>
    <n v="0.2"/>
    <n v="42.117600000000003"/>
  </r>
  <r>
    <n v="3874"/>
    <x v="1914"/>
    <x v="0"/>
    <x v="64"/>
    <d v="2013-08-09T00:00:00"/>
    <s v="Second Class"/>
    <s v="DM-13015"/>
    <s v="Darrin Martin"/>
    <x v="0"/>
    <s v="United States"/>
    <x v="271"/>
    <x v="18"/>
    <n v="37604"/>
    <x v="0"/>
    <s v="OFF-EN-10001099"/>
    <x v="1"/>
    <x v="12"/>
    <x v="33"/>
    <n v="23.472000000000001"/>
    <n v="3"/>
    <n v="0.2"/>
    <n v="7.6284000000000001"/>
  </r>
  <r>
    <n v="3875"/>
    <x v="1914"/>
    <x v="0"/>
    <x v="64"/>
    <d v="2013-08-09T00:00:00"/>
    <s v="Second Class"/>
    <s v="DM-13015"/>
    <s v="Darrin Martin"/>
    <x v="0"/>
    <s v="United States"/>
    <x v="271"/>
    <x v="18"/>
    <n v="37604"/>
    <x v="0"/>
    <s v="OFF-BI-10001597"/>
    <x v="1"/>
    <x v="8"/>
    <x v="790"/>
    <n v="86.058000000000007"/>
    <n v="7"/>
    <n v="0.7"/>
    <n v="-63.109200000000001"/>
  </r>
  <r>
    <n v="3876"/>
    <x v="1914"/>
    <x v="0"/>
    <x v="64"/>
    <d v="2013-08-09T00:00:00"/>
    <s v="Second Class"/>
    <s v="DM-13015"/>
    <s v="Darrin Martin"/>
    <x v="0"/>
    <s v="United States"/>
    <x v="271"/>
    <x v="18"/>
    <n v="37604"/>
    <x v="0"/>
    <s v="TEC-PH-10002660"/>
    <x v="2"/>
    <x v="7"/>
    <x v="697"/>
    <n v="108.78400000000001"/>
    <n v="2"/>
    <n v="0.2"/>
    <n v="6.7990000000000004"/>
  </r>
  <r>
    <n v="3877"/>
    <x v="1914"/>
    <x v="0"/>
    <x v="64"/>
    <d v="2013-08-09T00:00:00"/>
    <s v="Second Class"/>
    <s v="DM-13015"/>
    <s v="Darrin Martin"/>
    <x v="0"/>
    <s v="United States"/>
    <x v="271"/>
    <x v="18"/>
    <n v="37604"/>
    <x v="0"/>
    <s v="OFF-PA-10000327"/>
    <x v="1"/>
    <x v="10"/>
    <x v="1428"/>
    <n v="10.272"/>
    <n v="3"/>
    <n v="0.2"/>
    <n v="3.21"/>
  </r>
  <r>
    <n v="3878"/>
    <x v="1915"/>
    <x v="0"/>
    <x v="99"/>
    <d v="2013-03-11T00:00:00"/>
    <s v="Standard Class"/>
    <s v="EP-13915"/>
    <s v="Emily Phan"/>
    <x v="0"/>
    <s v="United States"/>
    <x v="67"/>
    <x v="2"/>
    <n v="33614"/>
    <x v="0"/>
    <s v="OFF-BI-10001191"/>
    <x v="1"/>
    <x v="8"/>
    <x v="970"/>
    <n v="38.19"/>
    <n v="5"/>
    <n v="0.7"/>
    <n v="-26.733000000000001"/>
  </r>
  <r>
    <n v="3879"/>
    <x v="1916"/>
    <x v="2"/>
    <x v="267"/>
    <d v="2011-07-04T00:00:00"/>
    <s v="First Class"/>
    <s v="JG-15805"/>
    <s v="John Grady"/>
    <x v="1"/>
    <s v="United States"/>
    <x v="27"/>
    <x v="10"/>
    <n v="62521"/>
    <x v="2"/>
    <s v="OFF-ST-10003455"/>
    <x v="1"/>
    <x v="4"/>
    <x v="169"/>
    <n v="49.631999999999998"/>
    <n v="4"/>
    <n v="0.2"/>
    <n v="3.7223999999999999"/>
  </r>
  <r>
    <n v="3880"/>
    <x v="1916"/>
    <x v="2"/>
    <x v="267"/>
    <d v="2011-07-04T00:00:00"/>
    <s v="First Class"/>
    <s v="JG-15805"/>
    <s v="John Grady"/>
    <x v="1"/>
    <s v="United States"/>
    <x v="27"/>
    <x v="10"/>
    <n v="62521"/>
    <x v="2"/>
    <s v="OFF-ST-10001031"/>
    <x v="1"/>
    <x v="4"/>
    <x v="1551"/>
    <n v="52.095999999999997"/>
    <n v="4"/>
    <n v="0.2"/>
    <n v="3.9072"/>
  </r>
  <r>
    <n v="3881"/>
    <x v="1917"/>
    <x v="1"/>
    <x v="925"/>
    <d v="2012-06-20T00:00:00"/>
    <s v="Standard Class"/>
    <s v="PF-19120"/>
    <s v="Peter Fuller"/>
    <x v="0"/>
    <s v="United States"/>
    <x v="23"/>
    <x v="16"/>
    <n v="85234"/>
    <x v="1"/>
    <s v="OFF-PA-10002245"/>
    <x v="1"/>
    <x v="10"/>
    <x v="1334"/>
    <n v="9.5679999999999996"/>
    <n v="2"/>
    <n v="0.2"/>
    <n v="2.99"/>
  </r>
  <r>
    <n v="3882"/>
    <x v="1917"/>
    <x v="1"/>
    <x v="925"/>
    <d v="2012-06-20T00:00:00"/>
    <s v="Standard Class"/>
    <s v="PF-19120"/>
    <s v="Peter Fuller"/>
    <x v="0"/>
    <s v="United States"/>
    <x v="23"/>
    <x v="16"/>
    <n v="85234"/>
    <x v="1"/>
    <s v="OFF-ST-10004804"/>
    <x v="1"/>
    <x v="4"/>
    <x v="230"/>
    <n v="82.367999999999995"/>
    <n v="2"/>
    <n v="0.2"/>
    <n v="-19.5624"/>
  </r>
  <r>
    <n v="3883"/>
    <x v="1917"/>
    <x v="1"/>
    <x v="925"/>
    <d v="2012-06-20T00:00:00"/>
    <s v="Standard Class"/>
    <s v="PF-19120"/>
    <s v="Peter Fuller"/>
    <x v="0"/>
    <s v="United States"/>
    <x v="23"/>
    <x v="16"/>
    <n v="85234"/>
    <x v="1"/>
    <s v="FUR-FU-10004904"/>
    <x v="0"/>
    <x v="5"/>
    <x v="1580"/>
    <n v="364.70400000000001"/>
    <n v="6"/>
    <n v="0.2"/>
    <n v="-36.470399999999998"/>
  </r>
  <r>
    <n v="3884"/>
    <x v="1917"/>
    <x v="1"/>
    <x v="925"/>
    <d v="2012-06-20T00:00:00"/>
    <s v="Standard Class"/>
    <s v="PF-19120"/>
    <s v="Peter Fuller"/>
    <x v="0"/>
    <s v="United States"/>
    <x v="23"/>
    <x v="16"/>
    <n v="85234"/>
    <x v="1"/>
    <s v="FUR-FU-10002396"/>
    <x v="0"/>
    <x v="5"/>
    <x v="1581"/>
    <n v="40.256"/>
    <n v="4"/>
    <n v="0.2"/>
    <n v="11.070399999999999"/>
  </r>
  <r>
    <n v="3885"/>
    <x v="1918"/>
    <x v="2"/>
    <x v="260"/>
    <d v="2011-12-07T00:00:00"/>
    <s v="Standard Class"/>
    <s v="DW-13195"/>
    <s v="David Wiener"/>
    <x v="1"/>
    <s v="United States"/>
    <x v="289"/>
    <x v="18"/>
    <n v="37918"/>
    <x v="0"/>
    <s v="OFF-AR-10002833"/>
    <x v="1"/>
    <x v="6"/>
    <x v="6"/>
    <n v="4.3680000000000003"/>
    <n v="3"/>
    <n v="0.2"/>
    <n v="0.38219999999999998"/>
  </r>
  <r>
    <n v="3886"/>
    <x v="1919"/>
    <x v="3"/>
    <x v="926"/>
    <d v="2014-03-02T00:00:00"/>
    <s v="Standard Class"/>
    <s v="CK-12595"/>
    <s v="Clytie Kelty"/>
    <x v="0"/>
    <s v="United States"/>
    <x v="22"/>
    <x v="10"/>
    <n v="60653"/>
    <x v="2"/>
    <s v="OFF-BI-10001072"/>
    <x v="1"/>
    <x v="8"/>
    <x v="277"/>
    <n v="12.128"/>
    <n v="4"/>
    <n v="0.8"/>
    <n v="-20.617599999999999"/>
  </r>
  <r>
    <n v="3887"/>
    <x v="1920"/>
    <x v="0"/>
    <x v="840"/>
    <d v="2013-09-03T00:00:00"/>
    <s v="Second Class"/>
    <s v="CC-12670"/>
    <s v="Craig Carreira"/>
    <x v="0"/>
    <s v="United States"/>
    <x v="41"/>
    <x v="14"/>
    <n v="47401"/>
    <x v="2"/>
    <s v="TEC-PH-10003171"/>
    <x v="2"/>
    <x v="7"/>
    <x v="1495"/>
    <n v="134.85"/>
    <n v="3"/>
    <n v="0"/>
    <n v="37.758000000000003"/>
  </r>
  <r>
    <n v="3888"/>
    <x v="1921"/>
    <x v="2"/>
    <x v="270"/>
    <d v="2011-06-06T00:00:00"/>
    <s v="Standard Class"/>
    <s v="SV-20785"/>
    <s v="Stewart Visinsky"/>
    <x v="0"/>
    <s v="United States"/>
    <x v="185"/>
    <x v="32"/>
    <n v="30076"/>
    <x v="0"/>
    <s v="OFF-AR-10004511"/>
    <x v="1"/>
    <x v="6"/>
    <x v="1228"/>
    <n v="8.56"/>
    <n v="2"/>
    <n v="0"/>
    <n v="2.6536"/>
  </r>
  <r>
    <n v="3889"/>
    <x v="1921"/>
    <x v="2"/>
    <x v="270"/>
    <d v="2011-06-06T00:00:00"/>
    <s v="Standard Class"/>
    <s v="SV-20785"/>
    <s v="Stewart Visinsky"/>
    <x v="0"/>
    <s v="United States"/>
    <x v="185"/>
    <x v="32"/>
    <n v="30076"/>
    <x v="0"/>
    <s v="TEC-PH-10001425"/>
    <x v="2"/>
    <x v="7"/>
    <x v="511"/>
    <n v="239.97"/>
    <n v="3"/>
    <n v="0"/>
    <n v="67.191599999999994"/>
  </r>
  <r>
    <n v="3890"/>
    <x v="1921"/>
    <x v="2"/>
    <x v="270"/>
    <d v="2011-06-06T00:00:00"/>
    <s v="Standard Class"/>
    <s v="SV-20785"/>
    <s v="Stewart Visinsky"/>
    <x v="0"/>
    <s v="United States"/>
    <x v="185"/>
    <x v="32"/>
    <n v="30076"/>
    <x v="0"/>
    <s v="OFF-ST-10001490"/>
    <x v="1"/>
    <x v="4"/>
    <x v="513"/>
    <n v="356.94"/>
    <n v="2"/>
    <n v="0"/>
    <n v="107.08199999999999"/>
  </r>
  <r>
    <n v="3891"/>
    <x v="1922"/>
    <x v="0"/>
    <x v="390"/>
    <d v="2013-01-12T00:00:00"/>
    <s v="Standard Class"/>
    <s v="SP-20860"/>
    <s v="Sung Pak"/>
    <x v="1"/>
    <s v="United States"/>
    <x v="1"/>
    <x v="1"/>
    <n v="90036"/>
    <x v="1"/>
    <s v="TEC-AC-10003033"/>
    <x v="2"/>
    <x v="11"/>
    <x v="756"/>
    <n v="659.9"/>
    <n v="2"/>
    <n v="0"/>
    <n v="217.767"/>
  </r>
  <r>
    <n v="3892"/>
    <x v="1922"/>
    <x v="0"/>
    <x v="390"/>
    <d v="2013-01-12T00:00:00"/>
    <s v="Standard Class"/>
    <s v="SP-20860"/>
    <s v="Sung Pak"/>
    <x v="1"/>
    <s v="United States"/>
    <x v="1"/>
    <x v="1"/>
    <n v="90036"/>
    <x v="1"/>
    <s v="FUR-CH-10001394"/>
    <x v="0"/>
    <x v="1"/>
    <x v="648"/>
    <n v="1684.752"/>
    <n v="6"/>
    <n v="0.2"/>
    <n v="210.59399999999999"/>
  </r>
  <r>
    <n v="3893"/>
    <x v="1922"/>
    <x v="0"/>
    <x v="390"/>
    <d v="2013-01-12T00:00:00"/>
    <s v="Standard Class"/>
    <s v="SP-20860"/>
    <s v="Sung Pak"/>
    <x v="1"/>
    <s v="United States"/>
    <x v="1"/>
    <x v="1"/>
    <n v="90036"/>
    <x v="1"/>
    <s v="TEC-AC-10000420"/>
    <x v="2"/>
    <x v="11"/>
    <x v="1487"/>
    <n v="559.91999999999996"/>
    <n v="8"/>
    <n v="0"/>
    <n v="190.37280000000001"/>
  </r>
  <r>
    <n v="3894"/>
    <x v="1923"/>
    <x v="0"/>
    <x v="338"/>
    <d v="2013-11-15T00:00:00"/>
    <s v="Standard Class"/>
    <s v="MS-17770"/>
    <s v="Maxwell Schwartz"/>
    <x v="0"/>
    <s v="United States"/>
    <x v="12"/>
    <x v="5"/>
    <n v="77036"/>
    <x v="2"/>
    <s v="TEC-AC-10004901"/>
    <x v="2"/>
    <x v="11"/>
    <x v="642"/>
    <n v="279.94400000000002"/>
    <n v="7"/>
    <n v="0.2"/>
    <n v="48.990200000000002"/>
  </r>
  <r>
    <n v="3895"/>
    <x v="1924"/>
    <x v="2"/>
    <x v="754"/>
    <d v="2011-11-28T00:00:00"/>
    <s v="Standard Class"/>
    <s v="TC-21475"/>
    <s v="Tony Chapman"/>
    <x v="2"/>
    <s v="United States"/>
    <x v="348"/>
    <x v="10"/>
    <n v="60440"/>
    <x v="2"/>
    <s v="OFF-BI-10002571"/>
    <x v="1"/>
    <x v="8"/>
    <x v="1204"/>
    <n v="9.98"/>
    <n v="5"/>
    <n v="0.8"/>
    <n v="-16.466999999999999"/>
  </r>
  <r>
    <n v="3896"/>
    <x v="1925"/>
    <x v="3"/>
    <x v="927"/>
    <d v="2014-06-05T00:00:00"/>
    <s v="Standard Class"/>
    <s v="SJ-20125"/>
    <s v="Sanjit Jacobs"/>
    <x v="2"/>
    <s v="United States"/>
    <x v="379"/>
    <x v="36"/>
    <n v="71854"/>
    <x v="0"/>
    <s v="TEC-AC-10002331"/>
    <x v="2"/>
    <x v="11"/>
    <x v="1582"/>
    <n v="48.9"/>
    <n v="5"/>
    <n v="0"/>
    <n v="18.093"/>
  </r>
  <r>
    <n v="3897"/>
    <x v="1926"/>
    <x v="3"/>
    <x v="226"/>
    <d v="2014-12-13T00:00:00"/>
    <s v="Standard Class"/>
    <s v="DS-13180"/>
    <s v="David Smith"/>
    <x v="1"/>
    <s v="United States"/>
    <x v="52"/>
    <x v="5"/>
    <n v="78207"/>
    <x v="2"/>
    <s v="OFF-FA-10000611"/>
    <x v="1"/>
    <x v="13"/>
    <x v="1065"/>
    <n v="3.552"/>
    <n v="3"/>
    <n v="0.2"/>
    <n v="1.2432000000000001"/>
  </r>
  <r>
    <n v="3898"/>
    <x v="1926"/>
    <x v="3"/>
    <x v="226"/>
    <d v="2014-12-13T00:00:00"/>
    <s v="Standard Class"/>
    <s v="DS-13180"/>
    <s v="David Smith"/>
    <x v="1"/>
    <s v="United States"/>
    <x v="52"/>
    <x v="5"/>
    <n v="78207"/>
    <x v="2"/>
    <s v="OFF-PA-10000304"/>
    <x v="1"/>
    <x v="10"/>
    <x v="88"/>
    <n v="15.552"/>
    <n v="3"/>
    <n v="0.2"/>
    <n v="5.4432"/>
  </r>
  <r>
    <n v="3899"/>
    <x v="1927"/>
    <x v="3"/>
    <x v="329"/>
    <d v="2014-05-12T00:00:00"/>
    <s v="Standard Class"/>
    <s v="SC-20800"/>
    <s v="Stuart Calhoun"/>
    <x v="0"/>
    <s v="United States"/>
    <x v="380"/>
    <x v="5"/>
    <n v="78539"/>
    <x v="2"/>
    <s v="OFF-FA-10000611"/>
    <x v="1"/>
    <x v="13"/>
    <x v="1065"/>
    <n v="2.3679999999999999"/>
    <n v="2"/>
    <n v="0.2"/>
    <n v="0.82879999999999998"/>
  </r>
  <r>
    <n v="3900"/>
    <x v="1928"/>
    <x v="3"/>
    <x v="226"/>
    <d v="2014-10-12T00:00:00"/>
    <s v="First Class"/>
    <s v="SH-20395"/>
    <s v="Shahid Hopkins"/>
    <x v="0"/>
    <s v="United States"/>
    <x v="167"/>
    <x v="24"/>
    <n v="43615"/>
    <x v="3"/>
    <s v="TEC-AC-10002567"/>
    <x v="2"/>
    <x v="11"/>
    <x v="423"/>
    <n v="127.98399999999999"/>
    <n v="2"/>
    <n v="0.2"/>
    <n v="25.596800000000002"/>
  </r>
  <r>
    <n v="3901"/>
    <x v="1929"/>
    <x v="1"/>
    <x v="928"/>
    <d v="2012-08-01T00:00:00"/>
    <s v="Standard Class"/>
    <s v="SF-20965"/>
    <s v="Sylvia Foulston"/>
    <x v="1"/>
    <s v="United States"/>
    <x v="381"/>
    <x v="5"/>
    <n v="77520"/>
    <x v="2"/>
    <s v="OFF-PA-10001937"/>
    <x v="1"/>
    <x v="10"/>
    <x v="286"/>
    <n v="10.368"/>
    <n v="2"/>
    <n v="0.2"/>
    <n v="3.6288"/>
  </r>
  <r>
    <n v="3902"/>
    <x v="1930"/>
    <x v="1"/>
    <x v="717"/>
    <d v="2012-11-20T00:00:00"/>
    <s v="Standard Class"/>
    <s v="MG-17680"/>
    <s v="Maureen Gastineau"/>
    <x v="2"/>
    <s v="United States"/>
    <x v="10"/>
    <x v="9"/>
    <n v="19143"/>
    <x v="3"/>
    <s v="TEC-AC-10001090"/>
    <x v="2"/>
    <x v="11"/>
    <x v="1583"/>
    <n v="47.984000000000002"/>
    <n v="2"/>
    <n v="0.2"/>
    <n v="-1.1996"/>
  </r>
  <r>
    <n v="3903"/>
    <x v="1931"/>
    <x v="1"/>
    <x v="653"/>
    <d v="2012-07-10T00:00:00"/>
    <s v="Second Class"/>
    <s v="CS-12400"/>
    <s v="Christopher Schild"/>
    <x v="2"/>
    <s v="United States"/>
    <x v="1"/>
    <x v="1"/>
    <n v="90045"/>
    <x v="1"/>
    <s v="OFF-ST-10000943"/>
    <x v="1"/>
    <x v="4"/>
    <x v="1195"/>
    <n v="270.33999999999997"/>
    <n v="14"/>
    <n v="0"/>
    <n v="75.6952"/>
  </r>
  <r>
    <n v="3904"/>
    <x v="1932"/>
    <x v="1"/>
    <x v="57"/>
    <d v="2012-10-04T00:00:00"/>
    <s v="Standard Class"/>
    <s v="VT-21700"/>
    <s v="Valerie Takahito"/>
    <x v="2"/>
    <s v="United States"/>
    <x v="10"/>
    <x v="9"/>
    <n v="19143"/>
    <x v="3"/>
    <s v="OFF-AP-10004036"/>
    <x v="1"/>
    <x v="9"/>
    <x v="1273"/>
    <n v="98.111999999999995"/>
    <n v="7"/>
    <n v="0.2"/>
    <n v="18.396000000000001"/>
  </r>
  <r>
    <n v="3905"/>
    <x v="1932"/>
    <x v="1"/>
    <x v="57"/>
    <d v="2012-10-04T00:00:00"/>
    <s v="Standard Class"/>
    <s v="VT-21700"/>
    <s v="Valerie Takahito"/>
    <x v="2"/>
    <s v="United States"/>
    <x v="10"/>
    <x v="9"/>
    <n v="19143"/>
    <x v="3"/>
    <s v="OFF-ST-10003816"/>
    <x v="1"/>
    <x v="4"/>
    <x v="710"/>
    <n v="563.80799999999999"/>
    <n v="4"/>
    <n v="0.2"/>
    <n v="21.142800000000001"/>
  </r>
  <r>
    <n v="3906"/>
    <x v="1932"/>
    <x v="1"/>
    <x v="57"/>
    <d v="2012-10-04T00:00:00"/>
    <s v="Standard Class"/>
    <s v="VT-21700"/>
    <s v="Valerie Takahito"/>
    <x v="2"/>
    <s v="United States"/>
    <x v="10"/>
    <x v="9"/>
    <n v="19143"/>
    <x v="3"/>
    <s v="OFF-BI-10002072"/>
    <x v="1"/>
    <x v="8"/>
    <x v="830"/>
    <n v="10.428000000000001"/>
    <n v="4"/>
    <n v="0.7"/>
    <n v="-6.952"/>
  </r>
  <r>
    <n v="3907"/>
    <x v="1932"/>
    <x v="1"/>
    <x v="57"/>
    <d v="2012-10-04T00:00:00"/>
    <s v="Standard Class"/>
    <s v="VT-21700"/>
    <s v="Valerie Takahito"/>
    <x v="2"/>
    <s v="United States"/>
    <x v="10"/>
    <x v="9"/>
    <n v="19143"/>
    <x v="3"/>
    <s v="FUR-FU-10001468"/>
    <x v="0"/>
    <x v="5"/>
    <x v="1280"/>
    <n v="547.13599999999997"/>
    <n v="4"/>
    <n v="0.2"/>
    <n v="-68.391999999999996"/>
  </r>
  <r>
    <n v="3908"/>
    <x v="1932"/>
    <x v="1"/>
    <x v="57"/>
    <d v="2012-10-04T00:00:00"/>
    <s v="Standard Class"/>
    <s v="VT-21700"/>
    <s v="Valerie Takahito"/>
    <x v="2"/>
    <s v="United States"/>
    <x v="10"/>
    <x v="9"/>
    <n v="19143"/>
    <x v="3"/>
    <s v="TEC-PH-10000347"/>
    <x v="2"/>
    <x v="7"/>
    <x v="495"/>
    <n v="14.85"/>
    <n v="5"/>
    <n v="0.4"/>
    <n v="-3.2174999999999998"/>
  </r>
  <r>
    <n v="3909"/>
    <x v="1932"/>
    <x v="1"/>
    <x v="57"/>
    <d v="2012-10-04T00:00:00"/>
    <s v="Standard Class"/>
    <s v="VT-21700"/>
    <s v="Valerie Takahito"/>
    <x v="2"/>
    <s v="United States"/>
    <x v="10"/>
    <x v="9"/>
    <n v="19143"/>
    <x v="3"/>
    <s v="TEC-PH-10002844"/>
    <x v="2"/>
    <x v="7"/>
    <x v="104"/>
    <n v="41.988"/>
    <n v="2"/>
    <n v="0.4"/>
    <n v="-9.7972000000000001"/>
  </r>
  <r>
    <n v="3910"/>
    <x v="1932"/>
    <x v="1"/>
    <x v="57"/>
    <d v="2012-10-04T00:00:00"/>
    <s v="Standard Class"/>
    <s v="VT-21700"/>
    <s v="Valerie Takahito"/>
    <x v="2"/>
    <s v="United States"/>
    <x v="10"/>
    <x v="9"/>
    <n v="19143"/>
    <x v="3"/>
    <s v="FUR-FU-10001037"/>
    <x v="0"/>
    <x v="5"/>
    <x v="1160"/>
    <n v="7.5839999999999996"/>
    <n v="1"/>
    <n v="0.2"/>
    <n v="2.37"/>
  </r>
  <r>
    <n v="3911"/>
    <x v="1932"/>
    <x v="1"/>
    <x v="57"/>
    <d v="2012-10-04T00:00:00"/>
    <s v="Standard Class"/>
    <s v="VT-21700"/>
    <s v="Valerie Takahito"/>
    <x v="2"/>
    <s v="United States"/>
    <x v="10"/>
    <x v="9"/>
    <n v="19143"/>
    <x v="3"/>
    <s v="FUR-BO-10004218"/>
    <x v="0"/>
    <x v="0"/>
    <x v="1584"/>
    <n v="352.45"/>
    <n v="5"/>
    <n v="0.5"/>
    <n v="-211.47"/>
  </r>
  <r>
    <n v="3912"/>
    <x v="1933"/>
    <x v="3"/>
    <x v="929"/>
    <d v="2014-07-06T00:00:00"/>
    <s v="First Class"/>
    <s v="AB-10105"/>
    <s v="Adrian Barton"/>
    <x v="0"/>
    <s v="United States"/>
    <x v="352"/>
    <x v="5"/>
    <n v="77581"/>
    <x v="2"/>
    <s v="TEC-PH-10001619"/>
    <x v="2"/>
    <x v="7"/>
    <x v="1585"/>
    <n v="470.37599999999998"/>
    <n v="3"/>
    <n v="0.2"/>
    <n v="52.917299999999997"/>
  </r>
  <r>
    <n v="3913"/>
    <x v="1934"/>
    <x v="3"/>
    <x v="65"/>
    <d v="2014-09-26T00:00:00"/>
    <s v="Standard Class"/>
    <s v="MM-18280"/>
    <s v="Muhammed MacIntyre"/>
    <x v="1"/>
    <s v="United States"/>
    <x v="20"/>
    <x v="15"/>
    <n v="10035"/>
    <x v="3"/>
    <s v="OFF-PA-10001639"/>
    <x v="1"/>
    <x v="10"/>
    <x v="972"/>
    <n v="19.440000000000001"/>
    <n v="3"/>
    <n v="0"/>
    <n v="9.3312000000000008"/>
  </r>
  <r>
    <n v="3914"/>
    <x v="1934"/>
    <x v="3"/>
    <x v="65"/>
    <d v="2014-09-26T00:00:00"/>
    <s v="Standard Class"/>
    <s v="MM-18280"/>
    <s v="Muhammed MacIntyre"/>
    <x v="1"/>
    <s v="United States"/>
    <x v="20"/>
    <x v="15"/>
    <n v="10035"/>
    <x v="3"/>
    <s v="FUR-FU-10002268"/>
    <x v="0"/>
    <x v="5"/>
    <x v="860"/>
    <n v="9.82"/>
    <n v="2"/>
    <n v="0"/>
    <n v="3.2406000000000001"/>
  </r>
  <r>
    <n v="3915"/>
    <x v="1935"/>
    <x v="3"/>
    <x v="930"/>
    <d v="2014-07-24T00:00:00"/>
    <s v="Standard Class"/>
    <s v="ML-17410"/>
    <s v="Maris LaWare"/>
    <x v="0"/>
    <s v="United States"/>
    <x v="42"/>
    <x v="16"/>
    <n v="85023"/>
    <x v="1"/>
    <s v="FUR-TA-10001932"/>
    <x v="0"/>
    <x v="3"/>
    <x v="840"/>
    <n v="801.6"/>
    <n v="5"/>
    <n v="0.5"/>
    <n v="-448.89600000000002"/>
  </r>
  <r>
    <n v="3916"/>
    <x v="1935"/>
    <x v="3"/>
    <x v="930"/>
    <d v="2014-07-24T00:00:00"/>
    <s v="Standard Class"/>
    <s v="ML-17410"/>
    <s v="Maris LaWare"/>
    <x v="0"/>
    <s v="United States"/>
    <x v="42"/>
    <x v="16"/>
    <n v="85023"/>
    <x v="1"/>
    <s v="FUR-CH-10004218"/>
    <x v="0"/>
    <x v="1"/>
    <x v="38"/>
    <n v="161.56800000000001"/>
    <n v="2"/>
    <n v="0.2"/>
    <n v="10.098000000000001"/>
  </r>
  <r>
    <n v="3917"/>
    <x v="1935"/>
    <x v="3"/>
    <x v="930"/>
    <d v="2014-07-24T00:00:00"/>
    <s v="Standard Class"/>
    <s v="ML-17410"/>
    <s v="Maris LaWare"/>
    <x v="0"/>
    <s v="United States"/>
    <x v="42"/>
    <x v="16"/>
    <n v="85023"/>
    <x v="1"/>
    <s v="OFF-PA-10000246"/>
    <x v="1"/>
    <x v="10"/>
    <x v="1586"/>
    <n v="16.096"/>
    <n v="2"/>
    <n v="0.2"/>
    <n v="5.2312000000000003"/>
  </r>
  <r>
    <n v="3918"/>
    <x v="1935"/>
    <x v="3"/>
    <x v="930"/>
    <d v="2014-07-24T00:00:00"/>
    <s v="Standard Class"/>
    <s v="ML-17410"/>
    <s v="Maris LaWare"/>
    <x v="0"/>
    <s v="United States"/>
    <x v="42"/>
    <x v="16"/>
    <n v="85023"/>
    <x v="1"/>
    <s v="OFF-BI-10003350"/>
    <x v="1"/>
    <x v="8"/>
    <x v="834"/>
    <n v="7.6559999999999997"/>
    <n v="4"/>
    <n v="0.7"/>
    <n v="-6.1247999999999996"/>
  </r>
  <r>
    <n v="3919"/>
    <x v="1935"/>
    <x v="3"/>
    <x v="930"/>
    <d v="2014-07-24T00:00:00"/>
    <s v="Standard Class"/>
    <s v="ML-17410"/>
    <s v="Maris LaWare"/>
    <x v="0"/>
    <s v="United States"/>
    <x v="42"/>
    <x v="16"/>
    <n v="85023"/>
    <x v="1"/>
    <s v="FUR-CH-10000513"/>
    <x v="0"/>
    <x v="1"/>
    <x v="70"/>
    <n v="311.976"/>
    <n v="3"/>
    <n v="0.2"/>
    <n v="-42.896700000000003"/>
  </r>
  <r>
    <n v="3920"/>
    <x v="1936"/>
    <x v="1"/>
    <x v="494"/>
    <d v="2012-07-12T00:00:00"/>
    <s v="Standard Class"/>
    <s v="KD-16495"/>
    <s v="Keith Dawkins"/>
    <x v="1"/>
    <s v="United States"/>
    <x v="269"/>
    <x v="17"/>
    <n v="23320"/>
    <x v="0"/>
    <s v="OFF-ST-10001321"/>
    <x v="1"/>
    <x v="4"/>
    <x v="416"/>
    <n v="61.68"/>
    <n v="4"/>
    <n v="0"/>
    <n v="16.653600000000001"/>
  </r>
  <r>
    <n v="3921"/>
    <x v="1936"/>
    <x v="1"/>
    <x v="494"/>
    <d v="2012-07-12T00:00:00"/>
    <s v="Standard Class"/>
    <s v="KD-16495"/>
    <s v="Keith Dawkins"/>
    <x v="1"/>
    <s v="United States"/>
    <x v="269"/>
    <x v="17"/>
    <n v="23320"/>
    <x v="0"/>
    <s v="OFF-BI-10004233"/>
    <x v="1"/>
    <x v="8"/>
    <x v="1377"/>
    <n v="63.96"/>
    <n v="4"/>
    <n v="0"/>
    <n v="30.700800000000001"/>
  </r>
  <r>
    <n v="3922"/>
    <x v="1937"/>
    <x v="0"/>
    <x v="931"/>
    <d v="2013-03-07T00:00:00"/>
    <s v="Second Class"/>
    <s v="RF-19735"/>
    <s v="Roland Fjeld"/>
    <x v="0"/>
    <s v="United States"/>
    <x v="22"/>
    <x v="10"/>
    <n v="60610"/>
    <x v="2"/>
    <s v="TEC-PH-10001299"/>
    <x v="2"/>
    <x v="7"/>
    <x v="1480"/>
    <n v="359.976"/>
    <n v="3"/>
    <n v="0.2"/>
    <n v="35.997599999999998"/>
  </r>
  <r>
    <n v="3923"/>
    <x v="1938"/>
    <x v="3"/>
    <x v="735"/>
    <d v="2014-02-09T00:00:00"/>
    <s v="Standard Class"/>
    <s v="SC-20305"/>
    <s v="Sean Christensen"/>
    <x v="0"/>
    <s v="United States"/>
    <x v="22"/>
    <x v="10"/>
    <n v="60623"/>
    <x v="2"/>
    <s v="OFF-PA-10002479"/>
    <x v="1"/>
    <x v="10"/>
    <x v="217"/>
    <n v="25.344000000000001"/>
    <n v="6"/>
    <n v="0.2"/>
    <n v="7.92"/>
  </r>
  <r>
    <n v="3924"/>
    <x v="1938"/>
    <x v="3"/>
    <x v="735"/>
    <d v="2014-02-09T00:00:00"/>
    <s v="Standard Class"/>
    <s v="SC-20305"/>
    <s v="Sean Christensen"/>
    <x v="0"/>
    <s v="United States"/>
    <x v="22"/>
    <x v="10"/>
    <n v="60623"/>
    <x v="2"/>
    <s v="OFF-PA-10001461"/>
    <x v="1"/>
    <x v="10"/>
    <x v="1587"/>
    <n v="26.72"/>
    <n v="5"/>
    <n v="0.2"/>
    <n v="9.3520000000000003"/>
  </r>
  <r>
    <n v="3925"/>
    <x v="1939"/>
    <x v="2"/>
    <x v="328"/>
    <d v="2011-09-21T00:00:00"/>
    <s v="Standard Class"/>
    <s v="BN-11515"/>
    <s v="Bradley Nguyen"/>
    <x v="0"/>
    <s v="United States"/>
    <x v="4"/>
    <x v="4"/>
    <n v="98103"/>
    <x v="1"/>
    <s v="OFF-ST-10004963"/>
    <x v="1"/>
    <x v="4"/>
    <x v="460"/>
    <n v="30.28"/>
    <n v="2"/>
    <n v="0"/>
    <n v="1.2112000000000001"/>
  </r>
  <r>
    <n v="3926"/>
    <x v="1939"/>
    <x v="2"/>
    <x v="328"/>
    <d v="2011-09-21T00:00:00"/>
    <s v="Standard Class"/>
    <s v="BN-11515"/>
    <s v="Bradley Nguyen"/>
    <x v="0"/>
    <s v="United States"/>
    <x v="4"/>
    <x v="4"/>
    <n v="98103"/>
    <x v="1"/>
    <s v="OFF-ST-10000943"/>
    <x v="1"/>
    <x v="4"/>
    <x v="1195"/>
    <n v="57.93"/>
    <n v="3"/>
    <n v="0"/>
    <n v="16.220400000000001"/>
  </r>
  <r>
    <n v="3927"/>
    <x v="1939"/>
    <x v="2"/>
    <x v="328"/>
    <d v="2011-09-21T00:00:00"/>
    <s v="Standard Class"/>
    <s v="BN-11515"/>
    <s v="Bradley Nguyen"/>
    <x v="0"/>
    <s v="United States"/>
    <x v="4"/>
    <x v="4"/>
    <n v="98103"/>
    <x v="1"/>
    <s v="FUR-FU-10004671"/>
    <x v="0"/>
    <x v="5"/>
    <x v="1357"/>
    <n v="35.340000000000003"/>
    <n v="2"/>
    <n v="0"/>
    <n v="13.4292"/>
  </r>
  <r>
    <n v="3928"/>
    <x v="1939"/>
    <x v="2"/>
    <x v="328"/>
    <d v="2011-09-21T00:00:00"/>
    <s v="Standard Class"/>
    <s v="BN-11515"/>
    <s v="Bradley Nguyen"/>
    <x v="0"/>
    <s v="United States"/>
    <x v="4"/>
    <x v="4"/>
    <n v="98103"/>
    <x v="1"/>
    <s v="OFF-BI-10002735"/>
    <x v="1"/>
    <x v="8"/>
    <x v="141"/>
    <n v="137.24"/>
    <n v="5"/>
    <n v="0.2"/>
    <n v="46.3185"/>
  </r>
  <r>
    <n v="3929"/>
    <x v="1940"/>
    <x v="0"/>
    <x v="560"/>
    <d v="2013-03-18T00:00:00"/>
    <s v="First Class"/>
    <s v="JS-15880"/>
    <s v="John Stevenson"/>
    <x v="0"/>
    <s v="United States"/>
    <x v="92"/>
    <x v="5"/>
    <n v="78550"/>
    <x v="2"/>
    <s v="FUR-BO-10004409"/>
    <x v="0"/>
    <x v="0"/>
    <x v="625"/>
    <n v="241.33199999999999"/>
    <n v="5"/>
    <n v="0.32"/>
    <n v="-14.196"/>
  </r>
  <r>
    <n v="3930"/>
    <x v="1940"/>
    <x v="0"/>
    <x v="560"/>
    <d v="2013-03-18T00:00:00"/>
    <s v="First Class"/>
    <s v="JS-15880"/>
    <s v="John Stevenson"/>
    <x v="0"/>
    <s v="United States"/>
    <x v="92"/>
    <x v="5"/>
    <n v="78550"/>
    <x v="2"/>
    <s v="OFF-PA-10001934"/>
    <x v="1"/>
    <x v="10"/>
    <x v="543"/>
    <n v="5.1840000000000002"/>
    <n v="1"/>
    <n v="0.2"/>
    <n v="1.8792"/>
  </r>
  <r>
    <n v="3931"/>
    <x v="1940"/>
    <x v="0"/>
    <x v="560"/>
    <d v="2013-03-18T00:00:00"/>
    <s v="First Class"/>
    <s v="JS-15880"/>
    <s v="John Stevenson"/>
    <x v="0"/>
    <s v="United States"/>
    <x v="92"/>
    <x v="5"/>
    <n v="78550"/>
    <x v="2"/>
    <s v="OFF-AR-10001044"/>
    <x v="1"/>
    <x v="6"/>
    <x v="1042"/>
    <n v="145.54400000000001"/>
    <n v="7"/>
    <n v="0.2"/>
    <n v="16.373699999999999"/>
  </r>
  <r>
    <n v="3932"/>
    <x v="1941"/>
    <x v="0"/>
    <x v="370"/>
    <d v="2013-03-09T00:00:00"/>
    <s v="Standard Class"/>
    <s v="VG-21805"/>
    <s v="Vivek Grady"/>
    <x v="1"/>
    <s v="United States"/>
    <x v="10"/>
    <x v="9"/>
    <n v="19140"/>
    <x v="3"/>
    <s v="OFF-AR-10004165"/>
    <x v="1"/>
    <x v="6"/>
    <x v="1588"/>
    <n v="5.4720000000000004"/>
    <n v="3"/>
    <n v="0.2"/>
    <n v="1.6415999999999999"/>
  </r>
  <r>
    <n v="3933"/>
    <x v="1941"/>
    <x v="0"/>
    <x v="370"/>
    <d v="2013-03-09T00:00:00"/>
    <s v="Standard Class"/>
    <s v="VG-21805"/>
    <s v="Vivek Grady"/>
    <x v="1"/>
    <s v="United States"/>
    <x v="10"/>
    <x v="9"/>
    <n v="19140"/>
    <x v="3"/>
    <s v="TEC-AC-10001109"/>
    <x v="2"/>
    <x v="11"/>
    <x v="998"/>
    <n v="47.984000000000002"/>
    <n v="2"/>
    <n v="0.2"/>
    <n v="13.195600000000001"/>
  </r>
  <r>
    <n v="3934"/>
    <x v="1942"/>
    <x v="3"/>
    <x v="264"/>
    <d v="2014-09-09T00:00:00"/>
    <s v="Standard Class"/>
    <s v="AW-10840"/>
    <s v="Anthony Witt"/>
    <x v="0"/>
    <s v="United States"/>
    <x v="329"/>
    <x v="1"/>
    <n v="93309"/>
    <x v="1"/>
    <s v="OFF-AR-10001919"/>
    <x v="1"/>
    <x v="6"/>
    <x v="853"/>
    <n v="9.4"/>
    <n v="5"/>
    <n v="0"/>
    <n v="2.726"/>
  </r>
  <r>
    <n v="3935"/>
    <x v="1942"/>
    <x v="3"/>
    <x v="264"/>
    <d v="2014-09-09T00:00:00"/>
    <s v="Standard Class"/>
    <s v="AW-10840"/>
    <s v="Anthony Witt"/>
    <x v="0"/>
    <s v="United States"/>
    <x v="329"/>
    <x v="1"/>
    <n v="93309"/>
    <x v="1"/>
    <s v="OFF-LA-10004544"/>
    <x v="1"/>
    <x v="2"/>
    <x v="197"/>
    <n v="74"/>
    <n v="5"/>
    <n v="0"/>
    <n v="37"/>
  </r>
  <r>
    <n v="3936"/>
    <x v="1942"/>
    <x v="3"/>
    <x v="264"/>
    <d v="2014-09-09T00:00:00"/>
    <s v="Standard Class"/>
    <s v="AW-10840"/>
    <s v="Anthony Witt"/>
    <x v="0"/>
    <s v="United States"/>
    <x v="329"/>
    <x v="1"/>
    <n v="93309"/>
    <x v="1"/>
    <s v="TEC-PH-10003484"/>
    <x v="2"/>
    <x v="7"/>
    <x v="1530"/>
    <n v="201.584"/>
    <n v="2"/>
    <n v="0.2"/>
    <n v="12.599"/>
  </r>
  <r>
    <n v="3937"/>
    <x v="1943"/>
    <x v="1"/>
    <x v="382"/>
    <d v="2012-06-20T00:00:00"/>
    <s v="Standard Class"/>
    <s v="LS-17230"/>
    <s v="Lycoris Saunders"/>
    <x v="0"/>
    <s v="United States"/>
    <x v="55"/>
    <x v="5"/>
    <n v="75051"/>
    <x v="2"/>
    <s v="OFF-EN-10001028"/>
    <x v="1"/>
    <x v="12"/>
    <x v="33"/>
    <n v="28.751999999999999"/>
    <n v="3"/>
    <n v="0.2"/>
    <n v="9.3444000000000003"/>
  </r>
  <r>
    <n v="3938"/>
    <x v="1943"/>
    <x v="1"/>
    <x v="382"/>
    <d v="2012-06-20T00:00:00"/>
    <s v="Standard Class"/>
    <s v="LS-17230"/>
    <s v="Lycoris Saunders"/>
    <x v="0"/>
    <s v="United States"/>
    <x v="55"/>
    <x v="5"/>
    <n v="75051"/>
    <x v="2"/>
    <s v="OFF-PA-10004156"/>
    <x v="1"/>
    <x v="10"/>
    <x v="743"/>
    <n v="27.216000000000001"/>
    <n v="3"/>
    <n v="0.2"/>
    <n v="9.8658000000000001"/>
  </r>
  <r>
    <n v="3939"/>
    <x v="1943"/>
    <x v="1"/>
    <x v="382"/>
    <d v="2012-06-20T00:00:00"/>
    <s v="Standard Class"/>
    <s v="LS-17230"/>
    <s v="Lycoris Saunders"/>
    <x v="0"/>
    <s v="United States"/>
    <x v="55"/>
    <x v="5"/>
    <n v="75051"/>
    <x v="2"/>
    <s v="FUR-CH-10001708"/>
    <x v="0"/>
    <x v="1"/>
    <x v="884"/>
    <n v="197.37200000000001"/>
    <n v="2"/>
    <n v="0.3"/>
    <n v="-25.3764"/>
  </r>
  <r>
    <n v="3940"/>
    <x v="1944"/>
    <x v="0"/>
    <x v="107"/>
    <d v="2013-11-12T00:00:00"/>
    <s v="Same Day"/>
    <s v="MH-17455"/>
    <s v="Mark Hamilton"/>
    <x v="0"/>
    <s v="United States"/>
    <x v="382"/>
    <x v="14"/>
    <n v="46142"/>
    <x v="2"/>
    <s v="FUR-CH-10003379"/>
    <x v="0"/>
    <x v="1"/>
    <x v="459"/>
    <n v="1424.9"/>
    <n v="5"/>
    <n v="0"/>
    <n v="356.22500000000002"/>
  </r>
  <r>
    <n v="3941"/>
    <x v="1945"/>
    <x v="3"/>
    <x v="796"/>
    <d v="2014-05-24T00:00:00"/>
    <s v="Standard Class"/>
    <s v="TS-21340"/>
    <s v="Toby Swindell"/>
    <x v="0"/>
    <s v="United States"/>
    <x v="20"/>
    <x v="15"/>
    <n v="10024"/>
    <x v="3"/>
    <s v="FUR-FU-10002456"/>
    <x v="0"/>
    <x v="5"/>
    <x v="1009"/>
    <n v="14.56"/>
    <n v="2"/>
    <n v="0"/>
    <n v="6.2607999999999997"/>
  </r>
  <r>
    <n v="3942"/>
    <x v="1945"/>
    <x v="3"/>
    <x v="796"/>
    <d v="2014-05-24T00:00:00"/>
    <s v="Standard Class"/>
    <s v="TS-21340"/>
    <s v="Toby Swindell"/>
    <x v="0"/>
    <s v="United States"/>
    <x v="20"/>
    <x v="15"/>
    <n v="10024"/>
    <x v="3"/>
    <s v="OFF-BI-10000605"/>
    <x v="1"/>
    <x v="8"/>
    <x v="531"/>
    <n v="3.048"/>
    <n v="1"/>
    <n v="0.2"/>
    <n v="1.0286999999999999"/>
  </r>
  <r>
    <n v="3943"/>
    <x v="1946"/>
    <x v="3"/>
    <x v="837"/>
    <d v="2014-05-30T00:00:00"/>
    <s v="Second Class"/>
    <s v="EH-13945"/>
    <s v="Eric Hoffmann"/>
    <x v="0"/>
    <s v="United States"/>
    <x v="26"/>
    <x v="18"/>
    <n v="38109"/>
    <x v="0"/>
    <s v="OFF-PA-10001166"/>
    <x v="1"/>
    <x v="10"/>
    <x v="769"/>
    <n v="25.92"/>
    <n v="5"/>
    <n v="0.2"/>
    <n v="9.0719999999999992"/>
  </r>
  <r>
    <n v="3944"/>
    <x v="1947"/>
    <x v="0"/>
    <x v="661"/>
    <d v="2013-01-07T00:00:00"/>
    <s v="Standard Class"/>
    <s v="MG-17695"/>
    <s v="Maureen Gnade"/>
    <x v="0"/>
    <s v="United States"/>
    <x v="198"/>
    <x v="15"/>
    <n v="14215"/>
    <x v="3"/>
    <s v="OFF-SU-10000157"/>
    <x v="1"/>
    <x v="14"/>
    <x v="1399"/>
    <n v="835.17"/>
    <n v="7"/>
    <n v="0"/>
    <n v="16.703399999999998"/>
  </r>
  <r>
    <n v="3945"/>
    <x v="1948"/>
    <x v="0"/>
    <x v="458"/>
    <d v="2013-05-22T00:00:00"/>
    <s v="Second Class"/>
    <s v="DO-13435"/>
    <s v="Denny Ordway"/>
    <x v="0"/>
    <s v="United States"/>
    <x v="1"/>
    <x v="1"/>
    <n v="90036"/>
    <x v="1"/>
    <s v="OFF-PA-10004971"/>
    <x v="1"/>
    <x v="10"/>
    <x v="604"/>
    <n v="17.34"/>
    <n v="3"/>
    <n v="0"/>
    <n v="8.4966000000000008"/>
  </r>
  <r>
    <n v="3946"/>
    <x v="1949"/>
    <x v="3"/>
    <x v="551"/>
    <d v="2014-11-24T00:00:00"/>
    <s v="Standard Class"/>
    <s v="AF-10870"/>
    <s v="Art Ferguson"/>
    <x v="0"/>
    <s v="United States"/>
    <x v="188"/>
    <x v="2"/>
    <n v="33030"/>
    <x v="0"/>
    <s v="OFF-PA-10001977"/>
    <x v="1"/>
    <x v="10"/>
    <x v="1464"/>
    <n v="44.384"/>
    <n v="1"/>
    <n v="0.2"/>
    <n v="15.5344"/>
  </r>
  <r>
    <n v="3947"/>
    <x v="1949"/>
    <x v="3"/>
    <x v="551"/>
    <d v="2014-11-24T00:00:00"/>
    <s v="Standard Class"/>
    <s v="AF-10870"/>
    <s v="Art Ferguson"/>
    <x v="0"/>
    <s v="United States"/>
    <x v="188"/>
    <x v="2"/>
    <n v="33030"/>
    <x v="0"/>
    <s v="OFF-SU-10001225"/>
    <x v="1"/>
    <x v="14"/>
    <x v="33"/>
    <n v="2.944"/>
    <n v="1"/>
    <n v="0.2"/>
    <n v="-0.66239999999999999"/>
  </r>
  <r>
    <n v="3948"/>
    <x v="1950"/>
    <x v="0"/>
    <x v="741"/>
    <d v="2013-11-23T00:00:00"/>
    <s v="Standard Class"/>
    <s v="SN-20710"/>
    <s v="Steve Nguyen"/>
    <x v="2"/>
    <s v="United States"/>
    <x v="45"/>
    <x v="5"/>
    <n v="77506"/>
    <x v="2"/>
    <s v="OFF-AR-10003514"/>
    <x v="1"/>
    <x v="6"/>
    <x v="180"/>
    <n v="6.3680000000000003"/>
    <n v="2"/>
    <n v="0.2"/>
    <n v="1.0347999999999999"/>
  </r>
  <r>
    <n v="3949"/>
    <x v="1950"/>
    <x v="0"/>
    <x v="741"/>
    <d v="2013-11-23T00:00:00"/>
    <s v="Standard Class"/>
    <s v="SN-20710"/>
    <s v="Steve Nguyen"/>
    <x v="2"/>
    <s v="United States"/>
    <x v="45"/>
    <x v="5"/>
    <n v="77506"/>
    <x v="2"/>
    <s v="OFF-LA-10003510"/>
    <x v="1"/>
    <x v="2"/>
    <x v="575"/>
    <n v="48.847999999999999"/>
    <n v="2"/>
    <n v="0.2"/>
    <n v="15.8756"/>
  </r>
  <r>
    <n v="3950"/>
    <x v="1950"/>
    <x v="0"/>
    <x v="741"/>
    <d v="2013-11-23T00:00:00"/>
    <s v="Standard Class"/>
    <s v="SN-20710"/>
    <s v="Steve Nguyen"/>
    <x v="2"/>
    <s v="United States"/>
    <x v="45"/>
    <x v="5"/>
    <n v="77506"/>
    <x v="2"/>
    <s v="OFF-PA-10001970"/>
    <x v="1"/>
    <x v="10"/>
    <x v="311"/>
    <n v="19.648"/>
    <n v="2"/>
    <n v="0.2"/>
    <n v="6.6311999999999998"/>
  </r>
  <r>
    <n v="3951"/>
    <x v="1950"/>
    <x v="0"/>
    <x v="741"/>
    <d v="2013-11-23T00:00:00"/>
    <s v="Standard Class"/>
    <s v="SN-20710"/>
    <s v="Steve Nguyen"/>
    <x v="2"/>
    <s v="United States"/>
    <x v="45"/>
    <x v="5"/>
    <n v="77506"/>
    <x v="2"/>
    <s v="FUR-CH-10003817"/>
    <x v="0"/>
    <x v="1"/>
    <x v="162"/>
    <n v="255.108"/>
    <n v="6"/>
    <n v="0.3"/>
    <n v="-18.222000000000001"/>
  </r>
  <r>
    <n v="3952"/>
    <x v="1951"/>
    <x v="2"/>
    <x v="683"/>
    <d v="2011-11-30T00:00:00"/>
    <s v="Second Class"/>
    <s v="MO-17500"/>
    <s v="Mary O'Rourke"/>
    <x v="0"/>
    <s v="United States"/>
    <x v="210"/>
    <x v="15"/>
    <n v="11520"/>
    <x v="3"/>
    <s v="OFF-BI-10003676"/>
    <x v="1"/>
    <x v="8"/>
    <x v="816"/>
    <n v="17.248000000000001"/>
    <n v="2"/>
    <n v="0.2"/>
    <n v="6.0368000000000004"/>
  </r>
  <r>
    <n v="3953"/>
    <x v="1952"/>
    <x v="0"/>
    <x v="398"/>
    <d v="2013-09-03T00:00:00"/>
    <s v="Standard Class"/>
    <s v="ON-18715"/>
    <s v="Odella Nelson"/>
    <x v="1"/>
    <s v="United States"/>
    <x v="60"/>
    <x v="22"/>
    <n v="80219"/>
    <x v="1"/>
    <s v="TEC-PH-10003535"/>
    <x v="2"/>
    <x v="7"/>
    <x v="1589"/>
    <n v="159.98400000000001"/>
    <n v="2"/>
    <n v="0.2"/>
    <n v="13.9986"/>
  </r>
  <r>
    <n v="3954"/>
    <x v="1953"/>
    <x v="3"/>
    <x v="787"/>
    <d v="2014-01-20T00:00:00"/>
    <s v="Standard Class"/>
    <s v="SC-20095"/>
    <s v="Sanjit Chand"/>
    <x v="0"/>
    <s v="United States"/>
    <x v="94"/>
    <x v="31"/>
    <n v="2169"/>
    <x v="3"/>
    <s v="OFF-PA-10004675"/>
    <x v="1"/>
    <x v="10"/>
    <x v="69"/>
    <n v="12.7"/>
    <n v="2"/>
    <n v="0"/>
    <n v="5.8419999999999996"/>
  </r>
  <r>
    <n v="3955"/>
    <x v="1954"/>
    <x v="2"/>
    <x v="527"/>
    <d v="2011-09-04T00:00:00"/>
    <s v="Standard Class"/>
    <s v="MS-17710"/>
    <s v="Maurice Satty"/>
    <x v="0"/>
    <s v="United States"/>
    <x v="66"/>
    <x v="12"/>
    <n v="48205"/>
    <x v="2"/>
    <s v="FUR-FU-10004020"/>
    <x v="0"/>
    <x v="5"/>
    <x v="488"/>
    <n v="5.47"/>
    <n v="1"/>
    <n v="0"/>
    <n v="2.3521000000000001"/>
  </r>
  <r>
    <n v="3956"/>
    <x v="1954"/>
    <x v="2"/>
    <x v="527"/>
    <d v="2011-09-04T00:00:00"/>
    <s v="Standard Class"/>
    <s v="MS-17710"/>
    <s v="Maurice Satty"/>
    <x v="0"/>
    <s v="United States"/>
    <x v="66"/>
    <x v="12"/>
    <n v="48205"/>
    <x v="2"/>
    <s v="OFF-AR-10001955"/>
    <x v="1"/>
    <x v="6"/>
    <x v="1021"/>
    <n v="79.36"/>
    <n v="4"/>
    <n v="0"/>
    <n v="23.808"/>
  </r>
  <r>
    <n v="3957"/>
    <x v="1955"/>
    <x v="0"/>
    <x v="190"/>
    <d v="2013-04-07T00:00:00"/>
    <s v="Standard Class"/>
    <s v="DN-13690"/>
    <s v="Duane Noonan"/>
    <x v="0"/>
    <s v="United States"/>
    <x v="8"/>
    <x v="1"/>
    <n v="94109"/>
    <x v="1"/>
    <s v="FUR-FU-10002364"/>
    <x v="0"/>
    <x v="5"/>
    <x v="1231"/>
    <n v="22.14"/>
    <n v="3"/>
    <n v="0"/>
    <n v="6.4206000000000003"/>
  </r>
  <r>
    <n v="3958"/>
    <x v="1956"/>
    <x v="0"/>
    <x v="211"/>
    <d v="2013-03-06T00:00:00"/>
    <s v="Standard Class"/>
    <s v="RB-19360"/>
    <s v="Raymond Buch"/>
    <x v="0"/>
    <s v="United States"/>
    <x v="316"/>
    <x v="18"/>
    <n v="37211"/>
    <x v="0"/>
    <s v="OFF-BI-10002414"/>
    <x v="1"/>
    <x v="8"/>
    <x v="1076"/>
    <n v="11.276999999999999"/>
    <n v="3"/>
    <n v="0.7"/>
    <n v="-8.6456999999999997"/>
  </r>
  <r>
    <n v="3959"/>
    <x v="1956"/>
    <x v="0"/>
    <x v="211"/>
    <d v="2013-03-06T00:00:00"/>
    <s v="Standard Class"/>
    <s v="RB-19360"/>
    <s v="Raymond Buch"/>
    <x v="0"/>
    <s v="United States"/>
    <x v="316"/>
    <x v="18"/>
    <n v="37211"/>
    <x v="0"/>
    <s v="OFF-AR-10003732"/>
    <x v="1"/>
    <x v="6"/>
    <x v="321"/>
    <n v="4.4480000000000004"/>
    <n v="2"/>
    <n v="0.2"/>
    <n v="0.33360000000000001"/>
  </r>
  <r>
    <n v="3960"/>
    <x v="1956"/>
    <x v="0"/>
    <x v="211"/>
    <d v="2013-03-06T00:00:00"/>
    <s v="Standard Class"/>
    <s v="RB-19360"/>
    <s v="Raymond Buch"/>
    <x v="0"/>
    <s v="United States"/>
    <x v="316"/>
    <x v="18"/>
    <n v="37211"/>
    <x v="0"/>
    <s v="FUR-FU-10001085"/>
    <x v="0"/>
    <x v="5"/>
    <x v="1590"/>
    <n v="44.76"/>
    <n v="3"/>
    <n v="0.2"/>
    <n v="14.547000000000001"/>
  </r>
  <r>
    <n v="3961"/>
    <x v="1957"/>
    <x v="1"/>
    <x v="324"/>
    <d v="2012-10-24T00:00:00"/>
    <s v="Standard Class"/>
    <s v="NH-18610"/>
    <s v="Nicole Hansen"/>
    <x v="1"/>
    <s v="United States"/>
    <x v="66"/>
    <x v="12"/>
    <n v="48227"/>
    <x v="2"/>
    <s v="OFF-BI-10001249"/>
    <x v="1"/>
    <x v="8"/>
    <x v="1182"/>
    <n v="38.28"/>
    <n v="6"/>
    <n v="0"/>
    <n v="17.608799999999999"/>
  </r>
  <r>
    <n v="3962"/>
    <x v="1957"/>
    <x v="1"/>
    <x v="324"/>
    <d v="2012-10-24T00:00:00"/>
    <s v="Standard Class"/>
    <s v="NH-18610"/>
    <s v="Nicole Hansen"/>
    <x v="1"/>
    <s v="United States"/>
    <x v="66"/>
    <x v="12"/>
    <n v="48227"/>
    <x v="2"/>
    <s v="TEC-PH-10002564"/>
    <x v="2"/>
    <x v="7"/>
    <x v="976"/>
    <n v="149.94999999999999"/>
    <n v="5"/>
    <n v="0"/>
    <n v="44.984999999999999"/>
  </r>
  <r>
    <n v="3963"/>
    <x v="1958"/>
    <x v="3"/>
    <x v="600"/>
    <d v="2014-02-21T00:00:00"/>
    <s v="First Class"/>
    <s v="ED-13885"/>
    <s v="Emily Ducich"/>
    <x v="2"/>
    <s v="United States"/>
    <x v="1"/>
    <x v="1"/>
    <n v="90045"/>
    <x v="1"/>
    <s v="OFF-AR-10000634"/>
    <x v="1"/>
    <x v="6"/>
    <x v="988"/>
    <n v="12.84"/>
    <n v="3"/>
    <n v="0"/>
    <n v="3.4668000000000001"/>
  </r>
  <r>
    <n v="3964"/>
    <x v="1958"/>
    <x v="3"/>
    <x v="600"/>
    <d v="2014-02-21T00:00:00"/>
    <s v="First Class"/>
    <s v="ED-13885"/>
    <s v="Emily Ducich"/>
    <x v="2"/>
    <s v="United States"/>
    <x v="1"/>
    <x v="1"/>
    <n v="90045"/>
    <x v="1"/>
    <s v="FUR-FU-10004018"/>
    <x v="0"/>
    <x v="5"/>
    <x v="927"/>
    <n v="44.67"/>
    <n v="3"/>
    <n v="0"/>
    <n v="12.0609"/>
  </r>
  <r>
    <n v="3965"/>
    <x v="1959"/>
    <x v="0"/>
    <x v="897"/>
    <d v="2013-09-29T00:00:00"/>
    <s v="Standard Class"/>
    <s v="PW-19240"/>
    <s v="Pierre Wener"/>
    <x v="0"/>
    <s v="United States"/>
    <x v="10"/>
    <x v="9"/>
    <n v="19140"/>
    <x v="3"/>
    <s v="OFF-AR-10003481"/>
    <x v="1"/>
    <x v="6"/>
    <x v="1591"/>
    <n v="7.8719999999999999"/>
    <n v="3"/>
    <n v="0.2"/>
    <n v="0.88560000000000005"/>
  </r>
  <r>
    <n v="3966"/>
    <x v="1960"/>
    <x v="2"/>
    <x v="607"/>
    <d v="2011-11-17T00:00:00"/>
    <s v="Second Class"/>
    <s v="DM-13345"/>
    <s v="Denise Monton"/>
    <x v="1"/>
    <s v="United States"/>
    <x v="153"/>
    <x v="3"/>
    <n v="28806"/>
    <x v="0"/>
    <s v="OFF-AR-10003651"/>
    <x v="1"/>
    <x v="6"/>
    <x v="276"/>
    <n v="7.8719999999999999"/>
    <n v="3"/>
    <n v="0.2"/>
    <n v="0.88560000000000005"/>
  </r>
  <r>
    <n v="3967"/>
    <x v="1961"/>
    <x v="0"/>
    <x v="178"/>
    <d v="2013-07-04T00:00:00"/>
    <s v="Standard Class"/>
    <s v="DW-13540"/>
    <s v="Don Weiss"/>
    <x v="0"/>
    <s v="United States"/>
    <x v="20"/>
    <x v="15"/>
    <n v="10024"/>
    <x v="3"/>
    <s v="OFF-AR-10002956"/>
    <x v="1"/>
    <x v="6"/>
    <x v="660"/>
    <n v="88.04"/>
    <n v="4"/>
    <n v="0"/>
    <n v="22.8904"/>
  </r>
  <r>
    <n v="3968"/>
    <x v="1962"/>
    <x v="0"/>
    <x v="244"/>
    <d v="2013-05-24T00:00:00"/>
    <s v="First Class"/>
    <s v="EH-14125"/>
    <s v="Eugene Hildebrand"/>
    <x v="2"/>
    <s v="United States"/>
    <x v="77"/>
    <x v="22"/>
    <n v="80906"/>
    <x v="1"/>
    <s v="OFF-BI-10003638"/>
    <x v="1"/>
    <x v="8"/>
    <x v="607"/>
    <n v="40.634999999999998"/>
    <n v="7"/>
    <n v="0.7"/>
    <n v="-32.508000000000003"/>
  </r>
  <r>
    <n v="3969"/>
    <x v="1963"/>
    <x v="1"/>
    <x v="932"/>
    <d v="2012-05-06T00:00:00"/>
    <s v="Standard Class"/>
    <s v="KE-16420"/>
    <s v="Katrina Edelman"/>
    <x v="1"/>
    <s v="United States"/>
    <x v="52"/>
    <x v="5"/>
    <n v="78207"/>
    <x v="2"/>
    <s v="OFF-BI-10001890"/>
    <x v="1"/>
    <x v="8"/>
    <x v="174"/>
    <n v="5.7279999999999998"/>
    <n v="8"/>
    <n v="0.8"/>
    <n v="-9.1647999999999996"/>
  </r>
  <r>
    <n v="3970"/>
    <x v="1963"/>
    <x v="1"/>
    <x v="932"/>
    <d v="2012-05-06T00:00:00"/>
    <s v="Standard Class"/>
    <s v="KE-16420"/>
    <s v="Katrina Edelman"/>
    <x v="1"/>
    <s v="United States"/>
    <x v="52"/>
    <x v="5"/>
    <n v="78207"/>
    <x v="2"/>
    <s v="OFF-PA-10002606"/>
    <x v="1"/>
    <x v="10"/>
    <x v="1592"/>
    <n v="42.24"/>
    <n v="10"/>
    <n v="0.2"/>
    <n v="13.2"/>
  </r>
  <r>
    <n v="3971"/>
    <x v="1964"/>
    <x v="2"/>
    <x v="754"/>
    <d v="2011-11-26T00:00:00"/>
    <s v="Standard Class"/>
    <s v="SP-20920"/>
    <s v="Susan Pistek"/>
    <x v="0"/>
    <s v="United States"/>
    <x v="1"/>
    <x v="1"/>
    <n v="90036"/>
    <x v="1"/>
    <s v="OFF-PA-10002245"/>
    <x v="1"/>
    <x v="10"/>
    <x v="1334"/>
    <n v="53.82"/>
    <n v="9"/>
    <n v="0"/>
    <n v="24.219000000000001"/>
  </r>
  <r>
    <n v="3972"/>
    <x v="1965"/>
    <x v="1"/>
    <x v="933"/>
    <d v="2012-02-24T00:00:00"/>
    <s v="Second Class"/>
    <s v="PS-19045"/>
    <s v="Penelope Sewall"/>
    <x v="2"/>
    <s v="United States"/>
    <x v="341"/>
    <x v="12"/>
    <n v="48310"/>
    <x v="2"/>
    <s v="OFF-AR-10001615"/>
    <x v="1"/>
    <x v="6"/>
    <x v="1479"/>
    <n v="79.36"/>
    <n v="4"/>
    <n v="0"/>
    <n v="20.633600000000001"/>
  </r>
  <r>
    <n v="3973"/>
    <x v="1966"/>
    <x v="0"/>
    <x v="892"/>
    <d v="2013-03-04T00:00:00"/>
    <s v="Standard Class"/>
    <s v="JM-15250"/>
    <s v="Janet Martin"/>
    <x v="0"/>
    <s v="United States"/>
    <x v="20"/>
    <x v="15"/>
    <n v="10009"/>
    <x v="3"/>
    <s v="OFF-PA-10000466"/>
    <x v="1"/>
    <x v="10"/>
    <x v="933"/>
    <n v="13.48"/>
    <n v="2"/>
    <n v="0"/>
    <n v="6.74"/>
  </r>
  <r>
    <n v="3974"/>
    <x v="1966"/>
    <x v="0"/>
    <x v="892"/>
    <d v="2013-03-04T00:00:00"/>
    <s v="Standard Class"/>
    <s v="JM-15250"/>
    <s v="Janet Martin"/>
    <x v="0"/>
    <s v="United States"/>
    <x v="20"/>
    <x v="15"/>
    <n v="10009"/>
    <x v="3"/>
    <s v="OFF-BI-10003708"/>
    <x v="1"/>
    <x v="8"/>
    <x v="969"/>
    <n v="29.8"/>
    <n v="5"/>
    <n v="0.2"/>
    <n v="9.3125"/>
  </r>
  <r>
    <n v="3975"/>
    <x v="1966"/>
    <x v="0"/>
    <x v="892"/>
    <d v="2013-03-04T00:00:00"/>
    <s v="Standard Class"/>
    <s v="JM-15250"/>
    <s v="Janet Martin"/>
    <x v="0"/>
    <s v="United States"/>
    <x v="20"/>
    <x v="15"/>
    <n v="10009"/>
    <x v="3"/>
    <s v="FUR-FU-10004848"/>
    <x v="0"/>
    <x v="5"/>
    <x v="28"/>
    <n v="414"/>
    <n v="8"/>
    <n v="0"/>
    <n v="124.2"/>
  </r>
  <r>
    <n v="3976"/>
    <x v="1966"/>
    <x v="0"/>
    <x v="892"/>
    <d v="2013-03-04T00:00:00"/>
    <s v="Standard Class"/>
    <s v="JM-15250"/>
    <s v="Janet Martin"/>
    <x v="0"/>
    <s v="United States"/>
    <x v="20"/>
    <x v="15"/>
    <n v="10009"/>
    <x v="3"/>
    <s v="OFF-BI-10000320"/>
    <x v="1"/>
    <x v="8"/>
    <x v="768"/>
    <n v="41.328000000000003"/>
    <n v="7"/>
    <n v="0.2"/>
    <n v="14.981400000000001"/>
  </r>
  <r>
    <n v="3977"/>
    <x v="1967"/>
    <x v="0"/>
    <x v="332"/>
    <d v="2013-10-25T00:00:00"/>
    <s v="First Class"/>
    <s v="EB-13930"/>
    <s v="Eric Barreto"/>
    <x v="0"/>
    <s v="United States"/>
    <x v="102"/>
    <x v="17"/>
    <n v="23223"/>
    <x v="0"/>
    <s v="FUR-FU-10003731"/>
    <x v="0"/>
    <x v="5"/>
    <x v="1593"/>
    <n v="39.92"/>
    <n v="4"/>
    <n v="0"/>
    <n v="11.1776"/>
  </r>
  <r>
    <n v="3978"/>
    <x v="1968"/>
    <x v="3"/>
    <x v="280"/>
    <d v="2014-08-10T00:00:00"/>
    <s v="Standard Class"/>
    <s v="FG-14260"/>
    <s v="Frank Gastineau"/>
    <x v="2"/>
    <s v="United States"/>
    <x v="4"/>
    <x v="4"/>
    <n v="98105"/>
    <x v="1"/>
    <s v="OFF-FA-10002780"/>
    <x v="1"/>
    <x v="13"/>
    <x v="33"/>
    <n v="8.94"/>
    <n v="3"/>
    <n v="0"/>
    <n v="4.1124000000000001"/>
  </r>
  <r>
    <n v="3979"/>
    <x v="1968"/>
    <x v="3"/>
    <x v="280"/>
    <d v="2014-08-10T00:00:00"/>
    <s v="Standard Class"/>
    <s v="FG-14260"/>
    <s v="Frank Gastineau"/>
    <x v="2"/>
    <s v="United States"/>
    <x v="4"/>
    <x v="4"/>
    <n v="98105"/>
    <x v="1"/>
    <s v="TEC-PH-10003800"/>
    <x v="2"/>
    <x v="7"/>
    <x v="504"/>
    <n v="84.784000000000006"/>
    <n v="2"/>
    <n v="0.2"/>
    <n v="-20.136199999999999"/>
  </r>
  <r>
    <n v="3980"/>
    <x v="1969"/>
    <x v="2"/>
    <x v="851"/>
    <d v="2011-12-27T00:00:00"/>
    <s v="Standard Class"/>
    <s v="TH-21235"/>
    <s v="Tiffany House"/>
    <x v="1"/>
    <s v="United States"/>
    <x v="20"/>
    <x v="15"/>
    <n v="10024"/>
    <x v="3"/>
    <s v="FUR-TA-10001676"/>
    <x v="0"/>
    <x v="3"/>
    <x v="957"/>
    <n v="53.316000000000003"/>
    <n v="2"/>
    <n v="0.4"/>
    <n v="-19.549199999999999"/>
  </r>
  <r>
    <n v="3981"/>
    <x v="1969"/>
    <x v="2"/>
    <x v="851"/>
    <d v="2011-12-27T00:00:00"/>
    <s v="Standard Class"/>
    <s v="TH-21235"/>
    <s v="Tiffany House"/>
    <x v="1"/>
    <s v="United States"/>
    <x v="20"/>
    <x v="15"/>
    <n v="10024"/>
    <x v="3"/>
    <s v="OFF-AP-10002350"/>
    <x v="1"/>
    <x v="9"/>
    <x v="545"/>
    <n v="56.52"/>
    <n v="3"/>
    <n v="0"/>
    <n v="15.8256"/>
  </r>
  <r>
    <n v="3982"/>
    <x v="1970"/>
    <x v="3"/>
    <x v="934"/>
    <d v="2014-12-21T00:00:00"/>
    <s v="Standard Class"/>
    <s v="PL-18925"/>
    <s v="Paul Lucas"/>
    <x v="2"/>
    <s v="United States"/>
    <x v="4"/>
    <x v="4"/>
    <n v="98115"/>
    <x v="1"/>
    <s v="FUR-FU-10003096"/>
    <x v="0"/>
    <x v="5"/>
    <x v="554"/>
    <n v="22.77"/>
    <n v="3"/>
    <n v="0"/>
    <n v="9.7911000000000001"/>
  </r>
  <r>
    <n v="3983"/>
    <x v="1971"/>
    <x v="0"/>
    <x v="274"/>
    <d v="2013-10-07T00:00:00"/>
    <s v="Second Class"/>
    <s v="CC-12370"/>
    <s v="Christopher Conant"/>
    <x v="0"/>
    <s v="United States"/>
    <x v="1"/>
    <x v="1"/>
    <n v="90045"/>
    <x v="1"/>
    <s v="FUR-CH-10003061"/>
    <x v="0"/>
    <x v="1"/>
    <x v="51"/>
    <n v="287.96800000000002"/>
    <n v="4"/>
    <n v="0.2"/>
    <n v="-3.5996000000000001"/>
  </r>
  <r>
    <n v="3984"/>
    <x v="1971"/>
    <x v="0"/>
    <x v="274"/>
    <d v="2013-10-07T00:00:00"/>
    <s v="Second Class"/>
    <s v="CC-12370"/>
    <s v="Christopher Conant"/>
    <x v="0"/>
    <s v="United States"/>
    <x v="1"/>
    <x v="1"/>
    <n v="90045"/>
    <x v="1"/>
    <s v="TEC-CO-10003763"/>
    <x v="2"/>
    <x v="16"/>
    <x v="1270"/>
    <n v="2799.96"/>
    <n v="5"/>
    <n v="0.2"/>
    <n v="944.98649999999998"/>
  </r>
  <r>
    <n v="3985"/>
    <x v="1971"/>
    <x v="0"/>
    <x v="274"/>
    <d v="2013-10-07T00:00:00"/>
    <s v="Second Class"/>
    <s v="CC-12370"/>
    <s v="Christopher Conant"/>
    <x v="0"/>
    <s v="United States"/>
    <x v="1"/>
    <x v="1"/>
    <n v="90045"/>
    <x v="1"/>
    <s v="OFF-PA-10002923"/>
    <x v="1"/>
    <x v="10"/>
    <x v="1417"/>
    <n v="48.94"/>
    <n v="1"/>
    <n v="0"/>
    <n v="24.47"/>
  </r>
  <r>
    <n v="3986"/>
    <x v="1972"/>
    <x v="0"/>
    <x v="764"/>
    <d v="2013-04-22T00:00:00"/>
    <s v="Standard Class"/>
    <s v="JM-15535"/>
    <s v="Jessica Myrick"/>
    <x v="0"/>
    <s v="United States"/>
    <x v="80"/>
    <x v="1"/>
    <n v="90712"/>
    <x v="1"/>
    <s v="FUR-BO-10003441"/>
    <x v="0"/>
    <x v="0"/>
    <x v="705"/>
    <n v="257.49900000000002"/>
    <n v="3"/>
    <n v="0.15"/>
    <n v="24.235199999999999"/>
  </r>
  <r>
    <n v="3987"/>
    <x v="1973"/>
    <x v="3"/>
    <x v="798"/>
    <d v="2014-04-15T00:00:00"/>
    <s v="Standard Class"/>
    <s v="KF-16285"/>
    <s v="Karen Ferguson"/>
    <x v="2"/>
    <s v="United States"/>
    <x v="135"/>
    <x v="30"/>
    <n v="7060"/>
    <x v="3"/>
    <s v="OFF-ST-10001780"/>
    <x v="1"/>
    <x v="4"/>
    <x v="481"/>
    <n v="2591.56"/>
    <n v="4"/>
    <n v="0"/>
    <n v="621.97439999999995"/>
  </r>
  <r>
    <n v="3988"/>
    <x v="1973"/>
    <x v="3"/>
    <x v="798"/>
    <d v="2014-04-15T00:00:00"/>
    <s v="Standard Class"/>
    <s v="KF-16285"/>
    <s v="Karen Ferguson"/>
    <x v="2"/>
    <s v="United States"/>
    <x v="135"/>
    <x v="30"/>
    <n v="7060"/>
    <x v="3"/>
    <s v="OFF-AP-10001962"/>
    <x v="1"/>
    <x v="9"/>
    <x v="1594"/>
    <n v="41.95"/>
    <n v="5"/>
    <n v="0"/>
    <n v="10.487500000000001"/>
  </r>
  <r>
    <n v="3989"/>
    <x v="1974"/>
    <x v="0"/>
    <x v="764"/>
    <d v="2013-04-23T00:00:00"/>
    <s v="Standard Class"/>
    <s v="CS-12175"/>
    <s v="Charles Sheldon"/>
    <x v="1"/>
    <s v="United States"/>
    <x v="29"/>
    <x v="18"/>
    <n v="38401"/>
    <x v="0"/>
    <s v="FUR-FU-10003798"/>
    <x v="0"/>
    <x v="5"/>
    <x v="1595"/>
    <n v="79.12"/>
    <n v="5"/>
    <n v="0.2"/>
    <n v="13.846"/>
  </r>
  <r>
    <n v="3990"/>
    <x v="1975"/>
    <x v="2"/>
    <x v="641"/>
    <d v="2011-11-27T00:00:00"/>
    <s v="Second Class"/>
    <s v="AR-10540"/>
    <s v="Andy Reiter"/>
    <x v="0"/>
    <s v="United States"/>
    <x v="383"/>
    <x v="34"/>
    <n v="2895"/>
    <x v="3"/>
    <s v="FUR-FU-10001095"/>
    <x v="0"/>
    <x v="5"/>
    <x v="741"/>
    <n v="52.96"/>
    <n v="2"/>
    <n v="0"/>
    <n v="20.1248"/>
  </r>
  <r>
    <n v="3991"/>
    <x v="1976"/>
    <x v="2"/>
    <x v="935"/>
    <d v="2011-08-11T00:00:00"/>
    <s v="Standard Class"/>
    <s v="MS-17770"/>
    <s v="Maxwell Schwartz"/>
    <x v="0"/>
    <s v="United States"/>
    <x v="152"/>
    <x v="9"/>
    <n v="17602"/>
    <x v="3"/>
    <s v="OFF-SU-10000157"/>
    <x v="1"/>
    <x v="14"/>
    <x v="1399"/>
    <n v="286.34399999999999"/>
    <n v="3"/>
    <n v="0.2"/>
    <n v="-64.427400000000006"/>
  </r>
  <r>
    <n v="3992"/>
    <x v="1977"/>
    <x v="1"/>
    <x v="489"/>
    <d v="2012-05-05T00:00:00"/>
    <s v="Standard Class"/>
    <s v="DB-13120"/>
    <s v="David Bremer"/>
    <x v="1"/>
    <s v="United States"/>
    <x v="67"/>
    <x v="2"/>
    <n v="33614"/>
    <x v="0"/>
    <s v="FUR-FU-10001095"/>
    <x v="0"/>
    <x v="5"/>
    <x v="741"/>
    <n v="63.552"/>
    <n v="3"/>
    <n v="0.2"/>
    <n v="14.299200000000001"/>
  </r>
  <r>
    <n v="3993"/>
    <x v="1977"/>
    <x v="1"/>
    <x v="489"/>
    <d v="2012-05-05T00:00:00"/>
    <s v="Standard Class"/>
    <s v="DB-13120"/>
    <s v="David Bremer"/>
    <x v="1"/>
    <s v="United States"/>
    <x v="67"/>
    <x v="2"/>
    <n v="33614"/>
    <x v="0"/>
    <s v="OFF-SU-10004261"/>
    <x v="1"/>
    <x v="14"/>
    <x v="605"/>
    <n v="41.375999999999998"/>
    <n v="3"/>
    <n v="0.2"/>
    <n v="4.6547999999999998"/>
  </r>
  <r>
    <n v="3994"/>
    <x v="1977"/>
    <x v="1"/>
    <x v="489"/>
    <d v="2012-05-05T00:00:00"/>
    <s v="Standard Class"/>
    <s v="DB-13120"/>
    <s v="David Bremer"/>
    <x v="1"/>
    <s v="United States"/>
    <x v="67"/>
    <x v="2"/>
    <n v="33614"/>
    <x v="0"/>
    <s v="OFF-AR-10004022"/>
    <x v="1"/>
    <x v="6"/>
    <x v="898"/>
    <n v="172.70400000000001"/>
    <n v="6"/>
    <n v="0.2"/>
    <n v="10.794"/>
  </r>
  <r>
    <n v="3995"/>
    <x v="1978"/>
    <x v="1"/>
    <x v="936"/>
    <d v="2012-12-03T00:00:00"/>
    <s v="Standard Class"/>
    <s v="DK-12895"/>
    <s v="Dana Kaydos"/>
    <x v="0"/>
    <s v="United States"/>
    <x v="249"/>
    <x v="6"/>
    <n v="53142"/>
    <x v="2"/>
    <s v="FUR-BO-10002916"/>
    <x v="0"/>
    <x v="0"/>
    <x v="1506"/>
    <n v="512.94000000000005"/>
    <n v="3"/>
    <n v="0"/>
    <n v="97.458600000000004"/>
  </r>
  <r>
    <n v="3996"/>
    <x v="1978"/>
    <x v="1"/>
    <x v="936"/>
    <d v="2012-12-03T00:00:00"/>
    <s v="Standard Class"/>
    <s v="DK-12895"/>
    <s v="Dana Kaydos"/>
    <x v="0"/>
    <s v="United States"/>
    <x v="249"/>
    <x v="6"/>
    <n v="53142"/>
    <x v="2"/>
    <s v="FUR-CH-10002084"/>
    <x v="0"/>
    <x v="1"/>
    <x v="1240"/>
    <n v="860.93"/>
    <n v="7"/>
    <n v="0"/>
    <n v="189.40459999999999"/>
  </r>
  <r>
    <n v="3997"/>
    <x v="1978"/>
    <x v="1"/>
    <x v="936"/>
    <d v="2012-12-03T00:00:00"/>
    <s v="Standard Class"/>
    <s v="DK-12895"/>
    <s v="Dana Kaydos"/>
    <x v="0"/>
    <s v="United States"/>
    <x v="249"/>
    <x v="6"/>
    <n v="53142"/>
    <x v="2"/>
    <s v="TEC-PH-10003012"/>
    <x v="2"/>
    <x v="7"/>
    <x v="344"/>
    <n v="769.95"/>
    <n v="5"/>
    <n v="0"/>
    <n v="223.28550000000001"/>
  </r>
  <r>
    <n v="3998"/>
    <x v="1978"/>
    <x v="1"/>
    <x v="936"/>
    <d v="2012-12-03T00:00:00"/>
    <s v="Standard Class"/>
    <s v="DK-12895"/>
    <s v="Dana Kaydos"/>
    <x v="0"/>
    <s v="United States"/>
    <x v="249"/>
    <x v="6"/>
    <n v="53142"/>
    <x v="2"/>
    <s v="OFF-AR-10002704"/>
    <x v="1"/>
    <x v="6"/>
    <x v="1596"/>
    <n v="14.98"/>
    <n v="1"/>
    <n v="0"/>
    <n v="4.4939999999999998"/>
  </r>
  <r>
    <n v="3999"/>
    <x v="1978"/>
    <x v="1"/>
    <x v="936"/>
    <d v="2012-12-03T00:00:00"/>
    <s v="Standard Class"/>
    <s v="DK-12895"/>
    <s v="Dana Kaydos"/>
    <x v="0"/>
    <s v="United States"/>
    <x v="249"/>
    <x v="6"/>
    <n v="53142"/>
    <x v="2"/>
    <s v="FUR-FU-10000308"/>
    <x v="0"/>
    <x v="5"/>
    <x v="1269"/>
    <n v="373.08"/>
    <n v="6"/>
    <n v="0"/>
    <n v="82.077600000000004"/>
  </r>
  <r>
    <n v="4000"/>
    <x v="1979"/>
    <x v="1"/>
    <x v="789"/>
    <d v="2012-07-20T00:00:00"/>
    <s v="Second Class"/>
    <s v="MP-17965"/>
    <s v="Michael Paige"/>
    <x v="1"/>
    <s v="United States"/>
    <x v="370"/>
    <x v="2"/>
    <n v="34952"/>
    <x v="0"/>
    <s v="FUR-BO-10004709"/>
    <x v="0"/>
    <x v="0"/>
    <x v="263"/>
    <n v="231.92"/>
    <n v="5"/>
    <n v="0.2"/>
    <n v="5.798"/>
  </r>
  <r>
    <n v="4001"/>
    <x v="1980"/>
    <x v="2"/>
    <x v="856"/>
    <d v="2011-10-16T00:00:00"/>
    <s v="Standard Class"/>
    <s v="Dp-13240"/>
    <s v="Dean percer"/>
    <x v="2"/>
    <s v="United States"/>
    <x v="4"/>
    <x v="4"/>
    <n v="98115"/>
    <x v="1"/>
    <s v="FUR-FU-10001196"/>
    <x v="0"/>
    <x v="5"/>
    <x v="1116"/>
    <n v="63.47"/>
    <n v="11"/>
    <n v="0"/>
    <n v="19.041"/>
  </r>
  <r>
    <n v="4002"/>
    <x v="1980"/>
    <x v="2"/>
    <x v="856"/>
    <d v="2011-10-16T00:00:00"/>
    <s v="Standard Class"/>
    <s v="Dp-13240"/>
    <s v="Dean percer"/>
    <x v="2"/>
    <s v="United States"/>
    <x v="4"/>
    <x v="4"/>
    <n v="98115"/>
    <x v="1"/>
    <s v="TEC-AC-10002942"/>
    <x v="2"/>
    <x v="11"/>
    <x v="1597"/>
    <n v="345"/>
    <n v="5"/>
    <n v="0"/>
    <n v="58.65"/>
  </r>
  <r>
    <n v="4003"/>
    <x v="1981"/>
    <x v="0"/>
    <x v="840"/>
    <d v="2013-09-03T00:00:00"/>
    <s v="Standard Class"/>
    <s v="CC-12220"/>
    <s v="Chris Cortes"/>
    <x v="0"/>
    <s v="United States"/>
    <x v="52"/>
    <x v="5"/>
    <n v="78207"/>
    <x v="2"/>
    <s v="FUR-TA-10004915"/>
    <x v="0"/>
    <x v="3"/>
    <x v="331"/>
    <n v="637.89599999999996"/>
    <n v="3"/>
    <n v="0.3"/>
    <n v="-127.5792"/>
  </r>
  <r>
    <n v="4004"/>
    <x v="1981"/>
    <x v="0"/>
    <x v="840"/>
    <d v="2013-09-03T00:00:00"/>
    <s v="Standard Class"/>
    <s v="CC-12220"/>
    <s v="Chris Cortes"/>
    <x v="0"/>
    <s v="United States"/>
    <x v="52"/>
    <x v="5"/>
    <n v="78207"/>
    <x v="2"/>
    <s v="TEC-MA-10001016"/>
    <x v="2"/>
    <x v="15"/>
    <x v="1598"/>
    <n v="287.91000000000003"/>
    <n v="3"/>
    <n v="0.4"/>
    <n v="33.589500000000001"/>
  </r>
  <r>
    <n v="4005"/>
    <x v="1981"/>
    <x v="0"/>
    <x v="840"/>
    <d v="2013-09-03T00:00:00"/>
    <s v="Standard Class"/>
    <s v="CC-12220"/>
    <s v="Chris Cortes"/>
    <x v="0"/>
    <s v="United States"/>
    <x v="52"/>
    <x v="5"/>
    <n v="78207"/>
    <x v="2"/>
    <s v="OFF-EN-10000483"/>
    <x v="1"/>
    <x v="12"/>
    <x v="369"/>
    <n v="36.6"/>
    <n v="3"/>
    <n v="0.2"/>
    <n v="11.895"/>
  </r>
  <r>
    <n v="4006"/>
    <x v="1982"/>
    <x v="1"/>
    <x v="895"/>
    <d v="2012-12-16T00:00:00"/>
    <s v="Standard Class"/>
    <s v="KM-16660"/>
    <s v="Khloe Miller"/>
    <x v="0"/>
    <s v="United States"/>
    <x v="185"/>
    <x v="32"/>
    <n v="30076"/>
    <x v="0"/>
    <s v="OFF-AR-10003087"/>
    <x v="1"/>
    <x v="6"/>
    <x v="33"/>
    <n v="1.78"/>
    <n v="1"/>
    <n v="0"/>
    <n v="0.49840000000000001"/>
  </r>
  <r>
    <n v="4007"/>
    <x v="1982"/>
    <x v="1"/>
    <x v="895"/>
    <d v="2012-12-16T00:00:00"/>
    <s v="Standard Class"/>
    <s v="KM-16660"/>
    <s v="Khloe Miller"/>
    <x v="0"/>
    <s v="United States"/>
    <x v="185"/>
    <x v="32"/>
    <n v="30076"/>
    <x v="0"/>
    <s v="OFF-PA-10000520"/>
    <x v="1"/>
    <x v="10"/>
    <x v="1419"/>
    <n v="25.92"/>
    <n v="4"/>
    <n v="0"/>
    <n v="12.441599999999999"/>
  </r>
  <r>
    <n v="4008"/>
    <x v="1982"/>
    <x v="1"/>
    <x v="895"/>
    <d v="2012-12-16T00:00:00"/>
    <s v="Standard Class"/>
    <s v="KM-16660"/>
    <s v="Khloe Miller"/>
    <x v="0"/>
    <s v="United States"/>
    <x v="185"/>
    <x v="32"/>
    <n v="30076"/>
    <x v="0"/>
    <s v="TEC-AC-10001553"/>
    <x v="2"/>
    <x v="11"/>
    <x v="1599"/>
    <n v="101.94"/>
    <n v="6"/>
    <n v="0"/>
    <n v="21.407399999999999"/>
  </r>
  <r>
    <n v="4009"/>
    <x v="1983"/>
    <x v="1"/>
    <x v="217"/>
    <d v="2012-12-22T00:00:00"/>
    <s v="Standard Class"/>
    <s v="MK-17905"/>
    <s v="Michael Kennedy"/>
    <x v="1"/>
    <s v="United States"/>
    <x v="103"/>
    <x v="22"/>
    <n v="80027"/>
    <x v="1"/>
    <s v="OFF-AR-10000634"/>
    <x v="1"/>
    <x v="6"/>
    <x v="988"/>
    <n v="6.8479999999999999"/>
    <n v="2"/>
    <n v="0.2"/>
    <n v="0.59919999999999995"/>
  </r>
  <r>
    <n v="4010"/>
    <x v="1984"/>
    <x v="3"/>
    <x v="314"/>
    <d v="2014-06-01T00:00:00"/>
    <s v="Standard Class"/>
    <s v="SC-20725"/>
    <s v="Steven Cartwright"/>
    <x v="0"/>
    <s v="United States"/>
    <x v="1"/>
    <x v="1"/>
    <n v="90036"/>
    <x v="1"/>
    <s v="FUR-FU-10001215"/>
    <x v="0"/>
    <x v="5"/>
    <x v="1600"/>
    <n v="474.43"/>
    <n v="11"/>
    <n v="0"/>
    <n v="199.26060000000001"/>
  </r>
  <r>
    <n v="4011"/>
    <x v="1985"/>
    <x v="3"/>
    <x v="610"/>
    <d v="2014-11-25T00:00:00"/>
    <s v="First Class"/>
    <s v="CC-12475"/>
    <s v="Cindy Chapman"/>
    <x v="0"/>
    <s v="United States"/>
    <x v="10"/>
    <x v="9"/>
    <n v="19143"/>
    <x v="3"/>
    <s v="OFF-PA-10001204"/>
    <x v="1"/>
    <x v="10"/>
    <x v="518"/>
    <n v="8.4480000000000004"/>
    <n v="2"/>
    <n v="0.2"/>
    <n v="2.64"/>
  </r>
  <r>
    <n v="4012"/>
    <x v="1985"/>
    <x v="3"/>
    <x v="610"/>
    <d v="2014-11-25T00:00:00"/>
    <s v="First Class"/>
    <s v="CC-12475"/>
    <s v="Cindy Chapman"/>
    <x v="0"/>
    <s v="United States"/>
    <x v="10"/>
    <x v="9"/>
    <n v="19143"/>
    <x v="3"/>
    <s v="OFF-ST-10002444"/>
    <x v="1"/>
    <x v="4"/>
    <x v="571"/>
    <n v="39.295999999999999"/>
    <n v="4"/>
    <n v="0.2"/>
    <n v="3.9296000000000002"/>
  </r>
  <r>
    <n v="4013"/>
    <x v="1986"/>
    <x v="1"/>
    <x v="937"/>
    <d v="2012-12-27T00:00:00"/>
    <s v="Standard Class"/>
    <s v="BT-11305"/>
    <s v="Beth Thompson"/>
    <x v="2"/>
    <s v="United States"/>
    <x v="384"/>
    <x v="6"/>
    <n v="54880"/>
    <x v="2"/>
    <s v="OFF-AR-10000203"/>
    <x v="1"/>
    <x v="6"/>
    <x v="777"/>
    <n v="17.12"/>
    <n v="4"/>
    <n v="0"/>
    <n v="4.9648000000000003"/>
  </r>
  <r>
    <n v="4014"/>
    <x v="1987"/>
    <x v="1"/>
    <x v="841"/>
    <d v="2012-08-28T00:00:00"/>
    <s v="Standard Class"/>
    <s v="FH-14350"/>
    <s v="Fred Harton"/>
    <x v="0"/>
    <s v="United States"/>
    <x v="118"/>
    <x v="32"/>
    <n v="30318"/>
    <x v="0"/>
    <s v="OFF-AP-10000828"/>
    <x v="1"/>
    <x v="9"/>
    <x v="1087"/>
    <n v="542.94000000000005"/>
    <n v="3"/>
    <n v="0"/>
    <n v="152.0232"/>
  </r>
  <r>
    <n v="4015"/>
    <x v="1987"/>
    <x v="1"/>
    <x v="841"/>
    <d v="2012-08-28T00:00:00"/>
    <s v="Standard Class"/>
    <s v="FH-14350"/>
    <s v="Fred Harton"/>
    <x v="0"/>
    <s v="United States"/>
    <x v="118"/>
    <x v="32"/>
    <n v="30318"/>
    <x v="0"/>
    <s v="OFF-LA-10003190"/>
    <x v="1"/>
    <x v="2"/>
    <x v="1163"/>
    <n v="8.64"/>
    <n v="3"/>
    <n v="0"/>
    <n v="4.2336"/>
  </r>
  <r>
    <n v="4016"/>
    <x v="1987"/>
    <x v="1"/>
    <x v="841"/>
    <d v="2012-08-28T00:00:00"/>
    <s v="Standard Class"/>
    <s v="FH-14350"/>
    <s v="Fred Harton"/>
    <x v="0"/>
    <s v="United States"/>
    <x v="118"/>
    <x v="32"/>
    <n v="30318"/>
    <x v="0"/>
    <s v="OFF-PA-10002319"/>
    <x v="1"/>
    <x v="10"/>
    <x v="1391"/>
    <n v="193.8"/>
    <n v="5"/>
    <n v="0"/>
    <n v="94.962000000000003"/>
  </r>
  <r>
    <n v="4017"/>
    <x v="1987"/>
    <x v="1"/>
    <x v="841"/>
    <d v="2012-08-28T00:00:00"/>
    <s v="Standard Class"/>
    <s v="FH-14350"/>
    <s v="Fred Harton"/>
    <x v="0"/>
    <s v="United States"/>
    <x v="118"/>
    <x v="32"/>
    <n v="30318"/>
    <x v="0"/>
    <s v="OFF-PA-10003893"/>
    <x v="1"/>
    <x v="10"/>
    <x v="1096"/>
    <n v="21.4"/>
    <n v="5"/>
    <n v="0"/>
    <n v="9.6300000000000008"/>
  </r>
  <r>
    <n v="4018"/>
    <x v="1987"/>
    <x v="1"/>
    <x v="841"/>
    <d v="2012-08-28T00:00:00"/>
    <s v="Standard Class"/>
    <s v="FH-14350"/>
    <s v="Fred Harton"/>
    <x v="0"/>
    <s v="United States"/>
    <x v="118"/>
    <x v="32"/>
    <n v="30318"/>
    <x v="0"/>
    <s v="OFF-PA-10002499"/>
    <x v="1"/>
    <x v="10"/>
    <x v="1601"/>
    <n v="97.88"/>
    <n v="2"/>
    <n v="0"/>
    <n v="48.94"/>
  </r>
  <r>
    <n v="4019"/>
    <x v="1987"/>
    <x v="1"/>
    <x v="841"/>
    <d v="2012-08-28T00:00:00"/>
    <s v="Standard Class"/>
    <s v="FH-14350"/>
    <s v="Fred Harton"/>
    <x v="0"/>
    <s v="United States"/>
    <x v="118"/>
    <x v="32"/>
    <n v="30318"/>
    <x v="0"/>
    <s v="TEC-AC-10004568"/>
    <x v="2"/>
    <x v="11"/>
    <x v="1109"/>
    <n v="251.91"/>
    <n v="9"/>
    <n v="0"/>
    <n v="47.862900000000003"/>
  </r>
  <r>
    <n v="4020"/>
    <x v="1987"/>
    <x v="1"/>
    <x v="841"/>
    <d v="2012-08-28T00:00:00"/>
    <s v="Standard Class"/>
    <s v="FH-14350"/>
    <s v="Fred Harton"/>
    <x v="0"/>
    <s v="United States"/>
    <x v="118"/>
    <x v="32"/>
    <n v="30318"/>
    <x v="0"/>
    <s v="OFF-AP-10001492"/>
    <x v="1"/>
    <x v="9"/>
    <x v="22"/>
    <n v="25.86"/>
    <n v="3"/>
    <n v="0"/>
    <n v="6.7236000000000002"/>
  </r>
  <r>
    <n v="4021"/>
    <x v="1988"/>
    <x v="2"/>
    <x v="169"/>
    <d v="2011-06-27T00:00:00"/>
    <s v="Standard Class"/>
    <s v="AA-10645"/>
    <s v="Anna Andreadi"/>
    <x v="0"/>
    <s v="United States"/>
    <x v="142"/>
    <x v="9"/>
    <n v="19013"/>
    <x v="3"/>
    <s v="FUR-CH-10004698"/>
    <x v="0"/>
    <x v="1"/>
    <x v="166"/>
    <n v="170.05799999999999"/>
    <n v="3"/>
    <n v="0.3"/>
    <n v="-4.8587999999999996"/>
  </r>
  <r>
    <n v="4022"/>
    <x v="1988"/>
    <x v="2"/>
    <x v="169"/>
    <d v="2011-06-27T00:00:00"/>
    <s v="Standard Class"/>
    <s v="AA-10645"/>
    <s v="Anna Andreadi"/>
    <x v="0"/>
    <s v="United States"/>
    <x v="142"/>
    <x v="9"/>
    <n v="19013"/>
    <x v="3"/>
    <s v="TEC-PH-10004093"/>
    <x v="2"/>
    <x v="7"/>
    <x v="40"/>
    <n v="82.781999999999996"/>
    <n v="3"/>
    <n v="0.4"/>
    <n v="-15.1767"/>
  </r>
  <r>
    <n v="4023"/>
    <x v="1988"/>
    <x v="2"/>
    <x v="169"/>
    <d v="2011-06-27T00:00:00"/>
    <s v="Standard Class"/>
    <s v="AA-10645"/>
    <s v="Anna Andreadi"/>
    <x v="0"/>
    <s v="United States"/>
    <x v="142"/>
    <x v="9"/>
    <n v="19013"/>
    <x v="3"/>
    <s v="FUR-CH-10000454"/>
    <x v="0"/>
    <x v="1"/>
    <x v="1"/>
    <n v="853.93"/>
    <n v="5"/>
    <n v="0.3"/>
    <n v="0"/>
  </r>
  <r>
    <n v="4024"/>
    <x v="1989"/>
    <x v="3"/>
    <x v="855"/>
    <d v="2014-10-29T00:00:00"/>
    <s v="First Class"/>
    <s v="JO-15145"/>
    <s v="Jack O'Briant"/>
    <x v="1"/>
    <s v="United States"/>
    <x v="8"/>
    <x v="1"/>
    <n v="94110"/>
    <x v="1"/>
    <s v="FUR-BO-10003034"/>
    <x v="0"/>
    <x v="0"/>
    <x v="1194"/>
    <n v="556.66499999999996"/>
    <n v="5"/>
    <n v="0.15"/>
    <n v="6.5490000000000004"/>
  </r>
  <r>
    <n v="4025"/>
    <x v="1989"/>
    <x v="3"/>
    <x v="855"/>
    <d v="2014-10-29T00:00:00"/>
    <s v="First Class"/>
    <s v="JO-15145"/>
    <s v="Jack O'Briant"/>
    <x v="1"/>
    <s v="United States"/>
    <x v="8"/>
    <x v="1"/>
    <n v="94110"/>
    <x v="1"/>
    <s v="TEC-PH-10003215"/>
    <x v="2"/>
    <x v="7"/>
    <x v="1602"/>
    <n v="95.84"/>
    <n v="4"/>
    <n v="0.2"/>
    <n v="34.741999999999997"/>
  </r>
  <r>
    <n v="4026"/>
    <x v="1990"/>
    <x v="3"/>
    <x v="938"/>
    <d v="2014-08-14T00:00:00"/>
    <s v="First Class"/>
    <s v="SF-20965"/>
    <s v="Sylvia Foulston"/>
    <x v="1"/>
    <s v="United States"/>
    <x v="385"/>
    <x v="5"/>
    <n v="76021"/>
    <x v="2"/>
    <s v="OFF-PA-10001776"/>
    <x v="1"/>
    <x v="10"/>
    <x v="1263"/>
    <n v="29.664000000000001"/>
    <n v="4"/>
    <n v="0.2"/>
    <n v="10.0116"/>
  </r>
  <r>
    <n v="4027"/>
    <x v="1990"/>
    <x v="3"/>
    <x v="938"/>
    <d v="2014-08-14T00:00:00"/>
    <s v="First Class"/>
    <s v="SF-20965"/>
    <s v="Sylvia Foulston"/>
    <x v="1"/>
    <s v="United States"/>
    <x v="385"/>
    <x v="5"/>
    <n v="76021"/>
    <x v="2"/>
    <s v="OFF-AR-10004582"/>
    <x v="1"/>
    <x v="6"/>
    <x v="1175"/>
    <n v="9.1839999999999993"/>
    <n v="7"/>
    <n v="0.2"/>
    <n v="2.87"/>
  </r>
  <r>
    <n v="4028"/>
    <x v="1990"/>
    <x v="3"/>
    <x v="938"/>
    <d v="2014-08-14T00:00:00"/>
    <s v="First Class"/>
    <s v="SF-20965"/>
    <s v="Sylvia Foulston"/>
    <x v="1"/>
    <s v="United States"/>
    <x v="385"/>
    <x v="5"/>
    <n v="76021"/>
    <x v="2"/>
    <s v="TEC-PH-10001557"/>
    <x v="2"/>
    <x v="7"/>
    <x v="658"/>
    <n v="153.584"/>
    <n v="2"/>
    <n v="0.2"/>
    <n v="13.438599999999999"/>
  </r>
  <r>
    <n v="4029"/>
    <x v="1990"/>
    <x v="3"/>
    <x v="938"/>
    <d v="2014-08-14T00:00:00"/>
    <s v="First Class"/>
    <s v="SF-20965"/>
    <s v="Sylvia Foulston"/>
    <x v="1"/>
    <s v="United States"/>
    <x v="385"/>
    <x v="5"/>
    <n v="76021"/>
    <x v="2"/>
    <s v="OFF-BI-10004209"/>
    <x v="1"/>
    <x v="8"/>
    <x v="1206"/>
    <n v="12.864000000000001"/>
    <n v="8"/>
    <n v="0.8"/>
    <n v="-22.512"/>
  </r>
  <r>
    <n v="4030"/>
    <x v="1991"/>
    <x v="3"/>
    <x v="165"/>
    <d v="2014-12-29T00:00:00"/>
    <s v="Standard Class"/>
    <s v="CS-12355"/>
    <s v="Christine Sundaresam"/>
    <x v="0"/>
    <s v="United States"/>
    <x v="240"/>
    <x v="28"/>
    <n v="70506"/>
    <x v="0"/>
    <s v="TEC-MA-10003183"/>
    <x v="2"/>
    <x v="15"/>
    <x v="942"/>
    <n v="479.97"/>
    <n v="3"/>
    <n v="0"/>
    <n v="239.98500000000001"/>
  </r>
  <r>
    <n v="4031"/>
    <x v="1991"/>
    <x v="3"/>
    <x v="165"/>
    <d v="2014-12-29T00:00:00"/>
    <s v="Standard Class"/>
    <s v="CS-12355"/>
    <s v="Christine Sundaresam"/>
    <x v="0"/>
    <s v="United States"/>
    <x v="240"/>
    <x v="28"/>
    <n v="70506"/>
    <x v="0"/>
    <s v="FUR-CH-10002439"/>
    <x v="0"/>
    <x v="1"/>
    <x v="1316"/>
    <n v="232.88"/>
    <n v="4"/>
    <n v="0"/>
    <n v="60.5488"/>
  </r>
  <r>
    <n v="4032"/>
    <x v="1992"/>
    <x v="0"/>
    <x v="182"/>
    <d v="2013-01-10T00:00:00"/>
    <s v="Standard Class"/>
    <s v="SN-20710"/>
    <s v="Steve Nguyen"/>
    <x v="2"/>
    <s v="United States"/>
    <x v="386"/>
    <x v="4"/>
    <n v="98042"/>
    <x v="1"/>
    <s v="OFF-AP-10000576"/>
    <x v="1"/>
    <x v="9"/>
    <x v="637"/>
    <n v="236.88"/>
    <n v="6"/>
    <n v="0"/>
    <n v="66.326400000000007"/>
  </r>
  <r>
    <n v="4033"/>
    <x v="1992"/>
    <x v="0"/>
    <x v="182"/>
    <d v="2013-01-10T00:00:00"/>
    <s v="Standard Class"/>
    <s v="SN-20710"/>
    <s v="Steve Nguyen"/>
    <x v="2"/>
    <s v="United States"/>
    <x v="386"/>
    <x v="4"/>
    <n v="98042"/>
    <x v="1"/>
    <s v="OFF-PA-10004040"/>
    <x v="1"/>
    <x v="10"/>
    <x v="99"/>
    <n v="29.9"/>
    <n v="5"/>
    <n v="0"/>
    <n v="14.651"/>
  </r>
  <r>
    <n v="4034"/>
    <x v="1992"/>
    <x v="0"/>
    <x v="182"/>
    <d v="2013-01-10T00:00:00"/>
    <s v="Standard Class"/>
    <s v="SN-20710"/>
    <s v="Steve Nguyen"/>
    <x v="2"/>
    <s v="United States"/>
    <x v="386"/>
    <x v="4"/>
    <n v="98042"/>
    <x v="1"/>
    <s v="TEC-AC-10003063"/>
    <x v="2"/>
    <x v="11"/>
    <x v="1052"/>
    <n v="100"/>
    <n v="4"/>
    <n v="0"/>
    <n v="21"/>
  </r>
  <r>
    <n v="4035"/>
    <x v="1993"/>
    <x v="0"/>
    <x v="939"/>
    <d v="2013-12-13T00:00:00"/>
    <s v="Same Day"/>
    <s v="JM-15655"/>
    <s v="Jim Mitchum"/>
    <x v="1"/>
    <s v="United States"/>
    <x v="160"/>
    <x v="24"/>
    <n v="44052"/>
    <x v="3"/>
    <s v="OFF-BI-10003982"/>
    <x v="1"/>
    <x v="8"/>
    <x v="346"/>
    <n v="18.693000000000001"/>
    <n v="3"/>
    <n v="0.7"/>
    <n v="-14.331300000000001"/>
  </r>
  <r>
    <n v="4036"/>
    <x v="1993"/>
    <x v="0"/>
    <x v="939"/>
    <d v="2013-12-13T00:00:00"/>
    <s v="Same Day"/>
    <s v="JM-15655"/>
    <s v="Jim Mitchum"/>
    <x v="1"/>
    <s v="United States"/>
    <x v="160"/>
    <x v="24"/>
    <n v="44052"/>
    <x v="3"/>
    <s v="TEC-AC-10002567"/>
    <x v="2"/>
    <x v="11"/>
    <x v="423"/>
    <n v="383.952"/>
    <n v="6"/>
    <n v="0.2"/>
    <n v="76.790400000000005"/>
  </r>
  <r>
    <n v="4037"/>
    <x v="1994"/>
    <x v="1"/>
    <x v="75"/>
    <d v="2013-01-01T00:00:00"/>
    <s v="Standard Class"/>
    <s v="FH-14350"/>
    <s v="Fred Harton"/>
    <x v="0"/>
    <s v="United States"/>
    <x v="22"/>
    <x v="10"/>
    <n v="60623"/>
    <x v="2"/>
    <s v="OFF-ST-10004950"/>
    <x v="1"/>
    <x v="4"/>
    <x v="1510"/>
    <n v="24.815999999999999"/>
    <n v="2"/>
    <n v="0.2"/>
    <n v="1.5509999999999999"/>
  </r>
  <r>
    <n v="4038"/>
    <x v="1995"/>
    <x v="2"/>
    <x v="282"/>
    <d v="2012-02-01T00:00:00"/>
    <s v="Standard Class"/>
    <s v="AJ-10795"/>
    <s v="Anthony Johnson"/>
    <x v="1"/>
    <s v="United States"/>
    <x v="8"/>
    <x v="1"/>
    <n v="94110"/>
    <x v="1"/>
    <s v="FUR-FU-10000550"/>
    <x v="0"/>
    <x v="5"/>
    <x v="1445"/>
    <n v="24.9"/>
    <n v="5"/>
    <n v="0"/>
    <n v="8.2170000000000005"/>
  </r>
  <r>
    <n v="4039"/>
    <x v="1995"/>
    <x v="2"/>
    <x v="282"/>
    <d v="2012-02-01T00:00:00"/>
    <s v="Standard Class"/>
    <s v="AJ-10795"/>
    <s v="Anthony Johnson"/>
    <x v="1"/>
    <s v="United States"/>
    <x v="8"/>
    <x v="1"/>
    <n v="94110"/>
    <x v="1"/>
    <s v="OFF-PA-10000528"/>
    <x v="1"/>
    <x v="10"/>
    <x v="1136"/>
    <n v="21.12"/>
    <n v="4"/>
    <n v="0"/>
    <n v="9.5039999999999996"/>
  </r>
  <r>
    <n v="4040"/>
    <x v="1995"/>
    <x v="2"/>
    <x v="282"/>
    <d v="2012-02-01T00:00:00"/>
    <s v="Standard Class"/>
    <s v="AJ-10795"/>
    <s v="Anthony Johnson"/>
    <x v="1"/>
    <s v="United States"/>
    <x v="8"/>
    <x v="1"/>
    <n v="94110"/>
    <x v="1"/>
    <s v="TEC-MA-10003183"/>
    <x v="2"/>
    <x v="15"/>
    <x v="942"/>
    <n v="767.952"/>
    <n v="6"/>
    <n v="0.2"/>
    <n v="287.98200000000003"/>
  </r>
  <r>
    <n v="4041"/>
    <x v="1995"/>
    <x v="2"/>
    <x v="282"/>
    <d v="2012-02-01T00:00:00"/>
    <s v="Standard Class"/>
    <s v="AJ-10795"/>
    <s v="Anthony Johnson"/>
    <x v="1"/>
    <s v="United States"/>
    <x v="8"/>
    <x v="1"/>
    <n v="94110"/>
    <x v="1"/>
    <s v="OFF-BI-10003305"/>
    <x v="1"/>
    <x v="8"/>
    <x v="565"/>
    <n v="14.352"/>
    <n v="3"/>
    <n v="0.2"/>
    <n v="4.6643999999999997"/>
  </r>
  <r>
    <n v="4042"/>
    <x v="1995"/>
    <x v="2"/>
    <x v="282"/>
    <d v="2012-02-01T00:00:00"/>
    <s v="Standard Class"/>
    <s v="AJ-10795"/>
    <s v="Anthony Johnson"/>
    <x v="1"/>
    <s v="United States"/>
    <x v="8"/>
    <x v="1"/>
    <n v="94110"/>
    <x v="1"/>
    <s v="TEC-PH-10001425"/>
    <x v="2"/>
    <x v="7"/>
    <x v="511"/>
    <n v="191.976"/>
    <n v="3"/>
    <n v="0.2"/>
    <n v="19.197600000000001"/>
  </r>
  <r>
    <n v="4043"/>
    <x v="1995"/>
    <x v="2"/>
    <x v="282"/>
    <d v="2012-02-01T00:00:00"/>
    <s v="Standard Class"/>
    <s v="AJ-10795"/>
    <s v="Anthony Johnson"/>
    <x v="1"/>
    <s v="United States"/>
    <x v="8"/>
    <x v="1"/>
    <n v="94110"/>
    <x v="1"/>
    <s v="OFF-LA-10001474"/>
    <x v="1"/>
    <x v="2"/>
    <x v="917"/>
    <n v="274.77"/>
    <n v="9"/>
    <n v="0"/>
    <n v="126.3942"/>
  </r>
  <r>
    <n v="4044"/>
    <x v="1995"/>
    <x v="2"/>
    <x v="282"/>
    <d v="2012-02-01T00:00:00"/>
    <s v="Standard Class"/>
    <s v="AJ-10795"/>
    <s v="Anthony Johnson"/>
    <x v="1"/>
    <s v="United States"/>
    <x v="8"/>
    <x v="1"/>
    <n v="94110"/>
    <x v="1"/>
    <s v="FUR-FU-10000672"/>
    <x v="0"/>
    <x v="5"/>
    <x v="1508"/>
    <n v="70.56"/>
    <n v="6"/>
    <n v="0"/>
    <n v="23.990400000000001"/>
  </r>
  <r>
    <n v="4045"/>
    <x v="1996"/>
    <x v="1"/>
    <x v="608"/>
    <d v="2012-06-30T00:00:00"/>
    <s v="Standard Class"/>
    <s v="JF-15565"/>
    <s v="Jill Fjeld"/>
    <x v="0"/>
    <s v="United States"/>
    <x v="8"/>
    <x v="1"/>
    <n v="94110"/>
    <x v="1"/>
    <s v="FUR-FU-10001979"/>
    <x v="0"/>
    <x v="5"/>
    <x v="509"/>
    <n v="204.85"/>
    <n v="5"/>
    <n v="0"/>
    <n v="57.357999999999997"/>
  </r>
  <r>
    <n v="4046"/>
    <x v="1997"/>
    <x v="1"/>
    <x v="788"/>
    <d v="2012-07-04T00:00:00"/>
    <s v="Standard Class"/>
    <s v="CS-11845"/>
    <s v="Cari Sayre"/>
    <x v="1"/>
    <s v="United States"/>
    <x v="12"/>
    <x v="5"/>
    <n v="77070"/>
    <x v="2"/>
    <s v="OFF-BI-10003707"/>
    <x v="1"/>
    <x v="8"/>
    <x v="776"/>
    <n v="9.1560000000000006"/>
    <n v="3"/>
    <n v="0.8"/>
    <n v="-13.734"/>
  </r>
  <r>
    <n v="4047"/>
    <x v="1998"/>
    <x v="3"/>
    <x v="208"/>
    <d v="2014-10-26T00:00:00"/>
    <s v="Standard Class"/>
    <s v="SP-20920"/>
    <s v="Susan Pistek"/>
    <x v="0"/>
    <s v="United States"/>
    <x v="22"/>
    <x v="10"/>
    <n v="60653"/>
    <x v="2"/>
    <s v="OFF-AP-10002191"/>
    <x v="1"/>
    <x v="9"/>
    <x v="800"/>
    <n v="23.992000000000001"/>
    <n v="2"/>
    <n v="0.8"/>
    <n v="-62.379199999999997"/>
  </r>
  <r>
    <n v="4048"/>
    <x v="1999"/>
    <x v="1"/>
    <x v="747"/>
    <d v="2012-07-19T00:00:00"/>
    <s v="First Class"/>
    <s v="KE-16420"/>
    <s v="Katrina Edelman"/>
    <x v="1"/>
    <s v="United States"/>
    <x v="20"/>
    <x v="15"/>
    <n v="10035"/>
    <x v="3"/>
    <s v="OFF-PA-10000501"/>
    <x v="1"/>
    <x v="10"/>
    <x v="966"/>
    <n v="80.88"/>
    <n v="3"/>
    <n v="0"/>
    <n v="39.6312"/>
  </r>
  <r>
    <n v="4049"/>
    <x v="1999"/>
    <x v="1"/>
    <x v="747"/>
    <d v="2012-07-19T00:00:00"/>
    <s v="First Class"/>
    <s v="KE-16420"/>
    <s v="Katrina Edelman"/>
    <x v="1"/>
    <s v="United States"/>
    <x v="20"/>
    <x v="15"/>
    <n v="10035"/>
    <x v="3"/>
    <s v="TEC-AC-10001990"/>
    <x v="2"/>
    <x v="11"/>
    <x v="861"/>
    <n v="599.9"/>
    <n v="10"/>
    <n v="0"/>
    <n v="191.96799999999999"/>
  </r>
  <r>
    <n v="4050"/>
    <x v="2000"/>
    <x v="3"/>
    <x v="92"/>
    <d v="2014-06-27T00:00:00"/>
    <s v="Second Class"/>
    <s v="GA-14515"/>
    <s v="George Ashbrook"/>
    <x v="0"/>
    <s v="United States"/>
    <x v="20"/>
    <x v="15"/>
    <n v="10011"/>
    <x v="3"/>
    <s v="FUR-FU-10003601"/>
    <x v="0"/>
    <x v="5"/>
    <x v="729"/>
    <n v="276.69"/>
    <n v="3"/>
    <n v="0"/>
    <n v="49.804200000000002"/>
  </r>
  <r>
    <n v="4051"/>
    <x v="2000"/>
    <x v="3"/>
    <x v="92"/>
    <d v="2014-06-27T00:00:00"/>
    <s v="Second Class"/>
    <s v="GA-14515"/>
    <s v="George Ashbrook"/>
    <x v="0"/>
    <s v="United States"/>
    <x v="20"/>
    <x v="15"/>
    <n v="10011"/>
    <x v="3"/>
    <s v="FUR-CH-10001891"/>
    <x v="0"/>
    <x v="1"/>
    <x v="265"/>
    <n v="172.76400000000001"/>
    <n v="2"/>
    <n v="0.1"/>
    <n v="32.633200000000002"/>
  </r>
  <r>
    <n v="4052"/>
    <x v="2001"/>
    <x v="2"/>
    <x v="411"/>
    <d v="2011-03-10T00:00:00"/>
    <s v="Standard Class"/>
    <s v="SM-20950"/>
    <s v="Suzanne McNair"/>
    <x v="1"/>
    <s v="United States"/>
    <x v="10"/>
    <x v="9"/>
    <n v="19134"/>
    <x v="3"/>
    <s v="OFF-AR-10003469"/>
    <x v="1"/>
    <x v="6"/>
    <x v="1249"/>
    <n v="4.2240000000000002"/>
    <n v="3"/>
    <n v="0.2"/>
    <n v="1.4783999999999999"/>
  </r>
  <r>
    <n v="4053"/>
    <x v="2001"/>
    <x v="2"/>
    <x v="411"/>
    <d v="2011-03-10T00:00:00"/>
    <s v="Standard Class"/>
    <s v="SM-20950"/>
    <s v="Suzanne McNair"/>
    <x v="1"/>
    <s v="United States"/>
    <x v="10"/>
    <x v="9"/>
    <n v="19134"/>
    <x v="3"/>
    <s v="FUR-TA-10004175"/>
    <x v="0"/>
    <x v="3"/>
    <x v="1146"/>
    <n v="409.27199999999999"/>
    <n v="2"/>
    <n v="0.4"/>
    <n v="-81.854399999999998"/>
  </r>
  <r>
    <n v="4054"/>
    <x v="2001"/>
    <x v="2"/>
    <x v="411"/>
    <d v="2011-03-10T00:00:00"/>
    <s v="Standard Class"/>
    <s v="SM-20950"/>
    <s v="Suzanne McNair"/>
    <x v="1"/>
    <s v="United States"/>
    <x v="10"/>
    <x v="9"/>
    <n v="19134"/>
    <x v="3"/>
    <s v="OFF-LA-10002945"/>
    <x v="1"/>
    <x v="2"/>
    <x v="1603"/>
    <n v="55.44"/>
    <n v="11"/>
    <n v="0.2"/>
    <n v="18.018000000000001"/>
  </r>
  <r>
    <n v="4055"/>
    <x v="2001"/>
    <x v="2"/>
    <x v="411"/>
    <d v="2011-03-10T00:00:00"/>
    <s v="Standard Class"/>
    <s v="SM-20950"/>
    <s v="Suzanne McNair"/>
    <x v="1"/>
    <s v="United States"/>
    <x v="10"/>
    <x v="9"/>
    <n v="19134"/>
    <x v="3"/>
    <s v="OFF-PA-10000533"/>
    <x v="1"/>
    <x v="10"/>
    <x v="1196"/>
    <n v="20.928000000000001"/>
    <n v="4"/>
    <n v="0.2"/>
    <n v="6.8015999999999996"/>
  </r>
  <r>
    <n v="4056"/>
    <x v="2001"/>
    <x v="2"/>
    <x v="411"/>
    <d v="2011-03-10T00:00:00"/>
    <s v="Standard Class"/>
    <s v="SM-20950"/>
    <s v="Suzanne McNair"/>
    <x v="1"/>
    <s v="United States"/>
    <x v="10"/>
    <x v="9"/>
    <n v="19134"/>
    <x v="3"/>
    <s v="OFF-ST-10004459"/>
    <x v="1"/>
    <x v="4"/>
    <x v="454"/>
    <n v="1801.6320000000001"/>
    <n v="6"/>
    <n v="0.2"/>
    <n v="-337.80599999999998"/>
  </r>
  <r>
    <n v="4057"/>
    <x v="2001"/>
    <x v="2"/>
    <x v="411"/>
    <d v="2011-03-10T00:00:00"/>
    <s v="Standard Class"/>
    <s v="SM-20950"/>
    <s v="Suzanne McNair"/>
    <x v="1"/>
    <s v="United States"/>
    <x v="10"/>
    <x v="9"/>
    <n v="19134"/>
    <x v="3"/>
    <s v="FUR-TA-10004147"/>
    <x v="0"/>
    <x v="3"/>
    <x v="811"/>
    <n v="67.176000000000002"/>
    <n v="1"/>
    <n v="0.4"/>
    <n v="-20.152799999999999"/>
  </r>
  <r>
    <n v="4058"/>
    <x v="2002"/>
    <x v="2"/>
    <x v="156"/>
    <d v="2011-11-28T00:00:00"/>
    <s v="Standard Class"/>
    <s v="DK-12985"/>
    <s v="Darren Koutras"/>
    <x v="0"/>
    <s v="United States"/>
    <x v="22"/>
    <x v="10"/>
    <n v="60610"/>
    <x v="2"/>
    <s v="OFF-ST-10000046"/>
    <x v="1"/>
    <x v="4"/>
    <x v="757"/>
    <n v="646.20000000000005"/>
    <n v="5"/>
    <n v="0.2"/>
    <n v="-8.0775000000000006"/>
  </r>
  <r>
    <n v="4059"/>
    <x v="2003"/>
    <x v="1"/>
    <x v="312"/>
    <d v="2012-11-24T00:00:00"/>
    <s v="Standard Class"/>
    <s v="LC-16885"/>
    <s v="Lena Creighton"/>
    <x v="0"/>
    <s v="United States"/>
    <x v="182"/>
    <x v="1"/>
    <n v="94601"/>
    <x v="1"/>
    <s v="TEC-PH-10004774"/>
    <x v="2"/>
    <x v="7"/>
    <x v="706"/>
    <n v="72.744"/>
    <n v="7"/>
    <n v="0.2"/>
    <n v="-15.4581"/>
  </r>
  <r>
    <n v="4060"/>
    <x v="2003"/>
    <x v="1"/>
    <x v="312"/>
    <d v="2012-11-24T00:00:00"/>
    <s v="Standard Class"/>
    <s v="LC-16885"/>
    <s v="Lena Creighton"/>
    <x v="0"/>
    <s v="United States"/>
    <x v="182"/>
    <x v="1"/>
    <n v="94601"/>
    <x v="1"/>
    <s v="FUR-CH-10000595"/>
    <x v="0"/>
    <x v="1"/>
    <x v="463"/>
    <n v="572.16"/>
    <n v="3"/>
    <n v="0.2"/>
    <n v="35.76"/>
  </r>
  <r>
    <n v="4061"/>
    <x v="2004"/>
    <x v="0"/>
    <x v="474"/>
    <d v="2013-08-11T00:00:00"/>
    <s v="Standard Class"/>
    <s v="XP-21865"/>
    <s v="Xylona Preis"/>
    <x v="0"/>
    <s v="United States"/>
    <x v="22"/>
    <x v="10"/>
    <n v="60610"/>
    <x v="2"/>
    <s v="TEC-AC-10002473"/>
    <x v="2"/>
    <x v="11"/>
    <x v="713"/>
    <n v="68.111999999999995"/>
    <n v="3"/>
    <n v="0.2"/>
    <n v="17.8794"/>
  </r>
  <r>
    <n v="4062"/>
    <x v="2005"/>
    <x v="1"/>
    <x v="14"/>
    <d v="2012-09-20T00:00:00"/>
    <s v="First Class"/>
    <s v="CS-11845"/>
    <s v="Cari Sayre"/>
    <x v="1"/>
    <s v="United States"/>
    <x v="4"/>
    <x v="4"/>
    <n v="98105"/>
    <x v="1"/>
    <s v="OFF-BI-10001628"/>
    <x v="1"/>
    <x v="8"/>
    <x v="1103"/>
    <n v="25.032"/>
    <n v="3"/>
    <n v="0.2"/>
    <n v="7.8224999999999998"/>
  </r>
  <r>
    <n v="4063"/>
    <x v="2006"/>
    <x v="0"/>
    <x v="612"/>
    <d v="2013-03-15T00:00:00"/>
    <s v="Standard Class"/>
    <s v="BD-11770"/>
    <s v="Bryan Davis"/>
    <x v="0"/>
    <s v="United States"/>
    <x v="10"/>
    <x v="9"/>
    <n v="19143"/>
    <x v="3"/>
    <s v="TEC-AC-10002800"/>
    <x v="2"/>
    <x v="11"/>
    <x v="1207"/>
    <n v="39.991999999999997"/>
    <n v="1"/>
    <n v="0.2"/>
    <n v="7.4984999999999999"/>
  </r>
  <r>
    <n v="4064"/>
    <x v="2007"/>
    <x v="2"/>
    <x v="670"/>
    <d v="2011-06-26T00:00:00"/>
    <s v="First Class"/>
    <s v="DL-13330"/>
    <s v="Denise Leinenbach"/>
    <x v="0"/>
    <s v="United States"/>
    <x v="3"/>
    <x v="3"/>
    <n v="28027"/>
    <x v="0"/>
    <s v="OFF-AR-10002766"/>
    <x v="1"/>
    <x v="6"/>
    <x v="1041"/>
    <n v="20.015999999999998"/>
    <n v="9"/>
    <n v="0.2"/>
    <n v="1.7514000000000001"/>
  </r>
  <r>
    <n v="4065"/>
    <x v="2007"/>
    <x v="2"/>
    <x v="670"/>
    <d v="2011-06-26T00:00:00"/>
    <s v="First Class"/>
    <s v="DL-13330"/>
    <s v="Denise Leinenbach"/>
    <x v="0"/>
    <s v="United States"/>
    <x v="3"/>
    <x v="3"/>
    <n v="28027"/>
    <x v="0"/>
    <s v="OFF-SU-10002522"/>
    <x v="1"/>
    <x v="14"/>
    <x v="1544"/>
    <n v="3.1040000000000001"/>
    <n v="1"/>
    <n v="0.2"/>
    <n v="0.34920000000000001"/>
  </r>
  <r>
    <n v="4066"/>
    <x v="2008"/>
    <x v="2"/>
    <x v="301"/>
    <d v="2011-05-11T00:00:00"/>
    <s v="Standard Class"/>
    <s v="KH-16630"/>
    <s v="Ken Heidel"/>
    <x v="1"/>
    <s v="United States"/>
    <x v="35"/>
    <x v="3"/>
    <n v="28205"/>
    <x v="0"/>
    <s v="OFF-FA-10003021"/>
    <x v="1"/>
    <x v="13"/>
    <x v="33"/>
    <n v="7.52"/>
    <n v="5"/>
    <n v="0.2"/>
    <n v="1.41"/>
  </r>
  <r>
    <n v="4067"/>
    <x v="2008"/>
    <x v="2"/>
    <x v="301"/>
    <d v="2011-05-11T00:00:00"/>
    <s v="Standard Class"/>
    <s v="KH-16630"/>
    <s v="Ken Heidel"/>
    <x v="1"/>
    <s v="United States"/>
    <x v="35"/>
    <x v="3"/>
    <n v="28205"/>
    <x v="0"/>
    <s v="OFF-AR-10000634"/>
    <x v="1"/>
    <x v="6"/>
    <x v="988"/>
    <n v="10.272"/>
    <n v="3"/>
    <n v="0.2"/>
    <n v="0.89880000000000004"/>
  </r>
  <r>
    <n v="4068"/>
    <x v="2008"/>
    <x v="2"/>
    <x v="301"/>
    <d v="2011-05-11T00:00:00"/>
    <s v="Standard Class"/>
    <s v="KH-16630"/>
    <s v="Ken Heidel"/>
    <x v="1"/>
    <s v="United States"/>
    <x v="35"/>
    <x v="3"/>
    <n v="28205"/>
    <x v="0"/>
    <s v="OFF-LA-10001771"/>
    <x v="1"/>
    <x v="2"/>
    <x v="1119"/>
    <n v="47.808"/>
    <n v="12"/>
    <n v="0.2"/>
    <n v="15.537599999999999"/>
  </r>
  <r>
    <n v="4069"/>
    <x v="2008"/>
    <x v="2"/>
    <x v="301"/>
    <d v="2011-05-11T00:00:00"/>
    <s v="Standard Class"/>
    <s v="KH-16630"/>
    <s v="Ken Heidel"/>
    <x v="1"/>
    <s v="United States"/>
    <x v="35"/>
    <x v="3"/>
    <n v="28205"/>
    <x v="0"/>
    <s v="TEC-PH-10004434"/>
    <x v="2"/>
    <x v="7"/>
    <x v="1604"/>
    <n v="978.84"/>
    <n v="9"/>
    <n v="0.2"/>
    <n v="110.1195"/>
  </r>
  <r>
    <n v="4070"/>
    <x v="2009"/>
    <x v="0"/>
    <x v="770"/>
    <d v="2013-01-09T00:00:00"/>
    <s v="First Class"/>
    <s v="TP-21415"/>
    <s v="Tom Prescott"/>
    <x v="0"/>
    <s v="United States"/>
    <x v="61"/>
    <x v="5"/>
    <n v="75081"/>
    <x v="2"/>
    <s v="OFF-BI-10000050"/>
    <x v="1"/>
    <x v="8"/>
    <x v="343"/>
    <n v="13.14"/>
    <n v="9"/>
    <n v="0.8"/>
    <n v="-21.681000000000001"/>
  </r>
  <r>
    <n v="4071"/>
    <x v="2009"/>
    <x v="0"/>
    <x v="770"/>
    <d v="2013-01-09T00:00:00"/>
    <s v="First Class"/>
    <s v="TP-21415"/>
    <s v="Tom Prescott"/>
    <x v="0"/>
    <s v="United States"/>
    <x v="61"/>
    <x v="5"/>
    <n v="75081"/>
    <x v="2"/>
    <s v="OFF-BI-10002414"/>
    <x v="1"/>
    <x v="8"/>
    <x v="1076"/>
    <n v="10.023999999999999"/>
    <n v="4"/>
    <n v="0.8"/>
    <n v="-16.5396"/>
  </r>
  <r>
    <n v="4072"/>
    <x v="2009"/>
    <x v="0"/>
    <x v="770"/>
    <d v="2013-01-09T00:00:00"/>
    <s v="First Class"/>
    <s v="TP-21415"/>
    <s v="Tom Prescott"/>
    <x v="0"/>
    <s v="United States"/>
    <x v="61"/>
    <x v="5"/>
    <n v="75081"/>
    <x v="2"/>
    <s v="FUR-BO-10003159"/>
    <x v="0"/>
    <x v="0"/>
    <x v="1100"/>
    <n v="156.37280000000001"/>
    <n v="2"/>
    <n v="0.32"/>
    <n v="-52.890799999999999"/>
  </r>
  <r>
    <n v="4073"/>
    <x v="2010"/>
    <x v="1"/>
    <x v="401"/>
    <d v="2012-08-12T00:00:00"/>
    <s v="Second Class"/>
    <s v="NP-18685"/>
    <s v="Nora Pelletier"/>
    <x v="2"/>
    <s v="United States"/>
    <x v="245"/>
    <x v="14"/>
    <n v="46203"/>
    <x v="2"/>
    <s v="TEC-CO-10002095"/>
    <x v="2"/>
    <x v="16"/>
    <x v="610"/>
    <n v="999.98"/>
    <n v="2"/>
    <n v="0"/>
    <n v="449.99099999999999"/>
  </r>
  <r>
    <n v="4074"/>
    <x v="2011"/>
    <x v="1"/>
    <x v="496"/>
    <d v="2012-09-27T00:00:00"/>
    <s v="First Class"/>
    <s v="SC-20680"/>
    <s v="Steve Carroll"/>
    <x v="2"/>
    <s v="United States"/>
    <x v="387"/>
    <x v="26"/>
    <n v="74012"/>
    <x v="2"/>
    <s v="TEC-PH-10004120"/>
    <x v="2"/>
    <x v="7"/>
    <x v="1525"/>
    <n v="821.94"/>
    <n v="6"/>
    <n v="0"/>
    <n v="213.70439999999999"/>
  </r>
  <r>
    <n v="4075"/>
    <x v="2012"/>
    <x v="3"/>
    <x v="940"/>
    <d v="2014-11-21T00:00:00"/>
    <s v="Standard Class"/>
    <s v="DK-12895"/>
    <s v="Dana Kaydos"/>
    <x v="0"/>
    <s v="United States"/>
    <x v="388"/>
    <x v="2"/>
    <n v="33023"/>
    <x v="0"/>
    <s v="FUR-FU-10003553"/>
    <x v="0"/>
    <x v="5"/>
    <x v="563"/>
    <n v="220.06399999999999"/>
    <n v="4"/>
    <n v="0.2"/>
    <n v="55.015999999999998"/>
  </r>
  <r>
    <n v="4076"/>
    <x v="2012"/>
    <x v="3"/>
    <x v="940"/>
    <d v="2014-11-21T00:00:00"/>
    <s v="Standard Class"/>
    <s v="DK-12895"/>
    <s v="Dana Kaydos"/>
    <x v="0"/>
    <s v="United States"/>
    <x v="388"/>
    <x v="2"/>
    <n v="33023"/>
    <x v="0"/>
    <s v="FUR-FU-10001488"/>
    <x v="0"/>
    <x v="5"/>
    <x v="1040"/>
    <n v="339.13600000000002"/>
    <n v="4"/>
    <n v="0.2"/>
    <n v="0"/>
  </r>
  <r>
    <n v="4077"/>
    <x v="2013"/>
    <x v="1"/>
    <x v="546"/>
    <d v="2012-12-21T00:00:00"/>
    <s v="Second Class"/>
    <s v="SM-20950"/>
    <s v="Suzanne McNair"/>
    <x v="1"/>
    <s v="United States"/>
    <x v="155"/>
    <x v="8"/>
    <n v="68104"/>
    <x v="2"/>
    <s v="OFF-BI-10003094"/>
    <x v="1"/>
    <x v="8"/>
    <x v="647"/>
    <n v="7.04"/>
    <n v="2"/>
    <n v="0"/>
    <n v="3.3088000000000002"/>
  </r>
  <r>
    <n v="4078"/>
    <x v="2013"/>
    <x v="1"/>
    <x v="546"/>
    <d v="2012-12-21T00:00:00"/>
    <s v="Second Class"/>
    <s v="SM-20950"/>
    <s v="Suzanne McNair"/>
    <x v="1"/>
    <s v="United States"/>
    <x v="155"/>
    <x v="8"/>
    <n v="68104"/>
    <x v="2"/>
    <s v="OFF-FA-10003472"/>
    <x v="1"/>
    <x v="13"/>
    <x v="240"/>
    <n v="5.04"/>
    <n v="4"/>
    <n v="0"/>
    <n v="0.2016"/>
  </r>
  <r>
    <n v="4079"/>
    <x v="2013"/>
    <x v="1"/>
    <x v="546"/>
    <d v="2012-12-21T00:00:00"/>
    <s v="Second Class"/>
    <s v="SM-20950"/>
    <s v="Suzanne McNair"/>
    <x v="1"/>
    <s v="United States"/>
    <x v="155"/>
    <x v="8"/>
    <n v="68104"/>
    <x v="2"/>
    <s v="OFF-PA-10001289"/>
    <x v="1"/>
    <x v="10"/>
    <x v="952"/>
    <n v="116.28"/>
    <n v="3"/>
    <n v="0"/>
    <n v="56.977200000000003"/>
  </r>
  <r>
    <n v="4080"/>
    <x v="2014"/>
    <x v="1"/>
    <x v="379"/>
    <d v="2012-12-24T00:00:00"/>
    <s v="First Class"/>
    <s v="LS-17245"/>
    <s v="Lynn Smith"/>
    <x v="0"/>
    <s v="United States"/>
    <x v="108"/>
    <x v="3"/>
    <n v="28540"/>
    <x v="0"/>
    <s v="TEC-PH-10002293"/>
    <x v="2"/>
    <x v="7"/>
    <x v="126"/>
    <n v="47.975999999999999"/>
    <n v="3"/>
    <n v="0.2"/>
    <n v="4.7976000000000001"/>
  </r>
  <r>
    <n v="4081"/>
    <x v="2015"/>
    <x v="0"/>
    <x v="477"/>
    <d v="2013-09-30T00:00:00"/>
    <s v="Standard Class"/>
    <s v="KE-16420"/>
    <s v="Katrina Edelman"/>
    <x v="1"/>
    <s v="United States"/>
    <x v="241"/>
    <x v="21"/>
    <n v="97224"/>
    <x v="1"/>
    <s v="OFF-PA-10000380"/>
    <x v="1"/>
    <x v="10"/>
    <x v="1281"/>
    <n v="60.048000000000002"/>
    <n v="9"/>
    <n v="0.2"/>
    <n v="22.518000000000001"/>
  </r>
  <r>
    <n v="4082"/>
    <x v="2015"/>
    <x v="0"/>
    <x v="477"/>
    <d v="2013-09-30T00:00:00"/>
    <s v="Standard Class"/>
    <s v="KE-16420"/>
    <s v="Katrina Edelman"/>
    <x v="1"/>
    <s v="United States"/>
    <x v="241"/>
    <x v="21"/>
    <n v="97224"/>
    <x v="1"/>
    <s v="OFF-BI-10004828"/>
    <x v="1"/>
    <x v="8"/>
    <x v="1578"/>
    <n v="5.0220000000000002"/>
    <n v="1"/>
    <n v="0.7"/>
    <n v="-3.5154000000000001"/>
  </r>
  <r>
    <n v="4083"/>
    <x v="2016"/>
    <x v="3"/>
    <x v="92"/>
    <d v="2014-01-07T00:00:00"/>
    <s v="Standard Class"/>
    <s v="MC-17635"/>
    <s v="Matthew Clasen"/>
    <x v="1"/>
    <s v="United States"/>
    <x v="27"/>
    <x v="10"/>
    <n v="62521"/>
    <x v="2"/>
    <s v="OFF-BI-10004632"/>
    <x v="1"/>
    <x v="8"/>
    <x v="564"/>
    <n v="182.994"/>
    <n v="3"/>
    <n v="0.8"/>
    <n v="-320.23950000000002"/>
  </r>
  <r>
    <n v="4084"/>
    <x v="2016"/>
    <x v="3"/>
    <x v="92"/>
    <d v="2014-01-07T00:00:00"/>
    <s v="Standard Class"/>
    <s v="MC-17635"/>
    <s v="Matthew Clasen"/>
    <x v="1"/>
    <s v="United States"/>
    <x v="27"/>
    <x v="10"/>
    <n v="62521"/>
    <x v="2"/>
    <s v="OFF-PA-10000327"/>
    <x v="1"/>
    <x v="10"/>
    <x v="1428"/>
    <n v="10.272"/>
    <n v="3"/>
    <n v="0.2"/>
    <n v="3.21"/>
  </r>
  <r>
    <n v="4085"/>
    <x v="2017"/>
    <x v="3"/>
    <x v="210"/>
    <d v="2014-10-09T00:00:00"/>
    <s v="First Class"/>
    <s v="Dp-13240"/>
    <s v="Dean percer"/>
    <x v="2"/>
    <s v="United States"/>
    <x v="42"/>
    <x v="16"/>
    <n v="85023"/>
    <x v="1"/>
    <s v="OFF-BI-10003291"/>
    <x v="1"/>
    <x v="8"/>
    <x v="44"/>
    <n v="7.8570000000000002"/>
    <n v="3"/>
    <n v="0.7"/>
    <n v="-6.0236999999999998"/>
  </r>
  <r>
    <n v="4086"/>
    <x v="2018"/>
    <x v="0"/>
    <x v="578"/>
    <d v="2013-07-08T00:00:00"/>
    <s v="Second Class"/>
    <s v="LC-16930"/>
    <s v="Linda Cazamias"/>
    <x v="1"/>
    <s v="United States"/>
    <x v="301"/>
    <x v="1"/>
    <n v="95823"/>
    <x v="1"/>
    <s v="TEC-PH-10002275"/>
    <x v="2"/>
    <x v="7"/>
    <x v="7"/>
    <n v="302.38400000000001"/>
    <n v="2"/>
    <n v="0.2"/>
    <n v="30.238399999999999"/>
  </r>
  <r>
    <n v="4087"/>
    <x v="2018"/>
    <x v="0"/>
    <x v="578"/>
    <d v="2013-07-08T00:00:00"/>
    <s v="Second Class"/>
    <s v="LC-16930"/>
    <s v="Linda Cazamias"/>
    <x v="1"/>
    <s v="United States"/>
    <x v="301"/>
    <x v="1"/>
    <n v="95823"/>
    <x v="1"/>
    <s v="OFF-BI-10003291"/>
    <x v="1"/>
    <x v="8"/>
    <x v="44"/>
    <n v="20.952000000000002"/>
    <n v="3"/>
    <n v="0.2"/>
    <n v="7.0712999999999999"/>
  </r>
  <r>
    <n v="4088"/>
    <x v="2018"/>
    <x v="0"/>
    <x v="578"/>
    <d v="2013-07-08T00:00:00"/>
    <s v="Second Class"/>
    <s v="LC-16930"/>
    <s v="Linda Cazamias"/>
    <x v="1"/>
    <s v="United States"/>
    <x v="301"/>
    <x v="1"/>
    <n v="95823"/>
    <x v="1"/>
    <s v="OFF-BI-10000343"/>
    <x v="1"/>
    <x v="8"/>
    <x v="184"/>
    <n v="11.784000000000001"/>
    <n v="3"/>
    <n v="0.2"/>
    <n v="3.9771000000000001"/>
  </r>
  <r>
    <n v="4089"/>
    <x v="2019"/>
    <x v="2"/>
    <x v="710"/>
    <d v="2011-08-26T00:00:00"/>
    <s v="Standard Class"/>
    <s v="LH-16900"/>
    <s v="Lena Hernandez"/>
    <x v="0"/>
    <s v="United States"/>
    <x v="186"/>
    <x v="36"/>
    <n v="72401"/>
    <x v="0"/>
    <s v="FUR-BO-10000711"/>
    <x v="0"/>
    <x v="0"/>
    <x v="1605"/>
    <n v="638.82000000000005"/>
    <n v="9"/>
    <n v="0"/>
    <n v="172.48140000000001"/>
  </r>
  <r>
    <n v="4090"/>
    <x v="2020"/>
    <x v="0"/>
    <x v="178"/>
    <d v="2013-06-04T00:00:00"/>
    <s v="Standard Class"/>
    <s v="TB-21175"/>
    <s v="Thomas Boland"/>
    <x v="1"/>
    <s v="United States"/>
    <x v="20"/>
    <x v="15"/>
    <n v="10035"/>
    <x v="3"/>
    <s v="OFF-LA-10001297"/>
    <x v="1"/>
    <x v="2"/>
    <x v="483"/>
    <n v="20.7"/>
    <n v="2"/>
    <n v="0"/>
    <n v="9.9359999999999999"/>
  </r>
  <r>
    <n v="4091"/>
    <x v="2020"/>
    <x v="0"/>
    <x v="178"/>
    <d v="2013-06-04T00:00:00"/>
    <s v="Standard Class"/>
    <s v="TB-21175"/>
    <s v="Thomas Boland"/>
    <x v="1"/>
    <s v="United States"/>
    <x v="20"/>
    <x v="15"/>
    <n v="10035"/>
    <x v="3"/>
    <s v="OFF-SU-10001574"/>
    <x v="1"/>
    <x v="14"/>
    <x v="498"/>
    <n v="10.95"/>
    <n v="3"/>
    <n v="0"/>
    <n v="3.2850000000000001"/>
  </r>
  <r>
    <n v="4092"/>
    <x v="2020"/>
    <x v="0"/>
    <x v="178"/>
    <d v="2013-06-04T00:00:00"/>
    <s v="Standard Class"/>
    <s v="TB-21175"/>
    <s v="Thomas Boland"/>
    <x v="1"/>
    <s v="United States"/>
    <x v="20"/>
    <x v="15"/>
    <n v="10035"/>
    <x v="3"/>
    <s v="OFF-BI-10003305"/>
    <x v="1"/>
    <x v="8"/>
    <x v="565"/>
    <n v="14.352"/>
    <n v="3"/>
    <n v="0.2"/>
    <n v="4.6643999999999997"/>
  </r>
  <r>
    <n v="4093"/>
    <x v="2021"/>
    <x v="3"/>
    <x v="941"/>
    <d v="2014-05-19T00:00:00"/>
    <s v="First Class"/>
    <s v="JM-15865"/>
    <s v="John Murray"/>
    <x v="0"/>
    <s v="United States"/>
    <x v="59"/>
    <x v="24"/>
    <n v="44312"/>
    <x v="3"/>
    <s v="OFF-ST-10002574"/>
    <x v="1"/>
    <x v="4"/>
    <x v="926"/>
    <n v="221.024"/>
    <n v="2"/>
    <n v="0.2"/>
    <n v="-55.256"/>
  </r>
  <r>
    <n v="4094"/>
    <x v="2022"/>
    <x v="1"/>
    <x v="252"/>
    <d v="2012-08-28T00:00:00"/>
    <s v="Standard Class"/>
    <s v="KW-16435"/>
    <s v="Katrina Willman"/>
    <x v="0"/>
    <s v="United States"/>
    <x v="159"/>
    <x v="0"/>
    <n v="41042"/>
    <x v="0"/>
    <s v="TEC-MA-10000864"/>
    <x v="2"/>
    <x v="15"/>
    <x v="199"/>
    <n v="3080"/>
    <n v="7"/>
    <n v="0"/>
    <n v="1416.8"/>
  </r>
  <r>
    <n v="4095"/>
    <x v="2022"/>
    <x v="1"/>
    <x v="252"/>
    <d v="2012-08-28T00:00:00"/>
    <s v="Standard Class"/>
    <s v="KW-16435"/>
    <s v="Katrina Willman"/>
    <x v="0"/>
    <s v="United States"/>
    <x v="159"/>
    <x v="0"/>
    <n v="41042"/>
    <x v="0"/>
    <s v="TEC-AC-10003289"/>
    <x v="2"/>
    <x v="11"/>
    <x v="1209"/>
    <n v="79.959999999999994"/>
    <n v="4"/>
    <n v="0"/>
    <n v="18.390799999999999"/>
  </r>
  <r>
    <n v="4096"/>
    <x v="2022"/>
    <x v="1"/>
    <x v="252"/>
    <d v="2012-08-28T00:00:00"/>
    <s v="Standard Class"/>
    <s v="KW-16435"/>
    <s v="Katrina Willman"/>
    <x v="0"/>
    <s v="United States"/>
    <x v="159"/>
    <x v="0"/>
    <n v="41042"/>
    <x v="0"/>
    <s v="TEC-PH-10001619"/>
    <x v="2"/>
    <x v="7"/>
    <x v="1585"/>
    <n v="587.97"/>
    <n v="3"/>
    <n v="0"/>
    <n v="170.51130000000001"/>
  </r>
  <r>
    <n v="4097"/>
    <x v="2023"/>
    <x v="2"/>
    <x v="865"/>
    <d v="2011-09-28T00:00:00"/>
    <s v="Standard Class"/>
    <s v="SC-20095"/>
    <s v="Sanjit Chand"/>
    <x v="0"/>
    <s v="United States"/>
    <x v="31"/>
    <x v="11"/>
    <n v="55407"/>
    <x v="2"/>
    <s v="OFF-PA-10004888"/>
    <x v="1"/>
    <x v="10"/>
    <x v="959"/>
    <n v="32.4"/>
    <n v="5"/>
    <n v="0"/>
    <n v="15.552"/>
  </r>
  <r>
    <n v="4098"/>
    <x v="2023"/>
    <x v="2"/>
    <x v="865"/>
    <d v="2011-09-28T00:00:00"/>
    <s v="Standard Class"/>
    <s v="SC-20095"/>
    <s v="Sanjit Chand"/>
    <x v="0"/>
    <s v="United States"/>
    <x v="31"/>
    <x v="11"/>
    <n v="55407"/>
    <x v="2"/>
    <s v="OFF-ST-10000736"/>
    <x v="1"/>
    <x v="4"/>
    <x v="455"/>
    <n v="404.9"/>
    <n v="5"/>
    <n v="0"/>
    <n v="16.196000000000002"/>
  </r>
  <r>
    <n v="4099"/>
    <x v="2023"/>
    <x v="2"/>
    <x v="865"/>
    <d v="2011-09-28T00:00:00"/>
    <s v="Standard Class"/>
    <s v="SC-20095"/>
    <s v="Sanjit Chand"/>
    <x v="0"/>
    <s v="United States"/>
    <x v="31"/>
    <x v="11"/>
    <n v="55407"/>
    <x v="2"/>
    <s v="OFF-BI-10001120"/>
    <x v="1"/>
    <x v="8"/>
    <x v="1606"/>
    <n v="9449.9500000000007"/>
    <n v="5"/>
    <n v="0"/>
    <n v="4630.4754999999996"/>
  </r>
  <r>
    <n v="4100"/>
    <x v="2023"/>
    <x v="2"/>
    <x v="865"/>
    <d v="2011-09-28T00:00:00"/>
    <s v="Standard Class"/>
    <s v="SC-20095"/>
    <s v="Sanjit Chand"/>
    <x v="0"/>
    <s v="United States"/>
    <x v="31"/>
    <x v="11"/>
    <n v="55407"/>
    <x v="2"/>
    <s v="OFF-BI-10000301"/>
    <x v="1"/>
    <x v="8"/>
    <x v="619"/>
    <n v="12.94"/>
    <n v="2"/>
    <n v="0"/>
    <n v="6.47"/>
  </r>
  <r>
    <n v="4101"/>
    <x v="2024"/>
    <x v="3"/>
    <x v="249"/>
    <d v="2014-06-24T00:00:00"/>
    <s v="Standard Class"/>
    <s v="ZC-21910"/>
    <s v="Zuschuss Carroll"/>
    <x v="0"/>
    <s v="United States"/>
    <x v="12"/>
    <x v="5"/>
    <n v="77095"/>
    <x v="2"/>
    <s v="OFF-AP-10004655"/>
    <x v="1"/>
    <x v="9"/>
    <x v="1607"/>
    <n v="2.2639999999999998"/>
    <n v="1"/>
    <n v="0.8"/>
    <n v="-5.2072000000000003"/>
  </r>
  <r>
    <n v="4102"/>
    <x v="2024"/>
    <x v="3"/>
    <x v="249"/>
    <d v="2014-06-24T00:00:00"/>
    <s v="Standard Class"/>
    <s v="ZC-21910"/>
    <s v="Zuschuss Carroll"/>
    <x v="0"/>
    <s v="United States"/>
    <x v="12"/>
    <x v="5"/>
    <n v="77095"/>
    <x v="2"/>
    <s v="OFF-AP-10002906"/>
    <x v="1"/>
    <x v="9"/>
    <x v="1088"/>
    <n v="0.44400000000000001"/>
    <n v="1"/>
    <n v="0.8"/>
    <n v="-1.1100000000000001"/>
  </r>
  <r>
    <n v="4103"/>
    <x v="2024"/>
    <x v="3"/>
    <x v="249"/>
    <d v="2014-06-24T00:00:00"/>
    <s v="Standard Class"/>
    <s v="ZC-21910"/>
    <s v="Zuschuss Carroll"/>
    <x v="0"/>
    <s v="United States"/>
    <x v="12"/>
    <x v="5"/>
    <n v="77095"/>
    <x v="2"/>
    <s v="OFF-PA-10000740"/>
    <x v="1"/>
    <x v="10"/>
    <x v="1239"/>
    <n v="146.17599999999999"/>
    <n v="8"/>
    <n v="0.2"/>
    <n v="47.507199999999997"/>
  </r>
  <r>
    <n v="4104"/>
    <x v="2025"/>
    <x v="3"/>
    <x v="202"/>
    <d v="2014-12-22T00:00:00"/>
    <s v="Same Day"/>
    <s v="RB-19465"/>
    <s v="Rick Bensley"/>
    <x v="2"/>
    <s v="United States"/>
    <x v="9"/>
    <x v="8"/>
    <n v="68025"/>
    <x v="2"/>
    <s v="FUR-FU-10001940"/>
    <x v="0"/>
    <x v="5"/>
    <x v="33"/>
    <n v="15.92"/>
    <n v="2"/>
    <n v="0"/>
    <n v="7.0048000000000004"/>
  </r>
  <r>
    <n v="4105"/>
    <x v="2026"/>
    <x v="3"/>
    <x v="783"/>
    <d v="2014-08-14T00:00:00"/>
    <s v="Standard Class"/>
    <s v="JK-15370"/>
    <s v="Jay Kimmel"/>
    <x v="0"/>
    <s v="United States"/>
    <x v="70"/>
    <x v="1"/>
    <n v="92105"/>
    <x v="1"/>
    <s v="TEC-PH-10000439"/>
    <x v="2"/>
    <x v="7"/>
    <x v="869"/>
    <n v="159.96"/>
    <n v="5"/>
    <n v="0.2"/>
    <n v="17.9955"/>
  </r>
  <r>
    <n v="4106"/>
    <x v="2026"/>
    <x v="3"/>
    <x v="783"/>
    <d v="2014-08-14T00:00:00"/>
    <s v="Standard Class"/>
    <s v="JK-15370"/>
    <s v="Jay Kimmel"/>
    <x v="0"/>
    <s v="United States"/>
    <x v="70"/>
    <x v="1"/>
    <n v="92105"/>
    <x v="1"/>
    <s v="OFF-BI-10000404"/>
    <x v="1"/>
    <x v="8"/>
    <x v="476"/>
    <n v="13.76"/>
    <n v="2"/>
    <n v="0.2"/>
    <n v="4.6440000000000001"/>
  </r>
  <r>
    <n v="4107"/>
    <x v="2027"/>
    <x v="0"/>
    <x v="250"/>
    <d v="2013-08-27T00:00:00"/>
    <s v="Standard Class"/>
    <s v="DD-13570"/>
    <s v="Dorothy Dickinson"/>
    <x v="0"/>
    <s v="United States"/>
    <x v="12"/>
    <x v="5"/>
    <n v="77041"/>
    <x v="2"/>
    <s v="OFF-BI-10003676"/>
    <x v="1"/>
    <x v="8"/>
    <x v="816"/>
    <n v="4.3120000000000003"/>
    <n v="2"/>
    <n v="0.8"/>
    <n v="-6.8992000000000004"/>
  </r>
  <r>
    <n v="4108"/>
    <x v="2028"/>
    <x v="1"/>
    <x v="67"/>
    <d v="2012-07-09T00:00:00"/>
    <s v="Same Day"/>
    <s v="MC-17275"/>
    <s v="Marc Crier"/>
    <x v="0"/>
    <s v="United States"/>
    <x v="20"/>
    <x v="15"/>
    <n v="10011"/>
    <x v="3"/>
    <s v="OFF-ST-10002486"/>
    <x v="1"/>
    <x v="4"/>
    <x v="693"/>
    <n v="13.96"/>
    <n v="2"/>
    <n v="0"/>
    <n v="0.2792"/>
  </r>
  <r>
    <n v="4109"/>
    <x v="2028"/>
    <x v="1"/>
    <x v="67"/>
    <d v="2012-07-09T00:00:00"/>
    <s v="Same Day"/>
    <s v="MC-17275"/>
    <s v="Marc Crier"/>
    <x v="0"/>
    <s v="United States"/>
    <x v="20"/>
    <x v="15"/>
    <n v="10011"/>
    <x v="3"/>
    <s v="FUR-TA-10003837"/>
    <x v="0"/>
    <x v="3"/>
    <x v="1457"/>
    <n v="27.414000000000001"/>
    <n v="3"/>
    <n v="0.4"/>
    <n v="-14.1639"/>
  </r>
  <r>
    <n v="4110"/>
    <x v="2029"/>
    <x v="1"/>
    <x v="707"/>
    <d v="2013-01-01T00:00:00"/>
    <s v="Standard Class"/>
    <s v="DL-13495"/>
    <s v="Dionis Lloyd"/>
    <x v="1"/>
    <s v="United States"/>
    <x v="66"/>
    <x v="12"/>
    <n v="48227"/>
    <x v="2"/>
    <s v="TEC-PH-10002923"/>
    <x v="2"/>
    <x v="7"/>
    <x v="680"/>
    <n v="73.98"/>
    <n v="2"/>
    <n v="0"/>
    <n v="19.974599999999999"/>
  </r>
  <r>
    <n v="4111"/>
    <x v="2029"/>
    <x v="1"/>
    <x v="707"/>
    <d v="2013-01-01T00:00:00"/>
    <s v="Standard Class"/>
    <s v="DL-13495"/>
    <s v="Dionis Lloyd"/>
    <x v="1"/>
    <s v="United States"/>
    <x v="66"/>
    <x v="12"/>
    <n v="48227"/>
    <x v="2"/>
    <s v="FUR-BO-10004360"/>
    <x v="0"/>
    <x v="0"/>
    <x v="1608"/>
    <n v="160.97999999999999"/>
    <n v="1"/>
    <n v="0"/>
    <n v="20.927399999999999"/>
  </r>
  <r>
    <n v="4112"/>
    <x v="2029"/>
    <x v="1"/>
    <x v="707"/>
    <d v="2013-01-01T00:00:00"/>
    <s v="Standard Class"/>
    <s v="DL-13495"/>
    <s v="Dionis Lloyd"/>
    <x v="1"/>
    <s v="United States"/>
    <x v="66"/>
    <x v="12"/>
    <n v="48227"/>
    <x v="2"/>
    <s v="OFF-PA-10002160"/>
    <x v="1"/>
    <x v="10"/>
    <x v="1190"/>
    <n v="17.34"/>
    <n v="3"/>
    <n v="0"/>
    <n v="8.4966000000000008"/>
  </r>
  <r>
    <n v="4113"/>
    <x v="2029"/>
    <x v="1"/>
    <x v="707"/>
    <d v="2013-01-01T00:00:00"/>
    <s v="Standard Class"/>
    <s v="DL-13495"/>
    <s v="Dionis Lloyd"/>
    <x v="1"/>
    <s v="United States"/>
    <x v="66"/>
    <x v="12"/>
    <n v="48227"/>
    <x v="2"/>
    <s v="OFF-AR-10002375"/>
    <x v="1"/>
    <x v="6"/>
    <x v="823"/>
    <n v="3.28"/>
    <n v="1"/>
    <n v="0"/>
    <n v="0.95120000000000005"/>
  </r>
  <r>
    <n v="4114"/>
    <x v="2030"/>
    <x v="1"/>
    <x v="942"/>
    <d v="2012-07-05T00:00:00"/>
    <s v="Standard Class"/>
    <s v="NC-18625"/>
    <s v="Noah Childs"/>
    <x v="1"/>
    <s v="United States"/>
    <x v="12"/>
    <x v="5"/>
    <n v="77095"/>
    <x v="2"/>
    <s v="OFF-LA-10000443"/>
    <x v="1"/>
    <x v="2"/>
    <x v="1118"/>
    <n v="8.8559999999999999"/>
    <n v="3"/>
    <n v="0.2"/>
    <n v="2.9889000000000001"/>
  </r>
  <r>
    <n v="4115"/>
    <x v="2030"/>
    <x v="1"/>
    <x v="942"/>
    <d v="2012-07-05T00:00:00"/>
    <s v="Standard Class"/>
    <s v="NC-18625"/>
    <s v="Noah Childs"/>
    <x v="1"/>
    <s v="United States"/>
    <x v="12"/>
    <x v="5"/>
    <n v="77095"/>
    <x v="2"/>
    <s v="TEC-PH-10001750"/>
    <x v="2"/>
    <x v="7"/>
    <x v="968"/>
    <n v="158.376"/>
    <n v="3"/>
    <n v="0.2"/>
    <n v="13.857900000000001"/>
  </r>
  <r>
    <n v="4116"/>
    <x v="2031"/>
    <x v="0"/>
    <x v="390"/>
    <d v="2013-11-28T00:00:00"/>
    <s v="First Class"/>
    <s v="AC-10450"/>
    <s v="Amy Cox"/>
    <x v="0"/>
    <s v="United States"/>
    <x v="4"/>
    <x v="4"/>
    <n v="98105"/>
    <x v="1"/>
    <s v="OFF-BI-10004632"/>
    <x v="1"/>
    <x v="8"/>
    <x v="564"/>
    <n v="1219.96"/>
    <n v="5"/>
    <n v="0.2"/>
    <n v="381.23750000000001"/>
  </r>
  <r>
    <n v="4117"/>
    <x v="2032"/>
    <x v="1"/>
    <x v="27"/>
    <d v="2012-11-29T00:00:00"/>
    <s v="Standard Class"/>
    <s v="TS-21340"/>
    <s v="Toby Swindell"/>
    <x v="0"/>
    <s v="United States"/>
    <x v="1"/>
    <x v="1"/>
    <n v="90036"/>
    <x v="1"/>
    <s v="OFF-BI-10002813"/>
    <x v="1"/>
    <x v="8"/>
    <x v="905"/>
    <n v="3.1680000000000001"/>
    <n v="2"/>
    <n v="0.2"/>
    <n v="0.99"/>
  </r>
  <r>
    <n v="4118"/>
    <x v="2032"/>
    <x v="1"/>
    <x v="27"/>
    <d v="2012-11-29T00:00:00"/>
    <s v="Standard Class"/>
    <s v="TS-21340"/>
    <s v="Toby Swindell"/>
    <x v="0"/>
    <s v="United States"/>
    <x v="1"/>
    <x v="1"/>
    <n v="90036"/>
    <x v="1"/>
    <s v="OFF-PA-10002005"/>
    <x v="1"/>
    <x v="10"/>
    <x v="505"/>
    <n v="19.440000000000001"/>
    <n v="3"/>
    <n v="0"/>
    <n v="9.3312000000000008"/>
  </r>
  <r>
    <n v="4119"/>
    <x v="2032"/>
    <x v="1"/>
    <x v="27"/>
    <d v="2012-11-29T00:00:00"/>
    <s v="Standard Class"/>
    <s v="TS-21340"/>
    <s v="Toby Swindell"/>
    <x v="0"/>
    <s v="United States"/>
    <x v="1"/>
    <x v="1"/>
    <n v="90036"/>
    <x v="1"/>
    <s v="OFF-ST-10000060"/>
    <x v="1"/>
    <x v="4"/>
    <x v="387"/>
    <n v="454.86"/>
    <n v="7"/>
    <n v="0"/>
    <n v="54.583199999999998"/>
  </r>
  <r>
    <n v="4120"/>
    <x v="2032"/>
    <x v="1"/>
    <x v="27"/>
    <d v="2012-11-29T00:00:00"/>
    <s v="Standard Class"/>
    <s v="TS-21340"/>
    <s v="Toby Swindell"/>
    <x v="0"/>
    <s v="United States"/>
    <x v="1"/>
    <x v="1"/>
    <n v="90036"/>
    <x v="1"/>
    <s v="OFF-BI-10002706"/>
    <x v="1"/>
    <x v="8"/>
    <x v="273"/>
    <n v="91.391999999999996"/>
    <n v="8"/>
    <n v="0.2"/>
    <n v="29.702400000000001"/>
  </r>
  <r>
    <n v="4121"/>
    <x v="2033"/>
    <x v="3"/>
    <x v="507"/>
    <d v="2014-11-09T00:00:00"/>
    <s v="Standard Class"/>
    <s v="MM-17920"/>
    <s v="Michael Moore"/>
    <x v="0"/>
    <s v="United States"/>
    <x v="10"/>
    <x v="9"/>
    <n v="19120"/>
    <x v="3"/>
    <s v="TEC-AC-10000199"/>
    <x v="2"/>
    <x v="11"/>
    <x v="1609"/>
    <n v="19.04"/>
    <n v="4"/>
    <n v="0.2"/>
    <n v="-1.4279999999999999"/>
  </r>
  <r>
    <n v="4122"/>
    <x v="2034"/>
    <x v="3"/>
    <x v="943"/>
    <d v="2014-05-13T00:00:00"/>
    <s v="Same Day"/>
    <s v="LP-17080"/>
    <s v="Liz Pelletier"/>
    <x v="0"/>
    <s v="United States"/>
    <x v="4"/>
    <x v="4"/>
    <n v="98103"/>
    <x v="1"/>
    <s v="OFF-PA-10002870"/>
    <x v="1"/>
    <x v="10"/>
    <x v="893"/>
    <n v="37.44"/>
    <n v="6"/>
    <n v="0"/>
    <n v="16.847999999999999"/>
  </r>
  <r>
    <n v="4123"/>
    <x v="2034"/>
    <x v="3"/>
    <x v="943"/>
    <d v="2014-05-13T00:00:00"/>
    <s v="Same Day"/>
    <s v="LP-17080"/>
    <s v="Liz Pelletier"/>
    <x v="0"/>
    <s v="United States"/>
    <x v="4"/>
    <x v="4"/>
    <n v="98103"/>
    <x v="1"/>
    <s v="OFF-LA-10004545"/>
    <x v="1"/>
    <x v="2"/>
    <x v="1328"/>
    <n v="37.590000000000003"/>
    <n v="3"/>
    <n v="0"/>
    <n v="17.667300000000001"/>
  </r>
  <r>
    <n v="4124"/>
    <x v="2034"/>
    <x v="3"/>
    <x v="943"/>
    <d v="2014-05-13T00:00:00"/>
    <s v="Same Day"/>
    <s v="LP-17080"/>
    <s v="Liz Pelletier"/>
    <x v="0"/>
    <s v="United States"/>
    <x v="4"/>
    <x v="4"/>
    <n v="98103"/>
    <x v="1"/>
    <s v="OFF-BI-10000962"/>
    <x v="1"/>
    <x v="8"/>
    <x v="1504"/>
    <n v="26.032"/>
    <n v="2"/>
    <n v="0.2"/>
    <n v="9.4366000000000003"/>
  </r>
  <r>
    <n v="4125"/>
    <x v="2035"/>
    <x v="2"/>
    <x v="218"/>
    <d v="2011-05-18T00:00:00"/>
    <s v="Standard Class"/>
    <s v="BG-11695"/>
    <s v="Brooke Gillingham"/>
    <x v="1"/>
    <s v="United States"/>
    <x v="232"/>
    <x v="15"/>
    <n v="13601"/>
    <x v="3"/>
    <s v="OFF-AP-10004249"/>
    <x v="1"/>
    <x v="9"/>
    <x v="33"/>
    <n v="35.909999999999997"/>
    <n v="3"/>
    <n v="0"/>
    <n v="9.6957000000000004"/>
  </r>
  <r>
    <n v="4126"/>
    <x v="2036"/>
    <x v="3"/>
    <x v="944"/>
    <d v="2014-01-08T00:00:00"/>
    <s v="Second Class"/>
    <s v="MG-18145"/>
    <s v="Mike Gockenbach"/>
    <x v="0"/>
    <s v="United States"/>
    <x v="108"/>
    <x v="2"/>
    <n v="32216"/>
    <x v="0"/>
    <s v="FUR-FU-10001602"/>
    <x v="0"/>
    <x v="5"/>
    <x v="759"/>
    <n v="91.031999999999996"/>
    <n v="3"/>
    <n v="0.2"/>
    <n v="-2.2757999999999998"/>
  </r>
  <r>
    <n v="4127"/>
    <x v="2037"/>
    <x v="3"/>
    <x v="636"/>
    <d v="2014-10-05T00:00:00"/>
    <s v="First Class"/>
    <s v="GZ-14470"/>
    <s v="Gary Zandusky"/>
    <x v="0"/>
    <s v="United States"/>
    <x v="81"/>
    <x v="17"/>
    <n v="22204"/>
    <x v="0"/>
    <s v="OFF-AR-10003179"/>
    <x v="1"/>
    <x v="6"/>
    <x v="1565"/>
    <n v="54.66"/>
    <n v="6"/>
    <n v="0"/>
    <n v="18.037800000000001"/>
  </r>
  <r>
    <n v="4128"/>
    <x v="2038"/>
    <x v="2"/>
    <x v="111"/>
    <d v="2011-09-24T00:00:00"/>
    <s v="Standard Class"/>
    <s v="JL-15835"/>
    <s v="John Lee"/>
    <x v="0"/>
    <s v="United States"/>
    <x v="35"/>
    <x v="3"/>
    <n v="28205"/>
    <x v="0"/>
    <s v="OFF-ST-10003722"/>
    <x v="1"/>
    <x v="4"/>
    <x v="760"/>
    <n v="67.343999999999994"/>
    <n v="6"/>
    <n v="0.2"/>
    <n v="7.5762"/>
  </r>
  <r>
    <n v="4129"/>
    <x v="2038"/>
    <x v="2"/>
    <x v="111"/>
    <d v="2011-09-24T00:00:00"/>
    <s v="Standard Class"/>
    <s v="JL-15835"/>
    <s v="John Lee"/>
    <x v="0"/>
    <s v="United States"/>
    <x v="35"/>
    <x v="3"/>
    <n v="28205"/>
    <x v="0"/>
    <s v="TEC-MA-10001127"/>
    <x v="2"/>
    <x v="15"/>
    <x v="1610"/>
    <n v="2624.9850000000001"/>
    <n v="3"/>
    <n v="0.5"/>
    <n v="-944.99459999999999"/>
  </r>
  <r>
    <n v="4130"/>
    <x v="2039"/>
    <x v="1"/>
    <x v="368"/>
    <d v="2012-04-04T00:00:00"/>
    <s v="Standard Class"/>
    <s v="DO-13435"/>
    <s v="Denny Ordway"/>
    <x v="0"/>
    <s v="United States"/>
    <x v="4"/>
    <x v="4"/>
    <n v="98103"/>
    <x v="1"/>
    <s v="OFF-AP-10001947"/>
    <x v="1"/>
    <x v="9"/>
    <x v="1528"/>
    <n v="73.28"/>
    <n v="4"/>
    <n v="0"/>
    <n v="21.251200000000001"/>
  </r>
  <r>
    <n v="4131"/>
    <x v="2040"/>
    <x v="2"/>
    <x v="728"/>
    <d v="2011-11-25T00:00:00"/>
    <s v="Standard Class"/>
    <s v="AB-10600"/>
    <s v="Ann Blume"/>
    <x v="1"/>
    <s v="United States"/>
    <x v="22"/>
    <x v="10"/>
    <n v="60623"/>
    <x v="2"/>
    <s v="OFF-BI-10001107"/>
    <x v="1"/>
    <x v="8"/>
    <x v="492"/>
    <n v="14.48"/>
    <n v="5"/>
    <n v="0.8"/>
    <n v="-23.891999999999999"/>
  </r>
  <r>
    <n v="4132"/>
    <x v="2041"/>
    <x v="1"/>
    <x v="740"/>
    <d v="2012-09-07T00:00:00"/>
    <s v="Standard Class"/>
    <s v="KB-16315"/>
    <s v="Karl Braun"/>
    <x v="0"/>
    <s v="United States"/>
    <x v="389"/>
    <x v="2"/>
    <n v="33021"/>
    <x v="0"/>
    <s v="OFF-PA-10000349"/>
    <x v="1"/>
    <x v="10"/>
    <x v="33"/>
    <n v="11.952"/>
    <n v="3"/>
    <n v="0.2"/>
    <n v="4.0338000000000003"/>
  </r>
  <r>
    <n v="4133"/>
    <x v="2041"/>
    <x v="1"/>
    <x v="740"/>
    <d v="2012-09-07T00:00:00"/>
    <s v="Standard Class"/>
    <s v="KB-16315"/>
    <s v="Karl Braun"/>
    <x v="0"/>
    <s v="United States"/>
    <x v="389"/>
    <x v="2"/>
    <n v="33021"/>
    <x v="0"/>
    <s v="OFF-PA-10003349"/>
    <x v="1"/>
    <x v="10"/>
    <x v="218"/>
    <n v="15.552"/>
    <n v="3"/>
    <n v="0.2"/>
    <n v="5.6375999999999999"/>
  </r>
  <r>
    <n v="4134"/>
    <x v="2042"/>
    <x v="2"/>
    <x v="78"/>
    <d v="2011-09-13T00:00:00"/>
    <s v="Standard Class"/>
    <s v="TT-21070"/>
    <s v="Ted Trevino"/>
    <x v="0"/>
    <s v="United States"/>
    <x v="269"/>
    <x v="17"/>
    <n v="23320"/>
    <x v="0"/>
    <s v="OFF-FA-10002280"/>
    <x v="1"/>
    <x v="13"/>
    <x v="653"/>
    <n v="45"/>
    <n v="9"/>
    <n v="0"/>
    <n v="21.6"/>
  </r>
  <r>
    <n v="4135"/>
    <x v="2042"/>
    <x v="2"/>
    <x v="78"/>
    <d v="2011-09-13T00:00:00"/>
    <s v="Standard Class"/>
    <s v="TT-21070"/>
    <s v="Ted Trevino"/>
    <x v="0"/>
    <s v="United States"/>
    <x v="269"/>
    <x v="17"/>
    <n v="23320"/>
    <x v="0"/>
    <s v="TEC-MA-10000029"/>
    <x v="2"/>
    <x v="15"/>
    <x v="376"/>
    <n v="209.97"/>
    <n v="3"/>
    <n v="0"/>
    <n v="90.287099999999995"/>
  </r>
  <r>
    <n v="4136"/>
    <x v="2043"/>
    <x v="3"/>
    <x v="280"/>
    <d v="2014-09-10T00:00:00"/>
    <s v="Standard Class"/>
    <s v="PV-18985"/>
    <s v="Paul Van Hugh"/>
    <x v="2"/>
    <s v="United States"/>
    <x v="1"/>
    <x v="1"/>
    <n v="90036"/>
    <x v="1"/>
    <s v="OFF-BI-10002854"/>
    <x v="1"/>
    <x v="8"/>
    <x v="895"/>
    <n v="112.12"/>
    <n v="5"/>
    <n v="0.2"/>
    <n v="42.045000000000002"/>
  </r>
  <r>
    <n v="4137"/>
    <x v="2043"/>
    <x v="3"/>
    <x v="280"/>
    <d v="2014-09-10T00:00:00"/>
    <s v="Standard Class"/>
    <s v="PV-18985"/>
    <s v="Paul Van Hugh"/>
    <x v="2"/>
    <s v="United States"/>
    <x v="1"/>
    <x v="1"/>
    <n v="90036"/>
    <x v="1"/>
    <s v="OFF-ST-10003716"/>
    <x v="1"/>
    <x v="4"/>
    <x v="889"/>
    <n v="1575.14"/>
    <n v="7"/>
    <n v="0"/>
    <n v="204.76820000000001"/>
  </r>
  <r>
    <n v="4138"/>
    <x v="2044"/>
    <x v="3"/>
    <x v="123"/>
    <d v="2014-11-24T00:00:00"/>
    <s v="Standard Class"/>
    <s v="DD-13570"/>
    <s v="Dorothy Dickinson"/>
    <x v="0"/>
    <s v="United States"/>
    <x v="166"/>
    <x v="17"/>
    <n v="22304"/>
    <x v="0"/>
    <s v="OFF-FA-10000624"/>
    <x v="1"/>
    <x v="13"/>
    <x v="291"/>
    <n v="25.06"/>
    <n v="7"/>
    <n v="0"/>
    <n v="12.53"/>
  </r>
  <r>
    <n v="4139"/>
    <x v="2045"/>
    <x v="0"/>
    <x v="945"/>
    <d v="2014-02-01T00:00:00"/>
    <s v="First Class"/>
    <s v="KD-16495"/>
    <s v="Keith Dawkins"/>
    <x v="1"/>
    <s v="United States"/>
    <x v="390"/>
    <x v="5"/>
    <n v="77536"/>
    <x v="2"/>
    <s v="OFF-BI-10004654"/>
    <x v="1"/>
    <x v="8"/>
    <x v="68"/>
    <n v="6.9240000000000004"/>
    <n v="6"/>
    <n v="0.8"/>
    <n v="-10.385999999999999"/>
  </r>
  <r>
    <n v="4140"/>
    <x v="2046"/>
    <x v="3"/>
    <x v="96"/>
    <d v="2014-05-12T00:00:00"/>
    <s v="First Class"/>
    <s v="RA-19285"/>
    <s v="Ralph Arnett"/>
    <x v="0"/>
    <s v="United States"/>
    <x v="10"/>
    <x v="9"/>
    <n v="19120"/>
    <x v="3"/>
    <s v="OFF-ST-10001228"/>
    <x v="1"/>
    <x v="4"/>
    <x v="445"/>
    <n v="37.392000000000003"/>
    <n v="3"/>
    <n v="0.2"/>
    <n v="2.3370000000000002"/>
  </r>
  <r>
    <n v="4141"/>
    <x v="2046"/>
    <x v="3"/>
    <x v="96"/>
    <d v="2014-05-12T00:00:00"/>
    <s v="First Class"/>
    <s v="RA-19285"/>
    <s v="Ralph Arnett"/>
    <x v="0"/>
    <s v="United States"/>
    <x v="10"/>
    <x v="9"/>
    <n v="19120"/>
    <x v="3"/>
    <s v="FUR-FU-10003798"/>
    <x v="0"/>
    <x v="5"/>
    <x v="1595"/>
    <n v="79.12"/>
    <n v="5"/>
    <n v="0.2"/>
    <n v="13.846"/>
  </r>
  <r>
    <n v="4142"/>
    <x v="2047"/>
    <x v="0"/>
    <x v="900"/>
    <d v="2013-06-18T00:00:00"/>
    <s v="Standard Class"/>
    <s v="SS-20590"/>
    <s v="Sonia Sunley"/>
    <x v="0"/>
    <s v="United States"/>
    <x v="391"/>
    <x v="41"/>
    <n v="67212"/>
    <x v="2"/>
    <s v="OFF-LA-10003148"/>
    <x v="1"/>
    <x v="2"/>
    <x v="164"/>
    <n v="18.899999999999999"/>
    <n v="3"/>
    <n v="0"/>
    <n v="8.6940000000000008"/>
  </r>
  <r>
    <n v="4143"/>
    <x v="2048"/>
    <x v="2"/>
    <x v="946"/>
    <d v="2011-05-23T00:00:00"/>
    <s v="Standard Class"/>
    <s v="JH-15820"/>
    <s v="John Huston"/>
    <x v="0"/>
    <s v="United States"/>
    <x v="297"/>
    <x v="12"/>
    <n v="48640"/>
    <x v="2"/>
    <s v="OFF-BI-10001249"/>
    <x v="1"/>
    <x v="8"/>
    <x v="1182"/>
    <n v="57.42"/>
    <n v="9"/>
    <n v="0"/>
    <n v="26.4132"/>
  </r>
  <r>
    <n v="4144"/>
    <x v="2049"/>
    <x v="3"/>
    <x v="289"/>
    <d v="2014-07-02T00:00:00"/>
    <s v="Standard Class"/>
    <s v="EH-14125"/>
    <s v="Eugene Hildebrand"/>
    <x v="2"/>
    <s v="United States"/>
    <x v="8"/>
    <x v="1"/>
    <n v="94110"/>
    <x v="1"/>
    <s v="OFF-AR-10003759"/>
    <x v="1"/>
    <x v="6"/>
    <x v="838"/>
    <n v="12.74"/>
    <n v="7"/>
    <n v="0"/>
    <n v="5.7329999999999997"/>
  </r>
  <r>
    <n v="4145"/>
    <x v="2049"/>
    <x v="3"/>
    <x v="289"/>
    <d v="2014-07-02T00:00:00"/>
    <s v="Standard Class"/>
    <s v="EH-14125"/>
    <s v="Eugene Hildebrand"/>
    <x v="2"/>
    <s v="United States"/>
    <x v="8"/>
    <x v="1"/>
    <n v="94110"/>
    <x v="1"/>
    <s v="OFF-AR-10001227"/>
    <x v="1"/>
    <x v="6"/>
    <x v="1611"/>
    <n v="8.82"/>
    <n v="3"/>
    <n v="0"/>
    <n v="2.3814000000000002"/>
  </r>
  <r>
    <n v="4146"/>
    <x v="2049"/>
    <x v="3"/>
    <x v="289"/>
    <d v="2014-07-02T00:00:00"/>
    <s v="Standard Class"/>
    <s v="EH-14125"/>
    <s v="Eugene Hildebrand"/>
    <x v="2"/>
    <s v="United States"/>
    <x v="8"/>
    <x v="1"/>
    <n v="94110"/>
    <x v="1"/>
    <s v="FUR-CH-10000863"/>
    <x v="0"/>
    <x v="1"/>
    <x v="83"/>
    <n v="120.78400000000001"/>
    <n v="1"/>
    <n v="0.2"/>
    <n v="-13.588200000000001"/>
  </r>
  <r>
    <n v="4147"/>
    <x v="2050"/>
    <x v="1"/>
    <x v="109"/>
    <d v="2012-04-12T00:00:00"/>
    <s v="Standard Class"/>
    <s v="TP-21415"/>
    <s v="Tom Prescott"/>
    <x v="0"/>
    <s v="United States"/>
    <x v="210"/>
    <x v="15"/>
    <n v="11520"/>
    <x v="3"/>
    <s v="FUR-FU-10004017"/>
    <x v="0"/>
    <x v="5"/>
    <x v="215"/>
    <n v="322.58999999999997"/>
    <n v="3"/>
    <n v="0"/>
    <n v="64.518000000000001"/>
  </r>
  <r>
    <n v="4148"/>
    <x v="2051"/>
    <x v="3"/>
    <x v="436"/>
    <d v="2014-10-29T00:00:00"/>
    <s v="Standard Class"/>
    <s v="RB-19330"/>
    <s v="Randy Bradley"/>
    <x v="0"/>
    <s v="United States"/>
    <x v="89"/>
    <x v="5"/>
    <n v="78745"/>
    <x v="2"/>
    <s v="OFF-BI-10000962"/>
    <x v="1"/>
    <x v="8"/>
    <x v="1504"/>
    <n v="9.7620000000000005"/>
    <n v="3"/>
    <n v="0.8"/>
    <n v="-15.1311"/>
  </r>
  <r>
    <n v="4149"/>
    <x v="2051"/>
    <x v="3"/>
    <x v="436"/>
    <d v="2014-10-29T00:00:00"/>
    <s v="Standard Class"/>
    <s v="RB-19330"/>
    <s v="Randy Bradley"/>
    <x v="0"/>
    <s v="United States"/>
    <x v="89"/>
    <x v="5"/>
    <n v="78745"/>
    <x v="2"/>
    <s v="OFF-ST-10004507"/>
    <x v="1"/>
    <x v="4"/>
    <x v="452"/>
    <n v="13.72"/>
    <n v="1"/>
    <n v="0.2"/>
    <n v="1.2004999999999999"/>
  </r>
  <r>
    <n v="4150"/>
    <x v="2051"/>
    <x v="3"/>
    <x v="436"/>
    <d v="2014-10-29T00:00:00"/>
    <s v="Standard Class"/>
    <s v="RB-19330"/>
    <s v="Randy Bradley"/>
    <x v="0"/>
    <s v="United States"/>
    <x v="89"/>
    <x v="5"/>
    <n v="78745"/>
    <x v="2"/>
    <s v="TEC-AC-10002942"/>
    <x v="2"/>
    <x v="11"/>
    <x v="1597"/>
    <n v="55.2"/>
    <n v="1"/>
    <n v="0.2"/>
    <n v="-2.0699999999999998"/>
  </r>
  <r>
    <n v="4151"/>
    <x v="2051"/>
    <x v="3"/>
    <x v="436"/>
    <d v="2014-10-29T00:00:00"/>
    <s v="Standard Class"/>
    <s v="RB-19330"/>
    <s v="Randy Bradley"/>
    <x v="0"/>
    <s v="United States"/>
    <x v="89"/>
    <x v="5"/>
    <n v="78745"/>
    <x v="2"/>
    <s v="OFF-ST-10002344"/>
    <x v="1"/>
    <x v="4"/>
    <x v="856"/>
    <n v="259.13600000000002"/>
    <n v="4"/>
    <n v="0.2"/>
    <n v="-58.305599999999998"/>
  </r>
  <r>
    <n v="4152"/>
    <x v="2052"/>
    <x v="3"/>
    <x v="210"/>
    <d v="2014-12-09T00:00:00"/>
    <s v="Standard Class"/>
    <s v="CB-12025"/>
    <s v="Cassandra Brandow"/>
    <x v="0"/>
    <s v="United States"/>
    <x v="10"/>
    <x v="9"/>
    <n v="19134"/>
    <x v="3"/>
    <s v="OFF-LA-10002475"/>
    <x v="1"/>
    <x v="2"/>
    <x v="148"/>
    <n v="29.24"/>
    <n v="5"/>
    <n v="0.2"/>
    <n v="9.8684999999999992"/>
  </r>
  <r>
    <n v="4153"/>
    <x v="2052"/>
    <x v="3"/>
    <x v="210"/>
    <d v="2014-12-09T00:00:00"/>
    <s v="Standard Class"/>
    <s v="CB-12025"/>
    <s v="Cassandra Brandow"/>
    <x v="0"/>
    <s v="United States"/>
    <x v="10"/>
    <x v="9"/>
    <n v="19134"/>
    <x v="3"/>
    <s v="OFF-PA-10003072"/>
    <x v="1"/>
    <x v="10"/>
    <x v="918"/>
    <n v="15.552"/>
    <n v="3"/>
    <n v="0.2"/>
    <n v="5.4432"/>
  </r>
  <r>
    <n v="4154"/>
    <x v="2052"/>
    <x v="3"/>
    <x v="210"/>
    <d v="2014-12-09T00:00:00"/>
    <s v="Standard Class"/>
    <s v="CB-12025"/>
    <s v="Cassandra Brandow"/>
    <x v="0"/>
    <s v="United States"/>
    <x v="10"/>
    <x v="9"/>
    <n v="19134"/>
    <x v="3"/>
    <s v="OFF-EN-10001509"/>
    <x v="1"/>
    <x v="12"/>
    <x v="29"/>
    <n v="4.8959999999999999"/>
    <n v="3"/>
    <n v="0.2"/>
    <n v="1.6524000000000001"/>
  </r>
  <r>
    <n v="4155"/>
    <x v="2053"/>
    <x v="0"/>
    <x v="723"/>
    <d v="2014-04-01T00:00:00"/>
    <s v="Standard Class"/>
    <s v="MP-17965"/>
    <s v="Michael Paige"/>
    <x v="1"/>
    <s v="United States"/>
    <x v="39"/>
    <x v="18"/>
    <n v="37620"/>
    <x v="0"/>
    <s v="OFF-BI-10004781"/>
    <x v="1"/>
    <x v="8"/>
    <x v="132"/>
    <n v="38.088000000000001"/>
    <n v="4"/>
    <n v="0.7"/>
    <n v="-27.9312"/>
  </r>
  <r>
    <n v="4156"/>
    <x v="2053"/>
    <x v="0"/>
    <x v="723"/>
    <d v="2014-04-01T00:00:00"/>
    <s v="Standard Class"/>
    <s v="MP-17965"/>
    <s v="Michael Paige"/>
    <x v="1"/>
    <s v="United States"/>
    <x v="39"/>
    <x v="18"/>
    <n v="37620"/>
    <x v="0"/>
    <s v="OFF-BI-10000145"/>
    <x v="1"/>
    <x v="8"/>
    <x v="735"/>
    <n v="2.8079999999999998"/>
    <n v="3"/>
    <n v="0.7"/>
    <n v="-1.9656"/>
  </r>
  <r>
    <n v="4157"/>
    <x v="2054"/>
    <x v="1"/>
    <x v="901"/>
    <d v="2012-09-12T00:00:00"/>
    <s v="Second Class"/>
    <s v="SW-20245"/>
    <s v="Scot Wooten"/>
    <x v="0"/>
    <s v="United States"/>
    <x v="10"/>
    <x v="9"/>
    <n v="19140"/>
    <x v="3"/>
    <s v="TEC-AC-10003280"/>
    <x v="2"/>
    <x v="11"/>
    <x v="1028"/>
    <n v="47.984000000000002"/>
    <n v="2"/>
    <n v="0.2"/>
    <n v="0.5998"/>
  </r>
  <r>
    <n v="4158"/>
    <x v="2054"/>
    <x v="1"/>
    <x v="901"/>
    <d v="2012-09-12T00:00:00"/>
    <s v="Second Class"/>
    <s v="SW-20245"/>
    <s v="Scot Wooten"/>
    <x v="0"/>
    <s v="United States"/>
    <x v="10"/>
    <x v="9"/>
    <n v="19140"/>
    <x v="3"/>
    <s v="OFF-BI-10001107"/>
    <x v="1"/>
    <x v="8"/>
    <x v="492"/>
    <n v="26.064"/>
    <n v="6"/>
    <n v="0.7"/>
    <n v="-19.982399999999998"/>
  </r>
  <r>
    <n v="4159"/>
    <x v="2055"/>
    <x v="2"/>
    <x v="301"/>
    <d v="2011-08-11T00:00:00"/>
    <s v="Standard Class"/>
    <s v="SM-20950"/>
    <s v="Suzanne McNair"/>
    <x v="1"/>
    <s v="United States"/>
    <x v="22"/>
    <x v="10"/>
    <n v="60610"/>
    <x v="2"/>
    <s v="OFF-PA-10000533"/>
    <x v="1"/>
    <x v="10"/>
    <x v="1196"/>
    <n v="15.696"/>
    <n v="3"/>
    <n v="0.2"/>
    <n v="5.1012000000000004"/>
  </r>
  <r>
    <n v="4160"/>
    <x v="2056"/>
    <x v="0"/>
    <x v="947"/>
    <d v="2013-04-24T00:00:00"/>
    <s v="Standard Class"/>
    <s v="AP-10915"/>
    <s v="Arthur Prichep"/>
    <x v="0"/>
    <s v="United States"/>
    <x v="38"/>
    <x v="32"/>
    <n v="31907"/>
    <x v="0"/>
    <s v="OFF-AR-10003056"/>
    <x v="1"/>
    <x v="6"/>
    <x v="18"/>
    <n v="12.84"/>
    <n v="3"/>
    <n v="0"/>
    <n v="3.7235999999999998"/>
  </r>
  <r>
    <n v="4161"/>
    <x v="2057"/>
    <x v="3"/>
    <x v="304"/>
    <d v="2014-05-19T00:00:00"/>
    <s v="Standard Class"/>
    <s v="AH-10465"/>
    <s v="Amy Hunt"/>
    <x v="0"/>
    <s v="United States"/>
    <x v="20"/>
    <x v="15"/>
    <n v="10035"/>
    <x v="3"/>
    <s v="TEC-PH-10002834"/>
    <x v="2"/>
    <x v="7"/>
    <x v="1378"/>
    <n v="539.97"/>
    <n v="3"/>
    <n v="0"/>
    <n v="134.99250000000001"/>
  </r>
  <r>
    <n v="4162"/>
    <x v="2057"/>
    <x v="3"/>
    <x v="304"/>
    <d v="2014-05-19T00:00:00"/>
    <s v="Standard Class"/>
    <s v="AH-10465"/>
    <s v="Amy Hunt"/>
    <x v="0"/>
    <s v="United States"/>
    <x v="20"/>
    <x v="15"/>
    <n v="10035"/>
    <x v="3"/>
    <s v="OFF-ST-10002214"/>
    <x v="1"/>
    <x v="4"/>
    <x v="994"/>
    <n v="22.58"/>
    <n v="2"/>
    <n v="0"/>
    <n v="5.8708"/>
  </r>
  <r>
    <n v="4163"/>
    <x v="2058"/>
    <x v="1"/>
    <x v="948"/>
    <d v="2012-03-18T00:00:00"/>
    <s v="Standard Class"/>
    <s v="EP-13915"/>
    <s v="Emily Phan"/>
    <x v="0"/>
    <s v="United States"/>
    <x v="18"/>
    <x v="38"/>
    <n v="3820"/>
    <x v="3"/>
    <s v="OFF-LA-10004484"/>
    <x v="1"/>
    <x v="2"/>
    <x v="612"/>
    <n v="16.52"/>
    <n v="4"/>
    <n v="0"/>
    <n v="7.5991999999999997"/>
  </r>
  <r>
    <n v="4164"/>
    <x v="2058"/>
    <x v="1"/>
    <x v="948"/>
    <d v="2012-03-18T00:00:00"/>
    <s v="Standard Class"/>
    <s v="EP-13915"/>
    <s v="Emily Phan"/>
    <x v="0"/>
    <s v="United States"/>
    <x v="18"/>
    <x v="38"/>
    <n v="3820"/>
    <x v="3"/>
    <s v="OFF-BI-10003091"/>
    <x v="1"/>
    <x v="8"/>
    <x v="1165"/>
    <n v="671.94"/>
    <n v="3"/>
    <n v="0"/>
    <n v="315.81180000000001"/>
  </r>
  <r>
    <n v="4165"/>
    <x v="2059"/>
    <x v="3"/>
    <x v="424"/>
    <d v="2014-01-17T00:00:00"/>
    <s v="First Class"/>
    <s v="TP-21565"/>
    <s v="Tracy Poddar"/>
    <x v="1"/>
    <s v="United States"/>
    <x v="34"/>
    <x v="22"/>
    <n v="80013"/>
    <x v="1"/>
    <s v="TEC-AC-10003027"/>
    <x v="2"/>
    <x v="11"/>
    <x v="25"/>
    <n v="169.06399999999999"/>
    <n v="7"/>
    <n v="0.2"/>
    <n v="-14.793100000000001"/>
  </r>
  <r>
    <n v="4166"/>
    <x v="2059"/>
    <x v="3"/>
    <x v="424"/>
    <d v="2014-01-17T00:00:00"/>
    <s v="First Class"/>
    <s v="TP-21565"/>
    <s v="Tracy Poddar"/>
    <x v="1"/>
    <s v="United States"/>
    <x v="34"/>
    <x v="22"/>
    <n v="80013"/>
    <x v="1"/>
    <s v="OFF-ST-10003638"/>
    <x v="1"/>
    <x v="4"/>
    <x v="1222"/>
    <n v="168.624"/>
    <n v="9"/>
    <n v="0.2"/>
    <n v="14.7546"/>
  </r>
  <r>
    <n v="4167"/>
    <x v="2060"/>
    <x v="1"/>
    <x v="936"/>
    <d v="2012-03-13T00:00:00"/>
    <s v="Standard Class"/>
    <s v="AR-10825"/>
    <s v="Anthony Rawles"/>
    <x v="1"/>
    <s v="United States"/>
    <x v="85"/>
    <x v="15"/>
    <n v="11561"/>
    <x v="3"/>
    <s v="OFF-PA-10003848"/>
    <x v="1"/>
    <x v="10"/>
    <x v="1442"/>
    <n v="19.440000000000001"/>
    <n v="3"/>
    <n v="0"/>
    <n v="9.3312000000000008"/>
  </r>
  <r>
    <n v="4168"/>
    <x v="2061"/>
    <x v="2"/>
    <x v="856"/>
    <d v="2011-10-13T00:00:00"/>
    <s v="First Class"/>
    <s v="HA-14920"/>
    <s v="Helen Andreada"/>
    <x v="0"/>
    <s v="United States"/>
    <x v="45"/>
    <x v="1"/>
    <n v="91104"/>
    <x v="1"/>
    <s v="OFF-ST-10002352"/>
    <x v="1"/>
    <x v="4"/>
    <x v="847"/>
    <n v="31.92"/>
    <n v="4"/>
    <n v="0"/>
    <n v="8.2992000000000008"/>
  </r>
  <r>
    <n v="4169"/>
    <x v="2061"/>
    <x v="2"/>
    <x v="856"/>
    <d v="2011-10-13T00:00:00"/>
    <s v="First Class"/>
    <s v="HA-14920"/>
    <s v="Helen Andreada"/>
    <x v="0"/>
    <s v="United States"/>
    <x v="45"/>
    <x v="1"/>
    <n v="91104"/>
    <x v="1"/>
    <s v="FUR-CH-10000229"/>
    <x v="0"/>
    <x v="1"/>
    <x v="1612"/>
    <n v="433.56799999999998"/>
    <n v="2"/>
    <n v="0.2"/>
    <n v="-65.035200000000003"/>
  </r>
  <r>
    <n v="4170"/>
    <x v="2062"/>
    <x v="1"/>
    <x v="657"/>
    <d v="2012-04-14T00:00:00"/>
    <s v="First Class"/>
    <s v="HJ-14875"/>
    <s v="Heather Jas"/>
    <x v="2"/>
    <s v="United States"/>
    <x v="123"/>
    <x v="16"/>
    <n v="85204"/>
    <x v="1"/>
    <s v="OFF-PA-10000788"/>
    <x v="1"/>
    <x v="10"/>
    <x v="731"/>
    <n v="31.103999999999999"/>
    <n v="6"/>
    <n v="0.2"/>
    <n v="10.8864"/>
  </r>
  <r>
    <n v="4171"/>
    <x v="2062"/>
    <x v="1"/>
    <x v="657"/>
    <d v="2012-04-14T00:00:00"/>
    <s v="First Class"/>
    <s v="HJ-14875"/>
    <s v="Heather Jas"/>
    <x v="2"/>
    <s v="United States"/>
    <x v="123"/>
    <x v="16"/>
    <n v="85204"/>
    <x v="1"/>
    <s v="OFF-PA-10002968"/>
    <x v="1"/>
    <x v="10"/>
    <x v="909"/>
    <n v="54.816000000000003"/>
    <n v="3"/>
    <n v="0.2"/>
    <n v="17.815200000000001"/>
  </r>
  <r>
    <n v="4172"/>
    <x v="2063"/>
    <x v="3"/>
    <x v="673"/>
    <d v="2014-11-21T00:00:00"/>
    <s v="Standard Class"/>
    <s v="JK-15370"/>
    <s v="Jay Kimmel"/>
    <x v="0"/>
    <s v="United States"/>
    <x v="201"/>
    <x v="1"/>
    <n v="93727"/>
    <x v="1"/>
    <s v="OFF-ST-10002486"/>
    <x v="1"/>
    <x v="4"/>
    <x v="693"/>
    <n v="48.86"/>
    <n v="7"/>
    <n v="0"/>
    <n v="0.97719999999999996"/>
  </r>
  <r>
    <n v="4173"/>
    <x v="2064"/>
    <x v="0"/>
    <x v="949"/>
    <d v="2013-02-07T00:00:00"/>
    <s v="Same Day"/>
    <s v="JF-15355"/>
    <s v="Jay Fein"/>
    <x v="0"/>
    <s v="United States"/>
    <x v="29"/>
    <x v="20"/>
    <n v="29203"/>
    <x v="0"/>
    <s v="OFF-BI-10002215"/>
    <x v="1"/>
    <x v="8"/>
    <x v="20"/>
    <n v="14.2"/>
    <n v="2"/>
    <n v="0"/>
    <n v="6.532"/>
  </r>
  <r>
    <n v="4174"/>
    <x v="2064"/>
    <x v="0"/>
    <x v="949"/>
    <d v="2013-02-07T00:00:00"/>
    <s v="Same Day"/>
    <s v="JF-15355"/>
    <s v="Jay Fein"/>
    <x v="0"/>
    <s v="United States"/>
    <x v="29"/>
    <x v="20"/>
    <n v="29203"/>
    <x v="0"/>
    <s v="OFF-PA-10000788"/>
    <x v="1"/>
    <x v="10"/>
    <x v="731"/>
    <n v="12.96"/>
    <n v="2"/>
    <n v="0"/>
    <n v="6.2207999999999997"/>
  </r>
  <r>
    <n v="4175"/>
    <x v="2064"/>
    <x v="0"/>
    <x v="949"/>
    <d v="2013-02-07T00:00:00"/>
    <s v="Same Day"/>
    <s v="JF-15355"/>
    <s v="Jay Fein"/>
    <x v="0"/>
    <s v="United States"/>
    <x v="29"/>
    <x v="20"/>
    <n v="29203"/>
    <x v="0"/>
    <s v="OFF-BI-10003364"/>
    <x v="1"/>
    <x v="8"/>
    <x v="698"/>
    <n v="58.34"/>
    <n v="2"/>
    <n v="0"/>
    <n v="28.0032"/>
  </r>
  <r>
    <n v="4176"/>
    <x v="2065"/>
    <x v="1"/>
    <x v="239"/>
    <d v="2012-11-30T00:00:00"/>
    <s v="First Class"/>
    <s v="EK-13795"/>
    <s v="Eileen Kiefer"/>
    <x v="2"/>
    <s v="United States"/>
    <x v="157"/>
    <x v="1"/>
    <n v="92704"/>
    <x v="1"/>
    <s v="OFF-AR-10003582"/>
    <x v="1"/>
    <x v="6"/>
    <x v="1451"/>
    <n v="56.3"/>
    <n v="2"/>
    <n v="0"/>
    <n v="15.763999999999999"/>
  </r>
  <r>
    <n v="4177"/>
    <x v="2066"/>
    <x v="2"/>
    <x v="884"/>
    <d v="2011-12-04T00:00:00"/>
    <s v="Standard Class"/>
    <s v="RS-19765"/>
    <s v="Roland Schwarz"/>
    <x v="1"/>
    <s v="United States"/>
    <x v="29"/>
    <x v="20"/>
    <n v="29203"/>
    <x v="0"/>
    <s v="TEC-PH-10003273"/>
    <x v="2"/>
    <x v="7"/>
    <x v="171"/>
    <n v="629.95000000000005"/>
    <n v="5"/>
    <n v="0"/>
    <n v="163.78700000000001"/>
  </r>
  <r>
    <n v="4178"/>
    <x v="2066"/>
    <x v="2"/>
    <x v="884"/>
    <d v="2011-12-04T00:00:00"/>
    <s v="Standard Class"/>
    <s v="RS-19765"/>
    <s v="Roland Schwarz"/>
    <x v="1"/>
    <s v="United States"/>
    <x v="29"/>
    <x v="20"/>
    <n v="29203"/>
    <x v="0"/>
    <s v="OFF-PA-10000100"/>
    <x v="1"/>
    <x v="10"/>
    <x v="825"/>
    <n v="122.97"/>
    <n v="3"/>
    <n v="0"/>
    <n v="60.255299999999998"/>
  </r>
  <r>
    <n v="4179"/>
    <x v="2067"/>
    <x v="0"/>
    <x v="950"/>
    <d v="2013-06-19T00:00:00"/>
    <s v="Second Class"/>
    <s v="BD-11320"/>
    <s v="Bill Donatelli"/>
    <x v="0"/>
    <s v="United States"/>
    <x v="1"/>
    <x v="1"/>
    <n v="90045"/>
    <x v="1"/>
    <s v="OFF-PA-10001776"/>
    <x v="1"/>
    <x v="10"/>
    <x v="1263"/>
    <n v="46.35"/>
    <n v="5"/>
    <n v="0"/>
    <n v="21.784500000000001"/>
  </r>
  <r>
    <n v="4180"/>
    <x v="2068"/>
    <x v="3"/>
    <x v="904"/>
    <d v="2014-11-03T00:00:00"/>
    <s v="Standard Class"/>
    <s v="BF-11170"/>
    <s v="Ben Ferrer"/>
    <x v="2"/>
    <s v="United States"/>
    <x v="8"/>
    <x v="1"/>
    <n v="94109"/>
    <x v="1"/>
    <s v="OFF-BI-10004182"/>
    <x v="1"/>
    <x v="8"/>
    <x v="73"/>
    <n v="14.976000000000001"/>
    <n v="9"/>
    <n v="0.2"/>
    <n v="5.4287999999999998"/>
  </r>
  <r>
    <n v="4181"/>
    <x v="2069"/>
    <x v="3"/>
    <x v="566"/>
    <d v="2014-12-10T00:00:00"/>
    <s v="Standard Class"/>
    <s v="JK-15730"/>
    <s v="Joe Kamberova"/>
    <x v="0"/>
    <s v="United States"/>
    <x v="12"/>
    <x v="5"/>
    <n v="77036"/>
    <x v="2"/>
    <s v="OFF-BI-10000756"/>
    <x v="1"/>
    <x v="8"/>
    <x v="15"/>
    <n v="4.24"/>
    <n v="5"/>
    <n v="0.8"/>
    <n v="-6.36"/>
  </r>
  <r>
    <n v="4182"/>
    <x v="2070"/>
    <x v="3"/>
    <x v="833"/>
    <d v="2014-10-13T00:00:00"/>
    <s v="Standard Class"/>
    <s v="CR-12820"/>
    <s v="Cyra Reiten"/>
    <x v="2"/>
    <s v="United States"/>
    <x v="20"/>
    <x v="15"/>
    <n v="10035"/>
    <x v="3"/>
    <s v="TEC-AC-10001539"/>
    <x v="2"/>
    <x v="11"/>
    <x v="1576"/>
    <n v="319.95999999999998"/>
    <n v="4"/>
    <n v="0"/>
    <n v="115.18559999999999"/>
  </r>
  <r>
    <n v="4183"/>
    <x v="2070"/>
    <x v="3"/>
    <x v="833"/>
    <d v="2014-10-13T00:00:00"/>
    <s v="Standard Class"/>
    <s v="CR-12820"/>
    <s v="Cyra Reiten"/>
    <x v="2"/>
    <s v="United States"/>
    <x v="20"/>
    <x v="15"/>
    <n v="10035"/>
    <x v="3"/>
    <s v="OFF-PA-10002377"/>
    <x v="1"/>
    <x v="10"/>
    <x v="557"/>
    <n v="17.04"/>
    <n v="3"/>
    <n v="0"/>
    <n v="7.6680000000000001"/>
  </r>
  <r>
    <n v="4184"/>
    <x v="2070"/>
    <x v="3"/>
    <x v="833"/>
    <d v="2014-10-13T00:00:00"/>
    <s v="Standard Class"/>
    <s v="CR-12820"/>
    <s v="Cyra Reiten"/>
    <x v="2"/>
    <s v="United States"/>
    <x v="20"/>
    <x v="15"/>
    <n v="10035"/>
    <x v="3"/>
    <s v="OFF-ST-10000991"/>
    <x v="1"/>
    <x v="4"/>
    <x v="155"/>
    <n v="344.91"/>
    <n v="3"/>
    <n v="0"/>
    <n v="10.347300000000001"/>
  </r>
  <r>
    <n v="4185"/>
    <x v="2071"/>
    <x v="0"/>
    <x v="5"/>
    <d v="2013-08-12T00:00:00"/>
    <s v="First Class"/>
    <s v="AG-10300"/>
    <s v="Aleksandra Gannaway"/>
    <x v="1"/>
    <s v="United States"/>
    <x v="47"/>
    <x v="31"/>
    <n v="2038"/>
    <x v="3"/>
    <s v="FUR-BO-10002853"/>
    <x v="0"/>
    <x v="0"/>
    <x v="1613"/>
    <n v="81.94"/>
    <n v="1"/>
    <n v="0"/>
    <n v="20.484999999999999"/>
  </r>
  <r>
    <n v="4186"/>
    <x v="2072"/>
    <x v="0"/>
    <x v="147"/>
    <d v="2013-10-23T00:00:00"/>
    <s v="First Class"/>
    <s v="CM-12160"/>
    <s v="Charles McCrossin"/>
    <x v="0"/>
    <s v="United States"/>
    <x v="248"/>
    <x v="39"/>
    <n v="21215"/>
    <x v="3"/>
    <s v="TEC-AC-10004510"/>
    <x v="2"/>
    <x v="11"/>
    <x v="944"/>
    <n v="98.16"/>
    <n v="6"/>
    <n v="0"/>
    <n v="9.8160000000000007"/>
  </r>
  <r>
    <n v="4187"/>
    <x v="2073"/>
    <x v="3"/>
    <x v="796"/>
    <d v="2014-05-24T00:00:00"/>
    <s v="Standard Class"/>
    <s v="SG-20890"/>
    <s v="Susan Gilcrest"/>
    <x v="1"/>
    <s v="United States"/>
    <x v="392"/>
    <x v="5"/>
    <n v="78501"/>
    <x v="2"/>
    <s v="OFF-BI-10003712"/>
    <x v="1"/>
    <x v="8"/>
    <x v="689"/>
    <n v="6.8739999999999997"/>
    <n v="7"/>
    <n v="0.8"/>
    <n v="-10.6547"/>
  </r>
  <r>
    <n v="4188"/>
    <x v="2073"/>
    <x v="3"/>
    <x v="796"/>
    <d v="2014-05-24T00:00:00"/>
    <s v="Standard Class"/>
    <s v="SG-20890"/>
    <s v="Susan Gilcrest"/>
    <x v="1"/>
    <s v="United States"/>
    <x v="392"/>
    <x v="5"/>
    <n v="78501"/>
    <x v="2"/>
    <s v="OFF-BI-10002571"/>
    <x v="1"/>
    <x v="8"/>
    <x v="1204"/>
    <n v="1.996"/>
    <n v="1"/>
    <n v="0.8"/>
    <n v="-3.2934000000000001"/>
  </r>
  <r>
    <n v="4189"/>
    <x v="2073"/>
    <x v="3"/>
    <x v="796"/>
    <d v="2014-05-24T00:00:00"/>
    <s v="Standard Class"/>
    <s v="SG-20890"/>
    <s v="Susan Gilcrest"/>
    <x v="1"/>
    <s v="United States"/>
    <x v="392"/>
    <x v="5"/>
    <n v="78501"/>
    <x v="2"/>
    <s v="OFF-ST-10004835"/>
    <x v="1"/>
    <x v="4"/>
    <x v="1406"/>
    <n v="8.9280000000000008"/>
    <n v="2"/>
    <n v="0.2"/>
    <n v="0.66959999999999997"/>
  </r>
  <r>
    <n v="4190"/>
    <x v="2074"/>
    <x v="0"/>
    <x v="182"/>
    <d v="2013-02-10T00:00:00"/>
    <s v="Second Class"/>
    <s v="CS-12175"/>
    <s v="Charles Sheldon"/>
    <x v="1"/>
    <s v="United States"/>
    <x v="393"/>
    <x v="23"/>
    <n v="52240"/>
    <x v="2"/>
    <s v="OFF-PA-10004022"/>
    <x v="1"/>
    <x v="10"/>
    <x v="1614"/>
    <n v="9.99"/>
    <n v="1"/>
    <n v="0"/>
    <n v="4.4954999999999998"/>
  </r>
  <r>
    <n v="4191"/>
    <x v="2075"/>
    <x v="3"/>
    <x v="701"/>
    <d v="2014-11-23T00:00:00"/>
    <s v="Standard Class"/>
    <s v="HL-15040"/>
    <s v="Hunter Lopez"/>
    <x v="0"/>
    <s v="United States"/>
    <x v="46"/>
    <x v="13"/>
    <n v="19711"/>
    <x v="3"/>
    <s v="TEC-CO-10004722"/>
    <x v="2"/>
    <x v="16"/>
    <x v="1365"/>
    <n v="10499.97"/>
    <n v="3"/>
    <n v="0"/>
    <n v="5039.9856"/>
  </r>
  <r>
    <n v="4192"/>
    <x v="2076"/>
    <x v="1"/>
    <x v="951"/>
    <d v="2012-08-07T00:00:00"/>
    <s v="Same Day"/>
    <s v="DM-13015"/>
    <s v="Darrin Martin"/>
    <x v="0"/>
    <s v="United States"/>
    <x v="12"/>
    <x v="5"/>
    <n v="77070"/>
    <x v="2"/>
    <s v="OFF-PA-10004248"/>
    <x v="1"/>
    <x v="10"/>
    <x v="1615"/>
    <n v="21.12"/>
    <n v="5"/>
    <n v="0.2"/>
    <n v="6.6"/>
  </r>
  <r>
    <n v="4193"/>
    <x v="2077"/>
    <x v="1"/>
    <x v="547"/>
    <d v="2012-11-20T00:00:00"/>
    <s v="Standard Class"/>
    <s v="HK-14890"/>
    <s v="Heather Kirkland"/>
    <x v="1"/>
    <s v="United States"/>
    <x v="394"/>
    <x v="45"/>
    <n v="83704"/>
    <x v="1"/>
    <s v="FUR-TA-10000577"/>
    <x v="0"/>
    <x v="3"/>
    <x v="3"/>
    <n v="696.42"/>
    <n v="2"/>
    <n v="0"/>
    <n v="160.17660000000001"/>
  </r>
  <r>
    <n v="4194"/>
    <x v="2077"/>
    <x v="1"/>
    <x v="547"/>
    <d v="2012-11-20T00:00:00"/>
    <s v="Standard Class"/>
    <s v="HK-14890"/>
    <s v="Heather Kirkland"/>
    <x v="1"/>
    <s v="United States"/>
    <x v="394"/>
    <x v="45"/>
    <n v="83704"/>
    <x v="1"/>
    <s v="TEC-PH-10001254"/>
    <x v="2"/>
    <x v="7"/>
    <x v="143"/>
    <n v="304.77600000000001"/>
    <n v="3"/>
    <n v="0.2"/>
    <n v="22.8582"/>
  </r>
  <r>
    <n v="4195"/>
    <x v="2078"/>
    <x v="1"/>
    <x v="652"/>
    <d v="2012-06-22T00:00:00"/>
    <s v="Standard Class"/>
    <s v="BG-11740"/>
    <s v="Bruce Geld"/>
    <x v="0"/>
    <s v="United States"/>
    <x v="70"/>
    <x v="1"/>
    <n v="92105"/>
    <x v="1"/>
    <s v="OFF-AR-10001044"/>
    <x v="1"/>
    <x v="6"/>
    <x v="1042"/>
    <n v="51.98"/>
    <n v="2"/>
    <n v="0"/>
    <n v="15.074199999999999"/>
  </r>
  <r>
    <n v="4196"/>
    <x v="2079"/>
    <x v="0"/>
    <x v="143"/>
    <d v="2013-04-15T00:00:00"/>
    <s v="Standard Class"/>
    <s v="CK-12595"/>
    <s v="Clytie Kelty"/>
    <x v="0"/>
    <s v="United States"/>
    <x v="1"/>
    <x v="1"/>
    <n v="90032"/>
    <x v="1"/>
    <s v="FUR-FU-10002597"/>
    <x v="0"/>
    <x v="5"/>
    <x v="621"/>
    <n v="24.7"/>
    <n v="5"/>
    <n v="0"/>
    <n v="10.374000000000001"/>
  </r>
  <r>
    <n v="4197"/>
    <x v="2080"/>
    <x v="1"/>
    <x v="24"/>
    <d v="2012-04-23T00:00:00"/>
    <s v="Second Class"/>
    <s v="RF-19735"/>
    <s v="Roland Fjeld"/>
    <x v="0"/>
    <s v="United States"/>
    <x v="20"/>
    <x v="15"/>
    <n v="10024"/>
    <x v="3"/>
    <s v="OFF-LA-10004093"/>
    <x v="1"/>
    <x v="2"/>
    <x v="670"/>
    <n v="21.93"/>
    <n v="3"/>
    <n v="0"/>
    <n v="10.3071"/>
  </r>
  <r>
    <n v="4198"/>
    <x v="2081"/>
    <x v="0"/>
    <x v="275"/>
    <d v="2013-09-12T00:00:00"/>
    <s v="Standard Class"/>
    <s v="CJ-12010"/>
    <s v="Caroline Jumper"/>
    <x v="0"/>
    <s v="United States"/>
    <x v="10"/>
    <x v="9"/>
    <n v="19134"/>
    <x v="3"/>
    <s v="OFF-AP-10000179"/>
    <x v="1"/>
    <x v="9"/>
    <x v="527"/>
    <n v="394.81599999999997"/>
    <n v="4"/>
    <n v="0.2"/>
    <n v="93.768799999999999"/>
  </r>
  <r>
    <n v="4199"/>
    <x v="2081"/>
    <x v="0"/>
    <x v="275"/>
    <d v="2013-09-12T00:00:00"/>
    <s v="Standard Class"/>
    <s v="CJ-12010"/>
    <s v="Caroline Jumper"/>
    <x v="0"/>
    <s v="United States"/>
    <x v="10"/>
    <x v="9"/>
    <n v="19134"/>
    <x v="3"/>
    <s v="OFF-BI-10001072"/>
    <x v="1"/>
    <x v="8"/>
    <x v="277"/>
    <n v="18.192"/>
    <n v="4"/>
    <n v="0.7"/>
    <n v="-14.553599999999999"/>
  </r>
  <r>
    <n v="4200"/>
    <x v="2082"/>
    <x v="1"/>
    <x v="895"/>
    <d v="2012-10-12T00:00:00"/>
    <s v="Same Day"/>
    <s v="MA-17560"/>
    <s v="Matt Abelman"/>
    <x v="2"/>
    <s v="United States"/>
    <x v="20"/>
    <x v="15"/>
    <n v="10024"/>
    <x v="3"/>
    <s v="OFF-LA-10004093"/>
    <x v="1"/>
    <x v="2"/>
    <x v="670"/>
    <n v="7.31"/>
    <n v="1"/>
    <n v="0"/>
    <n v="3.4357000000000002"/>
  </r>
  <r>
    <n v="4201"/>
    <x v="2082"/>
    <x v="1"/>
    <x v="895"/>
    <d v="2012-10-12T00:00:00"/>
    <s v="Same Day"/>
    <s v="MA-17560"/>
    <s v="Matt Abelman"/>
    <x v="2"/>
    <s v="United States"/>
    <x v="20"/>
    <x v="15"/>
    <n v="10024"/>
    <x v="3"/>
    <s v="TEC-CO-10002095"/>
    <x v="2"/>
    <x v="16"/>
    <x v="610"/>
    <n v="799.98400000000004"/>
    <n v="2"/>
    <n v="0.2"/>
    <n v="249.995"/>
  </r>
  <r>
    <n v="4202"/>
    <x v="2082"/>
    <x v="1"/>
    <x v="895"/>
    <d v="2012-10-12T00:00:00"/>
    <s v="Same Day"/>
    <s v="MA-17560"/>
    <s v="Matt Abelman"/>
    <x v="2"/>
    <s v="United States"/>
    <x v="20"/>
    <x v="15"/>
    <n v="10024"/>
    <x v="3"/>
    <s v="OFF-PA-10002713"/>
    <x v="1"/>
    <x v="10"/>
    <x v="317"/>
    <n v="41.28"/>
    <n v="6"/>
    <n v="0"/>
    <n v="18.988800000000001"/>
  </r>
  <r>
    <n v="4203"/>
    <x v="2082"/>
    <x v="1"/>
    <x v="895"/>
    <d v="2012-10-12T00:00:00"/>
    <s v="Same Day"/>
    <s v="MA-17560"/>
    <s v="Matt Abelman"/>
    <x v="2"/>
    <s v="United States"/>
    <x v="20"/>
    <x v="15"/>
    <n v="10024"/>
    <x v="3"/>
    <s v="OFF-PA-10002254"/>
    <x v="1"/>
    <x v="10"/>
    <x v="145"/>
    <n v="184.66"/>
    <n v="7"/>
    <n v="0"/>
    <n v="84.943600000000004"/>
  </r>
  <r>
    <n v="4204"/>
    <x v="2083"/>
    <x v="2"/>
    <x v="656"/>
    <d v="2011-02-11T00:00:00"/>
    <s v="Second Class"/>
    <s v="AM-10705"/>
    <s v="Anne McFarland"/>
    <x v="0"/>
    <s v="United States"/>
    <x v="395"/>
    <x v="34"/>
    <n v="2920"/>
    <x v="3"/>
    <s v="OFF-AR-10001683"/>
    <x v="1"/>
    <x v="6"/>
    <x v="32"/>
    <n v="49.25"/>
    <n v="5"/>
    <n v="0"/>
    <n v="18.715"/>
  </r>
  <r>
    <n v="4205"/>
    <x v="2083"/>
    <x v="2"/>
    <x v="656"/>
    <d v="2011-02-11T00:00:00"/>
    <s v="Second Class"/>
    <s v="AM-10705"/>
    <s v="Anne McFarland"/>
    <x v="0"/>
    <s v="United States"/>
    <x v="395"/>
    <x v="34"/>
    <n v="2920"/>
    <x v="3"/>
    <s v="OFF-PA-10002195"/>
    <x v="1"/>
    <x v="10"/>
    <x v="719"/>
    <n v="10.16"/>
    <n v="2"/>
    <n v="0"/>
    <n v="4.7751999999999999"/>
  </r>
  <r>
    <n v="4206"/>
    <x v="2083"/>
    <x v="2"/>
    <x v="656"/>
    <d v="2011-02-11T00:00:00"/>
    <s v="Second Class"/>
    <s v="AM-10705"/>
    <s v="Anne McFarland"/>
    <x v="0"/>
    <s v="United States"/>
    <x v="395"/>
    <x v="34"/>
    <n v="2920"/>
    <x v="3"/>
    <s v="FUR-FU-10002364"/>
    <x v="0"/>
    <x v="5"/>
    <x v="1231"/>
    <n v="14.76"/>
    <n v="2"/>
    <n v="0"/>
    <n v="4.2804000000000002"/>
  </r>
  <r>
    <n v="4207"/>
    <x v="2083"/>
    <x v="2"/>
    <x v="656"/>
    <d v="2011-02-11T00:00:00"/>
    <s v="Second Class"/>
    <s v="AM-10705"/>
    <s v="Anne McFarland"/>
    <x v="0"/>
    <s v="United States"/>
    <x v="395"/>
    <x v="34"/>
    <n v="2920"/>
    <x v="3"/>
    <s v="OFF-BI-10004001"/>
    <x v="1"/>
    <x v="8"/>
    <x v="810"/>
    <n v="34.08"/>
    <n v="2"/>
    <n v="0"/>
    <n v="15.6768"/>
  </r>
  <r>
    <n v="4208"/>
    <x v="2083"/>
    <x v="2"/>
    <x v="656"/>
    <d v="2011-02-11T00:00:00"/>
    <s v="Second Class"/>
    <s v="AM-10705"/>
    <s v="Anne McFarland"/>
    <x v="0"/>
    <s v="United States"/>
    <x v="395"/>
    <x v="34"/>
    <n v="2920"/>
    <x v="3"/>
    <s v="FUR-FU-10000023"/>
    <x v="0"/>
    <x v="5"/>
    <x v="322"/>
    <n v="17.670000000000002"/>
    <n v="3"/>
    <n v="0"/>
    <n v="7.7747999999999999"/>
  </r>
  <r>
    <n v="4209"/>
    <x v="2083"/>
    <x v="2"/>
    <x v="656"/>
    <d v="2011-02-11T00:00:00"/>
    <s v="Second Class"/>
    <s v="AM-10705"/>
    <s v="Anne McFarland"/>
    <x v="0"/>
    <s v="United States"/>
    <x v="395"/>
    <x v="34"/>
    <n v="2920"/>
    <x v="3"/>
    <s v="FUR-CH-10002320"/>
    <x v="0"/>
    <x v="1"/>
    <x v="1454"/>
    <n v="1604.9"/>
    <n v="5"/>
    <n v="0"/>
    <n v="481.47"/>
  </r>
  <r>
    <n v="4210"/>
    <x v="2083"/>
    <x v="2"/>
    <x v="656"/>
    <d v="2011-02-11T00:00:00"/>
    <s v="Second Class"/>
    <s v="AM-10705"/>
    <s v="Anne McFarland"/>
    <x v="0"/>
    <s v="United States"/>
    <x v="395"/>
    <x v="34"/>
    <n v="2920"/>
    <x v="3"/>
    <s v="FUR-TA-10003238"/>
    <x v="0"/>
    <x v="3"/>
    <x v="1233"/>
    <n v="385.68599999999998"/>
    <n v="1"/>
    <n v="0.3"/>
    <n v="-60.607799999999997"/>
  </r>
  <r>
    <n v="4211"/>
    <x v="2084"/>
    <x v="3"/>
    <x v="34"/>
    <d v="2014-12-15T00:00:00"/>
    <s v="Standard Class"/>
    <s v="AH-10585"/>
    <s v="Angele Hood"/>
    <x v="0"/>
    <s v="United States"/>
    <x v="22"/>
    <x v="10"/>
    <n v="60623"/>
    <x v="2"/>
    <s v="OFF-PA-10004965"/>
    <x v="1"/>
    <x v="10"/>
    <x v="112"/>
    <n v="15.984"/>
    <n v="2"/>
    <n v="0.2"/>
    <n v="4.9950000000000001"/>
  </r>
  <r>
    <n v="4212"/>
    <x v="2085"/>
    <x v="2"/>
    <x v="952"/>
    <d v="2011-09-05T00:00:00"/>
    <s v="Second Class"/>
    <s v="PF-19120"/>
    <s v="Peter Fuller"/>
    <x v="0"/>
    <s v="United States"/>
    <x v="102"/>
    <x v="0"/>
    <n v="40475"/>
    <x v="0"/>
    <s v="OFF-PA-10003016"/>
    <x v="1"/>
    <x v="10"/>
    <x v="1385"/>
    <n v="9.42"/>
    <n v="3"/>
    <n v="0"/>
    <n v="4.2389999999999999"/>
  </r>
  <r>
    <n v="4213"/>
    <x v="2085"/>
    <x v="2"/>
    <x v="952"/>
    <d v="2011-09-05T00:00:00"/>
    <s v="Second Class"/>
    <s v="PF-19120"/>
    <s v="Peter Fuller"/>
    <x v="0"/>
    <s v="United States"/>
    <x v="102"/>
    <x v="0"/>
    <n v="40475"/>
    <x v="0"/>
    <s v="OFF-AR-10003651"/>
    <x v="1"/>
    <x v="6"/>
    <x v="276"/>
    <n v="6.56"/>
    <n v="2"/>
    <n v="0"/>
    <n v="1.9024000000000001"/>
  </r>
  <r>
    <n v="4214"/>
    <x v="2085"/>
    <x v="2"/>
    <x v="952"/>
    <d v="2011-09-05T00:00:00"/>
    <s v="Second Class"/>
    <s v="PF-19120"/>
    <s v="Peter Fuller"/>
    <x v="0"/>
    <s v="United States"/>
    <x v="102"/>
    <x v="0"/>
    <n v="40475"/>
    <x v="0"/>
    <s v="OFF-PA-10001363"/>
    <x v="1"/>
    <x v="10"/>
    <x v="1616"/>
    <n v="24.56"/>
    <n v="2"/>
    <n v="0"/>
    <n v="11.543200000000001"/>
  </r>
  <r>
    <n v="4215"/>
    <x v="2086"/>
    <x v="0"/>
    <x v="758"/>
    <d v="2013-09-03T00:00:00"/>
    <s v="Standard Class"/>
    <s v="RD-19480"/>
    <s v="Rick Duston"/>
    <x v="0"/>
    <s v="United States"/>
    <x v="313"/>
    <x v="14"/>
    <n v="46544"/>
    <x v="2"/>
    <s v="OFF-BI-10003876"/>
    <x v="1"/>
    <x v="8"/>
    <x v="1617"/>
    <n v="128.4"/>
    <n v="3"/>
    <n v="0"/>
    <n v="64.2"/>
  </r>
  <r>
    <n v="4216"/>
    <x v="2087"/>
    <x v="2"/>
    <x v="953"/>
    <d v="2011-04-12T00:00:00"/>
    <s v="Standard Class"/>
    <s v="JL-15505"/>
    <s v="Jeremy Lonsdale"/>
    <x v="0"/>
    <s v="United States"/>
    <x v="145"/>
    <x v="15"/>
    <n v="10550"/>
    <x v="3"/>
    <s v="OFF-EN-10004007"/>
    <x v="1"/>
    <x v="12"/>
    <x v="1618"/>
    <n v="62.28"/>
    <n v="4"/>
    <n v="0"/>
    <n v="29.271599999999999"/>
  </r>
  <r>
    <n v="4217"/>
    <x v="2088"/>
    <x v="1"/>
    <x v="954"/>
    <d v="2012-02-22T00:00:00"/>
    <s v="Standard Class"/>
    <s v="AB-10600"/>
    <s v="Ann Blume"/>
    <x v="1"/>
    <s v="United States"/>
    <x v="1"/>
    <x v="1"/>
    <n v="90004"/>
    <x v="1"/>
    <s v="OFF-LA-10002271"/>
    <x v="1"/>
    <x v="2"/>
    <x v="635"/>
    <n v="9.24"/>
    <n v="3"/>
    <n v="0"/>
    <n v="4.4352"/>
  </r>
  <r>
    <n v="4218"/>
    <x v="2089"/>
    <x v="3"/>
    <x v="719"/>
    <d v="2014-04-04T00:00:00"/>
    <s v="First Class"/>
    <s v="NC-18535"/>
    <s v="Nick Crebassa"/>
    <x v="1"/>
    <s v="United States"/>
    <x v="8"/>
    <x v="1"/>
    <n v="94110"/>
    <x v="1"/>
    <s v="FUR-BO-10003894"/>
    <x v="0"/>
    <x v="0"/>
    <x v="1619"/>
    <n v="482.66399999999999"/>
    <n v="8"/>
    <n v="0.15"/>
    <n v="85.176000000000002"/>
  </r>
  <r>
    <n v="4219"/>
    <x v="2089"/>
    <x v="3"/>
    <x v="719"/>
    <d v="2014-04-04T00:00:00"/>
    <s v="First Class"/>
    <s v="NC-18535"/>
    <s v="Nick Crebassa"/>
    <x v="1"/>
    <s v="United States"/>
    <x v="8"/>
    <x v="1"/>
    <n v="94110"/>
    <x v="1"/>
    <s v="TEC-MA-10000418"/>
    <x v="2"/>
    <x v="15"/>
    <x v="1476"/>
    <n v="4799.9840000000004"/>
    <n v="2"/>
    <n v="0.2"/>
    <n v="359.99880000000002"/>
  </r>
  <r>
    <n v="4220"/>
    <x v="2090"/>
    <x v="3"/>
    <x v="532"/>
    <d v="2014-06-14T00:00:00"/>
    <s v="Second Class"/>
    <s v="TB-21400"/>
    <s v="Tom Boeckenhauer"/>
    <x v="0"/>
    <s v="United States"/>
    <x v="4"/>
    <x v="4"/>
    <n v="98103"/>
    <x v="1"/>
    <s v="OFF-PA-10004243"/>
    <x v="1"/>
    <x v="10"/>
    <x v="271"/>
    <n v="37.94"/>
    <n v="2"/>
    <n v="0"/>
    <n v="18.211200000000002"/>
  </r>
  <r>
    <n v="4221"/>
    <x v="2090"/>
    <x v="3"/>
    <x v="532"/>
    <d v="2014-06-14T00:00:00"/>
    <s v="Second Class"/>
    <s v="TB-21400"/>
    <s v="Tom Boeckenhauer"/>
    <x v="0"/>
    <s v="United States"/>
    <x v="4"/>
    <x v="4"/>
    <n v="98103"/>
    <x v="1"/>
    <s v="OFF-BI-10001759"/>
    <x v="1"/>
    <x v="8"/>
    <x v="725"/>
    <n v="18.288"/>
    <n v="6"/>
    <n v="0.2"/>
    <n v="6.6294000000000004"/>
  </r>
  <r>
    <n v="4222"/>
    <x v="2090"/>
    <x v="3"/>
    <x v="532"/>
    <d v="2014-06-14T00:00:00"/>
    <s v="Second Class"/>
    <s v="TB-21400"/>
    <s v="Tom Boeckenhauer"/>
    <x v="0"/>
    <s v="United States"/>
    <x v="4"/>
    <x v="4"/>
    <n v="98103"/>
    <x v="1"/>
    <s v="TEC-MA-10001570"/>
    <x v="2"/>
    <x v="15"/>
    <x v="1620"/>
    <n v="385.8"/>
    <n v="5"/>
    <n v="0.2"/>
    <n v="130.20750000000001"/>
  </r>
  <r>
    <n v="4223"/>
    <x v="2090"/>
    <x v="3"/>
    <x v="532"/>
    <d v="2014-06-14T00:00:00"/>
    <s v="Second Class"/>
    <s v="TB-21400"/>
    <s v="Tom Boeckenhauer"/>
    <x v="0"/>
    <s v="United States"/>
    <x v="4"/>
    <x v="4"/>
    <n v="98103"/>
    <x v="1"/>
    <s v="OFF-ST-10004804"/>
    <x v="1"/>
    <x v="4"/>
    <x v="230"/>
    <n v="102.96"/>
    <n v="2"/>
    <n v="0"/>
    <n v="1.0296000000000001"/>
  </r>
  <r>
    <n v="4224"/>
    <x v="2090"/>
    <x v="3"/>
    <x v="532"/>
    <d v="2014-06-14T00:00:00"/>
    <s v="Second Class"/>
    <s v="TB-21400"/>
    <s v="Tom Boeckenhauer"/>
    <x v="0"/>
    <s v="United States"/>
    <x v="4"/>
    <x v="4"/>
    <n v="98103"/>
    <x v="1"/>
    <s v="FUR-BO-10001519"/>
    <x v="0"/>
    <x v="0"/>
    <x v="666"/>
    <n v="174.42"/>
    <n v="3"/>
    <n v="0"/>
    <n v="41.860799999999998"/>
  </r>
  <r>
    <n v="4225"/>
    <x v="2091"/>
    <x v="0"/>
    <x v="955"/>
    <d v="2013-04-10T00:00:00"/>
    <s v="First Class"/>
    <s v="SJ-20215"/>
    <s v="Sarah Jordon"/>
    <x v="0"/>
    <s v="United States"/>
    <x v="94"/>
    <x v="10"/>
    <n v="62301"/>
    <x v="2"/>
    <s v="OFF-BI-10000343"/>
    <x v="1"/>
    <x v="8"/>
    <x v="184"/>
    <n v="1.964"/>
    <n v="2"/>
    <n v="0.8"/>
    <n v="-3.2406000000000001"/>
  </r>
  <r>
    <n v="4226"/>
    <x v="2092"/>
    <x v="2"/>
    <x v="736"/>
    <d v="2011-12-17T00:00:00"/>
    <s v="Standard Class"/>
    <s v="EB-13840"/>
    <s v="Ellis Ballard"/>
    <x v="1"/>
    <s v="United States"/>
    <x v="22"/>
    <x v="10"/>
    <n v="60623"/>
    <x v="2"/>
    <s v="FUR-FU-10003930"/>
    <x v="0"/>
    <x v="5"/>
    <x v="1621"/>
    <n v="94.427999999999997"/>
    <n v="3"/>
    <n v="0.6"/>
    <n v="-42.492600000000003"/>
  </r>
  <r>
    <n v="4227"/>
    <x v="2093"/>
    <x v="3"/>
    <x v="343"/>
    <d v="2014-11-17T00:00:00"/>
    <s v="Standard Class"/>
    <s v="WB-21850"/>
    <s v="William Brown"/>
    <x v="0"/>
    <s v="United States"/>
    <x v="37"/>
    <x v="23"/>
    <n v="50322"/>
    <x v="2"/>
    <s v="OFF-FA-10004854"/>
    <x v="1"/>
    <x v="13"/>
    <x v="268"/>
    <n v="45.92"/>
    <n v="4"/>
    <n v="0"/>
    <n v="21.5824"/>
  </r>
  <r>
    <n v="4228"/>
    <x v="2094"/>
    <x v="1"/>
    <x v="956"/>
    <d v="2012-10-01T00:00:00"/>
    <s v="Standard Class"/>
    <s v="SR-20740"/>
    <s v="Steven Roelle"/>
    <x v="2"/>
    <s v="United States"/>
    <x v="4"/>
    <x v="4"/>
    <n v="98103"/>
    <x v="1"/>
    <s v="FUR-CH-10003396"/>
    <x v="0"/>
    <x v="1"/>
    <x v="385"/>
    <n v="61.584000000000003"/>
    <n v="1"/>
    <n v="0.2"/>
    <n v="-6.9282000000000004"/>
  </r>
  <r>
    <n v="4229"/>
    <x v="2095"/>
    <x v="0"/>
    <x v="830"/>
    <d v="2013-03-27T00:00:00"/>
    <s v="First Class"/>
    <s v="VG-21805"/>
    <s v="Vivek Grady"/>
    <x v="1"/>
    <s v="United States"/>
    <x v="102"/>
    <x v="14"/>
    <n v="47374"/>
    <x v="2"/>
    <s v="OFF-PA-10001994"/>
    <x v="1"/>
    <x v="10"/>
    <x v="1113"/>
    <n v="22.48"/>
    <n v="1"/>
    <n v="0"/>
    <n v="10.3408"/>
  </r>
  <r>
    <n v="4230"/>
    <x v="2096"/>
    <x v="3"/>
    <x v="957"/>
    <d v="2014-11-07T00:00:00"/>
    <s v="Standard Class"/>
    <s v="LS-16945"/>
    <s v="Linda Southworth"/>
    <x v="1"/>
    <s v="United States"/>
    <x v="61"/>
    <x v="5"/>
    <n v="75220"/>
    <x v="2"/>
    <s v="FUR-FU-10003601"/>
    <x v="0"/>
    <x v="5"/>
    <x v="729"/>
    <n v="332.02800000000002"/>
    <n v="9"/>
    <n v="0.6"/>
    <n v="-348.62939999999998"/>
  </r>
  <r>
    <n v="4231"/>
    <x v="2096"/>
    <x v="3"/>
    <x v="957"/>
    <d v="2014-11-07T00:00:00"/>
    <s v="Standard Class"/>
    <s v="LS-16945"/>
    <s v="Linda Southworth"/>
    <x v="1"/>
    <s v="United States"/>
    <x v="61"/>
    <x v="5"/>
    <n v="75220"/>
    <x v="2"/>
    <s v="OFF-BI-10003429"/>
    <x v="1"/>
    <x v="8"/>
    <x v="844"/>
    <n v="11.394"/>
    <n v="9"/>
    <n v="0.8"/>
    <n v="-17.660699999999999"/>
  </r>
  <r>
    <n v="4232"/>
    <x v="2096"/>
    <x v="3"/>
    <x v="957"/>
    <d v="2014-11-07T00:00:00"/>
    <s v="Standard Class"/>
    <s v="LS-16945"/>
    <s v="Linda Southworth"/>
    <x v="1"/>
    <s v="United States"/>
    <x v="61"/>
    <x v="5"/>
    <n v="75220"/>
    <x v="2"/>
    <s v="OFF-PA-10000232"/>
    <x v="1"/>
    <x v="10"/>
    <x v="1622"/>
    <n v="15.552"/>
    <n v="3"/>
    <n v="0.2"/>
    <n v="5.6375999999999999"/>
  </r>
  <r>
    <n v="4233"/>
    <x v="2096"/>
    <x v="3"/>
    <x v="957"/>
    <d v="2014-11-07T00:00:00"/>
    <s v="Standard Class"/>
    <s v="LS-16945"/>
    <s v="Linda Southworth"/>
    <x v="1"/>
    <s v="United States"/>
    <x v="61"/>
    <x v="5"/>
    <n v="75220"/>
    <x v="2"/>
    <s v="OFF-PA-10002195"/>
    <x v="1"/>
    <x v="10"/>
    <x v="1543"/>
    <n v="31.103999999999999"/>
    <n v="6"/>
    <n v="0.2"/>
    <n v="11.2752"/>
  </r>
  <r>
    <n v="4234"/>
    <x v="2096"/>
    <x v="3"/>
    <x v="957"/>
    <d v="2014-11-07T00:00:00"/>
    <s v="Standard Class"/>
    <s v="LS-16945"/>
    <s v="Linda Southworth"/>
    <x v="1"/>
    <s v="United States"/>
    <x v="61"/>
    <x v="5"/>
    <n v="75220"/>
    <x v="2"/>
    <s v="OFF-BI-10004492"/>
    <x v="1"/>
    <x v="8"/>
    <x v="347"/>
    <n v="6.3159999999999998"/>
    <n v="1"/>
    <n v="0.8"/>
    <n v="-10.4214"/>
  </r>
  <r>
    <n v="4235"/>
    <x v="2097"/>
    <x v="2"/>
    <x v="158"/>
    <d v="2011-09-24T00:00:00"/>
    <s v="First Class"/>
    <s v="MA-17560"/>
    <s v="Matt Abelman"/>
    <x v="2"/>
    <s v="United States"/>
    <x v="10"/>
    <x v="9"/>
    <n v="19143"/>
    <x v="3"/>
    <s v="OFF-PA-10004000"/>
    <x v="1"/>
    <x v="10"/>
    <x v="203"/>
    <n v="11.352"/>
    <n v="3"/>
    <n v="0.2"/>
    <n v="4.1151"/>
  </r>
  <r>
    <n v="4236"/>
    <x v="2097"/>
    <x v="2"/>
    <x v="158"/>
    <d v="2011-09-24T00:00:00"/>
    <s v="First Class"/>
    <s v="MA-17560"/>
    <s v="Matt Abelman"/>
    <x v="2"/>
    <s v="United States"/>
    <x v="10"/>
    <x v="9"/>
    <n v="19143"/>
    <x v="3"/>
    <s v="OFF-LA-10004425"/>
    <x v="1"/>
    <x v="2"/>
    <x v="33"/>
    <n v="20.808"/>
    <n v="9"/>
    <n v="0.2"/>
    <n v="7.0227000000000004"/>
  </r>
  <r>
    <n v="4237"/>
    <x v="2098"/>
    <x v="0"/>
    <x v="310"/>
    <d v="2013-07-28T00:00:00"/>
    <s v="Standard Class"/>
    <s v="NF-18475"/>
    <s v="Neil FranzÃ¶sisch"/>
    <x v="2"/>
    <s v="United States"/>
    <x v="179"/>
    <x v="10"/>
    <n v="61107"/>
    <x v="2"/>
    <s v="OFF-BI-10000948"/>
    <x v="1"/>
    <x v="8"/>
    <x v="1373"/>
    <n v="11.416"/>
    <n v="4"/>
    <n v="0.8"/>
    <n v="-18.836400000000001"/>
  </r>
  <r>
    <n v="4238"/>
    <x v="2099"/>
    <x v="3"/>
    <x v="635"/>
    <d v="2014-04-09T00:00:00"/>
    <s v="Second Class"/>
    <s v="MD-17860"/>
    <s v="Michael Dominguez"/>
    <x v="1"/>
    <s v="United States"/>
    <x v="10"/>
    <x v="9"/>
    <n v="19134"/>
    <x v="3"/>
    <s v="OFF-AR-10001972"/>
    <x v="1"/>
    <x v="6"/>
    <x v="1623"/>
    <n v="9.4079999999999995"/>
    <n v="7"/>
    <n v="0.2"/>
    <n v="0.7056"/>
  </r>
  <r>
    <n v="4239"/>
    <x v="2100"/>
    <x v="3"/>
    <x v="606"/>
    <d v="2014-03-29T00:00:00"/>
    <s v="First Class"/>
    <s v="MZ-17335"/>
    <s v="Maria Zettner"/>
    <x v="2"/>
    <s v="United States"/>
    <x v="4"/>
    <x v="4"/>
    <n v="98105"/>
    <x v="1"/>
    <s v="OFF-AR-10004587"/>
    <x v="1"/>
    <x v="6"/>
    <x v="1624"/>
    <n v="19.829999999999998"/>
    <n v="1"/>
    <n v="0"/>
    <n v="5.9489999999999998"/>
  </r>
  <r>
    <n v="4240"/>
    <x v="2101"/>
    <x v="3"/>
    <x v="614"/>
    <d v="2015-05-01T00:00:00"/>
    <s v="Standard Class"/>
    <s v="KB-16600"/>
    <s v="Ken Brennan"/>
    <x v="1"/>
    <s v="United States"/>
    <x v="354"/>
    <x v="12"/>
    <n v="49505"/>
    <x v="2"/>
    <s v="OFF-PA-10000994"/>
    <x v="1"/>
    <x v="10"/>
    <x v="904"/>
    <n v="209.7"/>
    <n v="2"/>
    <n v="0"/>
    <n v="100.65600000000001"/>
  </r>
  <r>
    <n v="4241"/>
    <x v="2102"/>
    <x v="2"/>
    <x v="59"/>
    <d v="2011-09-26T00:00:00"/>
    <s v="Standard Class"/>
    <s v="MA-17995"/>
    <s v="Michelle Arnett"/>
    <x v="2"/>
    <s v="United States"/>
    <x v="1"/>
    <x v="1"/>
    <n v="90004"/>
    <x v="1"/>
    <s v="OFF-AP-10001366"/>
    <x v="1"/>
    <x v="9"/>
    <x v="33"/>
    <n v="43.92"/>
    <n v="4"/>
    <n v="0"/>
    <n v="11.8584"/>
  </r>
  <r>
    <n v="4242"/>
    <x v="2102"/>
    <x v="2"/>
    <x v="59"/>
    <d v="2011-09-26T00:00:00"/>
    <s v="Standard Class"/>
    <s v="MA-17995"/>
    <s v="Michelle Arnett"/>
    <x v="2"/>
    <s v="United States"/>
    <x v="1"/>
    <x v="1"/>
    <n v="90004"/>
    <x v="1"/>
    <s v="OFF-BI-10001636"/>
    <x v="1"/>
    <x v="8"/>
    <x v="668"/>
    <n v="20.231999999999999"/>
    <n v="3"/>
    <n v="0.2"/>
    <n v="6.5754000000000001"/>
  </r>
  <r>
    <n v="4243"/>
    <x v="2103"/>
    <x v="0"/>
    <x v="958"/>
    <d v="2013-06-04T00:00:00"/>
    <s v="First Class"/>
    <s v="ME-17320"/>
    <s v="Maria Etezadi"/>
    <x v="2"/>
    <s v="United States"/>
    <x v="24"/>
    <x v="17"/>
    <n v="22153"/>
    <x v="0"/>
    <s v="TEC-PH-10001448"/>
    <x v="2"/>
    <x v="7"/>
    <x v="140"/>
    <n v="149.97"/>
    <n v="3"/>
    <n v="0"/>
    <n v="5.9988000000000001"/>
  </r>
  <r>
    <n v="4244"/>
    <x v="2103"/>
    <x v="0"/>
    <x v="958"/>
    <d v="2013-06-04T00:00:00"/>
    <s v="First Class"/>
    <s v="ME-17320"/>
    <s v="Maria Etezadi"/>
    <x v="2"/>
    <s v="United States"/>
    <x v="24"/>
    <x v="17"/>
    <n v="22153"/>
    <x v="0"/>
    <s v="OFF-PA-10001776"/>
    <x v="1"/>
    <x v="10"/>
    <x v="1263"/>
    <n v="27.81"/>
    <n v="3"/>
    <n v="0"/>
    <n v="13.0707"/>
  </r>
  <r>
    <n v="4245"/>
    <x v="2104"/>
    <x v="2"/>
    <x v="959"/>
    <d v="2011-03-30T00:00:00"/>
    <s v="Standard Class"/>
    <s v="JD-15895"/>
    <s v="Jonathan Doherty"/>
    <x v="1"/>
    <s v="United States"/>
    <x v="1"/>
    <x v="1"/>
    <n v="90036"/>
    <x v="1"/>
    <s v="TEC-AC-10002323"/>
    <x v="2"/>
    <x v="11"/>
    <x v="175"/>
    <n v="66.3"/>
    <n v="3"/>
    <n v="0"/>
    <n v="8.6189999999999998"/>
  </r>
  <r>
    <n v="4246"/>
    <x v="2105"/>
    <x v="3"/>
    <x v="354"/>
    <d v="2014-05-12T00:00:00"/>
    <s v="Standard Class"/>
    <s v="LS-16975"/>
    <s v="Lindsay Shagiari"/>
    <x v="2"/>
    <s v="United States"/>
    <x v="248"/>
    <x v="39"/>
    <n v="21215"/>
    <x v="3"/>
    <s v="OFF-AR-10004582"/>
    <x v="1"/>
    <x v="6"/>
    <x v="1175"/>
    <n v="1.64"/>
    <n v="1"/>
    <n v="0"/>
    <n v="0.73799999999999999"/>
  </r>
  <r>
    <n v="4247"/>
    <x v="2105"/>
    <x v="3"/>
    <x v="354"/>
    <d v="2014-05-12T00:00:00"/>
    <s v="Standard Class"/>
    <s v="LS-16975"/>
    <s v="Lindsay Shagiari"/>
    <x v="2"/>
    <s v="United States"/>
    <x v="248"/>
    <x v="39"/>
    <n v="21215"/>
    <x v="3"/>
    <s v="FUR-FU-10000576"/>
    <x v="0"/>
    <x v="5"/>
    <x v="219"/>
    <n v="1049.2"/>
    <n v="5"/>
    <n v="0"/>
    <n v="272.79199999999997"/>
  </r>
  <r>
    <n v="4248"/>
    <x v="2105"/>
    <x v="3"/>
    <x v="354"/>
    <d v="2014-05-12T00:00:00"/>
    <s v="Standard Class"/>
    <s v="LS-16975"/>
    <s v="Lindsay Shagiari"/>
    <x v="2"/>
    <s v="United States"/>
    <x v="248"/>
    <x v="39"/>
    <n v="21215"/>
    <x v="3"/>
    <s v="FUR-FU-10004270"/>
    <x v="0"/>
    <x v="5"/>
    <x v="989"/>
    <n v="20.9"/>
    <n v="5"/>
    <n v="0"/>
    <n v="7.524"/>
  </r>
  <r>
    <n v="4249"/>
    <x v="2106"/>
    <x v="0"/>
    <x v="49"/>
    <d v="2013-06-12T00:00:00"/>
    <s v="Second Class"/>
    <s v="SJ-20500"/>
    <s v="Shirley Jackson"/>
    <x v="0"/>
    <s v="United States"/>
    <x v="54"/>
    <x v="29"/>
    <n v="6824"/>
    <x v="3"/>
    <s v="OFF-BI-10004236"/>
    <x v="1"/>
    <x v="8"/>
    <x v="891"/>
    <n v="88.08"/>
    <n v="6"/>
    <n v="0"/>
    <n v="40.516800000000003"/>
  </r>
  <r>
    <n v="4250"/>
    <x v="2106"/>
    <x v="0"/>
    <x v="49"/>
    <d v="2013-06-12T00:00:00"/>
    <s v="Second Class"/>
    <s v="SJ-20500"/>
    <s v="Shirley Jackson"/>
    <x v="0"/>
    <s v="United States"/>
    <x v="54"/>
    <x v="29"/>
    <n v="6824"/>
    <x v="3"/>
    <s v="FUR-CH-10004997"/>
    <x v="0"/>
    <x v="1"/>
    <x v="494"/>
    <n v="751.92"/>
    <n v="4"/>
    <n v="0"/>
    <n v="150.38399999999999"/>
  </r>
  <r>
    <n v="4251"/>
    <x v="2107"/>
    <x v="2"/>
    <x v="111"/>
    <d v="2011-09-19T00:00:00"/>
    <s v="Same Day"/>
    <s v="BS-11365"/>
    <s v="Bill Shonely"/>
    <x v="1"/>
    <s v="United States"/>
    <x v="20"/>
    <x v="15"/>
    <n v="10011"/>
    <x v="3"/>
    <s v="FUR-CH-10000988"/>
    <x v="0"/>
    <x v="1"/>
    <x v="1132"/>
    <n v="887.10299999999995"/>
    <n v="7"/>
    <n v="0.1"/>
    <n v="177.42060000000001"/>
  </r>
  <r>
    <n v="4252"/>
    <x v="2108"/>
    <x v="1"/>
    <x v="924"/>
    <d v="2012-10-23T00:00:00"/>
    <s v="Same Day"/>
    <s v="RA-19285"/>
    <s v="Ralph Arnett"/>
    <x v="0"/>
    <s v="United States"/>
    <x v="121"/>
    <x v="2"/>
    <n v="33801"/>
    <x v="0"/>
    <s v="TEC-PH-10004897"/>
    <x v="2"/>
    <x v="7"/>
    <x v="1115"/>
    <n v="55.944000000000003"/>
    <n v="7"/>
    <n v="0.2"/>
    <n v="-13.2867"/>
  </r>
  <r>
    <n v="4253"/>
    <x v="2108"/>
    <x v="1"/>
    <x v="924"/>
    <d v="2012-10-23T00:00:00"/>
    <s v="Same Day"/>
    <s v="RA-19285"/>
    <s v="Ralph Arnett"/>
    <x v="0"/>
    <s v="United States"/>
    <x v="121"/>
    <x v="2"/>
    <n v="33801"/>
    <x v="0"/>
    <s v="OFF-AR-10002656"/>
    <x v="1"/>
    <x v="6"/>
    <x v="157"/>
    <n v="10.688000000000001"/>
    <n v="2"/>
    <n v="0.2"/>
    <n v="2.2711999999999999"/>
  </r>
  <r>
    <n v="4254"/>
    <x v="2108"/>
    <x v="1"/>
    <x v="924"/>
    <d v="2012-10-23T00:00:00"/>
    <s v="Same Day"/>
    <s v="RA-19285"/>
    <s v="Ralph Arnett"/>
    <x v="0"/>
    <s v="United States"/>
    <x v="121"/>
    <x v="2"/>
    <n v="33801"/>
    <x v="0"/>
    <s v="TEC-PH-10004924"/>
    <x v="2"/>
    <x v="7"/>
    <x v="1156"/>
    <n v="11.824"/>
    <n v="2"/>
    <n v="0.2"/>
    <n v="1.0346"/>
  </r>
  <r>
    <n v="4255"/>
    <x v="2109"/>
    <x v="3"/>
    <x v="119"/>
    <d v="2014-10-17T00:00:00"/>
    <s v="First Class"/>
    <s v="TS-21610"/>
    <s v="Troy Staebel"/>
    <x v="0"/>
    <s v="United States"/>
    <x v="210"/>
    <x v="10"/>
    <n v="61032"/>
    <x v="2"/>
    <s v="OFF-PA-10003127"/>
    <x v="1"/>
    <x v="10"/>
    <x v="33"/>
    <n v="63.311999999999998"/>
    <n v="3"/>
    <n v="0.2"/>
    <n v="20.5764"/>
  </r>
  <r>
    <n v="4256"/>
    <x v="2109"/>
    <x v="3"/>
    <x v="119"/>
    <d v="2014-10-17T00:00:00"/>
    <s v="First Class"/>
    <s v="TS-21610"/>
    <s v="Troy Staebel"/>
    <x v="0"/>
    <s v="United States"/>
    <x v="210"/>
    <x v="10"/>
    <n v="61032"/>
    <x v="2"/>
    <s v="OFF-BI-10000778"/>
    <x v="1"/>
    <x v="8"/>
    <x v="258"/>
    <n v="96.784000000000006"/>
    <n v="4"/>
    <n v="0.8"/>
    <n v="-145.17599999999999"/>
  </r>
  <r>
    <n v="4257"/>
    <x v="2109"/>
    <x v="3"/>
    <x v="119"/>
    <d v="2014-10-17T00:00:00"/>
    <s v="First Class"/>
    <s v="TS-21610"/>
    <s v="Troy Staebel"/>
    <x v="0"/>
    <s v="United States"/>
    <x v="210"/>
    <x v="10"/>
    <n v="61032"/>
    <x v="2"/>
    <s v="FUR-FU-10001424"/>
    <x v="0"/>
    <x v="5"/>
    <x v="691"/>
    <n v="10.476000000000001"/>
    <n v="3"/>
    <n v="0.6"/>
    <n v="-6.8094000000000001"/>
  </r>
  <r>
    <n v="4258"/>
    <x v="2110"/>
    <x v="1"/>
    <x v="406"/>
    <d v="2012-09-09T00:00:00"/>
    <s v="Standard Class"/>
    <s v="KB-16585"/>
    <s v="Ken Black"/>
    <x v="1"/>
    <s v="United States"/>
    <x v="261"/>
    <x v="21"/>
    <n v="97504"/>
    <x v="1"/>
    <s v="OFF-BI-10000962"/>
    <x v="1"/>
    <x v="8"/>
    <x v="1504"/>
    <n v="9.7620000000000005"/>
    <n v="2"/>
    <n v="0.7"/>
    <n v="-6.8334000000000001"/>
  </r>
  <r>
    <n v="4259"/>
    <x v="2111"/>
    <x v="0"/>
    <x v="560"/>
    <d v="2013-03-17T00:00:00"/>
    <s v="First Class"/>
    <s v="MM-18280"/>
    <s v="Muhammed MacIntyre"/>
    <x v="1"/>
    <s v="United States"/>
    <x v="4"/>
    <x v="4"/>
    <n v="98103"/>
    <x v="1"/>
    <s v="FUR-CH-10002880"/>
    <x v="0"/>
    <x v="1"/>
    <x v="801"/>
    <n v="196.78399999999999"/>
    <n v="2"/>
    <n v="0.2"/>
    <n v="-22.138200000000001"/>
  </r>
  <r>
    <n v="4260"/>
    <x v="2112"/>
    <x v="3"/>
    <x v="960"/>
    <d v="2014-03-11T00:00:00"/>
    <s v="Second Class"/>
    <s v="LO-17170"/>
    <s v="Lori Olson"/>
    <x v="1"/>
    <s v="United States"/>
    <x v="20"/>
    <x v="15"/>
    <n v="10035"/>
    <x v="3"/>
    <s v="OFF-EN-10004386"/>
    <x v="1"/>
    <x v="12"/>
    <x v="242"/>
    <n v="47.98"/>
    <n v="2"/>
    <n v="0"/>
    <n v="23.99"/>
  </r>
  <r>
    <n v="4261"/>
    <x v="2113"/>
    <x v="3"/>
    <x v="453"/>
    <d v="2014-10-20T00:00:00"/>
    <s v="Second Class"/>
    <s v="RS-19420"/>
    <s v="Ricardo Sperren"/>
    <x v="1"/>
    <s v="United States"/>
    <x v="54"/>
    <x v="29"/>
    <n v="6824"/>
    <x v="3"/>
    <s v="OFF-LA-10001045"/>
    <x v="1"/>
    <x v="2"/>
    <x v="701"/>
    <n v="13.05"/>
    <n v="5"/>
    <n v="0"/>
    <n v="6.0030000000000001"/>
  </r>
  <r>
    <n v="4262"/>
    <x v="2114"/>
    <x v="3"/>
    <x v="783"/>
    <d v="2014-12-08T00:00:00"/>
    <s v="Standard Class"/>
    <s v="CC-12475"/>
    <s v="Cindy Chapman"/>
    <x v="0"/>
    <s v="United States"/>
    <x v="278"/>
    <x v="11"/>
    <n v="56560"/>
    <x v="2"/>
    <s v="TEC-AC-10002006"/>
    <x v="2"/>
    <x v="11"/>
    <x v="1078"/>
    <n v="63.96"/>
    <n v="4"/>
    <n v="0"/>
    <n v="19.8276"/>
  </r>
  <r>
    <n v="4263"/>
    <x v="2115"/>
    <x v="3"/>
    <x v="296"/>
    <d v="2014-09-26T00:00:00"/>
    <s v="Standard Class"/>
    <s v="KT-16480"/>
    <s v="Kean Thornton"/>
    <x v="0"/>
    <s v="United States"/>
    <x v="38"/>
    <x v="32"/>
    <n v="31907"/>
    <x v="0"/>
    <s v="OFF-AP-10001242"/>
    <x v="1"/>
    <x v="9"/>
    <x v="1408"/>
    <n v="80.48"/>
    <n v="1"/>
    <n v="0"/>
    <n v="24.143999999999998"/>
  </r>
  <r>
    <n v="4264"/>
    <x v="2116"/>
    <x v="3"/>
    <x v="132"/>
    <d v="2014-09-11T00:00:00"/>
    <s v="Standard Class"/>
    <s v="DM-13015"/>
    <s v="Darrin Martin"/>
    <x v="0"/>
    <s v="United States"/>
    <x v="10"/>
    <x v="9"/>
    <n v="19143"/>
    <x v="3"/>
    <s v="OFF-BI-10000216"/>
    <x v="1"/>
    <x v="8"/>
    <x v="1625"/>
    <n v="11.673"/>
    <n v="3"/>
    <n v="0.7"/>
    <n v="-7.782"/>
  </r>
  <r>
    <n v="4265"/>
    <x v="2117"/>
    <x v="0"/>
    <x v="732"/>
    <d v="2013-10-11T00:00:00"/>
    <s v="Standard Class"/>
    <s v="EP-13915"/>
    <s v="Emily Phan"/>
    <x v="0"/>
    <s v="United States"/>
    <x v="12"/>
    <x v="5"/>
    <n v="77036"/>
    <x v="2"/>
    <s v="FUR-TA-10002774"/>
    <x v="0"/>
    <x v="3"/>
    <x v="579"/>
    <n v="863.12800000000004"/>
    <n v="8"/>
    <n v="0.3"/>
    <n v="-160.29519999999999"/>
  </r>
  <r>
    <n v="4266"/>
    <x v="2117"/>
    <x v="0"/>
    <x v="732"/>
    <d v="2013-10-11T00:00:00"/>
    <s v="Standard Class"/>
    <s v="EP-13915"/>
    <s v="Emily Phan"/>
    <x v="0"/>
    <s v="United States"/>
    <x v="12"/>
    <x v="5"/>
    <n v="77036"/>
    <x v="2"/>
    <s v="OFF-BI-10004364"/>
    <x v="1"/>
    <x v="8"/>
    <x v="302"/>
    <n v="3.5640000000000001"/>
    <n v="3"/>
    <n v="0.8"/>
    <n v="-6.2370000000000001"/>
  </r>
  <r>
    <n v="4267"/>
    <x v="2117"/>
    <x v="0"/>
    <x v="732"/>
    <d v="2013-10-11T00:00:00"/>
    <s v="Standard Class"/>
    <s v="EP-13915"/>
    <s v="Emily Phan"/>
    <x v="0"/>
    <s v="United States"/>
    <x v="12"/>
    <x v="5"/>
    <n v="77036"/>
    <x v="2"/>
    <s v="FUR-BO-10000780"/>
    <x v="0"/>
    <x v="0"/>
    <x v="1309"/>
    <n v="956.66480000000001"/>
    <n v="7"/>
    <n v="0.32"/>
    <n v="-225.0976"/>
  </r>
  <r>
    <n v="4268"/>
    <x v="2117"/>
    <x v="0"/>
    <x v="732"/>
    <d v="2013-10-11T00:00:00"/>
    <s v="Standard Class"/>
    <s v="EP-13915"/>
    <s v="Emily Phan"/>
    <x v="0"/>
    <s v="United States"/>
    <x v="12"/>
    <x v="5"/>
    <n v="77036"/>
    <x v="2"/>
    <s v="OFF-BI-10001989"/>
    <x v="1"/>
    <x v="8"/>
    <x v="537"/>
    <n v="12.587999999999999"/>
    <n v="3"/>
    <n v="0.8"/>
    <n v="-20.140799999999999"/>
  </r>
  <r>
    <n v="4269"/>
    <x v="2117"/>
    <x v="0"/>
    <x v="732"/>
    <d v="2013-10-11T00:00:00"/>
    <s v="Standard Class"/>
    <s v="EP-13915"/>
    <s v="Emily Phan"/>
    <x v="0"/>
    <s v="United States"/>
    <x v="12"/>
    <x v="5"/>
    <n v="77036"/>
    <x v="2"/>
    <s v="TEC-AC-10004001"/>
    <x v="2"/>
    <x v="11"/>
    <x v="1460"/>
    <n v="171.96"/>
    <n v="5"/>
    <n v="0.2"/>
    <n v="45.139499999999998"/>
  </r>
  <r>
    <n v="4270"/>
    <x v="2118"/>
    <x v="3"/>
    <x v="643"/>
    <d v="2014-06-30T00:00:00"/>
    <s v="Second Class"/>
    <s v="AM-10705"/>
    <s v="Anne McFarland"/>
    <x v="0"/>
    <s v="United States"/>
    <x v="4"/>
    <x v="4"/>
    <n v="98115"/>
    <x v="1"/>
    <s v="FUR-TA-10000688"/>
    <x v="0"/>
    <x v="3"/>
    <x v="556"/>
    <n v="871.4"/>
    <n v="4"/>
    <n v="0"/>
    <n v="148.13800000000001"/>
  </r>
  <r>
    <n v="4271"/>
    <x v="2119"/>
    <x v="1"/>
    <x v="650"/>
    <d v="2012-11-30T00:00:00"/>
    <s v="Standard Class"/>
    <s v="SH-20635"/>
    <s v="Stefanie Holloman"/>
    <x v="1"/>
    <s v="United States"/>
    <x v="25"/>
    <x v="18"/>
    <n v="38301"/>
    <x v="0"/>
    <s v="FUR-FU-10003930"/>
    <x v="0"/>
    <x v="5"/>
    <x v="1621"/>
    <n v="692.47199999999998"/>
    <n v="11"/>
    <n v="0.2"/>
    <n v="190.4298"/>
  </r>
  <r>
    <n v="4272"/>
    <x v="2120"/>
    <x v="0"/>
    <x v="390"/>
    <d v="2013-11-28T00:00:00"/>
    <s v="Second Class"/>
    <s v="LA-16780"/>
    <s v="Laura Armstrong"/>
    <x v="1"/>
    <s v="United States"/>
    <x v="248"/>
    <x v="39"/>
    <n v="21215"/>
    <x v="3"/>
    <s v="FUR-FU-10000965"/>
    <x v="0"/>
    <x v="5"/>
    <x v="682"/>
    <n v="207.76"/>
    <n v="4"/>
    <n v="0"/>
    <n v="85.181600000000003"/>
  </r>
  <r>
    <n v="4273"/>
    <x v="2121"/>
    <x v="3"/>
    <x v="246"/>
    <d v="2014-07-22T00:00:00"/>
    <s v="Same Day"/>
    <s v="SF-20200"/>
    <s v="Sarah Foster"/>
    <x v="0"/>
    <s v="United States"/>
    <x v="208"/>
    <x v="7"/>
    <n v="84107"/>
    <x v="1"/>
    <s v="TEC-PH-10004071"/>
    <x v="2"/>
    <x v="7"/>
    <x v="1537"/>
    <n v="71.927999999999997"/>
    <n v="9"/>
    <n v="0.2"/>
    <n v="6.2937000000000003"/>
  </r>
  <r>
    <n v="4274"/>
    <x v="2121"/>
    <x v="3"/>
    <x v="246"/>
    <d v="2014-07-22T00:00:00"/>
    <s v="Same Day"/>
    <s v="SF-20200"/>
    <s v="Sarah Foster"/>
    <x v="0"/>
    <s v="United States"/>
    <x v="208"/>
    <x v="7"/>
    <n v="84107"/>
    <x v="1"/>
    <s v="OFF-AR-10001044"/>
    <x v="1"/>
    <x v="6"/>
    <x v="1042"/>
    <n v="25.99"/>
    <n v="1"/>
    <n v="0"/>
    <n v="7.5370999999999997"/>
  </r>
  <r>
    <n v="4275"/>
    <x v="2122"/>
    <x v="1"/>
    <x v="924"/>
    <d v="2012-10-28T00:00:00"/>
    <s v="Standard Class"/>
    <s v="AG-10495"/>
    <s v="Andrew Gjertsen"/>
    <x v="1"/>
    <s v="United States"/>
    <x v="4"/>
    <x v="4"/>
    <n v="98105"/>
    <x v="1"/>
    <s v="OFF-BI-10004140"/>
    <x v="1"/>
    <x v="8"/>
    <x v="304"/>
    <n v="3.5920000000000001"/>
    <n v="1"/>
    <n v="0.2"/>
    <n v="1.1225000000000001"/>
  </r>
  <r>
    <n v="4276"/>
    <x v="2123"/>
    <x v="1"/>
    <x v="584"/>
    <d v="2012-07-13T00:00:00"/>
    <s v="Standard Class"/>
    <s v="KN-16450"/>
    <s v="Kean Nguyen"/>
    <x v="1"/>
    <s v="United States"/>
    <x v="61"/>
    <x v="5"/>
    <n v="75220"/>
    <x v="2"/>
    <s v="OFF-AP-10002684"/>
    <x v="1"/>
    <x v="9"/>
    <x v="165"/>
    <n v="48.631999999999998"/>
    <n v="2"/>
    <n v="0.8"/>
    <n v="-121.58"/>
  </r>
  <r>
    <n v="4277"/>
    <x v="2124"/>
    <x v="3"/>
    <x v="238"/>
    <d v="2014-08-23T00:00:00"/>
    <s v="Standard Class"/>
    <s v="NF-18595"/>
    <s v="Nicole Fjeld"/>
    <x v="2"/>
    <s v="United States"/>
    <x v="4"/>
    <x v="4"/>
    <n v="98105"/>
    <x v="1"/>
    <s v="OFF-ST-10000046"/>
    <x v="1"/>
    <x v="4"/>
    <x v="757"/>
    <n v="323.10000000000002"/>
    <n v="2"/>
    <n v="0"/>
    <n v="61.389000000000003"/>
  </r>
  <r>
    <n v="4278"/>
    <x v="2125"/>
    <x v="0"/>
    <x v="947"/>
    <d v="2013-04-21T00:00:00"/>
    <s v="Standard Class"/>
    <s v="BS-11365"/>
    <s v="Bill Shonely"/>
    <x v="1"/>
    <s v="United States"/>
    <x v="80"/>
    <x v="30"/>
    <n v="8701"/>
    <x v="3"/>
    <s v="TEC-MA-10001047"/>
    <x v="2"/>
    <x v="15"/>
    <x v="1626"/>
    <n v="9099.93"/>
    <n v="7"/>
    <n v="0"/>
    <n v="2365.9818"/>
  </r>
  <r>
    <n v="4279"/>
    <x v="2125"/>
    <x v="0"/>
    <x v="947"/>
    <d v="2013-04-21T00:00:00"/>
    <s v="Standard Class"/>
    <s v="BS-11365"/>
    <s v="Bill Shonely"/>
    <x v="1"/>
    <s v="United States"/>
    <x v="80"/>
    <x v="30"/>
    <n v="8701"/>
    <x v="3"/>
    <s v="FUR-FU-10000550"/>
    <x v="0"/>
    <x v="5"/>
    <x v="1445"/>
    <n v="9.9600000000000009"/>
    <n v="2"/>
    <n v="0"/>
    <n v="3.2867999999999999"/>
  </r>
  <r>
    <n v="4280"/>
    <x v="2125"/>
    <x v="0"/>
    <x v="947"/>
    <d v="2013-04-21T00:00:00"/>
    <s v="Standard Class"/>
    <s v="BS-11365"/>
    <s v="Bill Shonely"/>
    <x v="1"/>
    <s v="United States"/>
    <x v="80"/>
    <x v="30"/>
    <n v="8701"/>
    <x v="3"/>
    <s v="OFF-BI-10002432"/>
    <x v="1"/>
    <x v="8"/>
    <x v="866"/>
    <n v="25.3"/>
    <n v="5"/>
    <n v="0"/>
    <n v="11.891"/>
  </r>
  <r>
    <n v="4281"/>
    <x v="2126"/>
    <x v="2"/>
    <x v="687"/>
    <d v="2011-11-18T00:00:00"/>
    <s v="Standard Class"/>
    <s v="RM-19675"/>
    <s v="Robert Marley"/>
    <x v="2"/>
    <s v="United States"/>
    <x v="20"/>
    <x v="15"/>
    <n v="10011"/>
    <x v="3"/>
    <s v="OFF-PA-10004470"/>
    <x v="1"/>
    <x v="10"/>
    <x v="250"/>
    <n v="11.36"/>
    <n v="2"/>
    <n v="0"/>
    <n v="5.2256"/>
  </r>
  <r>
    <n v="4282"/>
    <x v="2126"/>
    <x v="2"/>
    <x v="687"/>
    <d v="2011-11-18T00:00:00"/>
    <s v="Standard Class"/>
    <s v="RM-19675"/>
    <s v="Robert Marley"/>
    <x v="2"/>
    <s v="United States"/>
    <x v="20"/>
    <x v="15"/>
    <n v="10011"/>
    <x v="3"/>
    <s v="FUR-CH-10001797"/>
    <x v="0"/>
    <x v="1"/>
    <x v="1441"/>
    <n v="69.263999999999996"/>
    <n v="2"/>
    <n v="0.1"/>
    <n v="14.622400000000001"/>
  </r>
  <r>
    <n v="4283"/>
    <x v="2127"/>
    <x v="2"/>
    <x v="414"/>
    <d v="2011-12-23T00:00:00"/>
    <s v="First Class"/>
    <s v="AB-10105"/>
    <s v="Adrian Barton"/>
    <x v="0"/>
    <s v="United States"/>
    <x v="245"/>
    <x v="14"/>
    <n v="46203"/>
    <x v="2"/>
    <s v="OFF-LA-10003720"/>
    <x v="1"/>
    <x v="2"/>
    <x v="1627"/>
    <n v="3.69"/>
    <n v="1"/>
    <n v="0"/>
    <n v="1.7343"/>
  </r>
  <r>
    <n v="4284"/>
    <x v="2127"/>
    <x v="2"/>
    <x v="414"/>
    <d v="2011-12-23T00:00:00"/>
    <s v="First Class"/>
    <s v="AB-10105"/>
    <s v="Adrian Barton"/>
    <x v="0"/>
    <s v="United States"/>
    <x v="245"/>
    <x v="14"/>
    <n v="46203"/>
    <x v="2"/>
    <s v="OFF-BI-10004600"/>
    <x v="1"/>
    <x v="8"/>
    <x v="1477"/>
    <n v="1103.97"/>
    <n v="3"/>
    <n v="0"/>
    <n v="496.78649999999999"/>
  </r>
  <r>
    <n v="4285"/>
    <x v="2128"/>
    <x v="1"/>
    <x v="82"/>
    <d v="2012-11-26T00:00:00"/>
    <s v="Second Class"/>
    <s v="CA-11965"/>
    <s v="Carol Adams"/>
    <x v="1"/>
    <s v="United States"/>
    <x v="396"/>
    <x v="5"/>
    <n v="77642"/>
    <x v="2"/>
    <s v="FUR-BO-10003965"/>
    <x v="0"/>
    <x v="0"/>
    <x v="1083"/>
    <n v="246.1328"/>
    <n v="2"/>
    <n v="0.32"/>
    <n v="-76.011600000000001"/>
  </r>
  <r>
    <n v="4286"/>
    <x v="2128"/>
    <x v="1"/>
    <x v="82"/>
    <d v="2012-11-26T00:00:00"/>
    <s v="Second Class"/>
    <s v="CA-11965"/>
    <s v="Carol Adams"/>
    <x v="1"/>
    <s v="United States"/>
    <x v="396"/>
    <x v="5"/>
    <n v="77642"/>
    <x v="2"/>
    <s v="OFF-LA-10000240"/>
    <x v="1"/>
    <x v="2"/>
    <x v="2"/>
    <n v="11.696"/>
    <n v="2"/>
    <n v="0.2"/>
    <n v="3.9474"/>
  </r>
  <r>
    <n v="4287"/>
    <x v="2128"/>
    <x v="1"/>
    <x v="82"/>
    <d v="2012-11-26T00:00:00"/>
    <s v="Second Class"/>
    <s v="CA-11965"/>
    <s v="Carol Adams"/>
    <x v="1"/>
    <s v="United States"/>
    <x v="396"/>
    <x v="5"/>
    <n v="77642"/>
    <x v="2"/>
    <s v="TEC-CO-10001571"/>
    <x v="2"/>
    <x v="16"/>
    <x v="1554"/>
    <n v="439.99200000000002"/>
    <n v="1"/>
    <n v="0.2"/>
    <n v="164.99700000000001"/>
  </r>
  <r>
    <n v="4288"/>
    <x v="2129"/>
    <x v="3"/>
    <x v="116"/>
    <d v="2015-04-01T00:00:00"/>
    <s v="Standard Class"/>
    <s v="EH-14005"/>
    <s v="Erica Hernandez"/>
    <x v="2"/>
    <s v="United States"/>
    <x v="316"/>
    <x v="18"/>
    <n v="37211"/>
    <x v="0"/>
    <s v="OFF-ST-10000736"/>
    <x v="1"/>
    <x v="4"/>
    <x v="455"/>
    <n v="64.784000000000006"/>
    <n v="1"/>
    <n v="0.2"/>
    <n v="-12.956799999999999"/>
  </r>
  <r>
    <n v="4289"/>
    <x v="2130"/>
    <x v="1"/>
    <x v="961"/>
    <d v="2012-05-21T00:00:00"/>
    <s v="Standard Class"/>
    <s v="ON-18715"/>
    <s v="Odella Nelson"/>
    <x v="1"/>
    <s v="United States"/>
    <x v="12"/>
    <x v="5"/>
    <n v="77095"/>
    <x v="2"/>
    <s v="OFF-BI-10002082"/>
    <x v="1"/>
    <x v="8"/>
    <x v="1173"/>
    <n v="33.28"/>
    <n v="5"/>
    <n v="0.8"/>
    <n v="-49.92"/>
  </r>
  <r>
    <n v="4290"/>
    <x v="2130"/>
    <x v="1"/>
    <x v="961"/>
    <d v="2012-05-21T00:00:00"/>
    <s v="Standard Class"/>
    <s v="ON-18715"/>
    <s v="Odella Nelson"/>
    <x v="1"/>
    <s v="United States"/>
    <x v="12"/>
    <x v="5"/>
    <n v="77095"/>
    <x v="2"/>
    <s v="OFF-PA-10002250"/>
    <x v="1"/>
    <x v="10"/>
    <x v="699"/>
    <n v="14.087999999999999"/>
    <n v="3"/>
    <n v="0.2"/>
    <n v="4.9307999999999996"/>
  </r>
  <r>
    <n v="4291"/>
    <x v="2131"/>
    <x v="3"/>
    <x v="34"/>
    <d v="2014-12-14T00:00:00"/>
    <s v="Second Class"/>
    <s v="AT-10435"/>
    <s v="Alyssa Tate"/>
    <x v="2"/>
    <s v="United States"/>
    <x v="1"/>
    <x v="1"/>
    <n v="90004"/>
    <x v="1"/>
    <s v="OFF-AR-10000122"/>
    <x v="1"/>
    <x v="6"/>
    <x v="308"/>
    <n v="11.16"/>
    <n v="2"/>
    <n v="0"/>
    <n v="2.79"/>
  </r>
  <r>
    <n v="4292"/>
    <x v="2131"/>
    <x v="3"/>
    <x v="34"/>
    <d v="2014-12-14T00:00:00"/>
    <s v="Second Class"/>
    <s v="AT-10435"/>
    <s v="Alyssa Tate"/>
    <x v="2"/>
    <s v="United States"/>
    <x v="1"/>
    <x v="1"/>
    <n v="90004"/>
    <x v="1"/>
    <s v="FUR-TA-10003748"/>
    <x v="0"/>
    <x v="3"/>
    <x v="208"/>
    <n v="896.32799999999997"/>
    <n v="9"/>
    <n v="0.2"/>
    <n v="22.408200000000001"/>
  </r>
  <r>
    <n v="4293"/>
    <x v="2131"/>
    <x v="3"/>
    <x v="34"/>
    <d v="2014-12-14T00:00:00"/>
    <s v="Second Class"/>
    <s v="AT-10435"/>
    <s v="Alyssa Tate"/>
    <x v="2"/>
    <s v="United States"/>
    <x v="1"/>
    <x v="1"/>
    <n v="90004"/>
    <x v="1"/>
    <s v="OFF-AP-10001394"/>
    <x v="1"/>
    <x v="9"/>
    <x v="1120"/>
    <n v="189"/>
    <n v="1"/>
    <n v="0"/>
    <n v="68.040000000000006"/>
  </r>
  <r>
    <n v="4294"/>
    <x v="2132"/>
    <x v="3"/>
    <x v="434"/>
    <d v="2014-03-17T00:00:00"/>
    <s v="Standard Class"/>
    <s v="EB-13870"/>
    <s v="Emily Burns"/>
    <x v="0"/>
    <s v="United States"/>
    <x v="10"/>
    <x v="9"/>
    <n v="19140"/>
    <x v="3"/>
    <s v="TEC-PH-10004896"/>
    <x v="2"/>
    <x v="7"/>
    <x v="172"/>
    <n v="53.981999999999999"/>
    <n v="3"/>
    <n v="0.4"/>
    <n v="-10.7964"/>
  </r>
  <r>
    <n v="4295"/>
    <x v="2133"/>
    <x v="3"/>
    <x v="760"/>
    <d v="2014-10-28T00:00:00"/>
    <s v="Standard Class"/>
    <s v="DW-13195"/>
    <s v="David Wiener"/>
    <x v="1"/>
    <s v="United States"/>
    <x v="252"/>
    <x v="21"/>
    <n v="97756"/>
    <x v="1"/>
    <s v="FUR-TA-10002607"/>
    <x v="0"/>
    <x v="3"/>
    <x v="221"/>
    <n v="177.22499999999999"/>
    <n v="5"/>
    <n v="0.5"/>
    <n v="-120.51300000000001"/>
  </r>
  <r>
    <n v="4296"/>
    <x v="2134"/>
    <x v="3"/>
    <x v="445"/>
    <d v="2014-11-07T00:00:00"/>
    <s v="Standard Class"/>
    <s v="MB-17305"/>
    <s v="Maria Bertelson"/>
    <x v="0"/>
    <s v="United States"/>
    <x v="397"/>
    <x v="1"/>
    <n v="95610"/>
    <x v="1"/>
    <s v="FUR-FU-10001215"/>
    <x v="0"/>
    <x v="5"/>
    <x v="1600"/>
    <n v="129.38999999999999"/>
    <n v="3"/>
    <n v="0"/>
    <n v="54.343800000000002"/>
  </r>
  <r>
    <n v="4297"/>
    <x v="2135"/>
    <x v="3"/>
    <x v="507"/>
    <d v="2014-11-09T00:00:00"/>
    <s v="Standard Class"/>
    <s v="TH-21235"/>
    <s v="Tiffany House"/>
    <x v="1"/>
    <s v="United States"/>
    <x v="1"/>
    <x v="1"/>
    <n v="90032"/>
    <x v="1"/>
    <s v="OFF-ST-10000419"/>
    <x v="1"/>
    <x v="4"/>
    <x v="1015"/>
    <n v="54.32"/>
    <n v="4"/>
    <n v="0"/>
    <n v="0.54320000000000002"/>
  </r>
  <r>
    <n v="4298"/>
    <x v="2136"/>
    <x v="3"/>
    <x v="962"/>
    <d v="2014-08-27T00:00:00"/>
    <s v="Second Class"/>
    <s v="PO-18850"/>
    <s v="Patrick O'Brill"/>
    <x v="0"/>
    <s v="United States"/>
    <x v="315"/>
    <x v="2"/>
    <n v="32303"/>
    <x v="0"/>
    <s v="TEC-PH-10001459"/>
    <x v="2"/>
    <x v="7"/>
    <x v="1438"/>
    <n v="4367.8959999999997"/>
    <n v="13"/>
    <n v="0.2"/>
    <n v="327.59219999999999"/>
  </r>
  <r>
    <n v="4299"/>
    <x v="2136"/>
    <x v="3"/>
    <x v="962"/>
    <d v="2014-08-27T00:00:00"/>
    <s v="Second Class"/>
    <s v="PO-18850"/>
    <s v="Patrick O'Brill"/>
    <x v="0"/>
    <s v="United States"/>
    <x v="315"/>
    <x v="2"/>
    <n v="32303"/>
    <x v="0"/>
    <s v="OFF-PA-10000241"/>
    <x v="1"/>
    <x v="10"/>
    <x v="1151"/>
    <n v="49.567999999999998"/>
    <n v="2"/>
    <n v="0.2"/>
    <n v="15.49"/>
  </r>
  <r>
    <n v="4300"/>
    <x v="2136"/>
    <x v="3"/>
    <x v="962"/>
    <d v="2014-08-27T00:00:00"/>
    <s v="Second Class"/>
    <s v="PO-18850"/>
    <s v="Patrick O'Brill"/>
    <x v="0"/>
    <s v="United States"/>
    <x v="315"/>
    <x v="2"/>
    <n v="32303"/>
    <x v="0"/>
    <s v="OFF-AP-10003040"/>
    <x v="1"/>
    <x v="9"/>
    <x v="723"/>
    <n v="161.376"/>
    <n v="6"/>
    <n v="0.2"/>
    <n v="12.103199999999999"/>
  </r>
  <r>
    <n v="4301"/>
    <x v="2136"/>
    <x v="3"/>
    <x v="962"/>
    <d v="2014-08-27T00:00:00"/>
    <s v="Second Class"/>
    <s v="PO-18850"/>
    <s v="Patrick O'Brill"/>
    <x v="0"/>
    <s v="United States"/>
    <x v="315"/>
    <x v="2"/>
    <n v="32303"/>
    <x v="0"/>
    <s v="FUR-FU-10001852"/>
    <x v="0"/>
    <x v="5"/>
    <x v="837"/>
    <n v="2.7839999999999998"/>
    <n v="2"/>
    <n v="0.2"/>
    <n v="0.41760000000000003"/>
  </r>
  <r>
    <n v="4302"/>
    <x v="2136"/>
    <x v="3"/>
    <x v="962"/>
    <d v="2014-08-27T00:00:00"/>
    <s v="Second Class"/>
    <s v="PO-18850"/>
    <s v="Patrick O'Brill"/>
    <x v="0"/>
    <s v="United States"/>
    <x v="315"/>
    <x v="2"/>
    <n v="32303"/>
    <x v="0"/>
    <s v="OFF-PA-10000141"/>
    <x v="1"/>
    <x v="10"/>
    <x v="821"/>
    <n v="8.7200000000000006"/>
    <n v="5"/>
    <n v="0.2"/>
    <n v="2.9430000000000001"/>
  </r>
  <r>
    <n v="4303"/>
    <x v="2137"/>
    <x v="2"/>
    <x v="963"/>
    <d v="2011-08-25T00:00:00"/>
    <s v="Second Class"/>
    <s v="DE-13255"/>
    <s v="Deanra Eno"/>
    <x v="2"/>
    <s v="United States"/>
    <x v="80"/>
    <x v="24"/>
    <n v="44107"/>
    <x v="3"/>
    <s v="OFF-AR-10002804"/>
    <x v="1"/>
    <x v="6"/>
    <x v="279"/>
    <n v="3.9119999999999999"/>
    <n v="1"/>
    <n v="0.2"/>
    <n v="1.0268999999999999"/>
  </r>
  <r>
    <n v="4304"/>
    <x v="2138"/>
    <x v="0"/>
    <x v="964"/>
    <d v="2013-05-10T00:00:00"/>
    <s v="Same Day"/>
    <s v="MO-17500"/>
    <s v="Mary O'Rourke"/>
    <x v="0"/>
    <s v="United States"/>
    <x v="398"/>
    <x v="5"/>
    <n v="75056"/>
    <x v="2"/>
    <s v="OFF-EN-10003862"/>
    <x v="1"/>
    <x v="12"/>
    <x v="753"/>
    <n v="59.752000000000002"/>
    <n v="7"/>
    <n v="0.2"/>
    <n v="19.4194"/>
  </r>
  <r>
    <n v="4305"/>
    <x v="2139"/>
    <x v="2"/>
    <x v="965"/>
    <d v="2011-10-30T00:00:00"/>
    <s v="Second Class"/>
    <s v="AH-10585"/>
    <s v="Angele Hood"/>
    <x v="0"/>
    <s v="United States"/>
    <x v="4"/>
    <x v="4"/>
    <n v="98105"/>
    <x v="1"/>
    <s v="FUR-FU-10000448"/>
    <x v="0"/>
    <x v="5"/>
    <x v="464"/>
    <n v="63.92"/>
    <n v="4"/>
    <n v="0"/>
    <n v="3.1960000000000002"/>
  </r>
  <r>
    <n v="4306"/>
    <x v="2139"/>
    <x v="2"/>
    <x v="965"/>
    <d v="2011-10-30T00:00:00"/>
    <s v="Second Class"/>
    <s v="AH-10585"/>
    <s v="Angele Hood"/>
    <x v="0"/>
    <s v="United States"/>
    <x v="4"/>
    <x v="4"/>
    <n v="98105"/>
    <x v="1"/>
    <s v="TEC-PH-10000526"/>
    <x v="2"/>
    <x v="7"/>
    <x v="1463"/>
    <n v="383.96"/>
    <n v="5"/>
    <n v="0.2"/>
    <n v="38.396000000000001"/>
  </r>
  <r>
    <n v="4307"/>
    <x v="2140"/>
    <x v="0"/>
    <x v="931"/>
    <d v="2013-06-29T00:00:00"/>
    <s v="Same Day"/>
    <s v="CS-12250"/>
    <s v="Chris Selesnick"/>
    <x v="1"/>
    <s v="United States"/>
    <x v="1"/>
    <x v="1"/>
    <n v="90032"/>
    <x v="1"/>
    <s v="OFF-BI-10002764"/>
    <x v="1"/>
    <x v="8"/>
    <x v="502"/>
    <n v="7.7519999999999998"/>
    <n v="3"/>
    <n v="0.2"/>
    <n v="2.8100999999999998"/>
  </r>
  <r>
    <n v="4308"/>
    <x v="2140"/>
    <x v="0"/>
    <x v="931"/>
    <d v="2013-06-29T00:00:00"/>
    <s v="Same Day"/>
    <s v="CS-12250"/>
    <s v="Chris Selesnick"/>
    <x v="1"/>
    <s v="United States"/>
    <x v="1"/>
    <x v="1"/>
    <n v="90032"/>
    <x v="1"/>
    <s v="OFF-BI-10001524"/>
    <x v="1"/>
    <x v="8"/>
    <x v="298"/>
    <n v="33.567999999999998"/>
    <n v="2"/>
    <n v="0.2"/>
    <n v="11.748799999999999"/>
  </r>
  <r>
    <n v="4309"/>
    <x v="2141"/>
    <x v="2"/>
    <x v="130"/>
    <d v="2011-11-11T00:00:00"/>
    <s v="Standard Class"/>
    <s v="WB-21850"/>
    <s v="William Brown"/>
    <x v="0"/>
    <s v="United States"/>
    <x v="1"/>
    <x v="1"/>
    <n v="90045"/>
    <x v="1"/>
    <s v="TEC-PH-10001079"/>
    <x v="2"/>
    <x v="7"/>
    <x v="1246"/>
    <n v="666.34400000000005"/>
    <n v="7"/>
    <n v="0.2"/>
    <n v="66.634399999999999"/>
  </r>
  <r>
    <n v="4310"/>
    <x v="2141"/>
    <x v="2"/>
    <x v="130"/>
    <d v="2011-11-11T00:00:00"/>
    <s v="Standard Class"/>
    <s v="WB-21850"/>
    <s v="William Brown"/>
    <x v="0"/>
    <s v="United States"/>
    <x v="1"/>
    <x v="1"/>
    <n v="90045"/>
    <x v="1"/>
    <s v="FUR-TA-10002041"/>
    <x v="0"/>
    <x v="3"/>
    <x v="358"/>
    <n v="573.72799999999995"/>
    <n v="4"/>
    <n v="0.2"/>
    <n v="-64.544399999999996"/>
  </r>
  <r>
    <n v="4311"/>
    <x v="2141"/>
    <x v="2"/>
    <x v="130"/>
    <d v="2011-11-11T00:00:00"/>
    <s v="Standard Class"/>
    <s v="WB-21850"/>
    <s v="William Brown"/>
    <x v="0"/>
    <s v="United States"/>
    <x v="1"/>
    <x v="1"/>
    <n v="90045"/>
    <x v="1"/>
    <s v="OFF-BI-10001036"/>
    <x v="1"/>
    <x v="8"/>
    <x v="618"/>
    <n v="21.936"/>
    <n v="3"/>
    <n v="0.2"/>
    <n v="8.2260000000000009"/>
  </r>
  <r>
    <n v="4312"/>
    <x v="2141"/>
    <x v="2"/>
    <x v="130"/>
    <d v="2011-11-11T00:00:00"/>
    <s v="Standard Class"/>
    <s v="WB-21850"/>
    <s v="William Brown"/>
    <x v="0"/>
    <s v="United States"/>
    <x v="1"/>
    <x v="1"/>
    <n v="90045"/>
    <x v="1"/>
    <s v="OFF-PA-10000223"/>
    <x v="1"/>
    <x v="10"/>
    <x v="1374"/>
    <n v="19.440000000000001"/>
    <n v="3"/>
    <n v="0"/>
    <n v="9.3312000000000008"/>
  </r>
  <r>
    <n v="4313"/>
    <x v="2141"/>
    <x v="2"/>
    <x v="130"/>
    <d v="2011-11-11T00:00:00"/>
    <s v="Standard Class"/>
    <s v="WB-21850"/>
    <s v="William Brown"/>
    <x v="0"/>
    <s v="United States"/>
    <x v="1"/>
    <x v="1"/>
    <n v="90045"/>
    <x v="1"/>
    <s v="TEC-MA-10003246"/>
    <x v="2"/>
    <x v="15"/>
    <x v="1628"/>
    <n v="447.96800000000002"/>
    <n v="4"/>
    <n v="0.2"/>
    <n v="139.99"/>
  </r>
  <r>
    <n v="4314"/>
    <x v="2142"/>
    <x v="2"/>
    <x v="78"/>
    <d v="2011-12-09T00:00:00"/>
    <s v="Standard Class"/>
    <s v="SP-20620"/>
    <s v="Stefania Perrino"/>
    <x v="1"/>
    <s v="United States"/>
    <x v="85"/>
    <x v="15"/>
    <n v="11561"/>
    <x v="3"/>
    <s v="OFF-AP-10001962"/>
    <x v="1"/>
    <x v="9"/>
    <x v="1594"/>
    <n v="16.78"/>
    <n v="2"/>
    <n v="0"/>
    <n v="4.1950000000000003"/>
  </r>
  <r>
    <n v="4315"/>
    <x v="2143"/>
    <x v="1"/>
    <x v="608"/>
    <d v="2012-01-07T00:00:00"/>
    <s v="Standard Class"/>
    <s v="AB-10165"/>
    <s v="Alan Barnes"/>
    <x v="0"/>
    <s v="United States"/>
    <x v="1"/>
    <x v="1"/>
    <n v="90045"/>
    <x v="1"/>
    <s v="OFF-AR-10004062"/>
    <x v="1"/>
    <x v="6"/>
    <x v="33"/>
    <n v="20.96"/>
    <n v="2"/>
    <n v="0"/>
    <n v="5.24"/>
  </r>
  <r>
    <n v="4316"/>
    <x v="2143"/>
    <x v="1"/>
    <x v="608"/>
    <d v="2012-01-07T00:00:00"/>
    <s v="Standard Class"/>
    <s v="AB-10165"/>
    <s v="Alan Barnes"/>
    <x v="0"/>
    <s v="United States"/>
    <x v="1"/>
    <x v="1"/>
    <n v="90045"/>
    <x v="1"/>
    <s v="OFF-BI-10004330"/>
    <x v="1"/>
    <x v="8"/>
    <x v="795"/>
    <n v="88.751999999999995"/>
    <n v="3"/>
    <n v="0.2"/>
    <n v="27.734999999999999"/>
  </r>
  <r>
    <n v="4317"/>
    <x v="2143"/>
    <x v="1"/>
    <x v="608"/>
    <d v="2012-01-07T00:00:00"/>
    <s v="Standard Class"/>
    <s v="AB-10165"/>
    <s v="Alan Barnes"/>
    <x v="0"/>
    <s v="United States"/>
    <x v="1"/>
    <x v="1"/>
    <n v="90045"/>
    <x v="1"/>
    <s v="OFF-ST-10001963"/>
    <x v="1"/>
    <x v="4"/>
    <x v="532"/>
    <n v="304.23"/>
    <n v="3"/>
    <n v="0"/>
    <n v="9.1268999999999991"/>
  </r>
  <r>
    <n v="4318"/>
    <x v="2144"/>
    <x v="1"/>
    <x v="353"/>
    <d v="2012-02-08T00:00:00"/>
    <s v="Standard Class"/>
    <s v="HA-14920"/>
    <s v="Helen Andreada"/>
    <x v="0"/>
    <s v="United States"/>
    <x v="8"/>
    <x v="1"/>
    <n v="94110"/>
    <x v="1"/>
    <s v="OFF-EN-10002230"/>
    <x v="1"/>
    <x v="12"/>
    <x v="550"/>
    <n v="167.86"/>
    <n v="2"/>
    <n v="0"/>
    <n v="78.894199999999998"/>
  </r>
  <r>
    <n v="4319"/>
    <x v="2145"/>
    <x v="3"/>
    <x v="226"/>
    <d v="2014-12-12T00:00:00"/>
    <s v="Standard Class"/>
    <s v="DC-13285"/>
    <s v="Debra Catini"/>
    <x v="0"/>
    <s v="United States"/>
    <x v="102"/>
    <x v="17"/>
    <n v="23223"/>
    <x v="0"/>
    <s v="FUR-FU-10000175"/>
    <x v="0"/>
    <x v="5"/>
    <x v="1629"/>
    <n v="82.38"/>
    <n v="6"/>
    <n v="0"/>
    <n v="25.537800000000001"/>
  </r>
  <r>
    <n v="4320"/>
    <x v="2146"/>
    <x v="2"/>
    <x v="282"/>
    <d v="2012-03-01T00:00:00"/>
    <s v="Second Class"/>
    <s v="ST-20530"/>
    <s v="Shui Tom"/>
    <x v="0"/>
    <s v="United States"/>
    <x v="305"/>
    <x v="27"/>
    <n v="87105"/>
    <x v="1"/>
    <s v="TEC-PH-10004897"/>
    <x v="2"/>
    <x v="7"/>
    <x v="1115"/>
    <n v="23.975999999999999"/>
    <n v="3"/>
    <n v="0.2"/>
    <n v="-5.6943000000000001"/>
  </r>
  <r>
    <n v="4321"/>
    <x v="2146"/>
    <x v="2"/>
    <x v="282"/>
    <d v="2012-03-01T00:00:00"/>
    <s v="Second Class"/>
    <s v="ST-20530"/>
    <s v="Shui Tom"/>
    <x v="0"/>
    <s v="United States"/>
    <x v="305"/>
    <x v="27"/>
    <n v="87105"/>
    <x v="1"/>
    <s v="OFF-ST-10003123"/>
    <x v="1"/>
    <x v="4"/>
    <x v="1268"/>
    <n v="33.29"/>
    <n v="1"/>
    <n v="0"/>
    <n v="7.9896000000000003"/>
  </r>
  <r>
    <n v="4322"/>
    <x v="2147"/>
    <x v="1"/>
    <x v="966"/>
    <d v="2012-02-19T00:00:00"/>
    <s v="Standard Class"/>
    <s v="KB-16315"/>
    <s v="Karl Braun"/>
    <x v="0"/>
    <s v="United States"/>
    <x v="59"/>
    <x v="24"/>
    <n v="44312"/>
    <x v="3"/>
    <s v="OFF-BI-10001658"/>
    <x v="1"/>
    <x v="8"/>
    <x v="439"/>
    <n v="14.952"/>
    <n v="2"/>
    <n v="0.7"/>
    <n v="-11.961600000000001"/>
  </r>
  <r>
    <n v="4323"/>
    <x v="2147"/>
    <x v="1"/>
    <x v="966"/>
    <d v="2012-02-19T00:00:00"/>
    <s v="Standard Class"/>
    <s v="KB-16315"/>
    <s v="Karl Braun"/>
    <x v="0"/>
    <s v="United States"/>
    <x v="59"/>
    <x v="24"/>
    <n v="44312"/>
    <x v="3"/>
    <s v="TEC-PH-10002834"/>
    <x v="2"/>
    <x v="7"/>
    <x v="1378"/>
    <n v="323.98200000000003"/>
    <n v="3"/>
    <n v="0.4"/>
    <n v="-80.995500000000007"/>
  </r>
  <r>
    <n v="4324"/>
    <x v="2147"/>
    <x v="1"/>
    <x v="966"/>
    <d v="2012-02-19T00:00:00"/>
    <s v="Standard Class"/>
    <s v="KB-16315"/>
    <s v="Karl Braun"/>
    <x v="0"/>
    <s v="United States"/>
    <x v="59"/>
    <x v="24"/>
    <n v="44312"/>
    <x v="3"/>
    <s v="OFF-BI-10002160"/>
    <x v="1"/>
    <x v="8"/>
    <x v="312"/>
    <n v="2.286"/>
    <n v="2"/>
    <n v="0.7"/>
    <n v="-1.6763999999999999"/>
  </r>
  <r>
    <n v="4325"/>
    <x v="2147"/>
    <x v="1"/>
    <x v="966"/>
    <d v="2012-02-19T00:00:00"/>
    <s v="Standard Class"/>
    <s v="KB-16315"/>
    <s v="Karl Braun"/>
    <x v="0"/>
    <s v="United States"/>
    <x v="59"/>
    <x v="24"/>
    <n v="44312"/>
    <x v="3"/>
    <s v="OFF-AR-10004999"/>
    <x v="1"/>
    <x v="6"/>
    <x v="864"/>
    <n v="14.352"/>
    <n v="3"/>
    <n v="0.2"/>
    <n v="0.89700000000000002"/>
  </r>
  <r>
    <n v="4326"/>
    <x v="2147"/>
    <x v="1"/>
    <x v="966"/>
    <d v="2012-02-19T00:00:00"/>
    <s v="Standard Class"/>
    <s v="KB-16315"/>
    <s v="Karl Braun"/>
    <x v="0"/>
    <s v="United States"/>
    <x v="59"/>
    <x v="24"/>
    <n v="44312"/>
    <x v="3"/>
    <s v="TEC-AC-10003280"/>
    <x v="2"/>
    <x v="11"/>
    <x v="1028"/>
    <n v="71.975999999999999"/>
    <n v="3"/>
    <n v="0.2"/>
    <n v="0.89970000000000006"/>
  </r>
  <r>
    <n v="4327"/>
    <x v="2148"/>
    <x v="0"/>
    <x v="967"/>
    <d v="2013-01-27T00:00:00"/>
    <s v="First Class"/>
    <s v="TB-21355"/>
    <s v="Todd Boyes"/>
    <x v="1"/>
    <s v="United States"/>
    <x v="135"/>
    <x v="30"/>
    <n v="7060"/>
    <x v="3"/>
    <s v="OFF-AR-10000315"/>
    <x v="1"/>
    <x v="6"/>
    <x v="1297"/>
    <n v="9.2100000000000009"/>
    <n v="3"/>
    <n v="0"/>
    <n v="2.3025000000000002"/>
  </r>
  <r>
    <n v="4328"/>
    <x v="2148"/>
    <x v="0"/>
    <x v="967"/>
    <d v="2013-01-27T00:00:00"/>
    <s v="First Class"/>
    <s v="TB-21355"/>
    <s v="Todd Boyes"/>
    <x v="1"/>
    <s v="United States"/>
    <x v="135"/>
    <x v="30"/>
    <n v="7060"/>
    <x v="3"/>
    <s v="OFF-PA-10000007"/>
    <x v="1"/>
    <x v="10"/>
    <x v="1531"/>
    <n v="18"/>
    <n v="5"/>
    <n v="0"/>
    <n v="8.2799999999999994"/>
  </r>
  <r>
    <n v="4329"/>
    <x v="2149"/>
    <x v="3"/>
    <x v="719"/>
    <d v="2014-08-04T00:00:00"/>
    <s v="Standard Class"/>
    <s v="JC-15775"/>
    <s v="John Castell"/>
    <x v="0"/>
    <s v="United States"/>
    <x v="20"/>
    <x v="15"/>
    <n v="10011"/>
    <x v="3"/>
    <s v="OFF-PA-10000791"/>
    <x v="1"/>
    <x v="10"/>
    <x v="1424"/>
    <n v="42.93"/>
    <n v="9"/>
    <n v="0"/>
    <n v="19.3185"/>
  </r>
  <r>
    <n v="4330"/>
    <x v="2150"/>
    <x v="3"/>
    <x v="621"/>
    <d v="2014-10-10T00:00:00"/>
    <s v="Standard Class"/>
    <s v="PO-18850"/>
    <s v="Patrick O'Brill"/>
    <x v="0"/>
    <s v="United States"/>
    <x v="146"/>
    <x v="2"/>
    <n v="33012"/>
    <x v="0"/>
    <s v="OFF-PA-10000556"/>
    <x v="1"/>
    <x v="10"/>
    <x v="1630"/>
    <n v="15.552"/>
    <n v="3"/>
    <n v="0.2"/>
    <n v="5.4432"/>
  </r>
  <r>
    <n v="4331"/>
    <x v="2150"/>
    <x v="3"/>
    <x v="621"/>
    <d v="2014-10-10T00:00:00"/>
    <s v="Standard Class"/>
    <s v="PO-18850"/>
    <s v="Patrick O'Brill"/>
    <x v="0"/>
    <s v="United States"/>
    <x v="146"/>
    <x v="2"/>
    <n v="33012"/>
    <x v="0"/>
    <s v="OFF-AP-10000804"/>
    <x v="1"/>
    <x v="9"/>
    <x v="561"/>
    <n v="17.920000000000002"/>
    <n v="5"/>
    <n v="0.2"/>
    <n v="1.1200000000000001"/>
  </r>
  <r>
    <n v="4332"/>
    <x v="2151"/>
    <x v="3"/>
    <x v="853"/>
    <d v="2014-07-09T00:00:00"/>
    <s v="Standard Class"/>
    <s v="SS-20875"/>
    <s v="Sung Shariari"/>
    <x v="0"/>
    <s v="United States"/>
    <x v="252"/>
    <x v="4"/>
    <n v="98052"/>
    <x v="1"/>
    <s v="TEC-AC-10001998"/>
    <x v="2"/>
    <x v="11"/>
    <x v="84"/>
    <n v="19.989999999999998"/>
    <n v="1"/>
    <n v="0"/>
    <n v="6.7965999999999998"/>
  </r>
  <r>
    <n v="4333"/>
    <x v="2151"/>
    <x v="3"/>
    <x v="853"/>
    <d v="2014-07-09T00:00:00"/>
    <s v="Standard Class"/>
    <s v="SS-20875"/>
    <s v="Sung Shariari"/>
    <x v="0"/>
    <s v="United States"/>
    <x v="252"/>
    <x v="4"/>
    <n v="98052"/>
    <x v="1"/>
    <s v="OFF-BI-10003476"/>
    <x v="1"/>
    <x v="8"/>
    <x v="1526"/>
    <n v="22.92"/>
    <n v="5"/>
    <n v="0.2"/>
    <n v="8.0220000000000002"/>
  </r>
  <r>
    <n v="4334"/>
    <x v="2152"/>
    <x v="1"/>
    <x v="379"/>
    <d v="2012-12-27T00:00:00"/>
    <s v="Standard Class"/>
    <s v="RD-19720"/>
    <s v="Roger Demir"/>
    <x v="0"/>
    <s v="United States"/>
    <x v="399"/>
    <x v="2"/>
    <n v="32114"/>
    <x v="0"/>
    <s v="TEC-AC-10003237"/>
    <x v="2"/>
    <x v="11"/>
    <x v="1631"/>
    <n v="50.88"/>
    <n v="6"/>
    <n v="0.2"/>
    <n v="14.628"/>
  </r>
  <r>
    <n v="4335"/>
    <x v="2152"/>
    <x v="1"/>
    <x v="379"/>
    <d v="2012-12-27T00:00:00"/>
    <s v="Standard Class"/>
    <s v="RD-19720"/>
    <s v="Roger Demir"/>
    <x v="0"/>
    <s v="United States"/>
    <x v="399"/>
    <x v="2"/>
    <n v="32114"/>
    <x v="0"/>
    <s v="OFF-EN-10003798"/>
    <x v="1"/>
    <x v="12"/>
    <x v="817"/>
    <n v="27.312000000000001"/>
    <n v="2"/>
    <n v="0.2"/>
    <n v="9.2178000000000004"/>
  </r>
  <r>
    <n v="4336"/>
    <x v="2153"/>
    <x v="1"/>
    <x v="139"/>
    <d v="2012-12-24T00:00:00"/>
    <s v="Standard Class"/>
    <s v="GZ-14470"/>
    <s v="Gary Zandusky"/>
    <x v="0"/>
    <s v="United States"/>
    <x v="400"/>
    <x v="16"/>
    <n v="86442"/>
    <x v="1"/>
    <s v="OFF-EN-10003068"/>
    <x v="1"/>
    <x v="12"/>
    <x v="1632"/>
    <n v="7.92"/>
    <n v="1"/>
    <n v="0.2"/>
    <n v="2.7719999999999998"/>
  </r>
  <r>
    <n v="4337"/>
    <x v="2153"/>
    <x v="1"/>
    <x v="139"/>
    <d v="2012-12-24T00:00:00"/>
    <s v="Standard Class"/>
    <s v="GZ-14470"/>
    <s v="Gary Zandusky"/>
    <x v="0"/>
    <s v="United States"/>
    <x v="400"/>
    <x v="16"/>
    <n v="86442"/>
    <x v="1"/>
    <s v="FUR-FU-10002088"/>
    <x v="0"/>
    <x v="5"/>
    <x v="1084"/>
    <n v="14.368"/>
    <n v="2"/>
    <n v="0.2"/>
    <n v="3.9512"/>
  </r>
  <r>
    <n v="4338"/>
    <x v="2154"/>
    <x v="1"/>
    <x v="154"/>
    <d v="2012-01-12T00:00:00"/>
    <s v="Standard Class"/>
    <s v="SN-20710"/>
    <s v="Steve Nguyen"/>
    <x v="2"/>
    <s v="United States"/>
    <x v="1"/>
    <x v="1"/>
    <n v="90049"/>
    <x v="1"/>
    <s v="TEC-AC-10000158"/>
    <x v="2"/>
    <x v="11"/>
    <x v="353"/>
    <n v="107.97"/>
    <n v="3"/>
    <n v="0"/>
    <n v="22.6737"/>
  </r>
  <r>
    <n v="4339"/>
    <x v="2154"/>
    <x v="1"/>
    <x v="154"/>
    <d v="2012-01-12T00:00:00"/>
    <s v="Standard Class"/>
    <s v="SN-20710"/>
    <s v="Steve Nguyen"/>
    <x v="2"/>
    <s v="United States"/>
    <x v="1"/>
    <x v="1"/>
    <n v="90049"/>
    <x v="1"/>
    <s v="OFF-PA-10000482"/>
    <x v="1"/>
    <x v="10"/>
    <x v="67"/>
    <n v="113.82"/>
    <n v="3"/>
    <n v="0"/>
    <n v="53.495399999999997"/>
  </r>
  <r>
    <n v="4340"/>
    <x v="2155"/>
    <x v="3"/>
    <x v="151"/>
    <d v="2014-02-09T00:00:00"/>
    <s v="Standard Class"/>
    <s v="DK-12895"/>
    <s v="Dana Kaydos"/>
    <x v="0"/>
    <s v="United States"/>
    <x v="47"/>
    <x v="18"/>
    <n v="37064"/>
    <x v="0"/>
    <s v="OFF-PA-10004888"/>
    <x v="1"/>
    <x v="10"/>
    <x v="959"/>
    <n v="5.1840000000000002"/>
    <n v="1"/>
    <n v="0.2"/>
    <n v="1.8144"/>
  </r>
  <r>
    <n v="4341"/>
    <x v="2156"/>
    <x v="2"/>
    <x v="579"/>
    <d v="2011-03-22T00:00:00"/>
    <s v="Same Day"/>
    <s v="VM-21835"/>
    <s v="Vivian Mathis"/>
    <x v="0"/>
    <s v="United States"/>
    <x v="401"/>
    <x v="14"/>
    <n v="46368"/>
    <x v="2"/>
    <s v="OFF-AR-10003478"/>
    <x v="1"/>
    <x v="6"/>
    <x v="355"/>
    <n v="16.28"/>
    <n v="2"/>
    <n v="0"/>
    <n v="6.5119999999999996"/>
  </r>
  <r>
    <n v="4342"/>
    <x v="2157"/>
    <x v="3"/>
    <x v="94"/>
    <d v="2014-12-22T00:00:00"/>
    <s v="Standard Class"/>
    <s v="GB-14575"/>
    <s v="Giulietta Baptist"/>
    <x v="0"/>
    <s v="United States"/>
    <x v="81"/>
    <x v="17"/>
    <n v="22204"/>
    <x v="0"/>
    <s v="OFF-ST-10003208"/>
    <x v="1"/>
    <x v="4"/>
    <x v="243"/>
    <n v="544.38"/>
    <n v="3"/>
    <n v="0"/>
    <n v="157.87020000000001"/>
  </r>
  <r>
    <n v="4343"/>
    <x v="2158"/>
    <x v="3"/>
    <x v="498"/>
    <d v="2014-03-23T00:00:00"/>
    <s v="First Class"/>
    <s v="ND-18370"/>
    <s v="Natalie DeCherney"/>
    <x v="0"/>
    <s v="United States"/>
    <x v="8"/>
    <x v="1"/>
    <n v="94110"/>
    <x v="1"/>
    <s v="OFF-BI-10004970"/>
    <x v="1"/>
    <x v="8"/>
    <x v="908"/>
    <n v="19.824000000000002"/>
    <n v="6"/>
    <n v="0.2"/>
    <n v="6.6905999999999999"/>
  </r>
  <r>
    <n v="4344"/>
    <x v="2158"/>
    <x v="3"/>
    <x v="498"/>
    <d v="2014-03-23T00:00:00"/>
    <s v="First Class"/>
    <s v="ND-18370"/>
    <s v="Natalie DeCherney"/>
    <x v="0"/>
    <s v="United States"/>
    <x v="8"/>
    <x v="1"/>
    <n v="94110"/>
    <x v="1"/>
    <s v="TEC-PH-10000038"/>
    <x v="2"/>
    <x v="7"/>
    <x v="1056"/>
    <n v="657.50400000000002"/>
    <n v="6"/>
    <n v="0.2"/>
    <n v="-131.5008"/>
  </r>
  <r>
    <n v="4345"/>
    <x v="2158"/>
    <x v="3"/>
    <x v="498"/>
    <d v="2014-03-23T00:00:00"/>
    <s v="First Class"/>
    <s v="ND-18370"/>
    <s v="Natalie DeCherney"/>
    <x v="0"/>
    <s v="United States"/>
    <x v="8"/>
    <x v="1"/>
    <n v="94110"/>
    <x v="1"/>
    <s v="TEC-AC-10001552"/>
    <x v="2"/>
    <x v="11"/>
    <x v="100"/>
    <n v="99.54"/>
    <n v="2"/>
    <n v="0"/>
    <n v="10.949400000000001"/>
  </r>
  <r>
    <n v="4346"/>
    <x v="2158"/>
    <x v="3"/>
    <x v="498"/>
    <d v="2014-03-23T00:00:00"/>
    <s v="First Class"/>
    <s v="ND-18370"/>
    <s v="Natalie DeCherney"/>
    <x v="0"/>
    <s v="United States"/>
    <x v="8"/>
    <x v="1"/>
    <n v="94110"/>
    <x v="1"/>
    <s v="TEC-AC-10002926"/>
    <x v="2"/>
    <x v="11"/>
    <x v="1114"/>
    <n v="199.96"/>
    <n v="4"/>
    <n v="0"/>
    <n v="85.982799999999997"/>
  </r>
  <r>
    <n v="4347"/>
    <x v="2159"/>
    <x v="0"/>
    <x v="31"/>
    <d v="2013-09-26T00:00:00"/>
    <s v="Standard Class"/>
    <s v="MM-17260"/>
    <s v="Magdelene Morse"/>
    <x v="0"/>
    <s v="United States"/>
    <x v="106"/>
    <x v="15"/>
    <n v="10801"/>
    <x v="3"/>
    <s v="FUR-CH-10001394"/>
    <x v="0"/>
    <x v="1"/>
    <x v="648"/>
    <n v="631.78200000000004"/>
    <n v="2"/>
    <n v="0.1"/>
    <n v="140.39599999999999"/>
  </r>
  <r>
    <n v="4348"/>
    <x v="2159"/>
    <x v="0"/>
    <x v="31"/>
    <d v="2013-09-26T00:00:00"/>
    <s v="Standard Class"/>
    <s v="MM-17260"/>
    <s v="Magdelene Morse"/>
    <x v="0"/>
    <s v="United States"/>
    <x v="106"/>
    <x v="15"/>
    <n v="10801"/>
    <x v="3"/>
    <s v="FUR-FU-10004053"/>
    <x v="0"/>
    <x v="5"/>
    <x v="1633"/>
    <n v="60.72"/>
    <n v="3"/>
    <n v="0"/>
    <n v="26.1096"/>
  </r>
  <r>
    <n v="4349"/>
    <x v="2160"/>
    <x v="3"/>
    <x v="221"/>
    <d v="2014-11-30T00:00:00"/>
    <s v="Second Class"/>
    <s v="MV-17485"/>
    <s v="Mark Van Huff"/>
    <x v="0"/>
    <s v="United States"/>
    <x v="123"/>
    <x v="16"/>
    <n v="85204"/>
    <x v="1"/>
    <s v="OFF-BI-10004230"/>
    <x v="1"/>
    <x v="8"/>
    <x v="649"/>
    <n v="20.724"/>
    <n v="2"/>
    <n v="0.7"/>
    <n v="-15.1976"/>
  </r>
  <r>
    <n v="4350"/>
    <x v="2160"/>
    <x v="3"/>
    <x v="221"/>
    <d v="2014-11-30T00:00:00"/>
    <s v="Second Class"/>
    <s v="MV-17485"/>
    <s v="Mark Van Huff"/>
    <x v="0"/>
    <s v="United States"/>
    <x v="123"/>
    <x v="16"/>
    <n v="85204"/>
    <x v="1"/>
    <s v="OFF-ST-10000060"/>
    <x v="1"/>
    <x v="4"/>
    <x v="387"/>
    <n v="415.87200000000001"/>
    <n v="8"/>
    <n v="0.2"/>
    <n v="-41.587200000000003"/>
  </r>
  <r>
    <n v="4351"/>
    <x v="2161"/>
    <x v="3"/>
    <x v="645"/>
    <d v="2014-04-16T00:00:00"/>
    <s v="Standard Class"/>
    <s v="JL-15130"/>
    <s v="Jack Lebron"/>
    <x v="0"/>
    <s v="United States"/>
    <x v="152"/>
    <x v="24"/>
    <n v="43130"/>
    <x v="3"/>
    <s v="OFF-ST-10001325"/>
    <x v="1"/>
    <x v="4"/>
    <x v="466"/>
    <n v="16.768000000000001"/>
    <n v="2"/>
    <n v="0.2"/>
    <n v="1.4672000000000001"/>
  </r>
  <r>
    <n v="4352"/>
    <x v="2161"/>
    <x v="3"/>
    <x v="645"/>
    <d v="2014-04-16T00:00:00"/>
    <s v="Standard Class"/>
    <s v="JL-15130"/>
    <s v="Jack Lebron"/>
    <x v="0"/>
    <s v="United States"/>
    <x v="152"/>
    <x v="24"/>
    <n v="43130"/>
    <x v="3"/>
    <s v="TEC-AC-10003441"/>
    <x v="2"/>
    <x v="11"/>
    <x v="652"/>
    <n v="27.12"/>
    <n v="2"/>
    <n v="0.2"/>
    <n v="-4.7460000000000004"/>
  </r>
  <r>
    <n v="4353"/>
    <x v="2162"/>
    <x v="3"/>
    <x v="389"/>
    <d v="2014-12-13T00:00:00"/>
    <s v="Second Class"/>
    <s v="AG-10330"/>
    <s v="Alex Grayson"/>
    <x v="0"/>
    <s v="United States"/>
    <x v="280"/>
    <x v="1"/>
    <n v="95207"/>
    <x v="1"/>
    <s v="TEC-PH-10003215"/>
    <x v="2"/>
    <x v="7"/>
    <x v="1602"/>
    <n v="95.84"/>
    <n v="4"/>
    <n v="0.2"/>
    <n v="34.741999999999997"/>
  </r>
  <r>
    <n v="4354"/>
    <x v="2162"/>
    <x v="3"/>
    <x v="389"/>
    <d v="2014-12-13T00:00:00"/>
    <s v="Second Class"/>
    <s v="AG-10330"/>
    <s v="Alex Grayson"/>
    <x v="0"/>
    <s v="United States"/>
    <x v="280"/>
    <x v="1"/>
    <n v="95207"/>
    <x v="1"/>
    <s v="OFF-PA-10002005"/>
    <x v="1"/>
    <x v="10"/>
    <x v="505"/>
    <n v="12.96"/>
    <n v="2"/>
    <n v="0"/>
    <n v="6.2207999999999997"/>
  </r>
  <r>
    <n v="4355"/>
    <x v="2163"/>
    <x v="3"/>
    <x v="221"/>
    <d v="2014-11-27T00:00:00"/>
    <s v="Second Class"/>
    <s v="MD-17860"/>
    <s v="Michael Dominguez"/>
    <x v="1"/>
    <s v="United States"/>
    <x v="153"/>
    <x v="3"/>
    <n v="28806"/>
    <x v="0"/>
    <s v="OFF-BI-10004465"/>
    <x v="1"/>
    <x v="8"/>
    <x v="732"/>
    <n v="19.007999999999999"/>
    <n v="8"/>
    <n v="0.7"/>
    <n v="-12.672000000000001"/>
  </r>
  <r>
    <n v="4356"/>
    <x v="2164"/>
    <x v="1"/>
    <x v="784"/>
    <d v="2012-07-12T00:00:00"/>
    <s v="Second Class"/>
    <s v="RO-19780"/>
    <s v="Rose O'Brian"/>
    <x v="0"/>
    <s v="United States"/>
    <x v="300"/>
    <x v="18"/>
    <n v="37042"/>
    <x v="0"/>
    <s v="OFF-BI-10000545"/>
    <x v="1"/>
    <x v="8"/>
    <x v="685"/>
    <n v="1598.058"/>
    <n v="7"/>
    <n v="0.7"/>
    <n v="-1065.3720000000001"/>
  </r>
  <r>
    <n v="4357"/>
    <x v="2164"/>
    <x v="1"/>
    <x v="784"/>
    <d v="2012-07-12T00:00:00"/>
    <s v="Second Class"/>
    <s v="RO-19780"/>
    <s v="Rose O'Brian"/>
    <x v="0"/>
    <s v="United States"/>
    <x v="300"/>
    <x v="18"/>
    <n v="37042"/>
    <x v="0"/>
    <s v="OFF-AR-10003752"/>
    <x v="1"/>
    <x v="6"/>
    <x v="677"/>
    <n v="36.96"/>
    <n v="4"/>
    <n v="0.2"/>
    <n v="12.012"/>
  </r>
  <r>
    <n v="4358"/>
    <x v="2165"/>
    <x v="3"/>
    <x v="157"/>
    <d v="2014-12-12T00:00:00"/>
    <s v="Same Day"/>
    <s v="RR-19315"/>
    <s v="Ralph Ritter"/>
    <x v="0"/>
    <s v="United States"/>
    <x v="34"/>
    <x v="10"/>
    <n v="60505"/>
    <x v="2"/>
    <s v="OFF-PA-10001937"/>
    <x v="1"/>
    <x v="10"/>
    <x v="286"/>
    <n v="10.368"/>
    <n v="2"/>
    <n v="0.2"/>
    <n v="3.6288"/>
  </r>
  <r>
    <n v="4359"/>
    <x v="2165"/>
    <x v="3"/>
    <x v="157"/>
    <d v="2014-12-12T00:00:00"/>
    <s v="Same Day"/>
    <s v="RR-19315"/>
    <s v="Ralph Ritter"/>
    <x v="0"/>
    <s v="United States"/>
    <x v="34"/>
    <x v="10"/>
    <n v="60505"/>
    <x v="2"/>
    <s v="FUR-FU-10004306"/>
    <x v="0"/>
    <x v="5"/>
    <x v="616"/>
    <n v="77.72"/>
    <n v="1"/>
    <n v="0.6"/>
    <n v="-66.061999999999998"/>
  </r>
  <r>
    <n v="4360"/>
    <x v="2165"/>
    <x v="3"/>
    <x v="157"/>
    <d v="2014-12-12T00:00:00"/>
    <s v="Same Day"/>
    <s v="RR-19315"/>
    <s v="Ralph Ritter"/>
    <x v="0"/>
    <s v="United States"/>
    <x v="34"/>
    <x v="10"/>
    <n v="60505"/>
    <x v="2"/>
    <s v="FUR-CH-10003973"/>
    <x v="0"/>
    <x v="1"/>
    <x v="858"/>
    <n v="520.46400000000006"/>
    <n v="2"/>
    <n v="0.3"/>
    <n v="-14.8704"/>
  </r>
  <r>
    <n v="4361"/>
    <x v="2166"/>
    <x v="0"/>
    <x v="206"/>
    <d v="2013-05-24T00:00:00"/>
    <s v="First Class"/>
    <s v="CP-12340"/>
    <s v="Christine Phan"/>
    <x v="1"/>
    <s v="United States"/>
    <x v="99"/>
    <x v="34"/>
    <n v="2886"/>
    <x v="3"/>
    <s v="OFF-PA-10000565"/>
    <x v="1"/>
    <x v="10"/>
    <x v="33"/>
    <n v="111.96"/>
    <n v="2"/>
    <n v="0"/>
    <n v="54.860399999999998"/>
  </r>
  <r>
    <n v="4362"/>
    <x v="2167"/>
    <x v="3"/>
    <x v="922"/>
    <d v="2014-02-22T00:00:00"/>
    <s v="Second Class"/>
    <s v="LL-16840"/>
    <s v="Lauren Leatherbury"/>
    <x v="0"/>
    <s v="United States"/>
    <x v="240"/>
    <x v="28"/>
    <n v="70506"/>
    <x v="0"/>
    <s v="TEC-PH-10003875"/>
    <x v="2"/>
    <x v="7"/>
    <x v="119"/>
    <n v="29.16"/>
    <n v="3"/>
    <n v="0"/>
    <n v="8.4564000000000004"/>
  </r>
  <r>
    <n v="4363"/>
    <x v="2168"/>
    <x v="3"/>
    <x v="968"/>
    <d v="2014-05-23T00:00:00"/>
    <s v="Second Class"/>
    <s v="NC-18340"/>
    <s v="Nat Carroll"/>
    <x v="0"/>
    <s v="United States"/>
    <x v="402"/>
    <x v="46"/>
    <n v="58103"/>
    <x v="2"/>
    <s v="OFF-AR-10001953"/>
    <x v="1"/>
    <x v="6"/>
    <x v="395"/>
    <n v="131.94"/>
    <n v="3"/>
    <n v="0"/>
    <n v="35.623800000000003"/>
  </r>
  <r>
    <n v="4364"/>
    <x v="2168"/>
    <x v="3"/>
    <x v="968"/>
    <d v="2014-05-23T00:00:00"/>
    <s v="Second Class"/>
    <s v="NC-18340"/>
    <s v="Nat Carroll"/>
    <x v="0"/>
    <s v="United States"/>
    <x v="402"/>
    <x v="46"/>
    <n v="58103"/>
    <x v="2"/>
    <s v="OFF-AR-10001374"/>
    <x v="1"/>
    <x v="6"/>
    <x v="310"/>
    <n v="25.92"/>
    <n v="4"/>
    <n v="0"/>
    <n v="8.2943999999999996"/>
  </r>
  <r>
    <n v="4365"/>
    <x v="2168"/>
    <x v="3"/>
    <x v="968"/>
    <d v="2014-05-23T00:00:00"/>
    <s v="Second Class"/>
    <s v="NC-18340"/>
    <s v="Nat Carroll"/>
    <x v="0"/>
    <s v="United States"/>
    <x v="402"/>
    <x v="46"/>
    <n v="58103"/>
    <x v="2"/>
    <s v="OFF-ST-10003816"/>
    <x v="1"/>
    <x v="4"/>
    <x v="710"/>
    <n v="704.76"/>
    <n v="4"/>
    <n v="0"/>
    <n v="162.09479999999999"/>
  </r>
  <r>
    <n v="4366"/>
    <x v="2168"/>
    <x v="3"/>
    <x v="968"/>
    <d v="2014-05-23T00:00:00"/>
    <s v="Second Class"/>
    <s v="NC-18340"/>
    <s v="Nat Carroll"/>
    <x v="0"/>
    <s v="United States"/>
    <x v="402"/>
    <x v="46"/>
    <n v="58103"/>
    <x v="2"/>
    <s v="OFF-FA-10001843"/>
    <x v="1"/>
    <x v="13"/>
    <x v="33"/>
    <n v="7.41"/>
    <n v="3"/>
    <n v="0"/>
    <n v="3.4826999999999999"/>
  </r>
  <r>
    <n v="4367"/>
    <x v="2168"/>
    <x v="3"/>
    <x v="968"/>
    <d v="2014-05-23T00:00:00"/>
    <s v="Second Class"/>
    <s v="NC-18340"/>
    <s v="Nat Carroll"/>
    <x v="0"/>
    <s v="United States"/>
    <x v="402"/>
    <x v="46"/>
    <n v="58103"/>
    <x v="2"/>
    <s v="OFF-AR-10000657"/>
    <x v="1"/>
    <x v="6"/>
    <x v="1518"/>
    <n v="21.5"/>
    <n v="10"/>
    <n v="0"/>
    <n v="7.0949999999999998"/>
  </r>
  <r>
    <n v="4368"/>
    <x v="2169"/>
    <x v="3"/>
    <x v="220"/>
    <d v="2014-09-14T00:00:00"/>
    <s v="Second Class"/>
    <s v="HA-14920"/>
    <s v="Helen Andreada"/>
    <x v="0"/>
    <s v="United States"/>
    <x v="22"/>
    <x v="10"/>
    <n v="60623"/>
    <x v="2"/>
    <s v="OFF-FA-10000936"/>
    <x v="1"/>
    <x v="13"/>
    <x v="1298"/>
    <n v="10.528"/>
    <n v="4"/>
    <n v="0.2"/>
    <n v="3.29"/>
  </r>
  <r>
    <n v="4369"/>
    <x v="2169"/>
    <x v="3"/>
    <x v="220"/>
    <d v="2014-09-14T00:00:00"/>
    <s v="Second Class"/>
    <s v="HA-14920"/>
    <s v="Helen Andreada"/>
    <x v="0"/>
    <s v="United States"/>
    <x v="22"/>
    <x v="10"/>
    <n v="60623"/>
    <x v="2"/>
    <s v="OFF-PA-10003657"/>
    <x v="1"/>
    <x v="10"/>
    <x v="624"/>
    <n v="20.544"/>
    <n v="6"/>
    <n v="0.2"/>
    <n v="6.42"/>
  </r>
  <r>
    <n v="4370"/>
    <x v="2170"/>
    <x v="0"/>
    <x v="732"/>
    <d v="2013-11-11T00:00:00"/>
    <s v="Standard Class"/>
    <s v="MA-17995"/>
    <s v="Michelle Arnett"/>
    <x v="2"/>
    <s v="United States"/>
    <x v="104"/>
    <x v="14"/>
    <n v="46226"/>
    <x v="2"/>
    <s v="OFF-BI-10001989"/>
    <x v="1"/>
    <x v="8"/>
    <x v="537"/>
    <n v="104.9"/>
    <n v="5"/>
    <n v="0"/>
    <n v="50.351999999999997"/>
  </r>
  <r>
    <n v="4371"/>
    <x v="2170"/>
    <x v="0"/>
    <x v="732"/>
    <d v="2013-11-11T00:00:00"/>
    <s v="Standard Class"/>
    <s v="MA-17995"/>
    <s v="Michelle Arnett"/>
    <x v="2"/>
    <s v="United States"/>
    <x v="104"/>
    <x v="14"/>
    <n v="46226"/>
    <x v="2"/>
    <s v="OFF-AR-10002987"/>
    <x v="1"/>
    <x v="6"/>
    <x v="1553"/>
    <n v="39.68"/>
    <n v="2"/>
    <n v="0"/>
    <n v="16.268799999999999"/>
  </r>
  <r>
    <n v="4372"/>
    <x v="2170"/>
    <x v="0"/>
    <x v="732"/>
    <d v="2013-11-11T00:00:00"/>
    <s v="Standard Class"/>
    <s v="MA-17995"/>
    <s v="Michelle Arnett"/>
    <x v="2"/>
    <s v="United States"/>
    <x v="104"/>
    <x v="14"/>
    <n v="46226"/>
    <x v="2"/>
    <s v="OFF-LA-10000414"/>
    <x v="1"/>
    <x v="2"/>
    <x v="1634"/>
    <n v="51.75"/>
    <n v="5"/>
    <n v="0"/>
    <n v="24.84"/>
  </r>
  <r>
    <n v="4373"/>
    <x v="2171"/>
    <x v="3"/>
    <x v="283"/>
    <d v="2014-07-26T00:00:00"/>
    <s v="Second Class"/>
    <s v="LH-16900"/>
    <s v="Lena Hernandez"/>
    <x v="0"/>
    <s v="United States"/>
    <x v="403"/>
    <x v="14"/>
    <n v="46514"/>
    <x v="2"/>
    <s v="OFF-AR-10003602"/>
    <x v="1"/>
    <x v="6"/>
    <x v="239"/>
    <n v="11.68"/>
    <n v="2"/>
    <n v="0"/>
    <n v="5.4896000000000003"/>
  </r>
  <r>
    <n v="4374"/>
    <x v="2171"/>
    <x v="3"/>
    <x v="283"/>
    <d v="2014-07-26T00:00:00"/>
    <s v="Second Class"/>
    <s v="LH-16900"/>
    <s v="Lena Hernandez"/>
    <x v="0"/>
    <s v="United States"/>
    <x v="403"/>
    <x v="14"/>
    <n v="46514"/>
    <x v="2"/>
    <s v="TEC-AC-10002550"/>
    <x v="2"/>
    <x v="11"/>
    <x v="1539"/>
    <n v="159.75"/>
    <n v="5"/>
    <n v="0"/>
    <n v="11.182499999999999"/>
  </r>
  <r>
    <n v="4375"/>
    <x v="2172"/>
    <x v="0"/>
    <x v="741"/>
    <d v="2013-11-25T00:00:00"/>
    <s v="Standard Class"/>
    <s v="SB-20290"/>
    <s v="Sean Braxton"/>
    <x v="1"/>
    <s v="United States"/>
    <x v="239"/>
    <x v="24"/>
    <n v="44240"/>
    <x v="3"/>
    <s v="OFF-AP-10002998"/>
    <x v="1"/>
    <x v="9"/>
    <x v="1635"/>
    <n v="103.968"/>
    <n v="6"/>
    <n v="0.2"/>
    <n v="16.8948"/>
  </r>
  <r>
    <n v="4376"/>
    <x v="2173"/>
    <x v="2"/>
    <x v="573"/>
    <d v="2011-04-30T00:00:00"/>
    <s v="Standard Class"/>
    <s v="BT-11305"/>
    <s v="Beth Thompson"/>
    <x v="2"/>
    <s v="United States"/>
    <x v="404"/>
    <x v="1"/>
    <n v="91776"/>
    <x v="1"/>
    <s v="FUR-FU-10003708"/>
    <x v="0"/>
    <x v="5"/>
    <x v="71"/>
    <n v="303.25"/>
    <n v="5"/>
    <n v="0"/>
    <n v="63.682499999999997"/>
  </r>
  <r>
    <n v="4377"/>
    <x v="2173"/>
    <x v="2"/>
    <x v="573"/>
    <d v="2011-04-30T00:00:00"/>
    <s v="Standard Class"/>
    <s v="BT-11305"/>
    <s v="Beth Thompson"/>
    <x v="2"/>
    <s v="United States"/>
    <x v="404"/>
    <x v="1"/>
    <n v="91776"/>
    <x v="1"/>
    <s v="OFF-AP-10001391"/>
    <x v="1"/>
    <x v="9"/>
    <x v="1260"/>
    <n v="270.72000000000003"/>
    <n v="3"/>
    <n v="0"/>
    <n v="78.508799999999994"/>
  </r>
  <r>
    <n v="4378"/>
    <x v="2173"/>
    <x v="2"/>
    <x v="573"/>
    <d v="2011-04-30T00:00:00"/>
    <s v="Standard Class"/>
    <s v="BT-11305"/>
    <s v="Beth Thompson"/>
    <x v="2"/>
    <s v="United States"/>
    <x v="404"/>
    <x v="1"/>
    <n v="91776"/>
    <x v="1"/>
    <s v="FUR-CH-10003973"/>
    <x v="0"/>
    <x v="1"/>
    <x v="858"/>
    <n v="1487.04"/>
    <n v="5"/>
    <n v="0.2"/>
    <n v="148.70400000000001"/>
  </r>
  <r>
    <n v="4379"/>
    <x v="2174"/>
    <x v="1"/>
    <x v="672"/>
    <d v="2012-02-12T00:00:00"/>
    <s v="Second Class"/>
    <s v="PS-18970"/>
    <s v="Paul Stevenson"/>
    <x v="2"/>
    <s v="United States"/>
    <x v="0"/>
    <x v="0"/>
    <n v="42420"/>
    <x v="0"/>
    <s v="OFF-EN-10000461"/>
    <x v="1"/>
    <x v="12"/>
    <x v="746"/>
    <n v="17.48"/>
    <n v="2"/>
    <n v="0"/>
    <n v="8.2156000000000002"/>
  </r>
  <r>
    <n v="4380"/>
    <x v="2174"/>
    <x v="1"/>
    <x v="672"/>
    <d v="2012-02-12T00:00:00"/>
    <s v="Second Class"/>
    <s v="PS-18970"/>
    <s v="Paul Stevenson"/>
    <x v="2"/>
    <s v="United States"/>
    <x v="0"/>
    <x v="0"/>
    <n v="42420"/>
    <x v="0"/>
    <s v="OFF-EN-10002831"/>
    <x v="1"/>
    <x v="12"/>
    <x v="828"/>
    <n v="71.88"/>
    <n v="2"/>
    <n v="0"/>
    <n v="32.345999999999997"/>
  </r>
  <r>
    <n v="4381"/>
    <x v="2175"/>
    <x v="1"/>
    <x v="969"/>
    <d v="2012-10-30T00:00:00"/>
    <s v="Standard Class"/>
    <s v="TB-21625"/>
    <s v="Trudy Brown"/>
    <x v="0"/>
    <s v="United States"/>
    <x v="8"/>
    <x v="1"/>
    <n v="94110"/>
    <x v="1"/>
    <s v="OFF-AR-10004648"/>
    <x v="1"/>
    <x v="6"/>
    <x v="620"/>
    <n v="60.45"/>
    <n v="3"/>
    <n v="0"/>
    <n v="16.3215"/>
  </r>
  <r>
    <n v="4382"/>
    <x v="2175"/>
    <x v="1"/>
    <x v="969"/>
    <d v="2012-10-30T00:00:00"/>
    <s v="Standard Class"/>
    <s v="TB-21625"/>
    <s v="Trudy Brown"/>
    <x v="0"/>
    <s v="United States"/>
    <x v="8"/>
    <x v="1"/>
    <n v="94110"/>
    <x v="1"/>
    <s v="FUR-TA-10001857"/>
    <x v="0"/>
    <x v="3"/>
    <x v="433"/>
    <n v="253.17599999999999"/>
    <n v="3"/>
    <n v="0.2"/>
    <n v="-31.646999999999998"/>
  </r>
  <r>
    <n v="4383"/>
    <x v="2176"/>
    <x v="1"/>
    <x v="603"/>
    <d v="2012-07-27T00:00:00"/>
    <s v="Standard Class"/>
    <s v="RA-19915"/>
    <s v="Russell Applegate"/>
    <x v="0"/>
    <s v="United States"/>
    <x v="336"/>
    <x v="10"/>
    <n v="60035"/>
    <x v="2"/>
    <s v="OFF-BI-10000546"/>
    <x v="1"/>
    <x v="8"/>
    <x v="609"/>
    <n v="2.88"/>
    <n v="5"/>
    <n v="0.8"/>
    <n v="-4.4640000000000004"/>
  </r>
  <r>
    <n v="4384"/>
    <x v="2176"/>
    <x v="1"/>
    <x v="603"/>
    <d v="2012-07-27T00:00:00"/>
    <s v="Standard Class"/>
    <s v="RA-19915"/>
    <s v="Russell Applegate"/>
    <x v="0"/>
    <s v="United States"/>
    <x v="336"/>
    <x v="10"/>
    <n v="60035"/>
    <x v="2"/>
    <s v="FUR-BO-10004690"/>
    <x v="0"/>
    <x v="0"/>
    <x v="1636"/>
    <n v="384.94400000000002"/>
    <n v="4"/>
    <n v="0.3"/>
    <n v="-126.4816"/>
  </r>
  <r>
    <n v="4385"/>
    <x v="2176"/>
    <x v="1"/>
    <x v="603"/>
    <d v="2012-07-27T00:00:00"/>
    <s v="Standard Class"/>
    <s v="RA-19915"/>
    <s v="Russell Applegate"/>
    <x v="0"/>
    <s v="United States"/>
    <x v="336"/>
    <x v="10"/>
    <n v="60035"/>
    <x v="2"/>
    <s v="TEC-PH-10001557"/>
    <x v="2"/>
    <x v="7"/>
    <x v="658"/>
    <n v="153.584"/>
    <n v="2"/>
    <n v="0.2"/>
    <n v="13.438599999999999"/>
  </r>
  <r>
    <n v="4386"/>
    <x v="2176"/>
    <x v="1"/>
    <x v="603"/>
    <d v="2012-07-27T00:00:00"/>
    <s v="Standard Class"/>
    <s v="RA-19915"/>
    <s v="Russell Applegate"/>
    <x v="0"/>
    <s v="United States"/>
    <x v="336"/>
    <x v="10"/>
    <n v="60035"/>
    <x v="2"/>
    <s v="FUR-BO-10002545"/>
    <x v="0"/>
    <x v="0"/>
    <x v="37"/>
    <n v="913.43"/>
    <n v="5"/>
    <n v="0.3"/>
    <n v="-52.195999999999998"/>
  </r>
  <r>
    <n v="4387"/>
    <x v="2177"/>
    <x v="0"/>
    <x v="189"/>
    <d v="2013-03-11T00:00:00"/>
    <s v="Standard Class"/>
    <s v="BP-11095"/>
    <s v="Bart Pistole"/>
    <x v="1"/>
    <s v="United States"/>
    <x v="8"/>
    <x v="1"/>
    <n v="94122"/>
    <x v="1"/>
    <s v="OFF-AP-10001366"/>
    <x v="1"/>
    <x v="9"/>
    <x v="33"/>
    <n v="43.92"/>
    <n v="4"/>
    <n v="0"/>
    <n v="11.8584"/>
  </r>
  <r>
    <n v="4388"/>
    <x v="2177"/>
    <x v="0"/>
    <x v="189"/>
    <d v="2013-03-11T00:00:00"/>
    <s v="Standard Class"/>
    <s v="BP-11095"/>
    <s v="Bart Pistole"/>
    <x v="1"/>
    <s v="United States"/>
    <x v="8"/>
    <x v="1"/>
    <n v="94122"/>
    <x v="1"/>
    <s v="OFF-BI-10001628"/>
    <x v="1"/>
    <x v="8"/>
    <x v="1103"/>
    <n v="25.032"/>
    <n v="3"/>
    <n v="0.2"/>
    <n v="7.8224999999999998"/>
  </r>
  <r>
    <n v="4389"/>
    <x v="2178"/>
    <x v="3"/>
    <x v="225"/>
    <d v="2014-11-23T00:00:00"/>
    <s v="First Class"/>
    <s v="CD-11920"/>
    <s v="Carlos Daly"/>
    <x v="0"/>
    <s v="United States"/>
    <x v="20"/>
    <x v="15"/>
    <n v="10035"/>
    <x v="3"/>
    <s v="OFF-PA-10003651"/>
    <x v="1"/>
    <x v="10"/>
    <x v="646"/>
    <n v="46.76"/>
    <n v="7"/>
    <n v="0"/>
    <n v="22.444800000000001"/>
  </r>
  <r>
    <n v="4390"/>
    <x v="2178"/>
    <x v="3"/>
    <x v="225"/>
    <d v="2014-11-23T00:00:00"/>
    <s v="First Class"/>
    <s v="CD-11920"/>
    <s v="Carlos Daly"/>
    <x v="0"/>
    <s v="United States"/>
    <x v="20"/>
    <x v="15"/>
    <n v="10035"/>
    <x v="3"/>
    <s v="FUR-BO-10003159"/>
    <x v="0"/>
    <x v="0"/>
    <x v="1100"/>
    <n v="183.96799999999999"/>
    <n v="2"/>
    <n v="0.2"/>
    <n v="-25.2956"/>
  </r>
  <r>
    <n v="4391"/>
    <x v="2178"/>
    <x v="3"/>
    <x v="225"/>
    <d v="2014-11-23T00:00:00"/>
    <s v="First Class"/>
    <s v="CD-11920"/>
    <s v="Carlos Daly"/>
    <x v="0"/>
    <s v="United States"/>
    <x v="20"/>
    <x v="15"/>
    <n v="10035"/>
    <x v="3"/>
    <s v="TEC-PH-10001459"/>
    <x v="2"/>
    <x v="7"/>
    <x v="1438"/>
    <n v="1259.97"/>
    <n v="3"/>
    <n v="0"/>
    <n v="327.59219999999999"/>
  </r>
  <r>
    <n v="4392"/>
    <x v="2178"/>
    <x v="3"/>
    <x v="225"/>
    <d v="2014-11-23T00:00:00"/>
    <s v="First Class"/>
    <s v="CD-11920"/>
    <s v="Carlos Daly"/>
    <x v="0"/>
    <s v="United States"/>
    <x v="20"/>
    <x v="15"/>
    <n v="10035"/>
    <x v="3"/>
    <s v="OFF-AR-10004602"/>
    <x v="1"/>
    <x v="6"/>
    <x v="1217"/>
    <n v="68.97"/>
    <n v="3"/>
    <n v="0"/>
    <n v="19.311599999999999"/>
  </r>
  <r>
    <n v="4393"/>
    <x v="2179"/>
    <x v="0"/>
    <x v="162"/>
    <d v="2013-09-13T00:00:00"/>
    <s v="Standard Class"/>
    <s v="KB-16585"/>
    <s v="Ken Black"/>
    <x v="1"/>
    <s v="United States"/>
    <x v="61"/>
    <x v="5"/>
    <n v="75081"/>
    <x v="2"/>
    <s v="OFF-AR-10001953"/>
    <x v="1"/>
    <x v="6"/>
    <x v="395"/>
    <n v="70.367999999999995"/>
    <n v="2"/>
    <n v="0.2"/>
    <n v="6.1571999999999996"/>
  </r>
  <r>
    <n v="4394"/>
    <x v="2179"/>
    <x v="0"/>
    <x v="162"/>
    <d v="2013-09-13T00:00:00"/>
    <s v="Standard Class"/>
    <s v="KB-16585"/>
    <s v="Ken Black"/>
    <x v="1"/>
    <s v="United States"/>
    <x v="61"/>
    <x v="5"/>
    <n v="75081"/>
    <x v="2"/>
    <s v="TEC-PH-10000923"/>
    <x v="2"/>
    <x v="7"/>
    <x v="1225"/>
    <n v="59.96"/>
    <n v="5"/>
    <n v="0.2"/>
    <n v="21.735499999999998"/>
  </r>
  <r>
    <n v="4395"/>
    <x v="2180"/>
    <x v="2"/>
    <x v="836"/>
    <d v="2011-07-20T00:00:00"/>
    <s v="Same Day"/>
    <s v="SW-20245"/>
    <s v="Scot Wooten"/>
    <x v="0"/>
    <s v="United States"/>
    <x v="24"/>
    <x v="24"/>
    <n v="45503"/>
    <x v="3"/>
    <s v="OFF-ST-10002583"/>
    <x v="1"/>
    <x v="4"/>
    <x v="566"/>
    <n v="25.984000000000002"/>
    <n v="1"/>
    <n v="0.2"/>
    <n v="-5.1967999999999996"/>
  </r>
  <r>
    <n v="4396"/>
    <x v="2180"/>
    <x v="2"/>
    <x v="836"/>
    <d v="2011-07-20T00:00:00"/>
    <s v="Same Day"/>
    <s v="SW-20245"/>
    <s v="Scot Wooten"/>
    <x v="0"/>
    <s v="United States"/>
    <x v="24"/>
    <x v="24"/>
    <n v="45503"/>
    <x v="3"/>
    <s v="OFF-BI-10000977"/>
    <x v="1"/>
    <x v="8"/>
    <x v="982"/>
    <n v="27.36"/>
    <n v="3"/>
    <n v="0.7"/>
    <n v="-21.888000000000002"/>
  </r>
  <r>
    <n v="4397"/>
    <x v="2181"/>
    <x v="0"/>
    <x v="625"/>
    <d v="2013-11-20T00:00:00"/>
    <s v="Standard Class"/>
    <s v="AH-10690"/>
    <s v="Anna HÃ¤berlin"/>
    <x v="1"/>
    <s v="United States"/>
    <x v="70"/>
    <x v="1"/>
    <n v="92024"/>
    <x v="1"/>
    <s v="TEC-PH-10002549"/>
    <x v="2"/>
    <x v="7"/>
    <x v="928"/>
    <n v="361.37599999999998"/>
    <n v="2"/>
    <n v="0.2"/>
    <n v="27.103200000000001"/>
  </r>
  <r>
    <n v="4398"/>
    <x v="2182"/>
    <x v="2"/>
    <x v="970"/>
    <d v="2011-11-07T00:00:00"/>
    <s v="Standard Class"/>
    <s v="JL-15835"/>
    <s v="John Lee"/>
    <x v="0"/>
    <s v="United States"/>
    <x v="10"/>
    <x v="9"/>
    <n v="19120"/>
    <x v="3"/>
    <s v="FUR-CH-10002880"/>
    <x v="0"/>
    <x v="1"/>
    <x v="801"/>
    <n v="172.18600000000001"/>
    <n v="2"/>
    <n v="0.3"/>
    <n v="-46.736199999999997"/>
  </r>
  <r>
    <n v="4399"/>
    <x v="2182"/>
    <x v="2"/>
    <x v="970"/>
    <d v="2011-11-07T00:00:00"/>
    <s v="Standard Class"/>
    <s v="JL-15835"/>
    <s v="John Lee"/>
    <x v="0"/>
    <s v="United States"/>
    <x v="10"/>
    <x v="9"/>
    <n v="19120"/>
    <x v="3"/>
    <s v="FUR-FU-10003039"/>
    <x v="0"/>
    <x v="5"/>
    <x v="479"/>
    <n v="69.007999999999996"/>
    <n v="2"/>
    <n v="0.2"/>
    <n v="12.0764"/>
  </r>
  <r>
    <n v="4400"/>
    <x v="2183"/>
    <x v="0"/>
    <x v="716"/>
    <d v="2013-03-18T00:00:00"/>
    <s v="Same Day"/>
    <s v="GZ-14470"/>
    <s v="Gary Zandusky"/>
    <x v="0"/>
    <s v="United States"/>
    <x v="29"/>
    <x v="39"/>
    <n v="21044"/>
    <x v="3"/>
    <s v="OFF-EN-10003055"/>
    <x v="1"/>
    <x v="12"/>
    <x v="873"/>
    <n v="199.9"/>
    <n v="5"/>
    <n v="0"/>
    <n v="89.954999999999998"/>
  </r>
  <r>
    <n v="4401"/>
    <x v="2183"/>
    <x v="0"/>
    <x v="716"/>
    <d v="2013-03-18T00:00:00"/>
    <s v="Same Day"/>
    <s v="GZ-14470"/>
    <s v="Gary Zandusky"/>
    <x v="0"/>
    <s v="United States"/>
    <x v="29"/>
    <x v="39"/>
    <n v="21044"/>
    <x v="3"/>
    <s v="OFF-AP-10002945"/>
    <x v="1"/>
    <x v="9"/>
    <x v="225"/>
    <n v="901.95"/>
    <n v="3"/>
    <n v="0"/>
    <n v="297.64350000000002"/>
  </r>
  <r>
    <n v="4402"/>
    <x v="2183"/>
    <x v="0"/>
    <x v="716"/>
    <d v="2013-03-18T00:00:00"/>
    <s v="Same Day"/>
    <s v="GZ-14470"/>
    <s v="Gary Zandusky"/>
    <x v="0"/>
    <s v="United States"/>
    <x v="29"/>
    <x v="39"/>
    <n v="21044"/>
    <x v="3"/>
    <s v="FUR-FU-10004306"/>
    <x v="0"/>
    <x v="5"/>
    <x v="616"/>
    <n v="971.5"/>
    <n v="5"/>
    <n v="0"/>
    <n v="252.59"/>
  </r>
  <r>
    <n v="4403"/>
    <x v="2184"/>
    <x v="0"/>
    <x v="482"/>
    <d v="2013-12-28T00:00:00"/>
    <s v="First Class"/>
    <s v="RC-19825"/>
    <s v="Roy Collins"/>
    <x v="0"/>
    <s v="United States"/>
    <x v="77"/>
    <x v="22"/>
    <n v="80906"/>
    <x v="1"/>
    <s v="OFF-AR-10002445"/>
    <x v="1"/>
    <x v="6"/>
    <x v="1637"/>
    <n v="11.327999999999999"/>
    <n v="2"/>
    <n v="0.2"/>
    <n v="2.5488"/>
  </r>
  <r>
    <n v="4404"/>
    <x v="2185"/>
    <x v="2"/>
    <x v="814"/>
    <d v="2011-04-09T00:00:00"/>
    <s v="First Class"/>
    <s v="CL-12565"/>
    <s v="Clay Ludtke"/>
    <x v="0"/>
    <s v="United States"/>
    <x v="20"/>
    <x v="15"/>
    <n v="10009"/>
    <x v="3"/>
    <s v="OFF-AR-10002445"/>
    <x v="1"/>
    <x v="6"/>
    <x v="1637"/>
    <n v="21.24"/>
    <n v="3"/>
    <n v="0"/>
    <n v="8.0711999999999993"/>
  </r>
  <r>
    <n v="4405"/>
    <x v="2186"/>
    <x v="1"/>
    <x v="761"/>
    <d v="2012-10-07T00:00:00"/>
    <s v="Standard Class"/>
    <s v="MW-18220"/>
    <s v="Mitch Webber"/>
    <x v="0"/>
    <s v="United States"/>
    <x v="10"/>
    <x v="9"/>
    <n v="19140"/>
    <x v="3"/>
    <s v="TEC-AC-10002345"/>
    <x v="2"/>
    <x v="11"/>
    <x v="173"/>
    <n v="34.799999999999997"/>
    <n v="3"/>
    <n v="0.2"/>
    <n v="2.1749999999999998"/>
  </r>
  <r>
    <n v="4406"/>
    <x v="2186"/>
    <x v="1"/>
    <x v="761"/>
    <d v="2012-10-07T00:00:00"/>
    <s v="Standard Class"/>
    <s v="MW-18220"/>
    <s v="Mitch Webber"/>
    <x v="0"/>
    <s v="United States"/>
    <x v="10"/>
    <x v="9"/>
    <n v="19140"/>
    <x v="3"/>
    <s v="OFF-ST-10001558"/>
    <x v="1"/>
    <x v="4"/>
    <x v="712"/>
    <n v="38.975999999999999"/>
    <n v="3"/>
    <n v="0.2"/>
    <n v="-2.4359999999999999"/>
  </r>
  <r>
    <n v="4407"/>
    <x v="2187"/>
    <x v="0"/>
    <x v="73"/>
    <d v="2013-11-26T00:00:00"/>
    <s v="Standard Class"/>
    <s v="BF-10975"/>
    <s v="Barbara Fisher"/>
    <x v="1"/>
    <s v="United States"/>
    <x v="38"/>
    <x v="14"/>
    <n v="47201"/>
    <x v="2"/>
    <s v="OFF-PA-10001622"/>
    <x v="1"/>
    <x v="10"/>
    <x v="695"/>
    <n v="9.08"/>
    <n v="2"/>
    <n v="0"/>
    <n v="4.0860000000000003"/>
  </r>
  <r>
    <n v="4408"/>
    <x v="2187"/>
    <x v="0"/>
    <x v="73"/>
    <d v="2013-11-26T00:00:00"/>
    <s v="Standard Class"/>
    <s v="BF-10975"/>
    <s v="Barbara Fisher"/>
    <x v="1"/>
    <s v="United States"/>
    <x v="38"/>
    <x v="14"/>
    <n v="47201"/>
    <x v="2"/>
    <s v="OFF-PA-10000418"/>
    <x v="1"/>
    <x v="10"/>
    <x v="961"/>
    <n v="314.55"/>
    <n v="3"/>
    <n v="0"/>
    <n v="150.98400000000001"/>
  </r>
  <r>
    <n v="4409"/>
    <x v="2187"/>
    <x v="0"/>
    <x v="73"/>
    <d v="2013-11-26T00:00:00"/>
    <s v="Standard Class"/>
    <s v="BF-10975"/>
    <s v="Barbara Fisher"/>
    <x v="1"/>
    <s v="United States"/>
    <x v="38"/>
    <x v="14"/>
    <n v="47201"/>
    <x v="2"/>
    <s v="OFF-BI-10000343"/>
    <x v="1"/>
    <x v="8"/>
    <x v="184"/>
    <n v="4.91"/>
    <n v="1"/>
    <n v="0"/>
    <n v="2.3077000000000001"/>
  </r>
  <r>
    <n v="4410"/>
    <x v="2188"/>
    <x v="2"/>
    <x v="457"/>
    <d v="2011-11-05T00:00:00"/>
    <s v="Standard Class"/>
    <s v="SN-20710"/>
    <s v="Steve Nguyen"/>
    <x v="2"/>
    <s v="United States"/>
    <x v="1"/>
    <x v="1"/>
    <n v="90004"/>
    <x v="1"/>
    <s v="OFF-LA-10004425"/>
    <x v="1"/>
    <x v="2"/>
    <x v="33"/>
    <n v="5.78"/>
    <n v="2"/>
    <n v="0"/>
    <n v="2.7166000000000001"/>
  </r>
  <r>
    <n v="4411"/>
    <x v="2188"/>
    <x v="2"/>
    <x v="457"/>
    <d v="2011-11-05T00:00:00"/>
    <s v="Standard Class"/>
    <s v="SN-20710"/>
    <s v="Steve Nguyen"/>
    <x v="2"/>
    <s v="United States"/>
    <x v="1"/>
    <x v="1"/>
    <n v="90004"/>
    <x v="1"/>
    <s v="OFF-AR-10001897"/>
    <x v="1"/>
    <x v="6"/>
    <x v="640"/>
    <n v="107.94"/>
    <n v="6"/>
    <n v="0"/>
    <n v="30.223199999999999"/>
  </r>
  <r>
    <n v="4412"/>
    <x v="2189"/>
    <x v="2"/>
    <x v="261"/>
    <d v="2011-06-24T00:00:00"/>
    <s v="First Class"/>
    <s v="TB-21280"/>
    <s v="Toby Braunhardt"/>
    <x v="0"/>
    <s v="United States"/>
    <x v="20"/>
    <x v="15"/>
    <n v="10024"/>
    <x v="3"/>
    <s v="OFF-PA-10003883"/>
    <x v="1"/>
    <x v="10"/>
    <x v="1229"/>
    <n v="19.649999999999999"/>
    <n v="3"/>
    <n v="0"/>
    <n v="9.0389999999999997"/>
  </r>
  <r>
    <n v="4413"/>
    <x v="2189"/>
    <x v="2"/>
    <x v="261"/>
    <d v="2011-06-24T00:00:00"/>
    <s v="First Class"/>
    <s v="TB-21280"/>
    <s v="Toby Braunhardt"/>
    <x v="0"/>
    <s v="United States"/>
    <x v="20"/>
    <x v="15"/>
    <n v="10024"/>
    <x v="3"/>
    <s v="TEC-PH-10003963"/>
    <x v="2"/>
    <x v="7"/>
    <x v="512"/>
    <n v="617.97"/>
    <n v="3"/>
    <n v="0"/>
    <n v="160.6722"/>
  </r>
  <r>
    <n v="4414"/>
    <x v="2189"/>
    <x v="2"/>
    <x v="261"/>
    <d v="2011-06-24T00:00:00"/>
    <s v="First Class"/>
    <s v="TB-21280"/>
    <s v="Toby Braunhardt"/>
    <x v="0"/>
    <s v="United States"/>
    <x v="20"/>
    <x v="15"/>
    <n v="10024"/>
    <x v="3"/>
    <s v="OFF-AP-10001303"/>
    <x v="1"/>
    <x v="9"/>
    <x v="925"/>
    <n v="59.7"/>
    <n v="3"/>
    <n v="0"/>
    <n v="26.864999999999998"/>
  </r>
  <r>
    <n v="4415"/>
    <x v="2190"/>
    <x v="3"/>
    <x v="971"/>
    <d v="2014-08-24T00:00:00"/>
    <s v="Standard Class"/>
    <s v="JB-15400"/>
    <s v="Jennifer Braxton"/>
    <x v="1"/>
    <s v="United States"/>
    <x v="104"/>
    <x v="31"/>
    <n v="1841"/>
    <x v="3"/>
    <s v="OFF-BI-10003925"/>
    <x v="1"/>
    <x v="8"/>
    <x v="751"/>
    <n v="387.99"/>
    <n v="1"/>
    <n v="0"/>
    <n v="182.3553"/>
  </r>
  <r>
    <n v="4416"/>
    <x v="2191"/>
    <x v="2"/>
    <x v="503"/>
    <d v="2011-06-12T00:00:00"/>
    <s v="Standard Class"/>
    <s v="AH-10210"/>
    <s v="Alan Hwang"/>
    <x v="0"/>
    <s v="United States"/>
    <x v="8"/>
    <x v="1"/>
    <n v="94122"/>
    <x v="1"/>
    <s v="TEC-PH-10004586"/>
    <x v="2"/>
    <x v="7"/>
    <x v="890"/>
    <n v="575.91999999999996"/>
    <n v="2"/>
    <n v="0.2"/>
    <n v="71.989999999999995"/>
  </r>
  <r>
    <n v="4417"/>
    <x v="2191"/>
    <x v="2"/>
    <x v="503"/>
    <d v="2011-06-12T00:00:00"/>
    <s v="Standard Class"/>
    <s v="AH-10210"/>
    <s v="Alan Hwang"/>
    <x v="0"/>
    <s v="United States"/>
    <x v="8"/>
    <x v="1"/>
    <n v="94122"/>
    <x v="1"/>
    <s v="OFF-FA-10003495"/>
    <x v="1"/>
    <x v="13"/>
    <x v="33"/>
    <n v="30.4"/>
    <n v="5"/>
    <n v="0"/>
    <n v="15.2"/>
  </r>
  <r>
    <n v="4418"/>
    <x v="2192"/>
    <x v="3"/>
    <x v="359"/>
    <d v="2014-04-13T00:00:00"/>
    <s v="Second Class"/>
    <s v="KL-16645"/>
    <s v="Ken Lonsdale"/>
    <x v="0"/>
    <s v="United States"/>
    <x v="66"/>
    <x v="12"/>
    <n v="48205"/>
    <x v="2"/>
    <s v="OFF-BI-10002867"/>
    <x v="1"/>
    <x v="8"/>
    <x v="963"/>
    <n v="478.24"/>
    <n v="8"/>
    <n v="0"/>
    <n v="219.99039999999999"/>
  </r>
  <r>
    <n v="4419"/>
    <x v="2193"/>
    <x v="2"/>
    <x v="414"/>
    <d v="2011-12-27T00:00:00"/>
    <s v="Standard Class"/>
    <s v="MH-17455"/>
    <s v="Mark Hamilton"/>
    <x v="0"/>
    <s v="United States"/>
    <x v="57"/>
    <x v="24"/>
    <n v="45011"/>
    <x v="3"/>
    <s v="FUR-FU-10003773"/>
    <x v="0"/>
    <x v="5"/>
    <x v="125"/>
    <n v="190.84800000000001"/>
    <n v="3"/>
    <n v="0.2"/>
    <n v="-21.470400000000001"/>
  </r>
  <r>
    <n v="4420"/>
    <x v="2194"/>
    <x v="2"/>
    <x v="506"/>
    <d v="2011-12-24T00:00:00"/>
    <s v="Standard Class"/>
    <s v="EC-14050"/>
    <s v="Erin Creighton"/>
    <x v="0"/>
    <s v="United States"/>
    <x v="38"/>
    <x v="24"/>
    <n v="43229"/>
    <x v="3"/>
    <s v="OFF-BI-10002954"/>
    <x v="1"/>
    <x v="8"/>
    <x v="1179"/>
    <n v="5.484"/>
    <n v="4"/>
    <n v="0.7"/>
    <n v="-4.0216000000000003"/>
  </r>
  <r>
    <n v="4421"/>
    <x v="2195"/>
    <x v="1"/>
    <x v="972"/>
    <d v="2012-11-21T00:00:00"/>
    <s v="Second Class"/>
    <s v="GH-14665"/>
    <s v="Greg Hansen"/>
    <x v="0"/>
    <s v="United States"/>
    <x v="22"/>
    <x v="10"/>
    <n v="60610"/>
    <x v="2"/>
    <s v="OFF-SU-10002537"/>
    <x v="1"/>
    <x v="14"/>
    <x v="676"/>
    <n v="40.92"/>
    <n v="5"/>
    <n v="0.2"/>
    <n v="3.069"/>
  </r>
  <r>
    <n v="4422"/>
    <x v="2196"/>
    <x v="2"/>
    <x v="530"/>
    <d v="2011-09-03T00:00:00"/>
    <s v="Standard Class"/>
    <s v="SC-20095"/>
    <s v="Sanjit Chand"/>
    <x v="0"/>
    <s v="United States"/>
    <x v="405"/>
    <x v="2"/>
    <n v="33063"/>
    <x v="0"/>
    <s v="OFF-AR-10001374"/>
    <x v="1"/>
    <x v="6"/>
    <x v="310"/>
    <n v="15.552"/>
    <n v="3"/>
    <n v="0.2"/>
    <n v="2.3328000000000002"/>
  </r>
  <r>
    <n v="4423"/>
    <x v="2197"/>
    <x v="3"/>
    <x v="796"/>
    <d v="2014-05-20T00:00:00"/>
    <s v="First Class"/>
    <s v="TB-21355"/>
    <s v="Todd Boyes"/>
    <x v="1"/>
    <s v="United States"/>
    <x v="406"/>
    <x v="32"/>
    <n v="30328"/>
    <x v="0"/>
    <s v="OFF-AP-10001492"/>
    <x v="1"/>
    <x v="9"/>
    <x v="22"/>
    <n v="17.239999999999998"/>
    <n v="2"/>
    <n v="0"/>
    <n v="4.4824000000000002"/>
  </r>
  <r>
    <n v="4424"/>
    <x v="2197"/>
    <x v="3"/>
    <x v="796"/>
    <d v="2014-05-20T00:00:00"/>
    <s v="First Class"/>
    <s v="TB-21355"/>
    <s v="Todd Boyes"/>
    <x v="1"/>
    <s v="United States"/>
    <x v="406"/>
    <x v="32"/>
    <n v="30328"/>
    <x v="0"/>
    <s v="FUR-BO-10003546"/>
    <x v="0"/>
    <x v="0"/>
    <x v="1638"/>
    <n v="302.94"/>
    <n v="3"/>
    <n v="0"/>
    <n v="75.734999999999999"/>
  </r>
  <r>
    <n v="4425"/>
    <x v="2197"/>
    <x v="3"/>
    <x v="796"/>
    <d v="2014-05-20T00:00:00"/>
    <s v="First Class"/>
    <s v="TB-21355"/>
    <s v="Todd Boyes"/>
    <x v="1"/>
    <s v="United States"/>
    <x v="406"/>
    <x v="32"/>
    <n v="30328"/>
    <x v="0"/>
    <s v="TEC-PH-10002185"/>
    <x v="2"/>
    <x v="7"/>
    <x v="1072"/>
    <n v="34.75"/>
    <n v="5"/>
    <n v="0"/>
    <n v="15.637499999999999"/>
  </r>
  <r>
    <n v="4426"/>
    <x v="2197"/>
    <x v="3"/>
    <x v="796"/>
    <d v="2014-05-20T00:00:00"/>
    <s v="First Class"/>
    <s v="TB-21355"/>
    <s v="Todd Boyes"/>
    <x v="1"/>
    <s v="United States"/>
    <x v="406"/>
    <x v="32"/>
    <n v="30328"/>
    <x v="0"/>
    <s v="OFF-BI-10000315"/>
    <x v="1"/>
    <x v="8"/>
    <x v="407"/>
    <n v="113.94"/>
    <n v="6"/>
    <n v="0"/>
    <n v="54.691200000000002"/>
  </r>
  <r>
    <n v="4427"/>
    <x v="2197"/>
    <x v="3"/>
    <x v="796"/>
    <d v="2014-05-20T00:00:00"/>
    <s v="First Class"/>
    <s v="TB-21355"/>
    <s v="Todd Boyes"/>
    <x v="1"/>
    <s v="United States"/>
    <x v="406"/>
    <x v="32"/>
    <n v="30328"/>
    <x v="0"/>
    <s v="TEC-PH-10002350"/>
    <x v="2"/>
    <x v="7"/>
    <x v="1458"/>
    <n v="55.98"/>
    <n v="2"/>
    <n v="0"/>
    <n v="15.6744"/>
  </r>
  <r>
    <n v="4428"/>
    <x v="2198"/>
    <x v="3"/>
    <x v="585"/>
    <d v="2014-09-29T00:00:00"/>
    <s v="Standard Class"/>
    <s v="DW-13195"/>
    <s v="David Wiener"/>
    <x v="1"/>
    <s v="United States"/>
    <x v="305"/>
    <x v="27"/>
    <n v="87105"/>
    <x v="1"/>
    <s v="OFF-PA-10002666"/>
    <x v="1"/>
    <x v="10"/>
    <x v="186"/>
    <n v="27.18"/>
    <n v="3"/>
    <n v="0"/>
    <n v="12.231"/>
  </r>
  <r>
    <n v="4429"/>
    <x v="2199"/>
    <x v="3"/>
    <x v="708"/>
    <d v="2014-03-28T00:00:00"/>
    <s v="Standard Class"/>
    <s v="CL-12565"/>
    <s v="Clay Ludtke"/>
    <x v="0"/>
    <s v="United States"/>
    <x v="251"/>
    <x v="26"/>
    <n v="74133"/>
    <x v="2"/>
    <s v="FUR-CH-10004495"/>
    <x v="0"/>
    <x v="1"/>
    <x v="1475"/>
    <n v="1805.88"/>
    <n v="6"/>
    <n v="0"/>
    <n v="523.70519999999999"/>
  </r>
  <r>
    <n v="4430"/>
    <x v="2200"/>
    <x v="3"/>
    <x v="32"/>
    <d v="2014-09-15T00:00:00"/>
    <s v="Same Day"/>
    <s v="LT-17110"/>
    <s v="Liz Thompson"/>
    <x v="0"/>
    <s v="United States"/>
    <x v="334"/>
    <x v="30"/>
    <n v="7050"/>
    <x v="3"/>
    <s v="OFF-AR-10001725"/>
    <x v="1"/>
    <x v="6"/>
    <x v="1540"/>
    <n v="70.95"/>
    <n v="3"/>
    <n v="0"/>
    <n v="18.446999999999999"/>
  </r>
  <r>
    <n v="4431"/>
    <x v="2201"/>
    <x v="0"/>
    <x v="54"/>
    <d v="2013-09-11T00:00:00"/>
    <s v="Second Class"/>
    <s v="AP-10915"/>
    <s v="Arthur Prichep"/>
    <x v="0"/>
    <s v="United States"/>
    <x v="0"/>
    <x v="0"/>
    <n v="42420"/>
    <x v="0"/>
    <s v="OFF-FA-10002280"/>
    <x v="1"/>
    <x v="13"/>
    <x v="653"/>
    <n v="20"/>
    <n v="4"/>
    <n v="0"/>
    <n v="9.6"/>
  </r>
  <r>
    <n v="4432"/>
    <x v="2201"/>
    <x v="0"/>
    <x v="54"/>
    <d v="2013-09-11T00:00:00"/>
    <s v="Second Class"/>
    <s v="AP-10915"/>
    <s v="Arthur Prichep"/>
    <x v="0"/>
    <s v="United States"/>
    <x v="0"/>
    <x v="0"/>
    <n v="42420"/>
    <x v="0"/>
    <s v="OFF-AR-10001770"/>
    <x v="1"/>
    <x v="6"/>
    <x v="1579"/>
    <n v="7.98"/>
    <n v="3"/>
    <n v="0"/>
    <n v="2.0748000000000002"/>
  </r>
  <r>
    <n v="4433"/>
    <x v="2201"/>
    <x v="0"/>
    <x v="54"/>
    <d v="2013-09-11T00:00:00"/>
    <s v="Second Class"/>
    <s v="AP-10915"/>
    <s v="Arthur Prichep"/>
    <x v="0"/>
    <s v="United States"/>
    <x v="0"/>
    <x v="0"/>
    <n v="42420"/>
    <x v="0"/>
    <s v="FUR-FU-10002885"/>
    <x v="0"/>
    <x v="5"/>
    <x v="755"/>
    <n v="24.1"/>
    <n v="5"/>
    <n v="0"/>
    <n v="9.1579999999999995"/>
  </r>
  <r>
    <n v="4434"/>
    <x v="2201"/>
    <x v="0"/>
    <x v="54"/>
    <d v="2013-09-11T00:00:00"/>
    <s v="Second Class"/>
    <s v="AP-10915"/>
    <s v="Arthur Prichep"/>
    <x v="0"/>
    <s v="United States"/>
    <x v="0"/>
    <x v="0"/>
    <n v="42420"/>
    <x v="0"/>
    <s v="OFF-AR-10003772"/>
    <x v="1"/>
    <x v="6"/>
    <x v="1429"/>
    <n v="8.75"/>
    <n v="1"/>
    <n v="0"/>
    <n v="2.625"/>
  </r>
  <r>
    <n v="4435"/>
    <x v="2201"/>
    <x v="0"/>
    <x v="54"/>
    <d v="2013-09-11T00:00:00"/>
    <s v="Second Class"/>
    <s v="AP-10915"/>
    <s v="Arthur Prichep"/>
    <x v="0"/>
    <s v="United States"/>
    <x v="0"/>
    <x v="0"/>
    <n v="42420"/>
    <x v="0"/>
    <s v="FUR-TA-10003392"/>
    <x v="0"/>
    <x v="3"/>
    <x v="1639"/>
    <n v="842.94"/>
    <n v="3"/>
    <n v="0"/>
    <n v="160.15860000000001"/>
  </r>
  <r>
    <n v="4436"/>
    <x v="2202"/>
    <x v="0"/>
    <x v="973"/>
    <d v="2013-09-05T00:00:00"/>
    <s v="Standard Class"/>
    <s v="CB-12415"/>
    <s v="Christy Brittain"/>
    <x v="0"/>
    <s v="United States"/>
    <x v="22"/>
    <x v="10"/>
    <n v="60653"/>
    <x v="2"/>
    <s v="OFF-BI-10000014"/>
    <x v="1"/>
    <x v="8"/>
    <x v="628"/>
    <n v="2.1819999999999999"/>
    <n v="1"/>
    <n v="0.8"/>
    <n v="-3.6002999999999998"/>
  </r>
  <r>
    <n v="4437"/>
    <x v="2202"/>
    <x v="0"/>
    <x v="973"/>
    <d v="2013-09-05T00:00:00"/>
    <s v="Standard Class"/>
    <s v="CB-12415"/>
    <s v="Christy Brittain"/>
    <x v="0"/>
    <s v="United States"/>
    <x v="22"/>
    <x v="10"/>
    <n v="60653"/>
    <x v="2"/>
    <s v="OFF-AR-10003217"/>
    <x v="1"/>
    <x v="6"/>
    <x v="1640"/>
    <n v="27.384"/>
    <n v="7"/>
    <n v="0.2"/>
    <n v="2.7383999999999999"/>
  </r>
  <r>
    <n v="4438"/>
    <x v="2202"/>
    <x v="0"/>
    <x v="973"/>
    <d v="2013-09-05T00:00:00"/>
    <s v="Standard Class"/>
    <s v="CB-12415"/>
    <s v="Christy Brittain"/>
    <x v="0"/>
    <s v="United States"/>
    <x v="22"/>
    <x v="10"/>
    <n v="60653"/>
    <x v="2"/>
    <s v="OFF-AP-10002403"/>
    <x v="1"/>
    <x v="9"/>
    <x v="1302"/>
    <n v="26.405999999999999"/>
    <n v="3"/>
    <n v="0.8"/>
    <n v="-71.296199999999999"/>
  </r>
  <r>
    <n v="4439"/>
    <x v="2203"/>
    <x v="0"/>
    <x v="797"/>
    <d v="2014-03-01T00:00:00"/>
    <s v="Standard Class"/>
    <s v="MT-17815"/>
    <s v="Meg Tillman"/>
    <x v="0"/>
    <s v="United States"/>
    <x v="396"/>
    <x v="5"/>
    <n v="77642"/>
    <x v="2"/>
    <s v="OFF-PA-10001972"/>
    <x v="1"/>
    <x v="10"/>
    <x v="1169"/>
    <n v="10.368"/>
    <n v="2"/>
    <n v="0.2"/>
    <n v="3.6288"/>
  </r>
  <r>
    <n v="4440"/>
    <x v="2203"/>
    <x v="0"/>
    <x v="797"/>
    <d v="2014-03-01T00:00:00"/>
    <s v="Standard Class"/>
    <s v="MT-17815"/>
    <s v="Meg Tillman"/>
    <x v="0"/>
    <s v="United States"/>
    <x v="396"/>
    <x v="5"/>
    <n v="77642"/>
    <x v="2"/>
    <s v="OFF-PA-10004041"/>
    <x v="1"/>
    <x v="10"/>
    <x v="940"/>
    <n v="23.68"/>
    <n v="4"/>
    <n v="0.2"/>
    <n v="7.4"/>
  </r>
  <r>
    <n v="4441"/>
    <x v="2204"/>
    <x v="0"/>
    <x v="405"/>
    <d v="2013-07-27T00:00:00"/>
    <s v="Standard Class"/>
    <s v="DK-13375"/>
    <s v="Dennis Kane"/>
    <x v="0"/>
    <s v="United States"/>
    <x v="17"/>
    <x v="12"/>
    <n v="48185"/>
    <x v="2"/>
    <s v="TEC-AC-10004975"/>
    <x v="2"/>
    <x v="11"/>
    <x v="973"/>
    <n v="109.95"/>
    <n v="1"/>
    <n v="0"/>
    <n v="36.283499999999997"/>
  </r>
  <r>
    <n v="4442"/>
    <x v="2204"/>
    <x v="0"/>
    <x v="405"/>
    <d v="2013-07-27T00:00:00"/>
    <s v="Standard Class"/>
    <s v="DK-13375"/>
    <s v="Dennis Kane"/>
    <x v="0"/>
    <s v="United States"/>
    <x v="17"/>
    <x v="12"/>
    <n v="48185"/>
    <x v="2"/>
    <s v="OFF-ST-10001932"/>
    <x v="1"/>
    <x v="4"/>
    <x v="1641"/>
    <n v="965.85"/>
    <n v="5"/>
    <n v="0"/>
    <n v="135.21899999999999"/>
  </r>
  <r>
    <n v="4443"/>
    <x v="2204"/>
    <x v="0"/>
    <x v="405"/>
    <d v="2013-07-27T00:00:00"/>
    <s v="Standard Class"/>
    <s v="DK-13375"/>
    <s v="Dennis Kane"/>
    <x v="0"/>
    <s v="United States"/>
    <x v="17"/>
    <x v="12"/>
    <n v="48185"/>
    <x v="2"/>
    <s v="OFF-AR-10001761"/>
    <x v="1"/>
    <x v="6"/>
    <x v="1642"/>
    <n v="29.2"/>
    <n v="5"/>
    <n v="0"/>
    <n v="10.512"/>
  </r>
  <r>
    <n v="4444"/>
    <x v="2204"/>
    <x v="0"/>
    <x v="405"/>
    <d v="2013-07-27T00:00:00"/>
    <s v="Standard Class"/>
    <s v="DK-13375"/>
    <s v="Dennis Kane"/>
    <x v="0"/>
    <s v="United States"/>
    <x v="17"/>
    <x v="12"/>
    <n v="48185"/>
    <x v="2"/>
    <s v="OFF-PA-10002262"/>
    <x v="1"/>
    <x v="10"/>
    <x v="992"/>
    <n v="32.4"/>
    <n v="5"/>
    <n v="0"/>
    <n v="15.552"/>
  </r>
  <r>
    <n v="4445"/>
    <x v="2205"/>
    <x v="2"/>
    <x v="912"/>
    <d v="2011-11-21T00:00:00"/>
    <s v="Standard Class"/>
    <s v="SR-20740"/>
    <s v="Steven Roelle"/>
    <x v="2"/>
    <s v="United States"/>
    <x v="41"/>
    <x v="14"/>
    <n v="47401"/>
    <x v="2"/>
    <s v="OFF-EN-10004483"/>
    <x v="1"/>
    <x v="12"/>
    <x v="1335"/>
    <n v="78.349999999999994"/>
    <n v="5"/>
    <n v="0"/>
    <n v="36.8245"/>
  </r>
  <r>
    <n v="4446"/>
    <x v="2205"/>
    <x v="2"/>
    <x v="912"/>
    <d v="2011-11-21T00:00:00"/>
    <s v="Standard Class"/>
    <s v="SR-20740"/>
    <s v="Steven Roelle"/>
    <x v="2"/>
    <s v="United States"/>
    <x v="41"/>
    <x v="14"/>
    <n v="47401"/>
    <x v="2"/>
    <s v="OFF-PA-10003270"/>
    <x v="1"/>
    <x v="10"/>
    <x v="1415"/>
    <n v="31.68"/>
    <n v="6"/>
    <n v="0"/>
    <n v="14.256"/>
  </r>
  <r>
    <n v="4447"/>
    <x v="2205"/>
    <x v="2"/>
    <x v="912"/>
    <d v="2011-11-21T00:00:00"/>
    <s v="Standard Class"/>
    <s v="SR-20740"/>
    <s v="Steven Roelle"/>
    <x v="2"/>
    <s v="United States"/>
    <x v="41"/>
    <x v="14"/>
    <n v="47401"/>
    <x v="2"/>
    <s v="OFF-BI-10001634"/>
    <x v="1"/>
    <x v="8"/>
    <x v="24"/>
    <n v="29.12"/>
    <n v="4"/>
    <n v="0"/>
    <n v="14.268800000000001"/>
  </r>
  <r>
    <n v="4448"/>
    <x v="2205"/>
    <x v="2"/>
    <x v="912"/>
    <d v="2011-11-21T00:00:00"/>
    <s v="Standard Class"/>
    <s v="SR-20740"/>
    <s v="Steven Roelle"/>
    <x v="2"/>
    <s v="United States"/>
    <x v="41"/>
    <x v="14"/>
    <n v="47401"/>
    <x v="2"/>
    <s v="OFF-ST-10000675"/>
    <x v="1"/>
    <x v="4"/>
    <x v="295"/>
    <n v="169.45"/>
    <n v="5"/>
    <n v="0"/>
    <n v="42.362499999999997"/>
  </r>
  <r>
    <n v="4449"/>
    <x v="2206"/>
    <x v="1"/>
    <x v="974"/>
    <d v="2012-06-23T00:00:00"/>
    <s v="Standard Class"/>
    <s v="LH-17155"/>
    <s v="Logan Haushalter"/>
    <x v="0"/>
    <s v="United States"/>
    <x v="1"/>
    <x v="1"/>
    <n v="90032"/>
    <x v="1"/>
    <s v="FUR-FU-10000732"/>
    <x v="0"/>
    <x v="5"/>
    <x v="540"/>
    <n v="12.56"/>
    <n v="2"/>
    <n v="0"/>
    <n v="4.0191999999999997"/>
  </r>
  <r>
    <n v="4450"/>
    <x v="2206"/>
    <x v="1"/>
    <x v="974"/>
    <d v="2012-06-23T00:00:00"/>
    <s v="Standard Class"/>
    <s v="LH-17155"/>
    <s v="Logan Haushalter"/>
    <x v="0"/>
    <s v="United States"/>
    <x v="1"/>
    <x v="1"/>
    <n v="90032"/>
    <x v="1"/>
    <s v="OFF-PA-10004355"/>
    <x v="1"/>
    <x v="10"/>
    <x v="1094"/>
    <n v="6.48"/>
    <n v="1"/>
    <n v="0"/>
    <n v="3.1103999999999998"/>
  </r>
  <r>
    <n v="4451"/>
    <x v="2206"/>
    <x v="1"/>
    <x v="974"/>
    <d v="2012-06-23T00:00:00"/>
    <s v="Standard Class"/>
    <s v="LH-17155"/>
    <s v="Logan Haushalter"/>
    <x v="0"/>
    <s v="United States"/>
    <x v="1"/>
    <x v="1"/>
    <n v="90032"/>
    <x v="1"/>
    <s v="OFF-EN-10000056"/>
    <x v="1"/>
    <x v="12"/>
    <x v="627"/>
    <n v="186.69"/>
    <n v="3"/>
    <n v="0"/>
    <n v="87.744299999999996"/>
  </r>
  <r>
    <n v="4452"/>
    <x v="2207"/>
    <x v="0"/>
    <x v="975"/>
    <d v="2013-07-07T00:00:00"/>
    <s v="First Class"/>
    <s v="AA-10645"/>
    <s v="Anna Andreadi"/>
    <x v="0"/>
    <s v="United States"/>
    <x v="8"/>
    <x v="1"/>
    <n v="94109"/>
    <x v="1"/>
    <s v="FUR-FU-10000221"/>
    <x v="0"/>
    <x v="5"/>
    <x v="529"/>
    <n v="25.4"/>
    <n v="5"/>
    <n v="0"/>
    <n v="8.6359999999999992"/>
  </r>
  <r>
    <n v="4453"/>
    <x v="2207"/>
    <x v="0"/>
    <x v="975"/>
    <d v="2013-07-07T00:00:00"/>
    <s v="First Class"/>
    <s v="AA-10645"/>
    <s v="Anna Andreadi"/>
    <x v="0"/>
    <s v="United States"/>
    <x v="8"/>
    <x v="1"/>
    <n v="94109"/>
    <x v="1"/>
    <s v="OFF-EN-10003567"/>
    <x v="1"/>
    <x v="12"/>
    <x v="1643"/>
    <n v="43.96"/>
    <n v="2"/>
    <n v="0"/>
    <n v="20.661200000000001"/>
  </r>
  <r>
    <n v="4454"/>
    <x v="2207"/>
    <x v="0"/>
    <x v="975"/>
    <d v="2013-07-07T00:00:00"/>
    <s v="First Class"/>
    <s v="AA-10645"/>
    <s v="Anna Andreadi"/>
    <x v="0"/>
    <s v="United States"/>
    <x v="8"/>
    <x v="1"/>
    <n v="94109"/>
    <x v="1"/>
    <s v="FUR-BO-10001811"/>
    <x v="0"/>
    <x v="0"/>
    <x v="779"/>
    <n v="1279.165"/>
    <n v="5"/>
    <n v="0.15"/>
    <n v="225.73500000000001"/>
  </r>
  <r>
    <n v="4455"/>
    <x v="2207"/>
    <x v="0"/>
    <x v="975"/>
    <d v="2013-07-07T00:00:00"/>
    <s v="First Class"/>
    <s v="AA-10645"/>
    <s v="Anna Andreadi"/>
    <x v="0"/>
    <s v="United States"/>
    <x v="8"/>
    <x v="1"/>
    <n v="94109"/>
    <x v="1"/>
    <s v="OFF-ST-10002486"/>
    <x v="1"/>
    <x v="4"/>
    <x v="693"/>
    <n v="27.92"/>
    <n v="4"/>
    <n v="0"/>
    <n v="0.55840000000000001"/>
  </r>
  <r>
    <n v="4456"/>
    <x v="2208"/>
    <x v="1"/>
    <x v="37"/>
    <d v="2012-08-09T00:00:00"/>
    <s v="Standard Class"/>
    <s v="AS-10630"/>
    <s v="Ann Steele"/>
    <x v="2"/>
    <s v="United States"/>
    <x v="8"/>
    <x v="1"/>
    <n v="94110"/>
    <x v="1"/>
    <s v="FUR-CH-10002372"/>
    <x v="0"/>
    <x v="1"/>
    <x v="390"/>
    <n v="129.56800000000001"/>
    <n v="2"/>
    <n v="0.2"/>
    <n v="-12.956799999999999"/>
  </r>
  <r>
    <n v="4457"/>
    <x v="2208"/>
    <x v="1"/>
    <x v="37"/>
    <d v="2012-08-09T00:00:00"/>
    <s v="Standard Class"/>
    <s v="AS-10630"/>
    <s v="Ann Steele"/>
    <x v="2"/>
    <s v="United States"/>
    <x v="8"/>
    <x v="1"/>
    <n v="94110"/>
    <x v="1"/>
    <s v="OFF-BI-10003274"/>
    <x v="1"/>
    <x v="8"/>
    <x v="122"/>
    <n v="6.3680000000000003"/>
    <n v="2"/>
    <n v="0.2"/>
    <n v="2.1492"/>
  </r>
  <r>
    <n v="4458"/>
    <x v="2209"/>
    <x v="3"/>
    <x v="783"/>
    <d v="2014-08-13T00:00:00"/>
    <s v="Standard Class"/>
    <s v="MC-17575"/>
    <s v="Matt Collins"/>
    <x v="0"/>
    <s v="United States"/>
    <x v="49"/>
    <x v="1"/>
    <n v="95123"/>
    <x v="1"/>
    <s v="OFF-PA-10001878"/>
    <x v="1"/>
    <x v="10"/>
    <x v="1161"/>
    <n v="244.55"/>
    <n v="5"/>
    <n v="0"/>
    <n v="114.9385"/>
  </r>
  <r>
    <n v="4459"/>
    <x v="2210"/>
    <x v="3"/>
    <x v="677"/>
    <d v="2014-03-21T00:00:00"/>
    <s v="Standard Class"/>
    <s v="SE-20110"/>
    <s v="Sanjit Engle"/>
    <x v="0"/>
    <s v="United States"/>
    <x v="60"/>
    <x v="22"/>
    <n v="80219"/>
    <x v="1"/>
    <s v="OFF-SU-10002881"/>
    <x v="1"/>
    <x v="14"/>
    <x v="461"/>
    <n v="1332.4960000000001"/>
    <n v="2"/>
    <n v="0.2"/>
    <n v="-299.8116"/>
  </r>
  <r>
    <n v="4460"/>
    <x v="2211"/>
    <x v="3"/>
    <x v="394"/>
    <d v="2014-02-10T00:00:00"/>
    <s v="First Class"/>
    <s v="DS-13030"/>
    <s v="Darrin Sayre"/>
    <x v="2"/>
    <s v="United States"/>
    <x v="34"/>
    <x v="22"/>
    <n v="80013"/>
    <x v="1"/>
    <s v="FUR-FU-10001979"/>
    <x v="0"/>
    <x v="5"/>
    <x v="509"/>
    <n v="32.776000000000003"/>
    <n v="1"/>
    <n v="0.2"/>
    <n v="3.2776000000000001"/>
  </r>
  <r>
    <n v="4461"/>
    <x v="2211"/>
    <x v="3"/>
    <x v="394"/>
    <d v="2014-02-10T00:00:00"/>
    <s v="First Class"/>
    <s v="DS-13030"/>
    <s v="Darrin Sayre"/>
    <x v="2"/>
    <s v="United States"/>
    <x v="34"/>
    <x v="22"/>
    <n v="80013"/>
    <x v="1"/>
    <s v="OFF-ST-10001522"/>
    <x v="1"/>
    <x v="4"/>
    <x v="195"/>
    <n v="147.184"/>
    <n v="2"/>
    <n v="0.2"/>
    <n v="-29.436800000000002"/>
  </r>
  <r>
    <n v="4462"/>
    <x v="2211"/>
    <x v="3"/>
    <x v="394"/>
    <d v="2014-02-10T00:00:00"/>
    <s v="First Class"/>
    <s v="DS-13030"/>
    <s v="Darrin Sayre"/>
    <x v="2"/>
    <s v="United States"/>
    <x v="34"/>
    <x v="22"/>
    <n v="80013"/>
    <x v="1"/>
    <s v="TEC-AC-10003657"/>
    <x v="2"/>
    <x v="11"/>
    <x v="151"/>
    <n v="54.384"/>
    <n v="2"/>
    <n v="0.2"/>
    <n v="1.3595999999999999"/>
  </r>
  <r>
    <n v="4463"/>
    <x v="2211"/>
    <x v="3"/>
    <x v="394"/>
    <d v="2014-02-10T00:00:00"/>
    <s v="First Class"/>
    <s v="DS-13030"/>
    <s v="Darrin Sayre"/>
    <x v="2"/>
    <s v="United States"/>
    <x v="34"/>
    <x v="22"/>
    <n v="80013"/>
    <x v="1"/>
    <s v="OFF-BI-10001718"/>
    <x v="1"/>
    <x v="8"/>
    <x v="1216"/>
    <n v="76.775999999999996"/>
    <n v="4"/>
    <n v="0.7"/>
    <n v="-58.861600000000003"/>
  </r>
  <r>
    <n v="4464"/>
    <x v="2211"/>
    <x v="3"/>
    <x v="394"/>
    <d v="2014-02-10T00:00:00"/>
    <s v="First Class"/>
    <s v="DS-13030"/>
    <s v="Darrin Sayre"/>
    <x v="2"/>
    <s v="United States"/>
    <x v="34"/>
    <x v="22"/>
    <n v="80013"/>
    <x v="1"/>
    <s v="OFF-PA-10003022"/>
    <x v="1"/>
    <x v="10"/>
    <x v="1644"/>
    <n v="14.352"/>
    <n v="3"/>
    <n v="0.2"/>
    <n v="5.2026000000000003"/>
  </r>
  <r>
    <n v="4465"/>
    <x v="2211"/>
    <x v="3"/>
    <x v="394"/>
    <d v="2014-02-10T00:00:00"/>
    <s v="First Class"/>
    <s v="DS-13030"/>
    <s v="Darrin Sayre"/>
    <x v="2"/>
    <s v="United States"/>
    <x v="34"/>
    <x v="22"/>
    <n v="80013"/>
    <x v="1"/>
    <s v="OFF-AP-10000891"/>
    <x v="1"/>
    <x v="9"/>
    <x v="163"/>
    <n v="209.792"/>
    <n v="2"/>
    <n v="0.2"/>
    <n v="26.224"/>
  </r>
  <r>
    <n v="4466"/>
    <x v="2212"/>
    <x v="1"/>
    <x v="976"/>
    <d v="2012-11-08T00:00:00"/>
    <s v="Standard Class"/>
    <s v="NS-18640"/>
    <s v="Noel Staavos"/>
    <x v="1"/>
    <s v="United States"/>
    <x v="394"/>
    <x v="45"/>
    <n v="83704"/>
    <x v="1"/>
    <s v="OFF-BI-10004970"/>
    <x v="1"/>
    <x v="8"/>
    <x v="908"/>
    <n v="3.3039999999999998"/>
    <n v="1"/>
    <n v="0.2"/>
    <n v="1.1151"/>
  </r>
  <r>
    <n v="4467"/>
    <x v="2213"/>
    <x v="3"/>
    <x v="221"/>
    <d v="2014-02-12T00:00:00"/>
    <s v="Standard Class"/>
    <s v="KA-16525"/>
    <s v="Kelly Andreada"/>
    <x v="0"/>
    <s v="United States"/>
    <x v="20"/>
    <x v="15"/>
    <n v="10035"/>
    <x v="3"/>
    <s v="OFF-AR-10003759"/>
    <x v="1"/>
    <x v="6"/>
    <x v="838"/>
    <n v="16.38"/>
    <n v="9"/>
    <n v="0"/>
    <n v="7.3710000000000004"/>
  </r>
  <r>
    <n v="4468"/>
    <x v="2213"/>
    <x v="3"/>
    <x v="221"/>
    <d v="2014-02-12T00:00:00"/>
    <s v="Standard Class"/>
    <s v="KA-16525"/>
    <s v="Kelly Andreada"/>
    <x v="0"/>
    <s v="United States"/>
    <x v="20"/>
    <x v="15"/>
    <n v="10035"/>
    <x v="3"/>
    <s v="OFF-EN-10003001"/>
    <x v="1"/>
    <x v="12"/>
    <x v="955"/>
    <n v="167.96"/>
    <n v="2"/>
    <n v="0"/>
    <n v="78.941199999999995"/>
  </r>
  <r>
    <n v="4469"/>
    <x v="2213"/>
    <x v="3"/>
    <x v="221"/>
    <d v="2014-02-12T00:00:00"/>
    <s v="Standard Class"/>
    <s v="KA-16525"/>
    <s v="Kelly Andreada"/>
    <x v="0"/>
    <s v="United States"/>
    <x v="20"/>
    <x v="15"/>
    <n v="10035"/>
    <x v="3"/>
    <s v="FUR-BO-10000780"/>
    <x v="0"/>
    <x v="0"/>
    <x v="1309"/>
    <n v="321.56799999999998"/>
    <n v="2"/>
    <n v="0.2"/>
    <n v="-16.078399999999998"/>
  </r>
  <r>
    <n v="4470"/>
    <x v="2213"/>
    <x v="3"/>
    <x v="221"/>
    <d v="2014-02-12T00:00:00"/>
    <s v="Standard Class"/>
    <s v="KA-16525"/>
    <s v="Kelly Andreada"/>
    <x v="0"/>
    <s v="United States"/>
    <x v="20"/>
    <x v="15"/>
    <n v="10035"/>
    <x v="3"/>
    <s v="OFF-PA-10001972"/>
    <x v="1"/>
    <x v="10"/>
    <x v="1169"/>
    <n v="12.96"/>
    <n v="2"/>
    <n v="0"/>
    <n v="6.2207999999999997"/>
  </r>
  <r>
    <n v="4471"/>
    <x v="2214"/>
    <x v="3"/>
    <x v="540"/>
    <d v="2014-05-13T00:00:00"/>
    <s v="Standard Class"/>
    <s v="DJ-13510"/>
    <s v="Don Jones"/>
    <x v="1"/>
    <s v="United States"/>
    <x v="10"/>
    <x v="9"/>
    <n v="19140"/>
    <x v="3"/>
    <s v="FUR-CH-10003535"/>
    <x v="0"/>
    <x v="1"/>
    <x v="1513"/>
    <n v="128.05799999999999"/>
    <n v="3"/>
    <n v="0.3"/>
    <n v="-23.7822"/>
  </r>
  <r>
    <n v="4472"/>
    <x v="2215"/>
    <x v="3"/>
    <x v="365"/>
    <d v="2014-09-30T00:00:00"/>
    <s v="Same Day"/>
    <s v="MG-17680"/>
    <s v="Maureen Gastineau"/>
    <x v="2"/>
    <s v="United States"/>
    <x v="407"/>
    <x v="24"/>
    <n v="44060"/>
    <x v="3"/>
    <s v="FUR-CH-10003774"/>
    <x v="0"/>
    <x v="1"/>
    <x v="1185"/>
    <n v="63.686"/>
    <n v="1"/>
    <n v="0.3"/>
    <n v="-15.4666"/>
  </r>
  <r>
    <n v="4473"/>
    <x v="2215"/>
    <x v="3"/>
    <x v="365"/>
    <d v="2014-09-30T00:00:00"/>
    <s v="Same Day"/>
    <s v="MG-17680"/>
    <s v="Maureen Gastineau"/>
    <x v="2"/>
    <s v="United States"/>
    <x v="407"/>
    <x v="24"/>
    <n v="44060"/>
    <x v="3"/>
    <s v="TEC-AC-10004571"/>
    <x v="2"/>
    <x v="11"/>
    <x v="404"/>
    <n v="239.976"/>
    <n v="3"/>
    <n v="0.2"/>
    <n v="65.993399999999994"/>
  </r>
  <r>
    <n v="4474"/>
    <x v="2215"/>
    <x v="3"/>
    <x v="365"/>
    <d v="2014-09-30T00:00:00"/>
    <s v="Same Day"/>
    <s v="MG-17680"/>
    <s v="Maureen Gastineau"/>
    <x v="2"/>
    <s v="United States"/>
    <x v="407"/>
    <x v="24"/>
    <n v="44060"/>
    <x v="3"/>
    <s v="FUR-TA-10004442"/>
    <x v="0"/>
    <x v="3"/>
    <x v="1645"/>
    <n v="344.22"/>
    <n v="2"/>
    <n v="0.4"/>
    <n v="-189.321"/>
  </r>
  <r>
    <n v="4475"/>
    <x v="2215"/>
    <x v="3"/>
    <x v="365"/>
    <d v="2014-09-30T00:00:00"/>
    <s v="Same Day"/>
    <s v="MG-17680"/>
    <s v="Maureen Gastineau"/>
    <x v="2"/>
    <s v="United States"/>
    <x v="407"/>
    <x v="24"/>
    <n v="44060"/>
    <x v="3"/>
    <s v="OFF-PA-10002787"/>
    <x v="1"/>
    <x v="10"/>
    <x v="1267"/>
    <n v="15.552"/>
    <n v="3"/>
    <n v="0.2"/>
    <n v="5.4432"/>
  </r>
  <r>
    <n v="4476"/>
    <x v="2215"/>
    <x v="3"/>
    <x v="365"/>
    <d v="2014-09-30T00:00:00"/>
    <s v="Same Day"/>
    <s v="MG-17680"/>
    <s v="Maureen Gastineau"/>
    <x v="2"/>
    <s v="United States"/>
    <x v="407"/>
    <x v="24"/>
    <n v="44060"/>
    <x v="3"/>
    <s v="FUR-FU-10004586"/>
    <x v="0"/>
    <x v="5"/>
    <x v="1473"/>
    <n v="21.248000000000001"/>
    <n v="4"/>
    <n v="0.2"/>
    <n v="7.4367999999999999"/>
  </r>
  <r>
    <n v="4477"/>
    <x v="2215"/>
    <x v="3"/>
    <x v="365"/>
    <d v="2014-09-30T00:00:00"/>
    <s v="Same Day"/>
    <s v="MG-17680"/>
    <s v="Maureen Gastineau"/>
    <x v="2"/>
    <s v="United States"/>
    <x v="407"/>
    <x v="24"/>
    <n v="44060"/>
    <x v="3"/>
    <s v="OFF-PA-10002606"/>
    <x v="1"/>
    <x v="10"/>
    <x v="1592"/>
    <n v="8.4480000000000004"/>
    <n v="2"/>
    <n v="0.2"/>
    <n v="2.64"/>
  </r>
  <r>
    <n v="4478"/>
    <x v="2216"/>
    <x v="3"/>
    <x v="760"/>
    <d v="2014-10-23T00:00:00"/>
    <s v="Same Day"/>
    <s v="BD-11620"/>
    <s v="Brian DeCherney"/>
    <x v="0"/>
    <s v="United States"/>
    <x v="408"/>
    <x v="26"/>
    <n v="73505"/>
    <x v="2"/>
    <s v="OFF-ST-10000129"/>
    <x v="1"/>
    <x v="4"/>
    <x v="1646"/>
    <n v="333.09"/>
    <n v="3"/>
    <n v="0"/>
    <n v="23.316299999999998"/>
  </r>
  <r>
    <n v="4479"/>
    <x v="2216"/>
    <x v="3"/>
    <x v="760"/>
    <d v="2014-10-23T00:00:00"/>
    <s v="Same Day"/>
    <s v="BD-11620"/>
    <s v="Brian DeCherney"/>
    <x v="0"/>
    <s v="United States"/>
    <x v="408"/>
    <x v="26"/>
    <n v="73505"/>
    <x v="2"/>
    <s v="FUR-TA-10003748"/>
    <x v="0"/>
    <x v="3"/>
    <x v="208"/>
    <n v="248.98"/>
    <n v="2"/>
    <n v="0"/>
    <n v="54.775599999999997"/>
  </r>
  <r>
    <n v="4480"/>
    <x v="2217"/>
    <x v="2"/>
    <x v="977"/>
    <d v="2011-03-28T00:00:00"/>
    <s v="Standard Class"/>
    <s v="CD-11920"/>
    <s v="Carlos Daly"/>
    <x v="0"/>
    <s v="United States"/>
    <x v="20"/>
    <x v="15"/>
    <n v="10024"/>
    <x v="3"/>
    <s v="OFF-PA-10004948"/>
    <x v="1"/>
    <x v="10"/>
    <x v="1647"/>
    <n v="24.9"/>
    <n v="5"/>
    <n v="0"/>
    <n v="11.702999999999999"/>
  </r>
  <r>
    <n v="4481"/>
    <x v="2218"/>
    <x v="0"/>
    <x v="54"/>
    <d v="2013-09-11T00:00:00"/>
    <s v="Standard Class"/>
    <s v="XP-21865"/>
    <s v="Xylona Preis"/>
    <x v="0"/>
    <s v="United States"/>
    <x v="1"/>
    <x v="1"/>
    <n v="90049"/>
    <x v="1"/>
    <s v="OFF-FA-10001561"/>
    <x v="1"/>
    <x v="13"/>
    <x v="831"/>
    <n v="15.26"/>
    <n v="7"/>
    <n v="0"/>
    <n v="5.0358000000000001"/>
  </r>
  <r>
    <n v="4482"/>
    <x v="2218"/>
    <x v="0"/>
    <x v="54"/>
    <d v="2013-09-11T00:00:00"/>
    <s v="Standard Class"/>
    <s v="XP-21865"/>
    <s v="Xylona Preis"/>
    <x v="0"/>
    <s v="United States"/>
    <x v="1"/>
    <x v="1"/>
    <n v="90049"/>
    <x v="1"/>
    <s v="OFF-AP-10002998"/>
    <x v="1"/>
    <x v="9"/>
    <x v="1635"/>
    <n v="43.32"/>
    <n v="2"/>
    <n v="0"/>
    <n v="14.2956"/>
  </r>
  <r>
    <n v="4483"/>
    <x v="2218"/>
    <x v="0"/>
    <x v="54"/>
    <d v="2013-09-11T00:00:00"/>
    <s v="Standard Class"/>
    <s v="XP-21865"/>
    <s v="Xylona Preis"/>
    <x v="0"/>
    <s v="United States"/>
    <x v="1"/>
    <x v="1"/>
    <n v="90049"/>
    <x v="1"/>
    <s v="OFF-BI-10003981"/>
    <x v="1"/>
    <x v="8"/>
    <x v="109"/>
    <n v="43.584000000000003"/>
    <n v="12"/>
    <n v="0.2"/>
    <n v="15.799200000000001"/>
  </r>
  <r>
    <n v="4484"/>
    <x v="2218"/>
    <x v="0"/>
    <x v="54"/>
    <d v="2013-09-11T00:00:00"/>
    <s v="Standard Class"/>
    <s v="XP-21865"/>
    <s v="Xylona Preis"/>
    <x v="0"/>
    <s v="United States"/>
    <x v="1"/>
    <x v="1"/>
    <n v="90049"/>
    <x v="1"/>
    <s v="OFF-PA-10001725"/>
    <x v="1"/>
    <x v="10"/>
    <x v="1648"/>
    <n v="116.28"/>
    <n v="3"/>
    <n v="0"/>
    <n v="56.977200000000003"/>
  </r>
  <r>
    <n v="4485"/>
    <x v="2218"/>
    <x v="0"/>
    <x v="54"/>
    <d v="2013-09-11T00:00:00"/>
    <s v="Standard Class"/>
    <s v="XP-21865"/>
    <s v="Xylona Preis"/>
    <x v="0"/>
    <s v="United States"/>
    <x v="1"/>
    <x v="1"/>
    <n v="90049"/>
    <x v="1"/>
    <s v="OFF-BI-10002071"/>
    <x v="1"/>
    <x v="8"/>
    <x v="692"/>
    <n v="9.2959999999999994"/>
    <n v="2"/>
    <n v="0.2"/>
    <n v="3.0211999999999999"/>
  </r>
  <r>
    <n v="4486"/>
    <x v="2218"/>
    <x v="0"/>
    <x v="54"/>
    <d v="2013-09-11T00:00:00"/>
    <s v="Standard Class"/>
    <s v="XP-21865"/>
    <s v="Xylona Preis"/>
    <x v="0"/>
    <s v="United States"/>
    <x v="1"/>
    <x v="1"/>
    <n v="90049"/>
    <x v="1"/>
    <s v="OFF-PA-10000477"/>
    <x v="1"/>
    <x v="10"/>
    <x v="1261"/>
    <n v="19.440000000000001"/>
    <n v="3"/>
    <n v="0"/>
    <n v="9.3312000000000008"/>
  </r>
  <r>
    <n v="4487"/>
    <x v="2218"/>
    <x v="0"/>
    <x v="54"/>
    <d v="2013-09-11T00:00:00"/>
    <s v="Standard Class"/>
    <s v="XP-21865"/>
    <s v="Xylona Preis"/>
    <x v="0"/>
    <s v="United States"/>
    <x v="1"/>
    <x v="1"/>
    <n v="90049"/>
    <x v="1"/>
    <s v="OFF-PA-10004359"/>
    <x v="1"/>
    <x v="10"/>
    <x v="1059"/>
    <n v="314.55"/>
    <n v="3"/>
    <n v="0"/>
    <n v="150.98400000000001"/>
  </r>
  <r>
    <n v="4488"/>
    <x v="2219"/>
    <x v="1"/>
    <x v="577"/>
    <d v="2012-11-09T00:00:00"/>
    <s v="Standard Class"/>
    <s v="CA-12055"/>
    <s v="Cathy Armstrong"/>
    <x v="2"/>
    <s v="United States"/>
    <x v="12"/>
    <x v="5"/>
    <n v="77036"/>
    <x v="2"/>
    <s v="OFF-BI-10000962"/>
    <x v="1"/>
    <x v="8"/>
    <x v="1504"/>
    <n v="16.27"/>
    <n v="5"/>
    <n v="0.8"/>
    <n v="-25.218499999999999"/>
  </r>
  <r>
    <n v="4489"/>
    <x v="2219"/>
    <x v="1"/>
    <x v="577"/>
    <d v="2012-11-09T00:00:00"/>
    <s v="Standard Class"/>
    <s v="CA-12055"/>
    <s v="Cathy Armstrong"/>
    <x v="2"/>
    <s v="United States"/>
    <x v="12"/>
    <x v="5"/>
    <n v="77036"/>
    <x v="2"/>
    <s v="OFF-SU-10003567"/>
    <x v="1"/>
    <x v="14"/>
    <x v="1489"/>
    <n v="69.12"/>
    <n v="9"/>
    <n v="0.2"/>
    <n v="-14.688000000000001"/>
  </r>
  <r>
    <n v="4490"/>
    <x v="2219"/>
    <x v="1"/>
    <x v="577"/>
    <d v="2012-11-09T00:00:00"/>
    <s v="Standard Class"/>
    <s v="CA-12055"/>
    <s v="Cathy Armstrong"/>
    <x v="2"/>
    <s v="United States"/>
    <x v="12"/>
    <x v="5"/>
    <n v="77036"/>
    <x v="2"/>
    <s v="OFF-BI-10003708"/>
    <x v="1"/>
    <x v="8"/>
    <x v="969"/>
    <n v="4.47"/>
    <n v="3"/>
    <n v="0.8"/>
    <n v="-7.8224999999999998"/>
  </r>
  <r>
    <n v="4491"/>
    <x v="2220"/>
    <x v="3"/>
    <x v="718"/>
    <d v="2014-08-22T00:00:00"/>
    <s v="Standard Class"/>
    <s v="JM-15250"/>
    <s v="Janet Martin"/>
    <x v="0"/>
    <s v="United States"/>
    <x v="1"/>
    <x v="1"/>
    <n v="90032"/>
    <x v="1"/>
    <s v="FUR-TA-10001095"/>
    <x v="0"/>
    <x v="3"/>
    <x v="611"/>
    <n v="418.29599999999999"/>
    <n v="3"/>
    <n v="0.2"/>
    <n v="5.2286999999999999"/>
  </r>
  <r>
    <n v="4492"/>
    <x v="2221"/>
    <x v="2"/>
    <x v="588"/>
    <d v="2011-03-12T00:00:00"/>
    <s v="Second Class"/>
    <s v="JK-15730"/>
    <s v="Joe Kamberova"/>
    <x v="0"/>
    <s v="United States"/>
    <x v="38"/>
    <x v="24"/>
    <n v="43229"/>
    <x v="3"/>
    <s v="TEC-CO-10001571"/>
    <x v="2"/>
    <x v="16"/>
    <x v="1554"/>
    <n v="659.98800000000006"/>
    <n v="2"/>
    <n v="0.4"/>
    <n v="109.998"/>
  </r>
  <r>
    <n v="4493"/>
    <x v="2221"/>
    <x v="2"/>
    <x v="588"/>
    <d v="2011-03-12T00:00:00"/>
    <s v="Second Class"/>
    <s v="JK-15730"/>
    <s v="Joe Kamberova"/>
    <x v="0"/>
    <s v="United States"/>
    <x v="38"/>
    <x v="24"/>
    <n v="43229"/>
    <x v="3"/>
    <s v="FUR-FU-10000221"/>
    <x v="0"/>
    <x v="5"/>
    <x v="529"/>
    <n v="8.1280000000000001"/>
    <n v="2"/>
    <n v="0.2"/>
    <n v="1.4224000000000001"/>
  </r>
  <r>
    <n v="4494"/>
    <x v="2221"/>
    <x v="2"/>
    <x v="588"/>
    <d v="2011-03-12T00:00:00"/>
    <s v="Second Class"/>
    <s v="JK-15730"/>
    <s v="Joe Kamberova"/>
    <x v="0"/>
    <s v="United States"/>
    <x v="38"/>
    <x v="24"/>
    <n v="43229"/>
    <x v="3"/>
    <s v="OFF-PA-10001972"/>
    <x v="1"/>
    <x v="10"/>
    <x v="1169"/>
    <n v="36.287999999999997"/>
    <n v="7"/>
    <n v="0.2"/>
    <n v="12.700799999999999"/>
  </r>
  <r>
    <n v="4495"/>
    <x v="2221"/>
    <x v="2"/>
    <x v="588"/>
    <d v="2011-03-12T00:00:00"/>
    <s v="Second Class"/>
    <s v="JK-15730"/>
    <s v="Joe Kamberova"/>
    <x v="0"/>
    <s v="United States"/>
    <x v="38"/>
    <x v="24"/>
    <n v="43229"/>
    <x v="3"/>
    <s v="FUR-CH-10000015"/>
    <x v="0"/>
    <x v="1"/>
    <x v="373"/>
    <n v="909.72"/>
    <n v="6"/>
    <n v="0.3"/>
    <n v="-51.984000000000002"/>
  </r>
  <r>
    <n v="4496"/>
    <x v="2222"/>
    <x v="3"/>
    <x v="978"/>
    <d v="2014-06-24T00:00:00"/>
    <s v="Standard Class"/>
    <s v="CC-12670"/>
    <s v="Craig Carreira"/>
    <x v="0"/>
    <s v="United States"/>
    <x v="1"/>
    <x v="1"/>
    <n v="90032"/>
    <x v="1"/>
    <s v="FUR-BO-10004015"/>
    <x v="0"/>
    <x v="0"/>
    <x v="569"/>
    <n v="917.92349999999999"/>
    <n v="9"/>
    <n v="0.15"/>
    <n v="75.593699999999998"/>
  </r>
  <r>
    <n v="4497"/>
    <x v="2222"/>
    <x v="3"/>
    <x v="978"/>
    <d v="2014-06-24T00:00:00"/>
    <s v="Standard Class"/>
    <s v="CC-12670"/>
    <s v="Craig Carreira"/>
    <x v="0"/>
    <s v="United States"/>
    <x v="1"/>
    <x v="1"/>
    <n v="90032"/>
    <x v="1"/>
    <s v="OFF-PA-10002036"/>
    <x v="1"/>
    <x v="10"/>
    <x v="325"/>
    <n v="38.880000000000003"/>
    <n v="6"/>
    <n v="0"/>
    <n v="19.051200000000001"/>
  </r>
  <r>
    <n v="4498"/>
    <x v="2223"/>
    <x v="3"/>
    <x v="574"/>
    <d v="2014-10-12T00:00:00"/>
    <s v="Standard Class"/>
    <s v="GW-14605"/>
    <s v="Giulietta Weimer"/>
    <x v="0"/>
    <s v="United States"/>
    <x v="10"/>
    <x v="9"/>
    <n v="19140"/>
    <x v="3"/>
    <s v="OFF-BI-10003650"/>
    <x v="1"/>
    <x v="8"/>
    <x v="115"/>
    <n v="631.17600000000004"/>
    <n v="4"/>
    <n v="0.7"/>
    <n v="-462.86239999999998"/>
  </r>
  <r>
    <n v="4499"/>
    <x v="2224"/>
    <x v="2"/>
    <x v="871"/>
    <d v="2011-11-26T00:00:00"/>
    <s v="Standard Class"/>
    <s v="GR-14560"/>
    <s v="Georgia Rosenberg"/>
    <x v="1"/>
    <s v="United States"/>
    <x v="8"/>
    <x v="1"/>
    <n v="94110"/>
    <x v="1"/>
    <s v="OFF-PA-10003309"/>
    <x v="1"/>
    <x v="10"/>
    <x v="1143"/>
    <n v="12.96"/>
    <n v="2"/>
    <n v="0"/>
    <n v="6.2207999999999997"/>
  </r>
  <r>
    <n v="4500"/>
    <x v="2225"/>
    <x v="0"/>
    <x v="342"/>
    <d v="2013-04-17T00:00:00"/>
    <s v="Standard Class"/>
    <s v="FM-14215"/>
    <s v="Filia McAdams"/>
    <x v="1"/>
    <s v="United States"/>
    <x v="329"/>
    <x v="1"/>
    <n v="93309"/>
    <x v="1"/>
    <s v="OFF-PA-10002787"/>
    <x v="1"/>
    <x v="10"/>
    <x v="1267"/>
    <n v="12.96"/>
    <n v="2"/>
    <n v="0"/>
    <n v="6.2207999999999997"/>
  </r>
  <r>
    <n v="4501"/>
    <x v="2225"/>
    <x v="0"/>
    <x v="342"/>
    <d v="2013-04-17T00:00:00"/>
    <s v="Standard Class"/>
    <s v="FM-14215"/>
    <s v="Filia McAdams"/>
    <x v="1"/>
    <s v="United States"/>
    <x v="329"/>
    <x v="1"/>
    <n v="93309"/>
    <x v="1"/>
    <s v="OFF-BI-10000174"/>
    <x v="1"/>
    <x v="8"/>
    <x v="1435"/>
    <n v="23.2"/>
    <n v="5"/>
    <n v="0.2"/>
    <n v="8.1199999999999992"/>
  </r>
  <r>
    <n v="4502"/>
    <x v="2226"/>
    <x v="2"/>
    <x v="479"/>
    <d v="2011-04-07T00:00:00"/>
    <s v="Standard Class"/>
    <s v="MS-17980"/>
    <s v="Michael Stewart"/>
    <x v="1"/>
    <s v="United States"/>
    <x v="12"/>
    <x v="5"/>
    <n v="77095"/>
    <x v="2"/>
    <s v="OFF-PA-10002005"/>
    <x v="1"/>
    <x v="10"/>
    <x v="505"/>
    <n v="25.92"/>
    <n v="5"/>
    <n v="0.2"/>
    <n v="9.0719999999999992"/>
  </r>
  <r>
    <n v="4503"/>
    <x v="2226"/>
    <x v="2"/>
    <x v="479"/>
    <d v="2011-04-07T00:00:00"/>
    <s v="Standard Class"/>
    <s v="MS-17980"/>
    <s v="Michael Stewart"/>
    <x v="1"/>
    <s v="United States"/>
    <x v="12"/>
    <x v="5"/>
    <n v="77095"/>
    <x v="2"/>
    <s v="OFF-FA-10002815"/>
    <x v="1"/>
    <x v="13"/>
    <x v="33"/>
    <n v="21.312000000000001"/>
    <n v="6"/>
    <n v="0.2"/>
    <n v="7.1928000000000001"/>
  </r>
  <r>
    <n v="4504"/>
    <x v="2227"/>
    <x v="2"/>
    <x v="163"/>
    <d v="2011-12-29T00:00:00"/>
    <s v="Standard Class"/>
    <s v="BF-11170"/>
    <s v="Ben Ferrer"/>
    <x v="2"/>
    <s v="United States"/>
    <x v="1"/>
    <x v="1"/>
    <n v="90045"/>
    <x v="1"/>
    <s v="TEC-PH-10000213"/>
    <x v="2"/>
    <x v="7"/>
    <x v="1649"/>
    <n v="173.65600000000001"/>
    <n v="7"/>
    <n v="0.2"/>
    <n v="17.365600000000001"/>
  </r>
  <r>
    <n v="4505"/>
    <x v="2227"/>
    <x v="2"/>
    <x v="163"/>
    <d v="2011-12-29T00:00:00"/>
    <s v="Standard Class"/>
    <s v="BF-11170"/>
    <s v="Ben Ferrer"/>
    <x v="2"/>
    <s v="United States"/>
    <x v="1"/>
    <x v="1"/>
    <n v="90045"/>
    <x v="1"/>
    <s v="OFF-AP-10000828"/>
    <x v="1"/>
    <x v="9"/>
    <x v="1087"/>
    <n v="361.96"/>
    <n v="2"/>
    <n v="0"/>
    <n v="101.3488"/>
  </r>
  <r>
    <n v="4506"/>
    <x v="2227"/>
    <x v="2"/>
    <x v="163"/>
    <d v="2011-12-29T00:00:00"/>
    <s v="Standard Class"/>
    <s v="BF-11170"/>
    <s v="Ben Ferrer"/>
    <x v="2"/>
    <s v="United States"/>
    <x v="1"/>
    <x v="1"/>
    <n v="90045"/>
    <x v="1"/>
    <s v="TEC-AC-10004708"/>
    <x v="2"/>
    <x v="11"/>
    <x v="337"/>
    <n v="62.85"/>
    <n v="3"/>
    <n v="0"/>
    <n v="13.198499999999999"/>
  </r>
  <r>
    <n v="4507"/>
    <x v="2227"/>
    <x v="2"/>
    <x v="163"/>
    <d v="2011-12-29T00:00:00"/>
    <s v="Standard Class"/>
    <s v="BF-11170"/>
    <s v="Ben Ferrer"/>
    <x v="2"/>
    <s v="United States"/>
    <x v="1"/>
    <x v="1"/>
    <n v="90045"/>
    <x v="1"/>
    <s v="TEC-PH-10001530"/>
    <x v="2"/>
    <x v="7"/>
    <x v="632"/>
    <n v="818.37599999999998"/>
    <n v="3"/>
    <n v="0.2"/>
    <n v="51.148499999999999"/>
  </r>
  <r>
    <n v="4508"/>
    <x v="2227"/>
    <x v="2"/>
    <x v="163"/>
    <d v="2011-12-29T00:00:00"/>
    <s v="Standard Class"/>
    <s v="BF-11170"/>
    <s v="Ben Ferrer"/>
    <x v="2"/>
    <s v="United States"/>
    <x v="1"/>
    <x v="1"/>
    <n v="90045"/>
    <x v="1"/>
    <s v="OFF-ST-10002301"/>
    <x v="1"/>
    <x v="4"/>
    <x v="1490"/>
    <n v="20.34"/>
    <n v="1"/>
    <n v="0"/>
    <n v="0.2034"/>
  </r>
  <r>
    <n v="4509"/>
    <x v="2227"/>
    <x v="2"/>
    <x v="163"/>
    <d v="2011-12-29T00:00:00"/>
    <s v="Standard Class"/>
    <s v="BF-11170"/>
    <s v="Ben Ferrer"/>
    <x v="2"/>
    <s v="United States"/>
    <x v="1"/>
    <x v="1"/>
    <n v="90045"/>
    <x v="1"/>
    <s v="FUR-FU-10002554"/>
    <x v="0"/>
    <x v="5"/>
    <x v="912"/>
    <n v="23.99"/>
    <n v="1"/>
    <n v="0"/>
    <n v="5.5176999999999996"/>
  </r>
  <r>
    <n v="4510"/>
    <x v="2228"/>
    <x v="3"/>
    <x v="979"/>
    <d v="2014-05-30T00:00:00"/>
    <s v="Standard Class"/>
    <s v="VS-21820"/>
    <s v="Vivek Sundaresam"/>
    <x v="0"/>
    <s v="United States"/>
    <x v="1"/>
    <x v="1"/>
    <n v="90036"/>
    <x v="1"/>
    <s v="FUR-TA-10001520"/>
    <x v="0"/>
    <x v="3"/>
    <x v="711"/>
    <n v="171.28800000000001"/>
    <n v="3"/>
    <n v="0.2"/>
    <n v="-6.4233000000000002"/>
  </r>
  <r>
    <n v="4511"/>
    <x v="2229"/>
    <x v="0"/>
    <x v="338"/>
    <d v="2013-11-15T00:00:00"/>
    <s v="Standard Class"/>
    <s v="KM-16225"/>
    <s v="Kalyca Meade"/>
    <x v="1"/>
    <s v="United States"/>
    <x v="24"/>
    <x v="25"/>
    <n v="65807"/>
    <x v="2"/>
    <s v="FUR-FU-10001085"/>
    <x v="0"/>
    <x v="5"/>
    <x v="1590"/>
    <n v="37.299999999999997"/>
    <n v="2"/>
    <n v="0"/>
    <n v="17.158000000000001"/>
  </r>
  <r>
    <n v="4512"/>
    <x v="2229"/>
    <x v="0"/>
    <x v="338"/>
    <d v="2013-11-15T00:00:00"/>
    <s v="Standard Class"/>
    <s v="KM-16225"/>
    <s v="Kalyca Meade"/>
    <x v="1"/>
    <s v="United States"/>
    <x v="24"/>
    <x v="25"/>
    <n v="65807"/>
    <x v="2"/>
    <s v="OFF-BI-10001597"/>
    <x v="1"/>
    <x v="8"/>
    <x v="790"/>
    <n v="81.96"/>
    <n v="2"/>
    <n v="0"/>
    <n v="39.340800000000002"/>
  </r>
  <r>
    <n v="4513"/>
    <x v="2230"/>
    <x v="0"/>
    <x v="824"/>
    <d v="2013-04-10T00:00:00"/>
    <s v="First Class"/>
    <s v="LP-17095"/>
    <s v="Liz Preis"/>
    <x v="0"/>
    <s v="United States"/>
    <x v="42"/>
    <x v="16"/>
    <n v="85023"/>
    <x v="1"/>
    <s v="OFF-BI-10002429"/>
    <x v="1"/>
    <x v="8"/>
    <x v="467"/>
    <n v="54.792000000000002"/>
    <n v="6"/>
    <n v="0.7"/>
    <n v="-40.180799999999998"/>
  </r>
  <r>
    <n v="4514"/>
    <x v="2231"/>
    <x v="0"/>
    <x v="47"/>
    <d v="2013-09-09T00:00:00"/>
    <s v="First Class"/>
    <s v="BG-11740"/>
    <s v="Bruce Geld"/>
    <x v="0"/>
    <s v="United States"/>
    <x v="12"/>
    <x v="5"/>
    <n v="77070"/>
    <x v="2"/>
    <s v="OFF-ST-10001590"/>
    <x v="1"/>
    <x v="4"/>
    <x v="146"/>
    <n v="10.784000000000001"/>
    <n v="1"/>
    <n v="0.2"/>
    <n v="0.80879999999999996"/>
  </r>
  <r>
    <n v="4515"/>
    <x v="2232"/>
    <x v="0"/>
    <x v="189"/>
    <d v="2013-02-11T00:00:00"/>
    <s v="Second Class"/>
    <s v="BW-11200"/>
    <s v="Ben Wallace"/>
    <x v="0"/>
    <s v="United States"/>
    <x v="409"/>
    <x v="17"/>
    <n v="23666"/>
    <x v="0"/>
    <s v="FUR-CH-10000847"/>
    <x v="0"/>
    <x v="1"/>
    <x v="986"/>
    <n v="290.98"/>
    <n v="1"/>
    <n v="0"/>
    <n v="75.654799999999994"/>
  </r>
  <r>
    <n v="4516"/>
    <x v="2233"/>
    <x v="3"/>
    <x v="760"/>
    <d v="2014-10-27T00:00:00"/>
    <s v="Standard Class"/>
    <s v="PS-18970"/>
    <s v="Paul Stevenson"/>
    <x v="2"/>
    <s v="United States"/>
    <x v="251"/>
    <x v="26"/>
    <n v="74133"/>
    <x v="2"/>
    <s v="OFF-AR-10003179"/>
    <x v="1"/>
    <x v="6"/>
    <x v="1565"/>
    <n v="36.44"/>
    <n v="4"/>
    <n v="0"/>
    <n v="12.0252"/>
  </r>
  <r>
    <n v="4517"/>
    <x v="2234"/>
    <x v="0"/>
    <x v="306"/>
    <d v="2013-09-21T00:00:00"/>
    <s v="Standard Class"/>
    <s v="RB-19570"/>
    <s v="Rob Beeghly"/>
    <x v="0"/>
    <s v="United States"/>
    <x v="4"/>
    <x v="4"/>
    <n v="98105"/>
    <x v="1"/>
    <s v="OFF-PA-10000807"/>
    <x v="1"/>
    <x v="10"/>
    <x v="1650"/>
    <n v="21.4"/>
    <n v="5"/>
    <n v="0"/>
    <n v="10.058"/>
  </r>
  <r>
    <n v="4518"/>
    <x v="2234"/>
    <x v="0"/>
    <x v="306"/>
    <d v="2013-09-21T00:00:00"/>
    <s v="Standard Class"/>
    <s v="RB-19570"/>
    <s v="Rob Beeghly"/>
    <x v="0"/>
    <s v="United States"/>
    <x v="4"/>
    <x v="4"/>
    <n v="98105"/>
    <x v="1"/>
    <s v="OFF-BI-10002103"/>
    <x v="1"/>
    <x v="8"/>
    <x v="525"/>
    <n v="48.664000000000001"/>
    <n v="7"/>
    <n v="0.2"/>
    <n v="15.815799999999999"/>
  </r>
  <r>
    <n v="4519"/>
    <x v="2235"/>
    <x v="0"/>
    <x v="477"/>
    <d v="2013-02-10T00:00:00"/>
    <s v="Standard Class"/>
    <s v="JW-16075"/>
    <s v="Julia West"/>
    <x v="0"/>
    <s v="United States"/>
    <x v="8"/>
    <x v="1"/>
    <n v="94109"/>
    <x v="1"/>
    <s v="OFF-AR-10004441"/>
    <x v="1"/>
    <x v="6"/>
    <x v="153"/>
    <n v="16.559999999999999"/>
    <n v="4"/>
    <n v="0"/>
    <n v="6.9551999999999996"/>
  </r>
  <r>
    <n v="4520"/>
    <x v="2236"/>
    <x v="3"/>
    <x v="193"/>
    <d v="2014-06-15T00:00:00"/>
    <s v="Standard Class"/>
    <s v="ND-18460"/>
    <s v="Neil Ducich"/>
    <x v="1"/>
    <s v="United States"/>
    <x v="108"/>
    <x v="2"/>
    <n v="32216"/>
    <x v="0"/>
    <s v="OFF-ST-10003805"/>
    <x v="1"/>
    <x v="4"/>
    <x v="1651"/>
    <n v="1347.52"/>
    <n v="8"/>
    <n v="0.2"/>
    <n v="84.22"/>
  </r>
  <r>
    <n v="4521"/>
    <x v="2237"/>
    <x v="2"/>
    <x v="980"/>
    <d v="2011-02-27T00:00:00"/>
    <s v="Standard Class"/>
    <s v="LC-16930"/>
    <s v="Linda Cazamias"/>
    <x v="1"/>
    <s v="United States"/>
    <x v="102"/>
    <x v="14"/>
    <n v="47374"/>
    <x v="2"/>
    <s v="TEC-AC-10001284"/>
    <x v="2"/>
    <x v="11"/>
    <x v="1172"/>
    <n v="62.31"/>
    <n v="3"/>
    <n v="0"/>
    <n v="22.4316"/>
  </r>
  <r>
    <n v="4522"/>
    <x v="2237"/>
    <x v="2"/>
    <x v="980"/>
    <d v="2011-02-27T00:00:00"/>
    <s v="Standard Class"/>
    <s v="LC-16930"/>
    <s v="Linda Cazamias"/>
    <x v="1"/>
    <s v="United States"/>
    <x v="102"/>
    <x v="14"/>
    <n v="47374"/>
    <x v="2"/>
    <s v="FUR-FU-10000221"/>
    <x v="0"/>
    <x v="5"/>
    <x v="529"/>
    <n v="20.32"/>
    <n v="4"/>
    <n v="0"/>
    <n v="6.9088000000000003"/>
  </r>
  <r>
    <n v="4523"/>
    <x v="2238"/>
    <x v="3"/>
    <x v="297"/>
    <d v="2014-02-26T00:00:00"/>
    <s v="Second Class"/>
    <s v="BP-11095"/>
    <s v="Bart Pistole"/>
    <x v="1"/>
    <s v="United States"/>
    <x v="103"/>
    <x v="22"/>
    <n v="80027"/>
    <x v="1"/>
    <s v="OFF-FA-10001229"/>
    <x v="1"/>
    <x v="13"/>
    <x v="33"/>
    <n v="9.4320000000000004"/>
    <n v="3"/>
    <n v="0.2"/>
    <n v="3.0653999999999999"/>
  </r>
  <r>
    <n v="4524"/>
    <x v="2239"/>
    <x v="2"/>
    <x v="981"/>
    <d v="2011-06-11T00:00:00"/>
    <s v="Standard Class"/>
    <s v="RD-19720"/>
    <s v="Roger Demir"/>
    <x v="0"/>
    <s v="United States"/>
    <x v="20"/>
    <x v="15"/>
    <n v="10024"/>
    <x v="3"/>
    <s v="OFF-LA-10001569"/>
    <x v="1"/>
    <x v="2"/>
    <x v="633"/>
    <n v="34.86"/>
    <n v="7"/>
    <n v="0"/>
    <n v="16.035599999999999"/>
  </r>
  <r>
    <n v="4525"/>
    <x v="2239"/>
    <x v="2"/>
    <x v="981"/>
    <d v="2011-06-11T00:00:00"/>
    <s v="Standard Class"/>
    <s v="RD-19720"/>
    <s v="Roger Demir"/>
    <x v="0"/>
    <s v="United States"/>
    <x v="20"/>
    <x v="15"/>
    <n v="10024"/>
    <x v="3"/>
    <s v="FUR-FU-10004018"/>
    <x v="0"/>
    <x v="5"/>
    <x v="927"/>
    <n v="89.34"/>
    <n v="6"/>
    <n v="0"/>
    <n v="24.1218"/>
  </r>
  <r>
    <n v="4526"/>
    <x v="2240"/>
    <x v="3"/>
    <x v="729"/>
    <d v="2014-07-24T00:00:00"/>
    <s v="Standard Class"/>
    <s v="BE-11335"/>
    <s v="Bill Eplett"/>
    <x v="2"/>
    <s v="United States"/>
    <x v="410"/>
    <x v="15"/>
    <n v="13440"/>
    <x v="3"/>
    <s v="TEC-PH-10004536"/>
    <x v="2"/>
    <x v="7"/>
    <x v="149"/>
    <n v="269.98"/>
    <n v="2"/>
    <n v="0"/>
    <n v="67.495000000000005"/>
  </r>
  <r>
    <n v="4527"/>
    <x v="2240"/>
    <x v="3"/>
    <x v="729"/>
    <d v="2014-07-24T00:00:00"/>
    <s v="Standard Class"/>
    <s v="BE-11335"/>
    <s v="Bill Eplett"/>
    <x v="2"/>
    <s v="United States"/>
    <x v="410"/>
    <x v="15"/>
    <n v="13440"/>
    <x v="3"/>
    <s v="OFF-PA-10004353"/>
    <x v="1"/>
    <x v="10"/>
    <x v="1652"/>
    <n v="99.9"/>
    <n v="5"/>
    <n v="0"/>
    <n v="47.951999999999998"/>
  </r>
  <r>
    <n v="4528"/>
    <x v="2240"/>
    <x v="3"/>
    <x v="729"/>
    <d v="2014-07-24T00:00:00"/>
    <s v="Standard Class"/>
    <s v="BE-11335"/>
    <s v="Bill Eplett"/>
    <x v="2"/>
    <s v="United States"/>
    <x v="410"/>
    <x v="15"/>
    <n v="13440"/>
    <x v="3"/>
    <s v="FUR-FU-10004848"/>
    <x v="0"/>
    <x v="5"/>
    <x v="1301"/>
    <n v="39.08"/>
    <n v="4"/>
    <n v="0"/>
    <n v="14.4596"/>
  </r>
  <r>
    <n v="4529"/>
    <x v="2241"/>
    <x v="3"/>
    <x v="565"/>
    <d v="2014-11-09T00:00:00"/>
    <s v="Second Class"/>
    <s v="RS-19765"/>
    <s v="Roland Schwarz"/>
    <x v="1"/>
    <s v="United States"/>
    <x v="292"/>
    <x v="24"/>
    <n v="43302"/>
    <x v="3"/>
    <s v="TEC-AC-10004864"/>
    <x v="2"/>
    <x v="11"/>
    <x v="1289"/>
    <n v="116.83199999999999"/>
    <n v="4"/>
    <n v="0.2"/>
    <n v="33.589199999999998"/>
  </r>
  <r>
    <n v="4530"/>
    <x v="2242"/>
    <x v="0"/>
    <x v="696"/>
    <d v="2013-11-19T00:00:00"/>
    <s v="Standard Class"/>
    <s v="KC-16540"/>
    <s v="Kelly Collister"/>
    <x v="0"/>
    <s v="United States"/>
    <x v="12"/>
    <x v="5"/>
    <n v="77041"/>
    <x v="2"/>
    <s v="OFF-BI-10002393"/>
    <x v="1"/>
    <x v="8"/>
    <x v="1188"/>
    <n v="2.2959999999999998"/>
    <n v="2"/>
    <n v="0.8"/>
    <n v="-3.9032"/>
  </r>
  <r>
    <n v="4531"/>
    <x v="2243"/>
    <x v="0"/>
    <x v="696"/>
    <d v="2013-11-18T00:00:00"/>
    <s v="First Class"/>
    <s v="MB-17305"/>
    <s v="Maria Bertelson"/>
    <x v="0"/>
    <s v="United States"/>
    <x v="20"/>
    <x v="15"/>
    <n v="10009"/>
    <x v="3"/>
    <s v="FUR-CH-10002335"/>
    <x v="0"/>
    <x v="1"/>
    <x v="623"/>
    <n v="408.00599999999997"/>
    <n v="2"/>
    <n v="0.1"/>
    <n v="72.534400000000005"/>
  </r>
  <r>
    <n v="4532"/>
    <x v="2243"/>
    <x v="0"/>
    <x v="696"/>
    <d v="2013-11-18T00:00:00"/>
    <s v="First Class"/>
    <s v="MB-17305"/>
    <s v="Maria Bertelson"/>
    <x v="0"/>
    <s v="United States"/>
    <x v="20"/>
    <x v="15"/>
    <n v="10009"/>
    <x v="3"/>
    <s v="OFF-ST-10001590"/>
    <x v="1"/>
    <x v="4"/>
    <x v="146"/>
    <n v="40.44"/>
    <n v="3"/>
    <n v="0"/>
    <n v="10.5144"/>
  </r>
  <r>
    <n v="4533"/>
    <x v="2244"/>
    <x v="2"/>
    <x v="982"/>
    <d v="2011-10-10T00:00:00"/>
    <s v="Same Day"/>
    <s v="TN-21040"/>
    <s v="Tanja Norvell"/>
    <x v="2"/>
    <s v="United States"/>
    <x v="286"/>
    <x v="1"/>
    <n v="95336"/>
    <x v="1"/>
    <s v="FUR-CH-10002774"/>
    <x v="0"/>
    <x v="1"/>
    <x v="23"/>
    <n v="122.352"/>
    <n v="3"/>
    <n v="0.2"/>
    <n v="13.7646"/>
  </r>
  <r>
    <n v="4534"/>
    <x v="2244"/>
    <x v="2"/>
    <x v="982"/>
    <d v="2011-10-10T00:00:00"/>
    <s v="Same Day"/>
    <s v="TN-21040"/>
    <s v="Tanja Norvell"/>
    <x v="2"/>
    <s v="United States"/>
    <x v="286"/>
    <x v="1"/>
    <n v="95336"/>
    <x v="1"/>
    <s v="OFF-EN-10001219"/>
    <x v="1"/>
    <x v="12"/>
    <x v="583"/>
    <n v="15.28"/>
    <n v="2"/>
    <n v="0"/>
    <n v="7.4871999999999996"/>
  </r>
  <r>
    <n v="4535"/>
    <x v="2245"/>
    <x v="1"/>
    <x v="531"/>
    <d v="2012-03-26T00:00:00"/>
    <s v="Standard Class"/>
    <s v="MC-18130"/>
    <s v="Mike Caudle"/>
    <x v="1"/>
    <s v="United States"/>
    <x v="1"/>
    <x v="1"/>
    <n v="90004"/>
    <x v="1"/>
    <s v="OFF-PA-10001947"/>
    <x v="1"/>
    <x v="10"/>
    <x v="354"/>
    <n v="11.96"/>
    <n v="2"/>
    <n v="0"/>
    <n v="5.8604000000000003"/>
  </r>
  <r>
    <n v="4536"/>
    <x v="2246"/>
    <x v="3"/>
    <x v="141"/>
    <d v="2014-07-13T00:00:00"/>
    <s v="Standard Class"/>
    <s v="VF-21715"/>
    <s v="Vicky Freymann"/>
    <x v="2"/>
    <s v="United States"/>
    <x v="4"/>
    <x v="4"/>
    <n v="98115"/>
    <x v="1"/>
    <s v="FUR-FU-10003142"/>
    <x v="0"/>
    <x v="5"/>
    <x v="1201"/>
    <n v="15.84"/>
    <n v="3"/>
    <n v="0"/>
    <n v="4.9104000000000001"/>
  </r>
  <r>
    <n v="4537"/>
    <x v="2246"/>
    <x v="3"/>
    <x v="141"/>
    <d v="2014-07-13T00:00:00"/>
    <s v="Standard Class"/>
    <s v="VF-21715"/>
    <s v="Vicky Freymann"/>
    <x v="2"/>
    <s v="United States"/>
    <x v="4"/>
    <x v="4"/>
    <n v="98115"/>
    <x v="1"/>
    <s v="OFF-BI-10001543"/>
    <x v="1"/>
    <x v="8"/>
    <x v="375"/>
    <n v="86.376000000000005"/>
    <n v="3"/>
    <n v="0.2"/>
    <n v="30.2316"/>
  </r>
  <r>
    <n v="4538"/>
    <x v="2246"/>
    <x v="3"/>
    <x v="141"/>
    <d v="2014-07-13T00:00:00"/>
    <s v="Standard Class"/>
    <s v="VF-21715"/>
    <s v="Vicky Freymann"/>
    <x v="2"/>
    <s v="United States"/>
    <x v="4"/>
    <x v="4"/>
    <n v="98115"/>
    <x v="1"/>
    <s v="OFF-AR-10003560"/>
    <x v="1"/>
    <x v="6"/>
    <x v="482"/>
    <n v="18.239999999999998"/>
    <n v="3"/>
    <n v="0"/>
    <n v="6.2016"/>
  </r>
  <r>
    <n v="4539"/>
    <x v="2246"/>
    <x v="3"/>
    <x v="141"/>
    <d v="2014-07-13T00:00:00"/>
    <s v="Standard Class"/>
    <s v="VF-21715"/>
    <s v="Vicky Freymann"/>
    <x v="2"/>
    <s v="United States"/>
    <x v="4"/>
    <x v="4"/>
    <n v="98115"/>
    <x v="1"/>
    <s v="OFF-AR-10004757"/>
    <x v="1"/>
    <x v="6"/>
    <x v="342"/>
    <n v="13.12"/>
    <n v="4"/>
    <n v="0"/>
    <n v="4.3296000000000001"/>
  </r>
  <r>
    <n v="4540"/>
    <x v="2247"/>
    <x v="1"/>
    <x v="914"/>
    <d v="2012-02-03T00:00:00"/>
    <s v="Standard Class"/>
    <s v="ES-14080"/>
    <s v="Erin Smith"/>
    <x v="1"/>
    <s v="United States"/>
    <x v="205"/>
    <x v="34"/>
    <n v="2908"/>
    <x v="3"/>
    <s v="TEC-PH-10003800"/>
    <x v="2"/>
    <x v="7"/>
    <x v="504"/>
    <n v="105.98"/>
    <n v="2"/>
    <n v="0"/>
    <n v="1.0598000000000001"/>
  </r>
  <r>
    <n v="4541"/>
    <x v="2247"/>
    <x v="1"/>
    <x v="914"/>
    <d v="2012-02-03T00:00:00"/>
    <s v="Standard Class"/>
    <s v="ES-14080"/>
    <s v="Erin Smith"/>
    <x v="1"/>
    <s v="United States"/>
    <x v="205"/>
    <x v="34"/>
    <n v="2908"/>
    <x v="3"/>
    <s v="FUR-TA-10004152"/>
    <x v="0"/>
    <x v="3"/>
    <x v="1507"/>
    <n v="493.92"/>
    <n v="7"/>
    <n v="0.3"/>
    <n v="-28.224"/>
  </r>
  <r>
    <n v="4542"/>
    <x v="2248"/>
    <x v="3"/>
    <x v="114"/>
    <d v="2014-06-22T00:00:00"/>
    <s v="Standard Class"/>
    <s v="MK-17905"/>
    <s v="Michael Kennedy"/>
    <x v="1"/>
    <s v="United States"/>
    <x v="22"/>
    <x v="10"/>
    <n v="60653"/>
    <x v="2"/>
    <s v="OFF-BI-10000756"/>
    <x v="1"/>
    <x v="8"/>
    <x v="15"/>
    <n v="5.9359999999999999"/>
    <n v="7"/>
    <n v="0.8"/>
    <n v="-8.9039999999999999"/>
  </r>
  <r>
    <n v="4543"/>
    <x v="2249"/>
    <x v="3"/>
    <x v="983"/>
    <d v="2014-01-04T00:00:00"/>
    <s v="First Class"/>
    <s v="TM-21490"/>
    <s v="Tony Molinari"/>
    <x v="0"/>
    <s v="United States"/>
    <x v="268"/>
    <x v="26"/>
    <n v="73120"/>
    <x v="2"/>
    <s v="OFF-EN-10004206"/>
    <x v="1"/>
    <x v="12"/>
    <x v="1653"/>
    <n v="325.86"/>
    <n v="2"/>
    <n v="0"/>
    <n v="149.8956"/>
  </r>
  <r>
    <n v="4544"/>
    <x v="2250"/>
    <x v="1"/>
    <x v="984"/>
    <d v="2012-07-17T00:00:00"/>
    <s v="Second Class"/>
    <s v="RL-19615"/>
    <s v="Rob Lucas"/>
    <x v="0"/>
    <s v="United States"/>
    <x v="22"/>
    <x v="10"/>
    <n v="60610"/>
    <x v="2"/>
    <s v="FUR-CH-10004477"/>
    <x v="0"/>
    <x v="1"/>
    <x v="211"/>
    <n v="383.60700000000003"/>
    <n v="9"/>
    <n v="0.3"/>
    <n v="-5.4801000000000002"/>
  </r>
  <r>
    <n v="4545"/>
    <x v="2250"/>
    <x v="1"/>
    <x v="984"/>
    <d v="2012-07-17T00:00:00"/>
    <s v="Second Class"/>
    <s v="RL-19615"/>
    <s v="Rob Lucas"/>
    <x v="0"/>
    <s v="United States"/>
    <x v="22"/>
    <x v="10"/>
    <n v="60610"/>
    <x v="2"/>
    <s v="TEC-PH-10003505"/>
    <x v="2"/>
    <x v="7"/>
    <x v="901"/>
    <n v="148.47999999999999"/>
    <n v="2"/>
    <n v="0.2"/>
    <n v="16.704000000000001"/>
  </r>
  <r>
    <n v="4546"/>
    <x v="2250"/>
    <x v="1"/>
    <x v="984"/>
    <d v="2012-07-17T00:00:00"/>
    <s v="Second Class"/>
    <s v="RL-19615"/>
    <s v="Rob Lucas"/>
    <x v="0"/>
    <s v="United States"/>
    <x v="22"/>
    <x v="10"/>
    <n v="60610"/>
    <x v="2"/>
    <s v="TEC-PH-10000526"/>
    <x v="2"/>
    <x v="7"/>
    <x v="1463"/>
    <n v="537.54399999999998"/>
    <n v="7"/>
    <n v="0.2"/>
    <n v="53.754399999999997"/>
  </r>
  <r>
    <n v="4547"/>
    <x v="2250"/>
    <x v="1"/>
    <x v="984"/>
    <d v="2012-07-17T00:00:00"/>
    <s v="Second Class"/>
    <s v="RL-19615"/>
    <s v="Rob Lucas"/>
    <x v="0"/>
    <s v="United States"/>
    <x v="22"/>
    <x v="10"/>
    <n v="60610"/>
    <x v="2"/>
    <s v="OFF-BI-10003314"/>
    <x v="1"/>
    <x v="8"/>
    <x v="305"/>
    <n v="1.9279999999999999"/>
    <n v="2"/>
    <n v="0.8"/>
    <n v="-2.9883999999999999"/>
  </r>
  <r>
    <n v="4548"/>
    <x v="2250"/>
    <x v="1"/>
    <x v="984"/>
    <d v="2012-07-17T00:00:00"/>
    <s v="Second Class"/>
    <s v="RL-19615"/>
    <s v="Rob Lucas"/>
    <x v="0"/>
    <s v="United States"/>
    <x v="22"/>
    <x v="10"/>
    <n v="60610"/>
    <x v="2"/>
    <s v="OFF-AR-10003190"/>
    <x v="1"/>
    <x v="6"/>
    <x v="643"/>
    <n v="6.9119999999999999"/>
    <n v="3"/>
    <n v="0.2"/>
    <n v="0.69120000000000004"/>
  </r>
  <r>
    <n v="4549"/>
    <x v="2250"/>
    <x v="1"/>
    <x v="984"/>
    <d v="2012-07-17T00:00:00"/>
    <s v="Second Class"/>
    <s v="RL-19615"/>
    <s v="Rob Lucas"/>
    <x v="0"/>
    <s v="United States"/>
    <x v="22"/>
    <x v="10"/>
    <n v="60610"/>
    <x v="2"/>
    <s v="FUR-FU-10001861"/>
    <x v="0"/>
    <x v="5"/>
    <x v="272"/>
    <n v="7.76"/>
    <n v="1"/>
    <n v="0.6"/>
    <n v="-2.1339999999999999"/>
  </r>
  <r>
    <n v="4550"/>
    <x v="2250"/>
    <x v="1"/>
    <x v="984"/>
    <d v="2012-07-17T00:00:00"/>
    <s v="Second Class"/>
    <s v="RL-19615"/>
    <s v="Rob Lucas"/>
    <x v="0"/>
    <s v="United States"/>
    <x v="22"/>
    <x v="10"/>
    <n v="60610"/>
    <x v="2"/>
    <s v="TEC-PH-10003963"/>
    <x v="2"/>
    <x v="7"/>
    <x v="512"/>
    <n v="659.16800000000001"/>
    <n v="4"/>
    <n v="0.2"/>
    <n v="49.437600000000003"/>
  </r>
  <r>
    <n v="4551"/>
    <x v="2251"/>
    <x v="3"/>
    <x v="504"/>
    <d v="2014-03-05T00:00:00"/>
    <s v="First Class"/>
    <s v="NM-18520"/>
    <s v="Neoma Murray"/>
    <x v="0"/>
    <s v="United States"/>
    <x v="91"/>
    <x v="29"/>
    <n v="6040"/>
    <x v="3"/>
    <s v="OFF-LA-10003388"/>
    <x v="1"/>
    <x v="2"/>
    <x v="1654"/>
    <n v="5.76"/>
    <n v="2"/>
    <n v="0"/>
    <n v="2.8224"/>
  </r>
  <r>
    <n v="4552"/>
    <x v="2252"/>
    <x v="2"/>
    <x v="985"/>
    <d v="2011-07-17T00:00:00"/>
    <s v="Standard Class"/>
    <s v="GK-14620"/>
    <s v="Grace Kelly"/>
    <x v="1"/>
    <s v="United States"/>
    <x v="1"/>
    <x v="1"/>
    <n v="90049"/>
    <x v="1"/>
    <s v="FUR-TA-10002855"/>
    <x v="0"/>
    <x v="3"/>
    <x v="1189"/>
    <n v="351.21600000000001"/>
    <n v="3"/>
    <n v="0.2"/>
    <n v="4.3902000000000001"/>
  </r>
  <r>
    <n v="4553"/>
    <x v="2253"/>
    <x v="2"/>
    <x v="422"/>
    <d v="2012-02-01T00:00:00"/>
    <s v="Standard Class"/>
    <s v="JF-15490"/>
    <s v="Jeremy Farry"/>
    <x v="0"/>
    <s v="United States"/>
    <x v="8"/>
    <x v="1"/>
    <n v="94122"/>
    <x v="1"/>
    <s v="FUR-CH-10004886"/>
    <x v="0"/>
    <x v="1"/>
    <x v="366"/>
    <n v="230.28"/>
    <n v="3"/>
    <n v="0.2"/>
    <n v="23.027999999999999"/>
  </r>
  <r>
    <n v="4554"/>
    <x v="2253"/>
    <x v="2"/>
    <x v="422"/>
    <d v="2012-02-01T00:00:00"/>
    <s v="Standard Class"/>
    <s v="JF-15490"/>
    <s v="Jeremy Farry"/>
    <x v="0"/>
    <s v="United States"/>
    <x v="8"/>
    <x v="1"/>
    <n v="94122"/>
    <x v="1"/>
    <s v="OFF-PA-10003657"/>
    <x v="1"/>
    <x v="10"/>
    <x v="624"/>
    <n v="12.84"/>
    <n v="3"/>
    <n v="0"/>
    <n v="5.7779999999999996"/>
  </r>
  <r>
    <n v="4555"/>
    <x v="2254"/>
    <x v="0"/>
    <x v="535"/>
    <d v="2013-02-03T00:00:00"/>
    <s v="Second Class"/>
    <s v="EB-13930"/>
    <s v="Eric Barreto"/>
    <x v="0"/>
    <s v="United States"/>
    <x v="411"/>
    <x v="6"/>
    <n v="54601"/>
    <x v="2"/>
    <s v="OFF-BI-10004738"/>
    <x v="1"/>
    <x v="8"/>
    <x v="92"/>
    <n v="56.82"/>
    <n v="3"/>
    <n v="0"/>
    <n v="28.41"/>
  </r>
  <r>
    <n v="4556"/>
    <x v="2255"/>
    <x v="1"/>
    <x v="391"/>
    <d v="2012-03-26T00:00:00"/>
    <s v="First Class"/>
    <s v="SG-20470"/>
    <s v="Sheri Gordon"/>
    <x v="0"/>
    <s v="United States"/>
    <x v="159"/>
    <x v="20"/>
    <n v="29501"/>
    <x v="0"/>
    <s v="OFF-FA-10003112"/>
    <x v="1"/>
    <x v="13"/>
    <x v="33"/>
    <n v="31.56"/>
    <n v="4"/>
    <n v="0"/>
    <n v="14.202"/>
  </r>
  <r>
    <n v="4557"/>
    <x v="2255"/>
    <x v="1"/>
    <x v="391"/>
    <d v="2012-03-26T00:00:00"/>
    <s v="First Class"/>
    <s v="SG-20470"/>
    <s v="Sheri Gordon"/>
    <x v="0"/>
    <s v="United States"/>
    <x v="159"/>
    <x v="20"/>
    <n v="29501"/>
    <x v="0"/>
    <s v="OFF-ST-10002486"/>
    <x v="1"/>
    <x v="4"/>
    <x v="693"/>
    <n v="27.92"/>
    <n v="4"/>
    <n v="0"/>
    <n v="0.55840000000000001"/>
  </r>
  <r>
    <n v="4558"/>
    <x v="2256"/>
    <x v="3"/>
    <x v="208"/>
    <d v="2014-10-29T00:00:00"/>
    <s v="Standard Class"/>
    <s v="ND-18370"/>
    <s v="Natalie DeCherney"/>
    <x v="0"/>
    <s v="United States"/>
    <x v="220"/>
    <x v="16"/>
    <n v="85301"/>
    <x v="1"/>
    <s v="OFF-BI-10003984"/>
    <x v="1"/>
    <x v="8"/>
    <x v="690"/>
    <n v="8.5589999999999993"/>
    <n v="1"/>
    <n v="0.7"/>
    <n v="-6.5618999999999996"/>
  </r>
  <r>
    <n v="4559"/>
    <x v="2257"/>
    <x v="2"/>
    <x v="520"/>
    <d v="2012-05-01T00:00:00"/>
    <s v="Standard Class"/>
    <s v="CM-11815"/>
    <s v="Candace McMahon"/>
    <x v="1"/>
    <s v="United States"/>
    <x v="236"/>
    <x v="5"/>
    <n v="79907"/>
    <x v="2"/>
    <s v="OFF-EN-10004773"/>
    <x v="1"/>
    <x v="12"/>
    <x v="33"/>
    <n v="49.567999999999998"/>
    <n v="2"/>
    <n v="0.2"/>
    <n v="17.968399999999999"/>
  </r>
  <r>
    <n v="4560"/>
    <x v="2258"/>
    <x v="2"/>
    <x v="952"/>
    <d v="2011-08-05T00:00:00"/>
    <s v="First Class"/>
    <s v="EB-13870"/>
    <s v="Emily Burns"/>
    <x v="0"/>
    <s v="United States"/>
    <x v="52"/>
    <x v="5"/>
    <n v="78207"/>
    <x v="2"/>
    <s v="FUR-CH-10001146"/>
    <x v="0"/>
    <x v="1"/>
    <x v="64"/>
    <n v="127.869"/>
    <n v="3"/>
    <n v="0.3"/>
    <n v="-9.1334999999999997"/>
  </r>
  <r>
    <n v="4561"/>
    <x v="2259"/>
    <x v="1"/>
    <x v="784"/>
    <d v="2012-09-12T00:00:00"/>
    <s v="Second Class"/>
    <s v="HM-14860"/>
    <s v="Harry Marie"/>
    <x v="1"/>
    <s v="United States"/>
    <x v="1"/>
    <x v="1"/>
    <n v="90049"/>
    <x v="1"/>
    <s v="OFF-EN-10003296"/>
    <x v="1"/>
    <x v="12"/>
    <x v="229"/>
    <n v="271.44"/>
    <n v="3"/>
    <n v="0"/>
    <n v="122.148"/>
  </r>
  <r>
    <n v="4562"/>
    <x v="2259"/>
    <x v="1"/>
    <x v="784"/>
    <d v="2012-09-12T00:00:00"/>
    <s v="Second Class"/>
    <s v="HM-14860"/>
    <s v="Harry Marie"/>
    <x v="1"/>
    <s v="United States"/>
    <x v="1"/>
    <x v="1"/>
    <n v="90049"/>
    <x v="1"/>
    <s v="TEC-PH-10000193"/>
    <x v="2"/>
    <x v="7"/>
    <x v="1655"/>
    <n v="110.352"/>
    <n v="3"/>
    <n v="0.2"/>
    <n v="8.2764000000000006"/>
  </r>
  <r>
    <n v="4563"/>
    <x v="2259"/>
    <x v="1"/>
    <x v="784"/>
    <d v="2012-09-12T00:00:00"/>
    <s v="Second Class"/>
    <s v="HM-14860"/>
    <s v="Harry Marie"/>
    <x v="1"/>
    <s v="United States"/>
    <x v="1"/>
    <x v="1"/>
    <n v="90049"/>
    <x v="1"/>
    <s v="FUR-FU-10002111"/>
    <x v="0"/>
    <x v="5"/>
    <x v="1656"/>
    <n v="36.4"/>
    <n v="5"/>
    <n v="0"/>
    <n v="13.832000000000001"/>
  </r>
  <r>
    <n v="4564"/>
    <x v="2260"/>
    <x v="3"/>
    <x v="986"/>
    <d v="2014-01-10T00:00:00"/>
    <s v="Standard Class"/>
    <s v="SJ-20125"/>
    <s v="Sanjit Jacobs"/>
    <x v="2"/>
    <s v="United States"/>
    <x v="388"/>
    <x v="2"/>
    <n v="33023"/>
    <x v="0"/>
    <s v="FUR-CH-10003298"/>
    <x v="0"/>
    <x v="1"/>
    <x v="1567"/>
    <n v="419.13600000000002"/>
    <n v="4"/>
    <n v="0.2"/>
    <n v="-57.6312"/>
  </r>
  <r>
    <n v="4565"/>
    <x v="2261"/>
    <x v="2"/>
    <x v="337"/>
    <d v="2011-12-14T00:00:00"/>
    <s v="Standard Class"/>
    <s v="DM-12955"/>
    <s v="Dario Medina"/>
    <x v="1"/>
    <s v="United States"/>
    <x v="123"/>
    <x v="16"/>
    <n v="85204"/>
    <x v="1"/>
    <s v="OFF-ST-10004950"/>
    <x v="1"/>
    <x v="4"/>
    <x v="1000"/>
    <n v="100.70399999999999"/>
    <n v="6"/>
    <n v="0.2"/>
    <n v="-1.2587999999999999"/>
  </r>
  <r>
    <n v="4566"/>
    <x v="2262"/>
    <x v="3"/>
    <x v="734"/>
    <d v="2014-11-12T00:00:00"/>
    <s v="Standard Class"/>
    <s v="MC-17575"/>
    <s v="Matt Collins"/>
    <x v="0"/>
    <s v="United States"/>
    <x v="115"/>
    <x v="3"/>
    <n v="28314"/>
    <x v="0"/>
    <s v="OFF-AP-10002350"/>
    <x v="1"/>
    <x v="9"/>
    <x v="545"/>
    <n v="45.216000000000001"/>
    <n v="3"/>
    <n v="0.2"/>
    <n v="4.5216000000000003"/>
  </r>
  <r>
    <n v="4567"/>
    <x v="2262"/>
    <x v="3"/>
    <x v="734"/>
    <d v="2014-11-12T00:00:00"/>
    <s v="Standard Class"/>
    <s v="MC-17575"/>
    <s v="Matt Collins"/>
    <x v="0"/>
    <s v="United States"/>
    <x v="115"/>
    <x v="3"/>
    <n v="28314"/>
    <x v="0"/>
    <s v="OFF-BI-10004233"/>
    <x v="1"/>
    <x v="8"/>
    <x v="1377"/>
    <n v="28.782"/>
    <n v="6"/>
    <n v="0.7"/>
    <n v="-21.1068"/>
  </r>
  <r>
    <n v="4568"/>
    <x v="2262"/>
    <x v="3"/>
    <x v="734"/>
    <d v="2014-11-12T00:00:00"/>
    <s v="Standard Class"/>
    <s v="MC-17575"/>
    <s v="Matt Collins"/>
    <x v="0"/>
    <s v="United States"/>
    <x v="115"/>
    <x v="3"/>
    <n v="28314"/>
    <x v="0"/>
    <s v="OFF-PA-10001892"/>
    <x v="1"/>
    <x v="10"/>
    <x v="815"/>
    <n v="24.448"/>
    <n v="4"/>
    <n v="0.2"/>
    <n v="8.8623999999999992"/>
  </r>
  <r>
    <n v="4569"/>
    <x v="2263"/>
    <x v="1"/>
    <x v="627"/>
    <d v="2012-11-13T00:00:00"/>
    <s v="Standard Class"/>
    <s v="DB-13660"/>
    <s v="Duane Benoit"/>
    <x v="0"/>
    <s v="United States"/>
    <x v="12"/>
    <x v="5"/>
    <n v="77095"/>
    <x v="2"/>
    <s v="OFF-BI-10003291"/>
    <x v="1"/>
    <x v="8"/>
    <x v="44"/>
    <n v="10.476000000000001"/>
    <n v="6"/>
    <n v="0.8"/>
    <n v="-17.285399999999999"/>
  </r>
  <r>
    <n v="4570"/>
    <x v="2264"/>
    <x v="2"/>
    <x v="987"/>
    <d v="2011-04-21T00:00:00"/>
    <s v="Second Class"/>
    <s v="NF-18595"/>
    <s v="Nicole Fjeld"/>
    <x v="2"/>
    <s v="United States"/>
    <x v="49"/>
    <x v="1"/>
    <n v="95123"/>
    <x v="1"/>
    <s v="FUR-FU-10004017"/>
    <x v="0"/>
    <x v="5"/>
    <x v="1570"/>
    <n v="76.14"/>
    <n v="3"/>
    <n v="0"/>
    <n v="26.649000000000001"/>
  </r>
  <r>
    <n v="4571"/>
    <x v="2265"/>
    <x v="1"/>
    <x v="442"/>
    <d v="2012-05-27T00:00:00"/>
    <s v="Second Class"/>
    <s v="NM-18445"/>
    <s v="Nathan Mautz"/>
    <x v="2"/>
    <s v="United States"/>
    <x v="391"/>
    <x v="41"/>
    <n v="67212"/>
    <x v="2"/>
    <s v="OFF-AR-10002445"/>
    <x v="1"/>
    <x v="6"/>
    <x v="1637"/>
    <n v="21.24"/>
    <n v="3"/>
    <n v="0"/>
    <n v="8.0711999999999993"/>
  </r>
  <r>
    <n v="4572"/>
    <x v="2265"/>
    <x v="1"/>
    <x v="442"/>
    <d v="2012-05-27T00:00:00"/>
    <s v="Second Class"/>
    <s v="NM-18445"/>
    <s v="Nathan Mautz"/>
    <x v="2"/>
    <s v="United States"/>
    <x v="391"/>
    <x v="41"/>
    <n v="67212"/>
    <x v="2"/>
    <s v="OFF-BI-10001718"/>
    <x v="1"/>
    <x v="8"/>
    <x v="1216"/>
    <n v="127.96"/>
    <n v="2"/>
    <n v="0"/>
    <n v="60.141199999999998"/>
  </r>
  <r>
    <n v="4573"/>
    <x v="2266"/>
    <x v="3"/>
    <x v="729"/>
    <d v="2014-07-22T00:00:00"/>
    <s v="Standard Class"/>
    <s v="AB-10255"/>
    <s v="Alejandro Ballentine"/>
    <x v="2"/>
    <s v="United States"/>
    <x v="1"/>
    <x v="1"/>
    <n v="90036"/>
    <x v="1"/>
    <s v="TEC-CO-10004202"/>
    <x v="2"/>
    <x v="16"/>
    <x v="836"/>
    <n v="479.98399999999998"/>
    <n v="2"/>
    <n v="0.2"/>
    <n v="89.997"/>
  </r>
  <r>
    <n v="4574"/>
    <x v="2267"/>
    <x v="0"/>
    <x v="939"/>
    <d v="2013-12-19T00:00:00"/>
    <s v="Standard Class"/>
    <s v="MG-17650"/>
    <s v="Matthew Grinstein"/>
    <x v="2"/>
    <s v="United States"/>
    <x v="25"/>
    <x v="12"/>
    <n v="49201"/>
    <x v="2"/>
    <s v="TEC-PH-10002103"/>
    <x v="2"/>
    <x v="7"/>
    <x v="534"/>
    <n v="657.93"/>
    <n v="7"/>
    <n v="0"/>
    <n v="184.22040000000001"/>
  </r>
  <r>
    <n v="4575"/>
    <x v="2267"/>
    <x v="0"/>
    <x v="939"/>
    <d v="2013-12-19T00:00:00"/>
    <s v="Standard Class"/>
    <s v="MG-17650"/>
    <s v="Matthew Grinstein"/>
    <x v="2"/>
    <s v="United States"/>
    <x v="25"/>
    <x v="12"/>
    <n v="49201"/>
    <x v="2"/>
    <s v="FUR-FU-10003724"/>
    <x v="0"/>
    <x v="5"/>
    <x v="887"/>
    <n v="33.479999999999997"/>
    <n v="4"/>
    <n v="0"/>
    <n v="8.7048000000000005"/>
  </r>
  <r>
    <n v="4576"/>
    <x v="2267"/>
    <x v="0"/>
    <x v="939"/>
    <d v="2013-12-19T00:00:00"/>
    <s v="Standard Class"/>
    <s v="MG-17650"/>
    <s v="Matthew Grinstein"/>
    <x v="2"/>
    <s v="United States"/>
    <x v="25"/>
    <x v="12"/>
    <n v="49201"/>
    <x v="2"/>
    <s v="OFF-AR-10003732"/>
    <x v="1"/>
    <x v="6"/>
    <x v="321"/>
    <n v="13.9"/>
    <n v="5"/>
    <n v="0"/>
    <n v="3.6139999999999999"/>
  </r>
  <r>
    <n v="4577"/>
    <x v="2267"/>
    <x v="0"/>
    <x v="939"/>
    <d v="2013-12-19T00:00:00"/>
    <s v="Standard Class"/>
    <s v="MG-17650"/>
    <s v="Matthew Grinstein"/>
    <x v="2"/>
    <s v="United States"/>
    <x v="25"/>
    <x v="12"/>
    <n v="49201"/>
    <x v="2"/>
    <s v="OFF-ST-10000885"/>
    <x v="1"/>
    <x v="4"/>
    <x v="1657"/>
    <n v="26.86"/>
    <n v="2"/>
    <n v="0"/>
    <n v="6.7149999999999999"/>
  </r>
  <r>
    <n v="4578"/>
    <x v="2268"/>
    <x v="2"/>
    <x v="909"/>
    <d v="2011-04-16T00:00:00"/>
    <s v="Standard Class"/>
    <s v="SE-20110"/>
    <s v="Sanjit Engle"/>
    <x v="0"/>
    <s v="United States"/>
    <x v="412"/>
    <x v="45"/>
    <n v="83501"/>
    <x v="1"/>
    <s v="OFF-BI-10004817"/>
    <x v="1"/>
    <x v="8"/>
    <x v="1199"/>
    <n v="9.5839999999999996"/>
    <n v="1"/>
    <n v="0.2"/>
    <n v="3.3544"/>
  </r>
  <r>
    <n v="4579"/>
    <x v="2269"/>
    <x v="1"/>
    <x v="988"/>
    <d v="2012-06-15T00:00:00"/>
    <s v="Standard Class"/>
    <s v="AG-10765"/>
    <s v="Anthony Garverick"/>
    <x v="2"/>
    <s v="United States"/>
    <x v="409"/>
    <x v="17"/>
    <n v="23666"/>
    <x v="0"/>
    <s v="OFF-BI-10001670"/>
    <x v="1"/>
    <x v="8"/>
    <x v="438"/>
    <n v="113.1"/>
    <n v="3"/>
    <n v="0"/>
    <n v="56.55"/>
  </r>
  <r>
    <n v="4580"/>
    <x v="2270"/>
    <x v="2"/>
    <x v="923"/>
    <d v="2011-02-08T00:00:00"/>
    <s v="Standard Class"/>
    <s v="AS-10045"/>
    <s v="Aaron Smayling"/>
    <x v="1"/>
    <s v="United States"/>
    <x v="20"/>
    <x v="15"/>
    <n v="10035"/>
    <x v="3"/>
    <s v="OFF-PA-10002709"/>
    <x v="1"/>
    <x v="10"/>
    <x v="1658"/>
    <n v="65.78"/>
    <n v="11"/>
    <n v="0"/>
    <n v="32.232199999999999"/>
  </r>
  <r>
    <n v="4581"/>
    <x v="2271"/>
    <x v="1"/>
    <x v="374"/>
    <d v="2012-06-08T00:00:00"/>
    <s v="Standard Class"/>
    <s v="AR-10405"/>
    <s v="Allen Rosenblatt"/>
    <x v="1"/>
    <s v="United States"/>
    <x v="413"/>
    <x v="35"/>
    <n v="39401"/>
    <x v="0"/>
    <s v="TEC-AC-10004469"/>
    <x v="2"/>
    <x v="11"/>
    <x v="238"/>
    <n v="239.7"/>
    <n v="6"/>
    <n v="0"/>
    <n v="105.468"/>
  </r>
  <r>
    <n v="4582"/>
    <x v="2272"/>
    <x v="0"/>
    <x v="251"/>
    <d v="2013-09-23T00:00:00"/>
    <s v="First Class"/>
    <s v="AP-10720"/>
    <s v="Anne Pryor"/>
    <x v="2"/>
    <s v="United States"/>
    <x v="10"/>
    <x v="9"/>
    <n v="19140"/>
    <x v="3"/>
    <s v="FUR-FU-10003424"/>
    <x v="0"/>
    <x v="5"/>
    <x v="1659"/>
    <n v="25.632000000000001"/>
    <n v="3"/>
    <n v="0.2"/>
    <n v="3.8448000000000002"/>
  </r>
  <r>
    <n v="4583"/>
    <x v="2273"/>
    <x v="0"/>
    <x v="224"/>
    <d v="2013-06-13T00:00:00"/>
    <s v="First Class"/>
    <s v="JB-16000"/>
    <s v="Joy Bell-"/>
    <x v="0"/>
    <s v="United States"/>
    <x v="10"/>
    <x v="9"/>
    <n v="19140"/>
    <x v="3"/>
    <s v="OFF-LA-10003720"/>
    <x v="1"/>
    <x v="2"/>
    <x v="1627"/>
    <n v="23.616"/>
    <n v="8"/>
    <n v="0.2"/>
    <n v="7.9703999999999997"/>
  </r>
  <r>
    <n v="4584"/>
    <x v="2274"/>
    <x v="0"/>
    <x v="370"/>
    <d v="2013-08-29T00:00:00"/>
    <s v="Second Class"/>
    <s v="TS-21430"/>
    <s v="Tom Stivers"/>
    <x v="1"/>
    <s v="United States"/>
    <x v="1"/>
    <x v="1"/>
    <n v="90045"/>
    <x v="1"/>
    <s v="OFF-AR-10000390"/>
    <x v="1"/>
    <x v="6"/>
    <x v="105"/>
    <n v="8.26"/>
    <n v="2"/>
    <n v="0"/>
    <n v="3.7995999999999999"/>
  </r>
  <r>
    <n v="4585"/>
    <x v="2275"/>
    <x v="3"/>
    <x v="808"/>
    <d v="2014-05-11T00:00:00"/>
    <s v="Second Class"/>
    <s v="NL-18310"/>
    <s v="Nancy Lomonaco"/>
    <x v="2"/>
    <s v="United States"/>
    <x v="414"/>
    <x v="1"/>
    <n v="94526"/>
    <x v="1"/>
    <s v="OFF-EN-10001335"/>
    <x v="1"/>
    <x v="12"/>
    <x v="462"/>
    <n v="76.58"/>
    <n v="7"/>
    <n v="0"/>
    <n v="38.29"/>
  </r>
  <r>
    <n v="4586"/>
    <x v="2275"/>
    <x v="3"/>
    <x v="808"/>
    <d v="2014-05-11T00:00:00"/>
    <s v="Second Class"/>
    <s v="NL-18310"/>
    <s v="Nancy Lomonaco"/>
    <x v="2"/>
    <s v="United States"/>
    <x v="414"/>
    <x v="1"/>
    <n v="94526"/>
    <x v="1"/>
    <s v="OFF-AR-10003469"/>
    <x v="1"/>
    <x v="6"/>
    <x v="1249"/>
    <n v="8.8000000000000007"/>
    <n v="5"/>
    <n v="0"/>
    <n v="4.2240000000000002"/>
  </r>
  <r>
    <n v="4587"/>
    <x v="2275"/>
    <x v="3"/>
    <x v="808"/>
    <d v="2014-05-11T00:00:00"/>
    <s v="Second Class"/>
    <s v="NL-18310"/>
    <s v="Nancy Lomonaco"/>
    <x v="2"/>
    <s v="United States"/>
    <x v="414"/>
    <x v="1"/>
    <n v="94526"/>
    <x v="1"/>
    <s v="OFF-BI-10003718"/>
    <x v="1"/>
    <x v="8"/>
    <x v="1660"/>
    <n v="590.35199999999998"/>
    <n v="6"/>
    <n v="0.2"/>
    <n v="206.6232"/>
  </r>
  <r>
    <n v="4588"/>
    <x v="2275"/>
    <x v="3"/>
    <x v="808"/>
    <d v="2014-05-11T00:00:00"/>
    <s v="Second Class"/>
    <s v="NL-18310"/>
    <s v="Nancy Lomonaco"/>
    <x v="2"/>
    <s v="United States"/>
    <x v="414"/>
    <x v="1"/>
    <n v="94526"/>
    <x v="1"/>
    <s v="OFF-FA-10004838"/>
    <x v="1"/>
    <x v="13"/>
    <x v="792"/>
    <n v="5.58"/>
    <n v="3"/>
    <n v="0"/>
    <n v="0.16739999999999999"/>
  </r>
  <r>
    <n v="4589"/>
    <x v="2275"/>
    <x v="3"/>
    <x v="808"/>
    <d v="2014-05-11T00:00:00"/>
    <s v="Second Class"/>
    <s v="NL-18310"/>
    <s v="Nancy Lomonaco"/>
    <x v="2"/>
    <s v="United States"/>
    <x v="414"/>
    <x v="1"/>
    <n v="94526"/>
    <x v="1"/>
    <s v="FUR-FU-10002508"/>
    <x v="0"/>
    <x v="5"/>
    <x v="1661"/>
    <n v="25.02"/>
    <n v="3"/>
    <n v="0"/>
    <n v="10.5084"/>
  </r>
  <r>
    <n v="4590"/>
    <x v="2275"/>
    <x v="3"/>
    <x v="808"/>
    <d v="2014-05-11T00:00:00"/>
    <s v="Second Class"/>
    <s v="NL-18310"/>
    <s v="Nancy Lomonaco"/>
    <x v="2"/>
    <s v="United States"/>
    <x v="414"/>
    <x v="1"/>
    <n v="94526"/>
    <x v="1"/>
    <s v="OFF-ST-10001511"/>
    <x v="1"/>
    <x v="4"/>
    <x v="551"/>
    <n v="452.55"/>
    <n v="7"/>
    <n v="0"/>
    <n v="22.627500000000001"/>
  </r>
  <r>
    <n v="4591"/>
    <x v="2276"/>
    <x v="0"/>
    <x v="482"/>
    <d v="2014-01-01T00:00:00"/>
    <s v="Standard Class"/>
    <s v="MC-18130"/>
    <s v="Mike Caudle"/>
    <x v="1"/>
    <s v="United States"/>
    <x v="1"/>
    <x v="1"/>
    <n v="90004"/>
    <x v="1"/>
    <s v="OFF-SU-10000952"/>
    <x v="1"/>
    <x v="14"/>
    <x v="1256"/>
    <n v="17.760000000000002"/>
    <n v="2"/>
    <n v="0"/>
    <n v="4.9728000000000003"/>
  </r>
  <r>
    <n v="4592"/>
    <x v="2276"/>
    <x v="0"/>
    <x v="482"/>
    <d v="2014-01-01T00:00:00"/>
    <s v="Standard Class"/>
    <s v="MC-18130"/>
    <s v="Mike Caudle"/>
    <x v="1"/>
    <s v="United States"/>
    <x v="1"/>
    <x v="1"/>
    <n v="90004"/>
    <x v="1"/>
    <s v="TEC-PH-10002275"/>
    <x v="2"/>
    <x v="7"/>
    <x v="7"/>
    <n v="302.38400000000001"/>
    <n v="2"/>
    <n v="0.2"/>
    <n v="30.238399999999999"/>
  </r>
  <r>
    <n v="4593"/>
    <x v="2276"/>
    <x v="0"/>
    <x v="482"/>
    <d v="2014-01-01T00:00:00"/>
    <s v="Standard Class"/>
    <s v="MC-18130"/>
    <s v="Mike Caudle"/>
    <x v="1"/>
    <s v="United States"/>
    <x v="1"/>
    <x v="1"/>
    <n v="90004"/>
    <x v="1"/>
    <s v="FUR-CH-10003535"/>
    <x v="0"/>
    <x v="1"/>
    <x v="1513"/>
    <n v="146.352"/>
    <n v="3"/>
    <n v="0.2"/>
    <n v="-5.4882"/>
  </r>
  <r>
    <n v="4594"/>
    <x v="2276"/>
    <x v="0"/>
    <x v="482"/>
    <d v="2014-01-01T00:00:00"/>
    <s v="Standard Class"/>
    <s v="MC-18130"/>
    <s v="Mike Caudle"/>
    <x v="1"/>
    <s v="United States"/>
    <x v="1"/>
    <x v="1"/>
    <n v="90004"/>
    <x v="1"/>
    <s v="OFF-AP-10004052"/>
    <x v="1"/>
    <x v="9"/>
    <x v="1662"/>
    <n v="7.9"/>
    <n v="2"/>
    <n v="0"/>
    <n v="2.0539999999999998"/>
  </r>
  <r>
    <n v="4595"/>
    <x v="2276"/>
    <x v="0"/>
    <x v="482"/>
    <d v="2014-01-01T00:00:00"/>
    <s v="Standard Class"/>
    <s v="MC-18130"/>
    <s v="Mike Caudle"/>
    <x v="1"/>
    <s v="United States"/>
    <x v="1"/>
    <x v="1"/>
    <n v="90004"/>
    <x v="1"/>
    <s v="FUR-TA-10003473"/>
    <x v="0"/>
    <x v="3"/>
    <x v="214"/>
    <n v="902.71199999999999"/>
    <n v="3"/>
    <n v="0.2"/>
    <n v="33.851700000000001"/>
  </r>
  <r>
    <n v="4596"/>
    <x v="2276"/>
    <x v="0"/>
    <x v="482"/>
    <d v="2014-01-01T00:00:00"/>
    <s v="Standard Class"/>
    <s v="MC-18130"/>
    <s v="Mike Caudle"/>
    <x v="1"/>
    <s v="United States"/>
    <x v="1"/>
    <x v="1"/>
    <n v="90004"/>
    <x v="1"/>
    <s v="OFF-AR-10001897"/>
    <x v="1"/>
    <x v="6"/>
    <x v="640"/>
    <n v="53.97"/>
    <n v="3"/>
    <n v="0"/>
    <n v="15.111599999999999"/>
  </r>
  <r>
    <n v="4597"/>
    <x v="2277"/>
    <x v="0"/>
    <x v="5"/>
    <d v="2013-11-12T00:00:00"/>
    <s v="Second Class"/>
    <s v="TC-21475"/>
    <s v="Tony Chapman"/>
    <x v="2"/>
    <s v="United States"/>
    <x v="176"/>
    <x v="40"/>
    <n v="20016"/>
    <x v="3"/>
    <s v="OFF-AR-10000034"/>
    <x v="1"/>
    <x v="6"/>
    <x v="744"/>
    <n v="33.92"/>
    <n v="8"/>
    <n v="0"/>
    <n v="13.2288"/>
  </r>
  <r>
    <n v="4598"/>
    <x v="2278"/>
    <x v="3"/>
    <x v="735"/>
    <d v="2014-02-09T00:00:00"/>
    <s v="Standard Class"/>
    <s v="MG-17650"/>
    <s v="Matthew Grinstein"/>
    <x v="2"/>
    <s v="United States"/>
    <x v="158"/>
    <x v="6"/>
    <n v="53209"/>
    <x v="2"/>
    <s v="OFF-SU-10004115"/>
    <x v="1"/>
    <x v="14"/>
    <x v="510"/>
    <n v="21.81"/>
    <n v="3"/>
    <n v="0"/>
    <n v="5.8887"/>
  </r>
  <r>
    <n v="4599"/>
    <x v="2278"/>
    <x v="3"/>
    <x v="735"/>
    <d v="2014-02-09T00:00:00"/>
    <s v="Standard Class"/>
    <s v="MG-17650"/>
    <s v="Matthew Grinstein"/>
    <x v="2"/>
    <s v="United States"/>
    <x v="158"/>
    <x v="6"/>
    <n v="53209"/>
    <x v="2"/>
    <s v="OFF-AP-10001947"/>
    <x v="1"/>
    <x v="9"/>
    <x v="1528"/>
    <n v="91.6"/>
    <n v="5"/>
    <n v="0"/>
    <n v="26.564"/>
  </r>
  <r>
    <n v="4600"/>
    <x v="2279"/>
    <x v="1"/>
    <x v="747"/>
    <d v="2012-07-20T00:00:00"/>
    <s v="Standard Class"/>
    <s v="MG-17890"/>
    <s v="Michael Granlund"/>
    <x v="2"/>
    <s v="United States"/>
    <x v="248"/>
    <x v="39"/>
    <n v="21215"/>
    <x v="3"/>
    <s v="FUR-CH-10004853"/>
    <x v="0"/>
    <x v="1"/>
    <x v="526"/>
    <n v="150.97999999999999"/>
    <n v="1"/>
    <n v="0"/>
    <n v="43.784199999999998"/>
  </r>
  <r>
    <n v="4601"/>
    <x v="2279"/>
    <x v="1"/>
    <x v="747"/>
    <d v="2012-07-20T00:00:00"/>
    <s v="Standard Class"/>
    <s v="MG-17890"/>
    <s v="Michael Granlund"/>
    <x v="2"/>
    <s v="United States"/>
    <x v="248"/>
    <x v="39"/>
    <n v="21215"/>
    <x v="3"/>
    <s v="OFF-EN-10000483"/>
    <x v="1"/>
    <x v="12"/>
    <x v="369"/>
    <n v="137.25"/>
    <n v="9"/>
    <n v="0"/>
    <n v="63.134999999999998"/>
  </r>
  <r>
    <n v="4602"/>
    <x v="2279"/>
    <x v="1"/>
    <x v="747"/>
    <d v="2012-07-20T00:00:00"/>
    <s v="Standard Class"/>
    <s v="MG-17890"/>
    <s v="Michael Granlund"/>
    <x v="2"/>
    <s v="United States"/>
    <x v="248"/>
    <x v="39"/>
    <n v="21215"/>
    <x v="3"/>
    <s v="OFF-FA-10001332"/>
    <x v="1"/>
    <x v="13"/>
    <x v="1561"/>
    <n v="11.52"/>
    <n v="4"/>
    <n v="0"/>
    <n v="5.4143999999999997"/>
  </r>
  <r>
    <n v="4603"/>
    <x v="2280"/>
    <x v="1"/>
    <x v="989"/>
    <d v="2012-05-29T00:00:00"/>
    <s v="Second Class"/>
    <s v="BF-11170"/>
    <s v="Ben Ferrer"/>
    <x v="2"/>
    <s v="United States"/>
    <x v="108"/>
    <x v="3"/>
    <n v="28540"/>
    <x v="0"/>
    <s v="OFF-PA-10003790"/>
    <x v="1"/>
    <x v="10"/>
    <x v="1250"/>
    <n v="18.271999999999998"/>
    <n v="1"/>
    <n v="0.2"/>
    <n v="5.9383999999999997"/>
  </r>
  <r>
    <n v="4604"/>
    <x v="2280"/>
    <x v="1"/>
    <x v="989"/>
    <d v="2012-05-29T00:00:00"/>
    <s v="Second Class"/>
    <s v="BF-11170"/>
    <s v="Ben Ferrer"/>
    <x v="2"/>
    <s v="United States"/>
    <x v="108"/>
    <x v="3"/>
    <n v="28540"/>
    <x v="0"/>
    <s v="OFF-PA-10003134"/>
    <x v="1"/>
    <x v="10"/>
    <x v="1663"/>
    <n v="153.72800000000001"/>
    <n v="4"/>
    <n v="0.2"/>
    <n v="53.8048"/>
  </r>
  <r>
    <n v="4605"/>
    <x v="2280"/>
    <x v="1"/>
    <x v="989"/>
    <d v="2012-05-29T00:00:00"/>
    <s v="Second Class"/>
    <s v="BF-11170"/>
    <s v="Ben Ferrer"/>
    <x v="2"/>
    <s v="United States"/>
    <x v="108"/>
    <x v="3"/>
    <n v="28540"/>
    <x v="0"/>
    <s v="OFF-EN-10004459"/>
    <x v="1"/>
    <x v="12"/>
    <x v="655"/>
    <n v="12.224"/>
    <n v="2"/>
    <n v="0.2"/>
    <n v="4.4311999999999996"/>
  </r>
  <r>
    <n v="4606"/>
    <x v="2280"/>
    <x v="1"/>
    <x v="989"/>
    <d v="2012-05-29T00:00:00"/>
    <s v="Second Class"/>
    <s v="BF-11170"/>
    <s v="Ben Ferrer"/>
    <x v="2"/>
    <s v="United States"/>
    <x v="108"/>
    <x v="3"/>
    <n v="28540"/>
    <x v="0"/>
    <s v="TEC-AC-10003628"/>
    <x v="2"/>
    <x v="11"/>
    <x v="244"/>
    <n v="167.94399999999999"/>
    <n v="7"/>
    <n v="0.2"/>
    <n v="50.383200000000002"/>
  </r>
  <r>
    <n v="4607"/>
    <x v="2281"/>
    <x v="1"/>
    <x v="71"/>
    <d v="2012-02-06T00:00:00"/>
    <s v="Standard Class"/>
    <s v="MS-17770"/>
    <s v="Maxwell Schwartz"/>
    <x v="0"/>
    <s v="United States"/>
    <x v="30"/>
    <x v="15"/>
    <n v="14609"/>
    <x v="3"/>
    <s v="TEC-PH-10004093"/>
    <x v="2"/>
    <x v="7"/>
    <x v="40"/>
    <n v="45.99"/>
    <n v="1"/>
    <n v="0"/>
    <n v="13.3371"/>
  </r>
  <r>
    <n v="4608"/>
    <x v="2281"/>
    <x v="1"/>
    <x v="71"/>
    <d v="2012-02-06T00:00:00"/>
    <s v="Standard Class"/>
    <s v="MS-17770"/>
    <s v="Maxwell Schwartz"/>
    <x v="0"/>
    <s v="United States"/>
    <x v="30"/>
    <x v="15"/>
    <n v="14609"/>
    <x v="3"/>
    <s v="OFF-ST-10001490"/>
    <x v="1"/>
    <x v="4"/>
    <x v="513"/>
    <n v="535.41"/>
    <n v="3"/>
    <n v="0"/>
    <n v="160.62299999999999"/>
  </r>
  <r>
    <n v="4609"/>
    <x v="2281"/>
    <x v="1"/>
    <x v="71"/>
    <d v="2012-02-06T00:00:00"/>
    <s v="Standard Class"/>
    <s v="MS-17770"/>
    <s v="Maxwell Schwartz"/>
    <x v="0"/>
    <s v="United States"/>
    <x v="30"/>
    <x v="15"/>
    <n v="14609"/>
    <x v="3"/>
    <s v="OFF-BI-10000605"/>
    <x v="1"/>
    <x v="8"/>
    <x v="531"/>
    <n v="6.0960000000000001"/>
    <n v="2"/>
    <n v="0.2"/>
    <n v="2.0573999999999999"/>
  </r>
  <r>
    <n v="4610"/>
    <x v="2281"/>
    <x v="1"/>
    <x v="71"/>
    <d v="2012-02-06T00:00:00"/>
    <s v="Standard Class"/>
    <s v="MS-17770"/>
    <s v="Maxwell Schwartz"/>
    <x v="0"/>
    <s v="United States"/>
    <x v="30"/>
    <x v="15"/>
    <n v="14609"/>
    <x v="3"/>
    <s v="OFF-PA-10004255"/>
    <x v="1"/>
    <x v="10"/>
    <x v="1306"/>
    <n v="45.36"/>
    <n v="7"/>
    <n v="0"/>
    <n v="21.7728"/>
  </r>
  <r>
    <n v="4611"/>
    <x v="2282"/>
    <x v="3"/>
    <x v="45"/>
    <d v="2014-11-15T00:00:00"/>
    <s v="Standard Class"/>
    <s v="JE-15745"/>
    <s v="Joel Eaton"/>
    <x v="0"/>
    <s v="United States"/>
    <x v="147"/>
    <x v="1"/>
    <n v="92054"/>
    <x v="1"/>
    <s v="FUR-FU-10000023"/>
    <x v="0"/>
    <x v="5"/>
    <x v="322"/>
    <n v="47.12"/>
    <n v="8"/>
    <n v="0"/>
    <n v="20.732800000000001"/>
  </r>
  <r>
    <n v="4612"/>
    <x v="2283"/>
    <x v="0"/>
    <x v="990"/>
    <d v="2013-01-26T00:00:00"/>
    <s v="Second Class"/>
    <s v="HG-14965"/>
    <s v="Henry Goldwyn"/>
    <x v="1"/>
    <s v="United States"/>
    <x v="200"/>
    <x v="35"/>
    <n v="39503"/>
    <x v="0"/>
    <s v="OFF-BI-10000285"/>
    <x v="1"/>
    <x v="8"/>
    <x v="456"/>
    <n v="31.36"/>
    <n v="4"/>
    <n v="0"/>
    <n v="15.68"/>
  </r>
  <r>
    <n v="4613"/>
    <x v="2284"/>
    <x v="3"/>
    <x v="413"/>
    <d v="2014-07-01T00:00:00"/>
    <s v="Standard Class"/>
    <s v="EP-13915"/>
    <s v="Emily Phan"/>
    <x v="0"/>
    <s v="United States"/>
    <x v="108"/>
    <x v="2"/>
    <n v="32216"/>
    <x v="0"/>
    <s v="OFF-AR-10000588"/>
    <x v="1"/>
    <x v="6"/>
    <x v="393"/>
    <n v="47.616"/>
    <n v="3"/>
    <n v="0.2"/>
    <n v="3.5712000000000002"/>
  </r>
  <r>
    <n v="4614"/>
    <x v="2284"/>
    <x v="3"/>
    <x v="413"/>
    <d v="2014-07-01T00:00:00"/>
    <s v="Standard Class"/>
    <s v="EP-13915"/>
    <s v="Emily Phan"/>
    <x v="0"/>
    <s v="United States"/>
    <x v="108"/>
    <x v="2"/>
    <n v="32216"/>
    <x v="0"/>
    <s v="OFF-PA-10002250"/>
    <x v="1"/>
    <x v="10"/>
    <x v="699"/>
    <n v="23.48"/>
    <n v="5"/>
    <n v="0.2"/>
    <n v="8.218"/>
  </r>
  <r>
    <n v="4615"/>
    <x v="2285"/>
    <x v="0"/>
    <x v="64"/>
    <d v="2013-11-09T00:00:00"/>
    <s v="Standard Class"/>
    <s v="GH-14410"/>
    <s v="Gary Hansen"/>
    <x v="2"/>
    <s v="United States"/>
    <x v="12"/>
    <x v="5"/>
    <n v="77070"/>
    <x v="2"/>
    <s v="OFF-AP-10002457"/>
    <x v="1"/>
    <x v="9"/>
    <x v="544"/>
    <n v="62.79"/>
    <n v="3"/>
    <n v="0.8"/>
    <n v="-166.39349999999999"/>
  </r>
  <r>
    <n v="4616"/>
    <x v="2285"/>
    <x v="0"/>
    <x v="64"/>
    <d v="2013-11-09T00:00:00"/>
    <s v="Standard Class"/>
    <s v="GH-14410"/>
    <s v="Gary Hansen"/>
    <x v="2"/>
    <s v="United States"/>
    <x v="12"/>
    <x v="5"/>
    <n v="77070"/>
    <x v="2"/>
    <s v="OFF-FA-10002763"/>
    <x v="1"/>
    <x v="13"/>
    <x v="1411"/>
    <n v="28.44"/>
    <n v="9"/>
    <n v="0.2"/>
    <n v="4.266"/>
  </r>
  <r>
    <n v="4617"/>
    <x v="2286"/>
    <x v="1"/>
    <x v="406"/>
    <d v="2012-07-09T00:00:00"/>
    <s v="Second Class"/>
    <s v="DS-13180"/>
    <s v="David Smith"/>
    <x v="1"/>
    <s v="United States"/>
    <x v="12"/>
    <x v="5"/>
    <n v="77095"/>
    <x v="2"/>
    <s v="TEC-AC-10000109"/>
    <x v="2"/>
    <x v="11"/>
    <x v="200"/>
    <n v="134.376"/>
    <n v="3"/>
    <n v="0.2"/>
    <n v="6.7187999999999999"/>
  </r>
  <r>
    <n v="4618"/>
    <x v="2287"/>
    <x v="1"/>
    <x v="481"/>
    <d v="2012-09-26T00:00:00"/>
    <s v="Standard Class"/>
    <s v="TH-21550"/>
    <s v="Tracy Hopkins"/>
    <x v="2"/>
    <s v="United States"/>
    <x v="231"/>
    <x v="31"/>
    <n v="2149"/>
    <x v="3"/>
    <s v="TEC-PH-10002415"/>
    <x v="2"/>
    <x v="7"/>
    <x v="1517"/>
    <n v="589.9"/>
    <n v="2"/>
    <n v="0"/>
    <n v="147.47499999999999"/>
  </r>
  <r>
    <n v="4619"/>
    <x v="2287"/>
    <x v="1"/>
    <x v="481"/>
    <d v="2012-09-26T00:00:00"/>
    <s v="Standard Class"/>
    <s v="TH-21550"/>
    <s v="Tracy Hopkins"/>
    <x v="2"/>
    <s v="United States"/>
    <x v="231"/>
    <x v="31"/>
    <n v="2149"/>
    <x v="3"/>
    <s v="FUR-CH-10000785"/>
    <x v="0"/>
    <x v="1"/>
    <x v="320"/>
    <n v="542.94000000000005"/>
    <n v="3"/>
    <n v="0"/>
    <n v="141.1644"/>
  </r>
  <r>
    <n v="4620"/>
    <x v="2288"/>
    <x v="3"/>
    <x v="165"/>
    <d v="2014-12-26T00:00:00"/>
    <s v="First Class"/>
    <s v="RM-19675"/>
    <s v="Robert Marley"/>
    <x v="2"/>
    <s v="United States"/>
    <x v="1"/>
    <x v="1"/>
    <n v="90049"/>
    <x v="1"/>
    <s v="TEC-CO-10001449"/>
    <x v="2"/>
    <x v="16"/>
    <x v="303"/>
    <n v="2879.9520000000002"/>
    <n v="6"/>
    <n v="0.2"/>
    <n v="1007.9832"/>
  </r>
  <r>
    <n v="4621"/>
    <x v="2288"/>
    <x v="3"/>
    <x v="165"/>
    <d v="2014-12-26T00:00:00"/>
    <s v="First Class"/>
    <s v="RM-19675"/>
    <s v="Robert Marley"/>
    <x v="2"/>
    <s v="United States"/>
    <x v="1"/>
    <x v="1"/>
    <n v="90049"/>
    <x v="1"/>
    <s v="OFF-BI-10001670"/>
    <x v="1"/>
    <x v="8"/>
    <x v="438"/>
    <n v="90.48"/>
    <n v="3"/>
    <n v="0.2"/>
    <n v="33.93"/>
  </r>
  <r>
    <n v="4622"/>
    <x v="2289"/>
    <x v="1"/>
    <x v="348"/>
    <d v="2012-08-10T00:00:00"/>
    <s v="Second Class"/>
    <s v="SF-20965"/>
    <s v="Sylvia Foulston"/>
    <x v="1"/>
    <s v="United States"/>
    <x v="40"/>
    <x v="13"/>
    <n v="19805"/>
    <x v="3"/>
    <s v="OFF-ST-10001328"/>
    <x v="1"/>
    <x v="4"/>
    <x v="176"/>
    <n v="77.55"/>
    <n v="5"/>
    <n v="0"/>
    <n v="21.713999999999999"/>
  </r>
  <r>
    <n v="4623"/>
    <x v="2290"/>
    <x v="3"/>
    <x v="428"/>
    <d v="2014-09-15T00:00:00"/>
    <s v="Standard Class"/>
    <s v="SO-20335"/>
    <s v="Sean O'Donnell"/>
    <x v="0"/>
    <s v="United States"/>
    <x v="29"/>
    <x v="18"/>
    <n v="38401"/>
    <x v="0"/>
    <s v="OFF-SU-10001225"/>
    <x v="1"/>
    <x v="14"/>
    <x v="33"/>
    <n v="8.8320000000000007"/>
    <n v="3"/>
    <n v="0.2"/>
    <n v="-1.9872000000000001"/>
  </r>
  <r>
    <n v="4624"/>
    <x v="2290"/>
    <x v="3"/>
    <x v="428"/>
    <d v="2014-09-15T00:00:00"/>
    <s v="Standard Class"/>
    <s v="SO-20335"/>
    <s v="Sean O'Donnell"/>
    <x v="0"/>
    <s v="United States"/>
    <x v="29"/>
    <x v="18"/>
    <n v="38401"/>
    <x v="0"/>
    <s v="OFF-PA-10000357"/>
    <x v="1"/>
    <x v="10"/>
    <x v="1219"/>
    <n v="177.536"/>
    <n v="4"/>
    <n v="0.2"/>
    <n v="62.137599999999999"/>
  </r>
  <r>
    <n v="4625"/>
    <x v="2290"/>
    <x v="3"/>
    <x v="428"/>
    <d v="2014-09-15T00:00:00"/>
    <s v="Standard Class"/>
    <s v="SO-20335"/>
    <s v="Sean O'Donnell"/>
    <x v="0"/>
    <s v="United States"/>
    <x v="29"/>
    <x v="18"/>
    <n v="38401"/>
    <x v="0"/>
    <s v="OFF-ST-10000046"/>
    <x v="1"/>
    <x v="4"/>
    <x v="757"/>
    <n v="258.48"/>
    <n v="2"/>
    <n v="0.2"/>
    <n v="-3.2309999999999999"/>
  </r>
  <r>
    <n v="4626"/>
    <x v="2290"/>
    <x v="3"/>
    <x v="428"/>
    <d v="2014-09-15T00:00:00"/>
    <s v="Standard Class"/>
    <s v="SO-20335"/>
    <s v="Sean O'Donnell"/>
    <x v="0"/>
    <s v="United States"/>
    <x v="29"/>
    <x v="18"/>
    <n v="38401"/>
    <x v="0"/>
    <s v="FUR-FU-10000023"/>
    <x v="0"/>
    <x v="5"/>
    <x v="322"/>
    <n v="14.135999999999999"/>
    <n v="3"/>
    <n v="0.2"/>
    <n v="4.2408000000000001"/>
  </r>
  <r>
    <n v="4627"/>
    <x v="2291"/>
    <x v="0"/>
    <x v="373"/>
    <d v="2013-11-19T00:00:00"/>
    <s v="Standard Class"/>
    <s v="CK-12760"/>
    <s v="Cyma Kinney"/>
    <x v="1"/>
    <s v="United States"/>
    <x v="20"/>
    <x v="15"/>
    <n v="10011"/>
    <x v="3"/>
    <s v="OFF-ST-10003455"/>
    <x v="1"/>
    <x v="4"/>
    <x v="169"/>
    <n v="77.55"/>
    <n v="5"/>
    <n v="0"/>
    <n v="20.163"/>
  </r>
  <r>
    <n v="4628"/>
    <x v="2291"/>
    <x v="0"/>
    <x v="373"/>
    <d v="2013-11-19T00:00:00"/>
    <s v="Standard Class"/>
    <s v="CK-12760"/>
    <s v="Cyma Kinney"/>
    <x v="1"/>
    <s v="United States"/>
    <x v="20"/>
    <x v="15"/>
    <n v="10011"/>
    <x v="3"/>
    <s v="OFF-ST-10000876"/>
    <x v="1"/>
    <x v="4"/>
    <x v="251"/>
    <n v="24.88"/>
    <n v="2"/>
    <n v="0"/>
    <n v="6.9664000000000001"/>
  </r>
  <r>
    <n v="4629"/>
    <x v="2291"/>
    <x v="0"/>
    <x v="373"/>
    <d v="2013-11-19T00:00:00"/>
    <s v="Standard Class"/>
    <s v="CK-12760"/>
    <s v="Cyma Kinney"/>
    <x v="1"/>
    <s v="United States"/>
    <x v="20"/>
    <x v="15"/>
    <n v="10011"/>
    <x v="3"/>
    <s v="OFF-AR-10003582"/>
    <x v="1"/>
    <x v="6"/>
    <x v="1451"/>
    <n v="140.75"/>
    <n v="5"/>
    <n v="0"/>
    <n v="39.409999999999997"/>
  </r>
  <r>
    <n v="4630"/>
    <x v="2291"/>
    <x v="0"/>
    <x v="373"/>
    <d v="2013-11-19T00:00:00"/>
    <s v="Standard Class"/>
    <s v="CK-12760"/>
    <s v="Cyma Kinney"/>
    <x v="1"/>
    <s v="United States"/>
    <x v="20"/>
    <x v="15"/>
    <n v="10011"/>
    <x v="3"/>
    <s v="OFF-ST-10004258"/>
    <x v="1"/>
    <x v="4"/>
    <x v="754"/>
    <n v="36.630000000000003"/>
    <n v="3"/>
    <n v="0"/>
    <n v="9.8901000000000003"/>
  </r>
  <r>
    <n v="4631"/>
    <x v="2292"/>
    <x v="1"/>
    <x v="52"/>
    <d v="2012-10-15T00:00:00"/>
    <s v="Same Day"/>
    <s v="GA-14725"/>
    <s v="Guy Armstrong"/>
    <x v="0"/>
    <s v="United States"/>
    <x v="340"/>
    <x v="12"/>
    <n v="48858"/>
    <x v="2"/>
    <s v="FUR-FU-10000719"/>
    <x v="0"/>
    <x v="5"/>
    <x v="1664"/>
    <n v="17.14"/>
    <n v="2"/>
    <n v="0"/>
    <n v="6.1703999999999999"/>
  </r>
  <r>
    <n v="4632"/>
    <x v="2293"/>
    <x v="3"/>
    <x v="646"/>
    <d v="2014-09-08T00:00:00"/>
    <s v="Second Class"/>
    <s v="BD-11725"/>
    <s v="Bruce Degenhardt"/>
    <x v="0"/>
    <s v="United States"/>
    <x v="8"/>
    <x v="1"/>
    <n v="94122"/>
    <x v="1"/>
    <s v="OFF-LA-10001297"/>
    <x v="1"/>
    <x v="2"/>
    <x v="483"/>
    <n v="51.75"/>
    <n v="5"/>
    <n v="0"/>
    <n v="24.84"/>
  </r>
  <r>
    <n v="4633"/>
    <x v="2293"/>
    <x v="3"/>
    <x v="646"/>
    <d v="2014-09-08T00:00:00"/>
    <s v="Second Class"/>
    <s v="BD-11725"/>
    <s v="Bruce Degenhardt"/>
    <x v="0"/>
    <s v="United States"/>
    <x v="8"/>
    <x v="1"/>
    <n v="94122"/>
    <x v="1"/>
    <s v="FUR-FU-10000723"/>
    <x v="0"/>
    <x v="5"/>
    <x v="475"/>
    <n v="123.96"/>
    <n v="3"/>
    <n v="0"/>
    <n v="11.1564"/>
  </r>
  <r>
    <n v="4634"/>
    <x v="2294"/>
    <x v="1"/>
    <x v="291"/>
    <d v="2012-08-26T00:00:00"/>
    <s v="Standard Class"/>
    <s v="DS-13180"/>
    <s v="David Smith"/>
    <x v="1"/>
    <s v="United States"/>
    <x v="8"/>
    <x v="1"/>
    <n v="94122"/>
    <x v="1"/>
    <s v="FUR-BO-10003893"/>
    <x v="0"/>
    <x v="0"/>
    <x v="1665"/>
    <n v="586.39800000000002"/>
    <n v="6"/>
    <n v="0.15"/>
    <n v="34.494"/>
  </r>
  <r>
    <n v="4635"/>
    <x v="2294"/>
    <x v="1"/>
    <x v="291"/>
    <d v="2012-08-26T00:00:00"/>
    <s v="Standard Class"/>
    <s v="DS-13180"/>
    <s v="David Smith"/>
    <x v="1"/>
    <s v="United States"/>
    <x v="8"/>
    <x v="1"/>
    <n v="94122"/>
    <x v="1"/>
    <s v="OFF-ST-10000736"/>
    <x v="1"/>
    <x v="4"/>
    <x v="455"/>
    <n v="80.98"/>
    <n v="1"/>
    <n v="0"/>
    <n v="3.2391999999999999"/>
  </r>
  <r>
    <n v="4636"/>
    <x v="2295"/>
    <x v="3"/>
    <x v="846"/>
    <d v="2014-03-18T00:00:00"/>
    <s v="Standard Class"/>
    <s v="BS-11380"/>
    <s v="Bill Stewart"/>
    <x v="1"/>
    <s v="United States"/>
    <x v="8"/>
    <x v="1"/>
    <n v="94122"/>
    <x v="1"/>
    <s v="OFF-ST-10000736"/>
    <x v="1"/>
    <x v="4"/>
    <x v="455"/>
    <n v="242.94"/>
    <n v="3"/>
    <n v="0"/>
    <n v="9.7175999999999991"/>
  </r>
  <r>
    <n v="4637"/>
    <x v="2296"/>
    <x v="3"/>
    <x v="842"/>
    <d v="2014-04-30T00:00:00"/>
    <s v="First Class"/>
    <s v="AP-10915"/>
    <s v="Arthur Prichep"/>
    <x v="0"/>
    <s v="United States"/>
    <x v="1"/>
    <x v="1"/>
    <n v="90045"/>
    <x v="1"/>
    <s v="OFF-AR-10003373"/>
    <x v="1"/>
    <x v="6"/>
    <x v="287"/>
    <n v="123.92"/>
    <n v="4"/>
    <n v="0"/>
    <n v="33.458399999999997"/>
  </r>
  <r>
    <n v="4638"/>
    <x v="2296"/>
    <x v="3"/>
    <x v="842"/>
    <d v="2014-04-30T00:00:00"/>
    <s v="First Class"/>
    <s v="AP-10915"/>
    <s v="Arthur Prichep"/>
    <x v="0"/>
    <s v="United States"/>
    <x v="1"/>
    <x v="1"/>
    <n v="90045"/>
    <x v="1"/>
    <s v="OFF-AR-10000390"/>
    <x v="1"/>
    <x v="6"/>
    <x v="105"/>
    <n v="12.39"/>
    <n v="3"/>
    <n v="0"/>
    <n v="5.6993999999999998"/>
  </r>
  <r>
    <n v="4639"/>
    <x v="2296"/>
    <x v="3"/>
    <x v="842"/>
    <d v="2014-04-30T00:00:00"/>
    <s v="First Class"/>
    <s v="AP-10915"/>
    <s v="Arthur Prichep"/>
    <x v="0"/>
    <s v="United States"/>
    <x v="1"/>
    <x v="1"/>
    <n v="90045"/>
    <x v="1"/>
    <s v="OFF-AR-10001725"/>
    <x v="1"/>
    <x v="6"/>
    <x v="1540"/>
    <n v="47.3"/>
    <n v="2"/>
    <n v="0"/>
    <n v="12.298"/>
  </r>
  <r>
    <n v="4640"/>
    <x v="2297"/>
    <x v="0"/>
    <x v="108"/>
    <d v="2013-09-17T00:00:00"/>
    <s v="Standard Class"/>
    <s v="JF-15565"/>
    <s v="Jill Fjeld"/>
    <x v="0"/>
    <s v="United States"/>
    <x v="311"/>
    <x v="17"/>
    <n v="23602"/>
    <x v="0"/>
    <s v="TEC-CO-10001943"/>
    <x v="2"/>
    <x v="16"/>
    <x v="1666"/>
    <n v="1599.92"/>
    <n v="8"/>
    <n v="0"/>
    <n v="751.9624"/>
  </r>
  <r>
    <n v="4641"/>
    <x v="2297"/>
    <x v="0"/>
    <x v="108"/>
    <d v="2013-09-17T00:00:00"/>
    <s v="Standard Class"/>
    <s v="JF-15565"/>
    <s v="Jill Fjeld"/>
    <x v="0"/>
    <s v="United States"/>
    <x v="311"/>
    <x v="17"/>
    <n v="23602"/>
    <x v="0"/>
    <s v="OFF-EN-10002312"/>
    <x v="1"/>
    <x v="12"/>
    <x v="1453"/>
    <n v="11.09"/>
    <n v="1"/>
    <n v="0"/>
    <n v="5.4340999999999999"/>
  </r>
  <r>
    <n v="4642"/>
    <x v="2298"/>
    <x v="3"/>
    <x v="760"/>
    <d v="2014-10-25T00:00:00"/>
    <s v="Second Class"/>
    <s v="HA-14905"/>
    <s v="Helen Abelman"/>
    <x v="0"/>
    <s v="United States"/>
    <x v="299"/>
    <x v="22"/>
    <n v="80525"/>
    <x v="1"/>
    <s v="OFF-BI-10000831"/>
    <x v="1"/>
    <x v="8"/>
    <x v="441"/>
    <n v="3.1680000000000001"/>
    <n v="4"/>
    <n v="0.7"/>
    <n v="-2.5344000000000002"/>
  </r>
  <r>
    <n v="4643"/>
    <x v="2298"/>
    <x v="3"/>
    <x v="760"/>
    <d v="2014-10-25T00:00:00"/>
    <s v="Second Class"/>
    <s v="HA-14905"/>
    <s v="Helen Abelman"/>
    <x v="0"/>
    <s v="United States"/>
    <x v="299"/>
    <x v="22"/>
    <n v="80525"/>
    <x v="1"/>
    <s v="FUR-CH-10000749"/>
    <x v="0"/>
    <x v="1"/>
    <x v="1667"/>
    <n v="579.13599999999997"/>
    <n v="4"/>
    <n v="0.2"/>
    <n v="-28.956800000000001"/>
  </r>
  <r>
    <n v="4644"/>
    <x v="2299"/>
    <x v="1"/>
    <x v="991"/>
    <d v="2012-06-08T00:00:00"/>
    <s v="Standard Class"/>
    <s v="Co-12640"/>
    <s v="Corey-Lock"/>
    <x v="0"/>
    <s v="United States"/>
    <x v="4"/>
    <x v="4"/>
    <n v="98105"/>
    <x v="1"/>
    <s v="OFF-BI-10002003"/>
    <x v="1"/>
    <x v="8"/>
    <x v="1384"/>
    <n v="6.3680000000000003"/>
    <n v="2"/>
    <n v="0.2"/>
    <n v="2.1492"/>
  </r>
  <r>
    <n v="4645"/>
    <x v="2299"/>
    <x v="1"/>
    <x v="991"/>
    <d v="2012-06-08T00:00:00"/>
    <s v="Standard Class"/>
    <s v="Co-12640"/>
    <s v="Corey-Lock"/>
    <x v="0"/>
    <s v="United States"/>
    <x v="4"/>
    <x v="4"/>
    <n v="98105"/>
    <x v="1"/>
    <s v="TEC-MA-10001972"/>
    <x v="2"/>
    <x v="15"/>
    <x v="1469"/>
    <n v="558.4"/>
    <n v="2"/>
    <n v="0.2"/>
    <n v="41.88"/>
  </r>
  <r>
    <n v="4646"/>
    <x v="2300"/>
    <x v="0"/>
    <x v="399"/>
    <d v="2013-08-17T00:00:00"/>
    <s v="Standard Class"/>
    <s v="BC-11125"/>
    <s v="Becky Castell"/>
    <x v="2"/>
    <s v="United States"/>
    <x v="20"/>
    <x v="15"/>
    <n v="10011"/>
    <x v="3"/>
    <s v="FUR-CH-10000225"/>
    <x v="0"/>
    <x v="1"/>
    <x v="401"/>
    <n v="145.76400000000001"/>
    <n v="2"/>
    <n v="0.1"/>
    <n v="-8.0980000000000008"/>
  </r>
  <r>
    <n v="4647"/>
    <x v="2301"/>
    <x v="2"/>
    <x v="992"/>
    <d v="2011-05-06T00:00:00"/>
    <s v="Standard Class"/>
    <s v="EB-13840"/>
    <s v="Ellis Ballard"/>
    <x v="1"/>
    <s v="United States"/>
    <x v="102"/>
    <x v="17"/>
    <n v="23223"/>
    <x v="0"/>
    <s v="OFF-PA-10001622"/>
    <x v="1"/>
    <x v="10"/>
    <x v="695"/>
    <n v="13.62"/>
    <n v="3"/>
    <n v="0"/>
    <n v="6.1289999999999996"/>
  </r>
  <r>
    <n v="4648"/>
    <x v="2302"/>
    <x v="0"/>
    <x v="993"/>
    <d v="2013-02-05T00:00:00"/>
    <s v="Standard Class"/>
    <s v="DB-13360"/>
    <s v="Dennis Bolton"/>
    <x v="2"/>
    <s v="United States"/>
    <x v="20"/>
    <x v="15"/>
    <n v="10009"/>
    <x v="3"/>
    <s v="FUR-CH-10004983"/>
    <x v="0"/>
    <x v="1"/>
    <x v="1560"/>
    <n v="434.64600000000002"/>
    <n v="3"/>
    <n v="0.1"/>
    <n v="62.782200000000003"/>
  </r>
  <r>
    <n v="4649"/>
    <x v="2303"/>
    <x v="3"/>
    <x v="304"/>
    <d v="2014-05-20T00:00:00"/>
    <s v="Standard Class"/>
    <s v="KB-16585"/>
    <s v="Ken Black"/>
    <x v="1"/>
    <s v="United States"/>
    <x v="4"/>
    <x v="4"/>
    <n v="98103"/>
    <x v="1"/>
    <s v="OFF-PA-10003228"/>
    <x v="1"/>
    <x v="10"/>
    <x v="1668"/>
    <n v="440.19"/>
    <n v="9"/>
    <n v="0"/>
    <n v="206.88929999999999"/>
  </r>
  <r>
    <n v="4650"/>
    <x v="2303"/>
    <x v="3"/>
    <x v="304"/>
    <d v="2014-05-20T00:00:00"/>
    <s v="Standard Class"/>
    <s v="KB-16585"/>
    <s v="Ken Black"/>
    <x v="1"/>
    <s v="United States"/>
    <x v="4"/>
    <x v="4"/>
    <n v="98103"/>
    <x v="1"/>
    <s v="OFF-SU-10004498"/>
    <x v="1"/>
    <x v="14"/>
    <x v="500"/>
    <n v="64.400000000000006"/>
    <n v="5"/>
    <n v="0"/>
    <n v="1.9319999999999999"/>
  </r>
  <r>
    <n v="4651"/>
    <x v="2304"/>
    <x v="3"/>
    <x v="798"/>
    <d v="2014-04-13T00:00:00"/>
    <s v="Standard Class"/>
    <s v="AH-10120"/>
    <s v="Adrian Hane"/>
    <x v="2"/>
    <s v="United States"/>
    <x v="8"/>
    <x v="1"/>
    <n v="94110"/>
    <x v="1"/>
    <s v="OFF-PA-10001878"/>
    <x v="1"/>
    <x v="10"/>
    <x v="1161"/>
    <n v="244.55"/>
    <n v="5"/>
    <n v="0"/>
    <n v="114.9385"/>
  </r>
  <r>
    <n v="4652"/>
    <x v="2304"/>
    <x v="3"/>
    <x v="798"/>
    <d v="2014-04-13T00:00:00"/>
    <s v="Standard Class"/>
    <s v="AH-10120"/>
    <s v="Adrian Hane"/>
    <x v="2"/>
    <s v="United States"/>
    <x v="8"/>
    <x v="1"/>
    <n v="94110"/>
    <x v="1"/>
    <s v="OFF-PA-10002923"/>
    <x v="1"/>
    <x v="10"/>
    <x v="1417"/>
    <n v="195.76"/>
    <n v="4"/>
    <n v="0"/>
    <n v="97.88"/>
  </r>
  <r>
    <n v="4653"/>
    <x v="2305"/>
    <x v="3"/>
    <x v="922"/>
    <d v="2014-02-24T00:00:00"/>
    <s v="Standard Class"/>
    <s v="GH-14410"/>
    <s v="Gary Hansen"/>
    <x v="2"/>
    <s v="United States"/>
    <x v="275"/>
    <x v="30"/>
    <n v="8861"/>
    <x v="3"/>
    <s v="OFF-PA-10001838"/>
    <x v="1"/>
    <x v="10"/>
    <x v="999"/>
    <n v="11.76"/>
    <n v="2"/>
    <n v="0"/>
    <n v="5.7624000000000004"/>
  </r>
  <r>
    <n v="4654"/>
    <x v="2305"/>
    <x v="3"/>
    <x v="922"/>
    <d v="2014-02-24T00:00:00"/>
    <s v="Standard Class"/>
    <s v="GH-14410"/>
    <s v="Gary Hansen"/>
    <x v="2"/>
    <s v="United States"/>
    <x v="275"/>
    <x v="30"/>
    <n v="8861"/>
    <x v="3"/>
    <s v="OFF-ST-10003123"/>
    <x v="1"/>
    <x v="4"/>
    <x v="1268"/>
    <n v="166.45"/>
    <n v="5"/>
    <n v="0"/>
    <n v="39.948"/>
  </r>
  <r>
    <n v="4655"/>
    <x v="2306"/>
    <x v="3"/>
    <x v="92"/>
    <d v="2014-06-27T00:00:00"/>
    <s v="Second Class"/>
    <s v="KT-16480"/>
    <s v="Kean Thornton"/>
    <x v="0"/>
    <s v="United States"/>
    <x v="8"/>
    <x v="1"/>
    <n v="94110"/>
    <x v="1"/>
    <s v="OFF-FA-10001332"/>
    <x v="1"/>
    <x v="13"/>
    <x v="1561"/>
    <n v="2.88"/>
    <n v="1"/>
    <n v="0"/>
    <n v="1.3535999999999999"/>
  </r>
  <r>
    <n v="4656"/>
    <x v="2307"/>
    <x v="2"/>
    <x v="952"/>
    <d v="2011-10-05T00:00:00"/>
    <s v="Standard Class"/>
    <s v="KH-16330"/>
    <s v="Katharine Harms"/>
    <x v="1"/>
    <s v="United States"/>
    <x v="210"/>
    <x v="10"/>
    <n v="61032"/>
    <x v="2"/>
    <s v="OFF-ST-10003442"/>
    <x v="1"/>
    <x v="4"/>
    <x v="86"/>
    <n v="45.247999999999998"/>
    <n v="2"/>
    <n v="0.2"/>
    <n v="3.9592000000000001"/>
  </r>
  <r>
    <n v="4657"/>
    <x v="2308"/>
    <x v="1"/>
    <x v="910"/>
    <d v="2012-07-05T00:00:00"/>
    <s v="Standard Class"/>
    <s v="SV-20785"/>
    <s v="Stewart Visinsky"/>
    <x v="0"/>
    <s v="United States"/>
    <x v="10"/>
    <x v="9"/>
    <n v="19140"/>
    <x v="3"/>
    <s v="OFF-AR-10001468"/>
    <x v="1"/>
    <x v="6"/>
    <x v="718"/>
    <n v="59.904000000000003"/>
    <n v="2"/>
    <n v="0.2"/>
    <n v="14.2272"/>
  </r>
  <r>
    <n v="4658"/>
    <x v="2308"/>
    <x v="1"/>
    <x v="910"/>
    <d v="2012-07-05T00:00:00"/>
    <s v="Standard Class"/>
    <s v="SV-20785"/>
    <s v="Stewart Visinsky"/>
    <x v="0"/>
    <s v="United States"/>
    <x v="10"/>
    <x v="9"/>
    <n v="19140"/>
    <x v="3"/>
    <s v="OFF-AP-10003266"/>
    <x v="1"/>
    <x v="9"/>
    <x v="661"/>
    <n v="23.696000000000002"/>
    <n v="2"/>
    <n v="0.2"/>
    <n v="6.5164"/>
  </r>
  <r>
    <n v="4659"/>
    <x v="2308"/>
    <x v="1"/>
    <x v="910"/>
    <d v="2012-07-05T00:00:00"/>
    <s v="Standard Class"/>
    <s v="SV-20785"/>
    <s v="Stewart Visinsky"/>
    <x v="0"/>
    <s v="United States"/>
    <x v="10"/>
    <x v="9"/>
    <n v="19140"/>
    <x v="3"/>
    <s v="OFF-PA-10002230"/>
    <x v="1"/>
    <x v="10"/>
    <x v="384"/>
    <n v="7.968"/>
    <n v="2"/>
    <n v="0.2"/>
    <n v="2.8883999999999999"/>
  </r>
  <r>
    <n v="4660"/>
    <x v="2308"/>
    <x v="1"/>
    <x v="910"/>
    <d v="2012-07-05T00:00:00"/>
    <s v="Standard Class"/>
    <s v="SV-20785"/>
    <s v="Stewart Visinsky"/>
    <x v="0"/>
    <s v="United States"/>
    <x v="10"/>
    <x v="9"/>
    <n v="19140"/>
    <x v="3"/>
    <s v="OFF-AP-10003622"/>
    <x v="1"/>
    <x v="9"/>
    <x v="188"/>
    <n v="18.2"/>
    <n v="7"/>
    <n v="0.2"/>
    <n v="2.0474999999999999"/>
  </r>
  <r>
    <n v="4661"/>
    <x v="2308"/>
    <x v="1"/>
    <x v="910"/>
    <d v="2012-07-05T00:00:00"/>
    <s v="Standard Class"/>
    <s v="SV-20785"/>
    <s v="Stewart Visinsky"/>
    <x v="0"/>
    <s v="United States"/>
    <x v="10"/>
    <x v="9"/>
    <n v="19140"/>
    <x v="3"/>
    <s v="TEC-AC-10001542"/>
    <x v="2"/>
    <x v="11"/>
    <x v="1669"/>
    <n v="27.552"/>
    <n v="3"/>
    <n v="0.2"/>
    <n v="-0.34439999999999998"/>
  </r>
  <r>
    <n v="4662"/>
    <x v="2308"/>
    <x v="1"/>
    <x v="910"/>
    <d v="2012-07-05T00:00:00"/>
    <s v="Standard Class"/>
    <s v="SV-20785"/>
    <s v="Stewart Visinsky"/>
    <x v="0"/>
    <s v="United States"/>
    <x v="10"/>
    <x v="9"/>
    <n v="19140"/>
    <x v="3"/>
    <s v="FUR-CH-10002965"/>
    <x v="0"/>
    <x v="1"/>
    <x v="226"/>
    <n v="844.11599999999999"/>
    <n v="6"/>
    <n v="0.3"/>
    <n v="-36.176400000000001"/>
  </r>
  <r>
    <n v="4663"/>
    <x v="2308"/>
    <x v="1"/>
    <x v="910"/>
    <d v="2012-07-05T00:00:00"/>
    <s v="Standard Class"/>
    <s v="SV-20785"/>
    <s v="Stewart Visinsky"/>
    <x v="0"/>
    <s v="United States"/>
    <x v="10"/>
    <x v="9"/>
    <n v="19140"/>
    <x v="3"/>
    <s v="OFF-ST-10000563"/>
    <x v="1"/>
    <x v="4"/>
    <x v="894"/>
    <n v="76.751999999999995"/>
    <n v="3"/>
    <n v="0.2"/>
    <n v="-9.5939999999999994"/>
  </r>
  <r>
    <n v="4664"/>
    <x v="2309"/>
    <x v="0"/>
    <x v="31"/>
    <d v="2013-09-23T00:00:00"/>
    <s v="Standard Class"/>
    <s v="PO-18850"/>
    <s v="Patrick O'Brill"/>
    <x v="0"/>
    <s v="United States"/>
    <x v="108"/>
    <x v="2"/>
    <n v="32216"/>
    <x v="0"/>
    <s v="OFF-LA-10002787"/>
    <x v="1"/>
    <x v="2"/>
    <x v="542"/>
    <n v="3"/>
    <n v="1"/>
    <n v="0.2"/>
    <n v="1.05"/>
  </r>
  <r>
    <n v="4665"/>
    <x v="2310"/>
    <x v="0"/>
    <x v="897"/>
    <d v="2013-09-27T00:00:00"/>
    <s v="Standard Class"/>
    <s v="AC-10450"/>
    <s v="Amy Cox"/>
    <x v="0"/>
    <s v="United States"/>
    <x v="95"/>
    <x v="2"/>
    <n v="33024"/>
    <x v="0"/>
    <s v="OFF-BI-10004022"/>
    <x v="1"/>
    <x v="8"/>
    <x v="748"/>
    <n v="7.5060000000000002"/>
    <n v="9"/>
    <n v="0.7"/>
    <n v="-6.0048000000000004"/>
  </r>
  <r>
    <n v="4666"/>
    <x v="2310"/>
    <x v="0"/>
    <x v="897"/>
    <d v="2013-09-27T00:00:00"/>
    <s v="Standard Class"/>
    <s v="AC-10450"/>
    <s v="Amy Cox"/>
    <x v="0"/>
    <s v="United States"/>
    <x v="95"/>
    <x v="2"/>
    <n v="33024"/>
    <x v="0"/>
    <s v="OFF-LA-10001158"/>
    <x v="1"/>
    <x v="2"/>
    <x v="319"/>
    <n v="16.559999999999999"/>
    <n v="2"/>
    <n v="0.2"/>
    <n v="5.7960000000000003"/>
  </r>
  <r>
    <n v="4667"/>
    <x v="2311"/>
    <x v="0"/>
    <x v="994"/>
    <d v="2013-01-17T00:00:00"/>
    <s v="Standard Class"/>
    <s v="KB-16585"/>
    <s v="Ken Black"/>
    <x v="1"/>
    <s v="United States"/>
    <x v="4"/>
    <x v="4"/>
    <n v="98115"/>
    <x v="1"/>
    <s v="FUR-FU-10000076"/>
    <x v="0"/>
    <x v="5"/>
    <x v="875"/>
    <n v="79.92"/>
    <n v="4"/>
    <n v="0"/>
    <n v="34.365600000000001"/>
  </r>
  <r>
    <n v="4668"/>
    <x v="2311"/>
    <x v="0"/>
    <x v="994"/>
    <d v="2013-01-17T00:00:00"/>
    <s v="Standard Class"/>
    <s v="KB-16585"/>
    <s v="Ken Black"/>
    <x v="1"/>
    <s v="United States"/>
    <x v="4"/>
    <x v="4"/>
    <n v="98115"/>
    <x v="1"/>
    <s v="TEC-AC-10002335"/>
    <x v="2"/>
    <x v="11"/>
    <x v="339"/>
    <n v="69.98"/>
    <n v="2"/>
    <n v="0"/>
    <n v="13.296200000000001"/>
  </r>
  <r>
    <n v="4669"/>
    <x v="2312"/>
    <x v="3"/>
    <x v="636"/>
    <d v="2014-12-05T00:00:00"/>
    <s v="Standard Class"/>
    <s v="DB-13555"/>
    <s v="Dorothy Badders"/>
    <x v="1"/>
    <s v="United States"/>
    <x v="5"/>
    <x v="5"/>
    <n v="76106"/>
    <x v="2"/>
    <s v="OFF-BI-10002827"/>
    <x v="1"/>
    <x v="8"/>
    <x v="549"/>
    <n v="11.06"/>
    <n v="10"/>
    <n v="0.8"/>
    <n v="-18.802"/>
  </r>
  <r>
    <n v="4670"/>
    <x v="2312"/>
    <x v="3"/>
    <x v="636"/>
    <d v="2014-12-05T00:00:00"/>
    <s v="Standard Class"/>
    <s v="DB-13555"/>
    <s v="Dorothy Badders"/>
    <x v="1"/>
    <s v="United States"/>
    <x v="5"/>
    <x v="5"/>
    <n v="76106"/>
    <x v="2"/>
    <s v="FUR-BO-10001601"/>
    <x v="0"/>
    <x v="0"/>
    <x v="414"/>
    <n v="623.46479999999997"/>
    <n v="7"/>
    <n v="0.32"/>
    <n v="-119.1918"/>
  </r>
  <r>
    <n v="4671"/>
    <x v="2312"/>
    <x v="3"/>
    <x v="636"/>
    <d v="2014-12-05T00:00:00"/>
    <s v="Standard Class"/>
    <s v="DB-13555"/>
    <s v="Dorothy Badders"/>
    <x v="1"/>
    <s v="United States"/>
    <x v="5"/>
    <x v="5"/>
    <n v="76106"/>
    <x v="2"/>
    <s v="OFF-ST-10001932"/>
    <x v="1"/>
    <x v="4"/>
    <x v="1641"/>
    <n v="772.68"/>
    <n v="5"/>
    <n v="0.2"/>
    <n v="-57.951000000000001"/>
  </r>
  <r>
    <n v="4672"/>
    <x v="2313"/>
    <x v="0"/>
    <x v="995"/>
    <d v="2013-07-08T00:00:00"/>
    <s v="Standard Class"/>
    <s v="KL-16645"/>
    <s v="Ken Lonsdale"/>
    <x v="0"/>
    <s v="United States"/>
    <x v="66"/>
    <x v="12"/>
    <n v="48205"/>
    <x v="2"/>
    <s v="OFF-AP-10001005"/>
    <x v="1"/>
    <x v="9"/>
    <x v="1131"/>
    <n v="283.14"/>
    <n v="4"/>
    <n v="0.1"/>
    <n v="72.358000000000004"/>
  </r>
  <r>
    <n v="4673"/>
    <x v="2313"/>
    <x v="0"/>
    <x v="995"/>
    <d v="2013-07-08T00:00:00"/>
    <s v="Standard Class"/>
    <s v="KL-16645"/>
    <s v="Ken Lonsdale"/>
    <x v="0"/>
    <s v="United States"/>
    <x v="66"/>
    <x v="12"/>
    <n v="48205"/>
    <x v="2"/>
    <s v="TEC-PH-10004042"/>
    <x v="2"/>
    <x v="7"/>
    <x v="553"/>
    <n v="635.96"/>
    <n v="4"/>
    <n v="0"/>
    <n v="165.34960000000001"/>
  </r>
  <r>
    <n v="4674"/>
    <x v="2313"/>
    <x v="0"/>
    <x v="995"/>
    <d v="2013-07-08T00:00:00"/>
    <s v="Standard Class"/>
    <s v="KL-16645"/>
    <s v="Ken Lonsdale"/>
    <x v="0"/>
    <s v="United States"/>
    <x v="66"/>
    <x v="12"/>
    <n v="48205"/>
    <x v="2"/>
    <s v="TEC-PH-10001079"/>
    <x v="2"/>
    <x v="7"/>
    <x v="1246"/>
    <n v="118.99"/>
    <n v="1"/>
    <n v="0"/>
    <n v="33.3172"/>
  </r>
  <r>
    <n v="4675"/>
    <x v="2313"/>
    <x v="0"/>
    <x v="995"/>
    <d v="2013-07-08T00:00:00"/>
    <s v="Standard Class"/>
    <s v="KL-16645"/>
    <s v="Ken Lonsdale"/>
    <x v="0"/>
    <s v="United States"/>
    <x v="66"/>
    <x v="12"/>
    <n v="48205"/>
    <x v="2"/>
    <s v="FUR-FU-10002918"/>
    <x v="0"/>
    <x v="5"/>
    <x v="266"/>
    <n v="272.94"/>
    <n v="3"/>
    <n v="0"/>
    <n v="30.023399999999999"/>
  </r>
  <r>
    <n v="4676"/>
    <x v="2314"/>
    <x v="3"/>
    <x v="996"/>
    <d v="2014-03-30T00:00:00"/>
    <s v="Second Class"/>
    <s v="AG-10270"/>
    <s v="Alejandro Grove"/>
    <x v="0"/>
    <s v="United States"/>
    <x v="10"/>
    <x v="9"/>
    <n v="19120"/>
    <x v="3"/>
    <s v="FUR-FU-10003832"/>
    <x v="0"/>
    <x v="5"/>
    <x v="1420"/>
    <n v="15.007999999999999"/>
    <n v="2"/>
    <n v="0.2"/>
    <n v="1.5007999999999999"/>
  </r>
  <r>
    <n v="4677"/>
    <x v="2315"/>
    <x v="2"/>
    <x v="619"/>
    <d v="2011-03-19T00:00:00"/>
    <s v="Standard Class"/>
    <s v="JF-15295"/>
    <s v="Jason Fortune-"/>
    <x v="0"/>
    <s v="United States"/>
    <x v="415"/>
    <x v="7"/>
    <n v="84321"/>
    <x v="1"/>
    <s v="OFF-BI-10001617"/>
    <x v="1"/>
    <x v="8"/>
    <x v="1315"/>
    <n v="33.088000000000001"/>
    <n v="4"/>
    <n v="0.2"/>
    <n v="11.167199999999999"/>
  </r>
  <r>
    <n v="4678"/>
    <x v="2315"/>
    <x v="2"/>
    <x v="619"/>
    <d v="2011-03-19T00:00:00"/>
    <s v="Standard Class"/>
    <s v="JF-15295"/>
    <s v="Jason Fortune-"/>
    <x v="0"/>
    <s v="United States"/>
    <x v="415"/>
    <x v="7"/>
    <n v="84321"/>
    <x v="1"/>
    <s v="OFF-ST-10000736"/>
    <x v="1"/>
    <x v="4"/>
    <x v="455"/>
    <n v="80.98"/>
    <n v="1"/>
    <n v="0"/>
    <n v="3.2391999999999999"/>
  </r>
  <r>
    <n v="4679"/>
    <x v="2315"/>
    <x v="2"/>
    <x v="619"/>
    <d v="2011-03-19T00:00:00"/>
    <s v="Standard Class"/>
    <s v="JF-15295"/>
    <s v="Jason Fortune-"/>
    <x v="0"/>
    <s v="United States"/>
    <x v="415"/>
    <x v="7"/>
    <n v="84321"/>
    <x v="1"/>
    <s v="TEC-AC-10004877"/>
    <x v="2"/>
    <x v="11"/>
    <x v="1670"/>
    <n v="82.8"/>
    <n v="12"/>
    <n v="0"/>
    <n v="6.6239999999999997"/>
  </r>
  <r>
    <n v="4680"/>
    <x v="2315"/>
    <x v="2"/>
    <x v="619"/>
    <d v="2011-03-19T00:00:00"/>
    <s v="Standard Class"/>
    <s v="JF-15295"/>
    <s v="Jason Fortune-"/>
    <x v="0"/>
    <s v="United States"/>
    <x v="415"/>
    <x v="7"/>
    <n v="84321"/>
    <x v="1"/>
    <s v="OFF-ST-10003221"/>
    <x v="1"/>
    <x v="4"/>
    <x v="33"/>
    <n v="21.36"/>
    <n v="2"/>
    <n v="0"/>
    <n v="5.7671999999999999"/>
  </r>
  <r>
    <n v="4681"/>
    <x v="2315"/>
    <x v="2"/>
    <x v="619"/>
    <d v="2011-03-19T00:00:00"/>
    <s v="Standard Class"/>
    <s v="JF-15295"/>
    <s v="Jason Fortune-"/>
    <x v="0"/>
    <s v="United States"/>
    <x v="415"/>
    <x v="7"/>
    <n v="84321"/>
    <x v="1"/>
    <s v="OFF-BI-10003007"/>
    <x v="1"/>
    <x v="8"/>
    <x v="1542"/>
    <n v="62.048000000000002"/>
    <n v="2"/>
    <n v="0.2"/>
    <n v="20.165600000000001"/>
  </r>
  <r>
    <n v="4682"/>
    <x v="2316"/>
    <x v="0"/>
    <x v="216"/>
    <d v="2013-07-19T00:00:00"/>
    <s v="Second Class"/>
    <s v="RE-19450"/>
    <s v="Richard Eichhorn"/>
    <x v="0"/>
    <s v="United States"/>
    <x v="109"/>
    <x v="15"/>
    <n v="13021"/>
    <x v="3"/>
    <s v="OFF-FA-10000936"/>
    <x v="1"/>
    <x v="13"/>
    <x v="1298"/>
    <n v="29.61"/>
    <n v="9"/>
    <n v="0"/>
    <n v="13.3245"/>
  </r>
  <r>
    <n v="4683"/>
    <x v="2317"/>
    <x v="0"/>
    <x v="49"/>
    <d v="2013-02-12T00:00:00"/>
    <s v="Same Day"/>
    <s v="MV-18190"/>
    <s v="Mike Vittorini"/>
    <x v="0"/>
    <s v="United States"/>
    <x v="253"/>
    <x v="3"/>
    <n v="27604"/>
    <x v="0"/>
    <s v="TEC-PH-10003811"/>
    <x v="2"/>
    <x v="7"/>
    <x v="1187"/>
    <n v="863.928"/>
    <n v="9"/>
    <n v="0.2"/>
    <n v="86.392799999999994"/>
  </r>
  <r>
    <n v="4684"/>
    <x v="2318"/>
    <x v="0"/>
    <x v="48"/>
    <d v="2013-04-09T00:00:00"/>
    <s v="Standard Class"/>
    <s v="GB-14530"/>
    <s v="George Bell"/>
    <x v="1"/>
    <s v="United States"/>
    <x v="10"/>
    <x v="9"/>
    <n v="19120"/>
    <x v="3"/>
    <s v="FUR-TA-10004152"/>
    <x v="0"/>
    <x v="3"/>
    <x v="1507"/>
    <n v="241.92"/>
    <n v="4"/>
    <n v="0.4"/>
    <n v="-56.448"/>
  </r>
  <r>
    <n v="4685"/>
    <x v="2318"/>
    <x v="0"/>
    <x v="48"/>
    <d v="2013-04-09T00:00:00"/>
    <s v="Standard Class"/>
    <s v="GB-14530"/>
    <s v="George Bell"/>
    <x v="1"/>
    <s v="United States"/>
    <x v="10"/>
    <x v="9"/>
    <n v="19120"/>
    <x v="3"/>
    <s v="FUR-BO-10002853"/>
    <x v="0"/>
    <x v="0"/>
    <x v="1613"/>
    <n v="163.88"/>
    <n v="4"/>
    <n v="0.5"/>
    <n v="-81.94"/>
  </r>
  <r>
    <n v="4686"/>
    <x v="2318"/>
    <x v="0"/>
    <x v="48"/>
    <d v="2013-04-09T00:00:00"/>
    <s v="Standard Class"/>
    <s v="GB-14530"/>
    <s v="George Bell"/>
    <x v="1"/>
    <s v="United States"/>
    <x v="10"/>
    <x v="9"/>
    <n v="19120"/>
    <x v="3"/>
    <s v="OFF-BI-10002071"/>
    <x v="1"/>
    <x v="8"/>
    <x v="692"/>
    <n v="3.4860000000000002"/>
    <n v="2"/>
    <n v="0.7"/>
    <n v="-2.7888000000000002"/>
  </r>
  <r>
    <n v="4687"/>
    <x v="2318"/>
    <x v="0"/>
    <x v="48"/>
    <d v="2013-04-09T00:00:00"/>
    <s v="Standard Class"/>
    <s v="GB-14530"/>
    <s v="George Bell"/>
    <x v="1"/>
    <s v="United States"/>
    <x v="10"/>
    <x v="9"/>
    <n v="19120"/>
    <x v="3"/>
    <s v="OFF-FA-10000053"/>
    <x v="1"/>
    <x v="13"/>
    <x v="953"/>
    <n v="10.584"/>
    <n v="7"/>
    <n v="0.2"/>
    <n v="-2.3814000000000002"/>
  </r>
  <r>
    <n v="4688"/>
    <x v="2319"/>
    <x v="0"/>
    <x v="890"/>
    <d v="2013-01-07T00:00:00"/>
    <s v="Standard Class"/>
    <s v="HL-15040"/>
    <s v="Hunter Lopez"/>
    <x v="0"/>
    <s v="United States"/>
    <x v="102"/>
    <x v="14"/>
    <n v="47374"/>
    <x v="2"/>
    <s v="TEC-PH-10001305"/>
    <x v="2"/>
    <x v="7"/>
    <x v="1671"/>
    <n v="440.91"/>
    <n v="9"/>
    <n v="0"/>
    <n v="123.45480000000001"/>
  </r>
  <r>
    <n v="4689"/>
    <x v="2320"/>
    <x v="3"/>
    <x v="983"/>
    <d v="2014-04-04T00:00:00"/>
    <s v="Standard Class"/>
    <s v="BP-11155"/>
    <s v="Becky Pak"/>
    <x v="0"/>
    <s v="United States"/>
    <x v="152"/>
    <x v="9"/>
    <n v="17602"/>
    <x v="3"/>
    <s v="OFF-BI-10001525"/>
    <x v="1"/>
    <x v="8"/>
    <x v="31"/>
    <n v="5.7149999999999999"/>
    <n v="5"/>
    <n v="0.7"/>
    <n v="-4.7625000000000002"/>
  </r>
  <r>
    <n v="4690"/>
    <x v="2321"/>
    <x v="2"/>
    <x v="414"/>
    <d v="2011-12-22T00:00:00"/>
    <s v="First Class"/>
    <s v="CT-11995"/>
    <s v="Carol Triggs"/>
    <x v="0"/>
    <s v="United States"/>
    <x v="93"/>
    <x v="16"/>
    <n v="85705"/>
    <x v="1"/>
    <s v="FUR-FU-10001876"/>
    <x v="0"/>
    <x v="5"/>
    <x v="1394"/>
    <n v="51.968000000000004"/>
    <n v="2"/>
    <n v="0.2"/>
    <n v="10.393599999999999"/>
  </r>
  <r>
    <n v="4691"/>
    <x v="2321"/>
    <x v="2"/>
    <x v="414"/>
    <d v="2011-12-22T00:00:00"/>
    <s v="First Class"/>
    <s v="CT-11995"/>
    <s v="Carol Triggs"/>
    <x v="0"/>
    <s v="United States"/>
    <x v="93"/>
    <x v="16"/>
    <n v="85705"/>
    <x v="1"/>
    <s v="TEC-AC-10003628"/>
    <x v="2"/>
    <x v="11"/>
    <x v="244"/>
    <n v="71.975999999999999"/>
    <n v="3"/>
    <n v="0.2"/>
    <n v="21.5928"/>
  </r>
  <r>
    <n v="4692"/>
    <x v="2321"/>
    <x v="2"/>
    <x v="414"/>
    <d v="2011-12-22T00:00:00"/>
    <s v="First Class"/>
    <s v="CT-11995"/>
    <s v="Carol Triggs"/>
    <x v="0"/>
    <s v="United States"/>
    <x v="93"/>
    <x v="16"/>
    <n v="85705"/>
    <x v="1"/>
    <s v="FUR-CH-10004860"/>
    <x v="0"/>
    <x v="1"/>
    <x v="210"/>
    <n v="242.352"/>
    <n v="3"/>
    <n v="0.2"/>
    <n v="-42.4116"/>
  </r>
  <r>
    <n v="4693"/>
    <x v="2321"/>
    <x v="2"/>
    <x v="414"/>
    <d v="2011-12-22T00:00:00"/>
    <s v="First Class"/>
    <s v="CT-11995"/>
    <s v="Carol Triggs"/>
    <x v="0"/>
    <s v="United States"/>
    <x v="93"/>
    <x v="16"/>
    <n v="85705"/>
    <x v="1"/>
    <s v="OFF-PA-10000357"/>
    <x v="1"/>
    <x v="10"/>
    <x v="1219"/>
    <n v="221.92"/>
    <n v="5"/>
    <n v="0.2"/>
    <n v="77.671999999999997"/>
  </r>
  <r>
    <n v="4694"/>
    <x v="2321"/>
    <x v="2"/>
    <x v="414"/>
    <d v="2011-12-22T00:00:00"/>
    <s v="First Class"/>
    <s v="CT-11995"/>
    <s v="Carol Triggs"/>
    <x v="0"/>
    <s v="United States"/>
    <x v="93"/>
    <x v="16"/>
    <n v="85705"/>
    <x v="1"/>
    <s v="OFF-PA-10003270"/>
    <x v="1"/>
    <x v="10"/>
    <x v="1415"/>
    <n v="8.4480000000000004"/>
    <n v="2"/>
    <n v="0.2"/>
    <n v="2.64"/>
  </r>
  <r>
    <n v="4695"/>
    <x v="2322"/>
    <x v="1"/>
    <x v="997"/>
    <d v="2012-12-17T00:00:00"/>
    <s v="Same Day"/>
    <s v="JL-15835"/>
    <s v="John Lee"/>
    <x v="0"/>
    <s v="United States"/>
    <x v="66"/>
    <x v="12"/>
    <n v="48205"/>
    <x v="2"/>
    <s v="OFF-BI-10000320"/>
    <x v="1"/>
    <x v="8"/>
    <x v="768"/>
    <n v="29.52"/>
    <n v="4"/>
    <n v="0"/>
    <n v="14.4648"/>
  </r>
  <r>
    <n v="4696"/>
    <x v="2322"/>
    <x v="1"/>
    <x v="997"/>
    <d v="2012-12-17T00:00:00"/>
    <s v="Same Day"/>
    <s v="JL-15835"/>
    <s v="John Lee"/>
    <x v="0"/>
    <s v="United States"/>
    <x v="66"/>
    <x v="12"/>
    <n v="48205"/>
    <x v="2"/>
    <s v="FUR-CH-10003846"/>
    <x v="0"/>
    <x v="1"/>
    <x v="915"/>
    <n v="302.94"/>
    <n v="3"/>
    <n v="0"/>
    <n v="48.470399999999998"/>
  </r>
  <r>
    <n v="4697"/>
    <x v="2322"/>
    <x v="1"/>
    <x v="997"/>
    <d v="2012-12-17T00:00:00"/>
    <s v="Same Day"/>
    <s v="JL-15835"/>
    <s v="John Lee"/>
    <x v="0"/>
    <s v="United States"/>
    <x v="66"/>
    <x v="12"/>
    <n v="48205"/>
    <x v="2"/>
    <s v="FUR-CH-10004875"/>
    <x v="0"/>
    <x v="1"/>
    <x v="1436"/>
    <n v="142.36000000000001"/>
    <n v="2"/>
    <n v="0"/>
    <n v="38.437199999999997"/>
  </r>
  <r>
    <n v="4698"/>
    <x v="2322"/>
    <x v="1"/>
    <x v="997"/>
    <d v="2012-12-17T00:00:00"/>
    <s v="Same Day"/>
    <s v="JL-15835"/>
    <s v="John Lee"/>
    <x v="0"/>
    <s v="United States"/>
    <x v="66"/>
    <x v="12"/>
    <n v="48205"/>
    <x v="2"/>
    <s v="FUR-CH-10003817"/>
    <x v="0"/>
    <x v="1"/>
    <x v="162"/>
    <n v="546.66"/>
    <n v="9"/>
    <n v="0"/>
    <n v="136.66499999999999"/>
  </r>
  <r>
    <n v="4699"/>
    <x v="2322"/>
    <x v="1"/>
    <x v="997"/>
    <d v="2012-12-17T00:00:00"/>
    <s v="Same Day"/>
    <s v="JL-15835"/>
    <s v="John Lee"/>
    <x v="0"/>
    <s v="United States"/>
    <x v="66"/>
    <x v="12"/>
    <n v="48205"/>
    <x v="2"/>
    <s v="FUR-FU-10002116"/>
    <x v="0"/>
    <x v="5"/>
    <x v="1431"/>
    <n v="212.13"/>
    <n v="3"/>
    <n v="0"/>
    <n v="14.8491"/>
  </r>
  <r>
    <n v="4700"/>
    <x v="2323"/>
    <x v="3"/>
    <x v="943"/>
    <d v="2014-05-18T00:00:00"/>
    <s v="Standard Class"/>
    <s v="JK-16120"/>
    <s v="Julie Kriz"/>
    <x v="2"/>
    <s v="United States"/>
    <x v="89"/>
    <x v="5"/>
    <n v="78745"/>
    <x v="2"/>
    <s v="OFF-AR-10003481"/>
    <x v="1"/>
    <x v="6"/>
    <x v="1591"/>
    <n v="5.2480000000000002"/>
    <n v="2"/>
    <n v="0.2"/>
    <n v="0.59040000000000004"/>
  </r>
  <r>
    <n v="4701"/>
    <x v="2323"/>
    <x v="3"/>
    <x v="943"/>
    <d v="2014-05-18T00:00:00"/>
    <s v="Standard Class"/>
    <s v="JK-16120"/>
    <s v="Julie Kriz"/>
    <x v="2"/>
    <s v="United States"/>
    <x v="89"/>
    <x v="5"/>
    <n v="78745"/>
    <x v="2"/>
    <s v="OFF-ST-10004180"/>
    <x v="1"/>
    <x v="4"/>
    <x v="241"/>
    <n v="74.415999999999997"/>
    <n v="2"/>
    <n v="0.2"/>
    <n v="-14.8832"/>
  </r>
  <r>
    <n v="4702"/>
    <x v="2323"/>
    <x v="3"/>
    <x v="943"/>
    <d v="2014-05-18T00:00:00"/>
    <s v="Standard Class"/>
    <s v="JK-16120"/>
    <s v="Julie Kriz"/>
    <x v="2"/>
    <s v="United States"/>
    <x v="89"/>
    <x v="5"/>
    <n v="78745"/>
    <x v="2"/>
    <s v="OFF-PA-10003657"/>
    <x v="1"/>
    <x v="10"/>
    <x v="624"/>
    <n v="6.8479999999999999"/>
    <n v="2"/>
    <n v="0.2"/>
    <n v="2.14"/>
  </r>
  <r>
    <n v="4703"/>
    <x v="2323"/>
    <x v="3"/>
    <x v="943"/>
    <d v="2014-05-18T00:00:00"/>
    <s v="Standard Class"/>
    <s v="JK-16120"/>
    <s v="Julie Kriz"/>
    <x v="2"/>
    <s v="United States"/>
    <x v="89"/>
    <x v="5"/>
    <n v="78745"/>
    <x v="2"/>
    <s v="FUR-FU-10001967"/>
    <x v="0"/>
    <x v="5"/>
    <x v="293"/>
    <n v="7.9960000000000004"/>
    <n v="1"/>
    <n v="0.6"/>
    <n v="-6.9965000000000002"/>
  </r>
  <r>
    <n v="4704"/>
    <x v="2324"/>
    <x v="0"/>
    <x v="890"/>
    <d v="2013-06-29T00:00:00"/>
    <s v="Standard Class"/>
    <s v="DH-13075"/>
    <s v="Dave Hallsten"/>
    <x v="1"/>
    <s v="United States"/>
    <x v="12"/>
    <x v="5"/>
    <n v="77095"/>
    <x v="2"/>
    <s v="OFF-AP-10002082"/>
    <x v="1"/>
    <x v="9"/>
    <x v="1092"/>
    <n v="8.7119999999999997"/>
    <n v="2"/>
    <n v="0.8"/>
    <n v="-19.602"/>
  </r>
  <r>
    <n v="4705"/>
    <x v="2325"/>
    <x v="0"/>
    <x v="624"/>
    <d v="2013-05-19T00:00:00"/>
    <s v="First Class"/>
    <s v="AG-10900"/>
    <s v="Arthur Gainer"/>
    <x v="0"/>
    <s v="United States"/>
    <x v="416"/>
    <x v="29"/>
    <n v="6708"/>
    <x v="3"/>
    <s v="OFF-SU-10000381"/>
    <x v="1"/>
    <x v="14"/>
    <x v="654"/>
    <n v="65.17"/>
    <n v="7"/>
    <n v="0"/>
    <n v="18.8993"/>
  </r>
  <r>
    <n v="4706"/>
    <x v="2325"/>
    <x v="0"/>
    <x v="624"/>
    <d v="2013-05-19T00:00:00"/>
    <s v="First Class"/>
    <s v="AG-10900"/>
    <s v="Arthur Gainer"/>
    <x v="0"/>
    <s v="United States"/>
    <x v="416"/>
    <x v="29"/>
    <n v="6708"/>
    <x v="3"/>
    <s v="OFF-LA-10002475"/>
    <x v="1"/>
    <x v="2"/>
    <x v="148"/>
    <n v="14.62"/>
    <n v="2"/>
    <n v="0"/>
    <n v="6.8714000000000004"/>
  </r>
  <r>
    <n v="4707"/>
    <x v="2325"/>
    <x v="0"/>
    <x v="624"/>
    <d v="2013-05-19T00:00:00"/>
    <s v="First Class"/>
    <s v="AG-10900"/>
    <s v="Arthur Gainer"/>
    <x v="0"/>
    <s v="United States"/>
    <x v="416"/>
    <x v="29"/>
    <n v="6708"/>
    <x v="3"/>
    <s v="FUR-FU-10003975"/>
    <x v="0"/>
    <x v="5"/>
    <x v="775"/>
    <n v="173.24"/>
    <n v="4"/>
    <n v="0"/>
    <n v="17.324000000000002"/>
  </r>
  <r>
    <n v="4708"/>
    <x v="2326"/>
    <x v="3"/>
    <x v="222"/>
    <d v="2014-01-07T00:00:00"/>
    <s v="First Class"/>
    <s v="WB-21850"/>
    <s v="William Brown"/>
    <x v="0"/>
    <s v="United States"/>
    <x v="1"/>
    <x v="1"/>
    <n v="90049"/>
    <x v="1"/>
    <s v="OFF-BI-10003091"/>
    <x v="1"/>
    <x v="8"/>
    <x v="1165"/>
    <n v="895.92"/>
    <n v="5"/>
    <n v="0.2"/>
    <n v="302.37299999999999"/>
  </r>
  <r>
    <n v="4709"/>
    <x v="2326"/>
    <x v="3"/>
    <x v="222"/>
    <d v="2014-01-07T00:00:00"/>
    <s v="First Class"/>
    <s v="WB-21850"/>
    <s v="William Brown"/>
    <x v="0"/>
    <s v="United States"/>
    <x v="1"/>
    <x v="1"/>
    <n v="90049"/>
    <x v="1"/>
    <s v="OFF-ST-10002974"/>
    <x v="1"/>
    <x v="4"/>
    <x v="123"/>
    <n v="130.71"/>
    <n v="3"/>
    <n v="0"/>
    <n v="39.213000000000001"/>
  </r>
  <r>
    <n v="4710"/>
    <x v="2326"/>
    <x v="3"/>
    <x v="222"/>
    <d v="2014-01-07T00:00:00"/>
    <s v="First Class"/>
    <s v="WB-21850"/>
    <s v="William Brown"/>
    <x v="0"/>
    <s v="United States"/>
    <x v="1"/>
    <x v="1"/>
    <n v="90049"/>
    <x v="1"/>
    <s v="OFF-AR-10000255"/>
    <x v="1"/>
    <x v="6"/>
    <x v="799"/>
    <n v="11.68"/>
    <n v="2"/>
    <n v="0"/>
    <n v="3.0367999999999999"/>
  </r>
  <r>
    <n v="4711"/>
    <x v="2326"/>
    <x v="3"/>
    <x v="222"/>
    <d v="2014-01-07T00:00:00"/>
    <s v="First Class"/>
    <s v="WB-21850"/>
    <s v="William Brown"/>
    <x v="0"/>
    <s v="United States"/>
    <x v="1"/>
    <x v="1"/>
    <n v="90049"/>
    <x v="1"/>
    <s v="TEC-AC-10001284"/>
    <x v="2"/>
    <x v="11"/>
    <x v="1172"/>
    <n v="62.31"/>
    <n v="3"/>
    <n v="0"/>
    <n v="22.4316"/>
  </r>
  <r>
    <n v="4712"/>
    <x v="2327"/>
    <x v="2"/>
    <x v="691"/>
    <d v="2011-03-31T00:00:00"/>
    <s v="Same Day"/>
    <s v="JO-15280"/>
    <s v="Jas O'Carroll"/>
    <x v="0"/>
    <s v="United States"/>
    <x v="10"/>
    <x v="9"/>
    <n v="19120"/>
    <x v="3"/>
    <s v="OFF-BI-10003529"/>
    <x v="1"/>
    <x v="8"/>
    <x v="788"/>
    <n v="0.85199999999999998"/>
    <n v="1"/>
    <n v="0.7"/>
    <n v="-0.59640000000000004"/>
  </r>
  <r>
    <n v="4713"/>
    <x v="2328"/>
    <x v="2"/>
    <x v="757"/>
    <d v="2011-12-21T00:00:00"/>
    <s v="Standard Class"/>
    <s v="EJ-13720"/>
    <s v="Ed Jacobs"/>
    <x v="0"/>
    <s v="United States"/>
    <x v="114"/>
    <x v="5"/>
    <n v="77340"/>
    <x v="2"/>
    <s v="OFF-PA-10000029"/>
    <x v="1"/>
    <x v="10"/>
    <x v="803"/>
    <n v="36.287999999999997"/>
    <n v="7"/>
    <n v="0.2"/>
    <n v="12.700799999999999"/>
  </r>
  <r>
    <n v="4714"/>
    <x v="2328"/>
    <x v="2"/>
    <x v="757"/>
    <d v="2011-12-21T00:00:00"/>
    <s v="Standard Class"/>
    <s v="EJ-13720"/>
    <s v="Ed Jacobs"/>
    <x v="0"/>
    <s v="United States"/>
    <x v="114"/>
    <x v="5"/>
    <n v="77340"/>
    <x v="2"/>
    <s v="FUR-FU-10002116"/>
    <x v="0"/>
    <x v="5"/>
    <x v="1431"/>
    <n v="56.567999999999998"/>
    <n v="2"/>
    <n v="0.6"/>
    <n v="-74.952600000000004"/>
  </r>
  <r>
    <n v="4715"/>
    <x v="2329"/>
    <x v="3"/>
    <x v="796"/>
    <d v="2014-05-21T00:00:00"/>
    <s v="First Class"/>
    <s v="AB-10105"/>
    <s v="Adrian Barton"/>
    <x v="0"/>
    <s v="United States"/>
    <x v="32"/>
    <x v="21"/>
    <n v="97206"/>
    <x v="1"/>
    <s v="TEC-PH-10002200"/>
    <x v="2"/>
    <x v="7"/>
    <x v="1471"/>
    <n v="344.70400000000001"/>
    <n v="2"/>
    <n v="0.2"/>
    <n v="38.779200000000003"/>
  </r>
  <r>
    <n v="4716"/>
    <x v="2330"/>
    <x v="1"/>
    <x v="793"/>
    <d v="2012-05-16T00:00:00"/>
    <s v="Standard Class"/>
    <s v="LT-16765"/>
    <s v="Larry Tron"/>
    <x v="0"/>
    <s v="United States"/>
    <x v="103"/>
    <x v="22"/>
    <n v="80027"/>
    <x v="1"/>
    <s v="TEC-PH-10000441"/>
    <x v="2"/>
    <x v="7"/>
    <x v="1046"/>
    <n v="201.584"/>
    <n v="2"/>
    <n v="0.2"/>
    <n v="20.1584"/>
  </r>
  <r>
    <n v="4717"/>
    <x v="2331"/>
    <x v="3"/>
    <x v="734"/>
    <d v="2014-08-12T00:00:00"/>
    <s v="Second Class"/>
    <s v="CM-12655"/>
    <s v="Corinna Mitchell"/>
    <x v="2"/>
    <s v="United States"/>
    <x v="4"/>
    <x v="4"/>
    <n v="98115"/>
    <x v="1"/>
    <s v="FUR-TA-10002958"/>
    <x v="0"/>
    <x v="3"/>
    <x v="956"/>
    <n v="521.96"/>
    <n v="2"/>
    <n v="0"/>
    <n v="88.733199999999997"/>
  </r>
  <r>
    <n v="4718"/>
    <x v="2332"/>
    <x v="1"/>
    <x v="295"/>
    <d v="2012-12-17T00:00:00"/>
    <s v="Standard Class"/>
    <s v="EM-13960"/>
    <s v="Eric Murdock"/>
    <x v="0"/>
    <s v="United States"/>
    <x v="248"/>
    <x v="39"/>
    <n v="21215"/>
    <x v="3"/>
    <s v="OFF-AR-10001662"/>
    <x v="1"/>
    <x v="6"/>
    <x v="443"/>
    <n v="8.2200000000000006"/>
    <n v="3"/>
    <n v="0"/>
    <n v="2.2193999999999998"/>
  </r>
  <r>
    <n v="4719"/>
    <x v="2333"/>
    <x v="1"/>
    <x v="998"/>
    <d v="2012-11-10T00:00:00"/>
    <s v="First Class"/>
    <s v="DJ-13420"/>
    <s v="Denny Joy"/>
    <x v="1"/>
    <s v="United States"/>
    <x v="8"/>
    <x v="1"/>
    <n v="94109"/>
    <x v="1"/>
    <s v="OFF-PA-10004101"/>
    <x v="1"/>
    <x v="10"/>
    <x v="506"/>
    <n v="45.36"/>
    <n v="7"/>
    <n v="0"/>
    <n v="21.7728"/>
  </r>
  <r>
    <n v="4720"/>
    <x v="2334"/>
    <x v="1"/>
    <x v="24"/>
    <d v="2012-04-20T00:00:00"/>
    <s v="Second Class"/>
    <s v="DE-13255"/>
    <s v="Deanra Eno"/>
    <x v="2"/>
    <s v="United States"/>
    <x v="1"/>
    <x v="1"/>
    <n v="90004"/>
    <x v="1"/>
    <s v="OFF-ST-10002756"/>
    <x v="1"/>
    <x v="4"/>
    <x v="270"/>
    <n v="947.17"/>
    <n v="7"/>
    <n v="0"/>
    <n v="9.4717000000000002"/>
  </r>
  <r>
    <n v="4721"/>
    <x v="2334"/>
    <x v="1"/>
    <x v="24"/>
    <d v="2012-04-20T00:00:00"/>
    <s v="Second Class"/>
    <s v="DE-13255"/>
    <s v="Deanra Eno"/>
    <x v="2"/>
    <s v="United States"/>
    <x v="1"/>
    <x v="1"/>
    <n v="90004"/>
    <x v="1"/>
    <s v="OFF-PA-10000483"/>
    <x v="1"/>
    <x v="10"/>
    <x v="1672"/>
    <n v="61.96"/>
    <n v="2"/>
    <n v="0"/>
    <n v="27.882000000000001"/>
  </r>
  <r>
    <n v="4722"/>
    <x v="2335"/>
    <x v="2"/>
    <x v="159"/>
    <d v="2011-11-06T00:00:00"/>
    <s v="Second Class"/>
    <s v="NR-18550"/>
    <s v="Nick Radford"/>
    <x v="0"/>
    <s v="United States"/>
    <x v="34"/>
    <x v="10"/>
    <n v="60505"/>
    <x v="2"/>
    <s v="FUR-TA-10002041"/>
    <x v="0"/>
    <x v="3"/>
    <x v="358"/>
    <n v="268.935"/>
    <n v="3"/>
    <n v="0.5"/>
    <n v="-209.76929999999999"/>
  </r>
  <r>
    <n v="4723"/>
    <x v="2336"/>
    <x v="3"/>
    <x v="853"/>
    <d v="2014-08-09T00:00:00"/>
    <s v="Standard Class"/>
    <s v="CK-12325"/>
    <s v="Christine Kargatis"/>
    <x v="2"/>
    <s v="United States"/>
    <x v="4"/>
    <x v="4"/>
    <n v="98103"/>
    <x v="1"/>
    <s v="OFF-AR-10001166"/>
    <x v="1"/>
    <x v="6"/>
    <x v="33"/>
    <n v="7.58"/>
    <n v="1"/>
    <n v="0"/>
    <n v="2.9561999999999999"/>
  </r>
  <r>
    <n v="4724"/>
    <x v="2337"/>
    <x v="0"/>
    <x v="730"/>
    <d v="2013-05-23T00:00:00"/>
    <s v="Same Day"/>
    <s v="JF-15490"/>
    <s v="Jeremy Farry"/>
    <x v="0"/>
    <s v="United States"/>
    <x v="417"/>
    <x v="32"/>
    <n v="30605"/>
    <x v="0"/>
    <s v="OFF-LA-10004345"/>
    <x v="1"/>
    <x v="2"/>
    <x v="517"/>
    <n v="14.73"/>
    <n v="3"/>
    <n v="0"/>
    <n v="7.2176999999999998"/>
  </r>
  <r>
    <n v="4725"/>
    <x v="2338"/>
    <x v="0"/>
    <x v="583"/>
    <d v="2013-11-16T00:00:00"/>
    <s v="Standard Class"/>
    <s v="LB-16795"/>
    <s v="Laurel Beltran"/>
    <x v="2"/>
    <s v="United States"/>
    <x v="264"/>
    <x v="2"/>
    <n v="32712"/>
    <x v="0"/>
    <s v="OFF-BI-10002852"/>
    <x v="1"/>
    <x v="8"/>
    <x v="91"/>
    <n v="9.8879999999999999"/>
    <n v="2"/>
    <n v="0.7"/>
    <n v="-6.9215999999999998"/>
  </r>
  <r>
    <n v="4726"/>
    <x v="2338"/>
    <x v="0"/>
    <x v="583"/>
    <d v="2013-11-16T00:00:00"/>
    <s v="Standard Class"/>
    <s v="LB-16795"/>
    <s v="Laurel Beltran"/>
    <x v="2"/>
    <s v="United States"/>
    <x v="264"/>
    <x v="2"/>
    <n v="32712"/>
    <x v="0"/>
    <s v="OFF-AP-10001058"/>
    <x v="1"/>
    <x v="9"/>
    <x v="137"/>
    <n v="671.54399999999998"/>
    <n v="3"/>
    <n v="0.2"/>
    <n v="50.3658"/>
  </r>
  <r>
    <n v="4727"/>
    <x v="2339"/>
    <x v="2"/>
    <x v="641"/>
    <d v="2011-11-29T00:00:00"/>
    <s v="Second Class"/>
    <s v="MP-18175"/>
    <s v="Mike Pelletier"/>
    <x v="2"/>
    <s v="United States"/>
    <x v="20"/>
    <x v="15"/>
    <n v="10009"/>
    <x v="3"/>
    <s v="OFF-ST-10003470"/>
    <x v="1"/>
    <x v="4"/>
    <x v="1339"/>
    <n v="1117.92"/>
    <n v="4"/>
    <n v="0"/>
    <n v="55.896000000000001"/>
  </r>
  <r>
    <n v="4728"/>
    <x v="2339"/>
    <x v="2"/>
    <x v="641"/>
    <d v="2011-11-29T00:00:00"/>
    <s v="Second Class"/>
    <s v="MP-18175"/>
    <s v="Mike Pelletier"/>
    <x v="2"/>
    <s v="United States"/>
    <x v="20"/>
    <x v="15"/>
    <n v="10009"/>
    <x v="3"/>
    <s v="FUR-BO-10003159"/>
    <x v="0"/>
    <x v="0"/>
    <x v="1100"/>
    <n v="275.952"/>
    <n v="3"/>
    <n v="0.2"/>
    <n v="-37.943399999999997"/>
  </r>
  <r>
    <n v="4729"/>
    <x v="2340"/>
    <x v="2"/>
    <x v="845"/>
    <d v="2011-12-11T00:00:00"/>
    <s v="Standard Class"/>
    <s v="LH-16900"/>
    <s v="Lena Hernandez"/>
    <x v="0"/>
    <s v="United States"/>
    <x v="8"/>
    <x v="1"/>
    <n v="94110"/>
    <x v="1"/>
    <s v="OFF-BI-10003684"/>
    <x v="1"/>
    <x v="8"/>
    <x v="707"/>
    <n v="123.14400000000001"/>
    <n v="7"/>
    <n v="0.2"/>
    <n v="46.179000000000002"/>
  </r>
  <r>
    <n v="4730"/>
    <x v="2341"/>
    <x v="0"/>
    <x v="427"/>
    <d v="2013-07-24T00:00:00"/>
    <s v="Second Class"/>
    <s v="SV-20935"/>
    <s v="Susan Vittorini"/>
    <x v="0"/>
    <s v="United States"/>
    <x v="61"/>
    <x v="5"/>
    <n v="75217"/>
    <x v="2"/>
    <s v="TEC-AC-10000487"/>
    <x v="2"/>
    <x v="11"/>
    <x v="1673"/>
    <n v="15.576000000000001"/>
    <n v="3"/>
    <n v="0.2"/>
    <n v="3.3098999999999998"/>
  </r>
  <r>
    <n v="4731"/>
    <x v="2342"/>
    <x v="1"/>
    <x v="368"/>
    <d v="2012-03-31T00:00:00"/>
    <s v="Second Class"/>
    <s v="RB-19435"/>
    <s v="Richard Bierner"/>
    <x v="0"/>
    <s v="United States"/>
    <x v="70"/>
    <x v="1"/>
    <n v="92105"/>
    <x v="1"/>
    <s v="OFF-PA-10001736"/>
    <x v="1"/>
    <x v="10"/>
    <x v="129"/>
    <n v="212.64"/>
    <n v="6"/>
    <n v="0"/>
    <n v="99.940799999999996"/>
  </r>
  <r>
    <n v="4732"/>
    <x v="2342"/>
    <x v="1"/>
    <x v="368"/>
    <d v="2012-03-31T00:00:00"/>
    <s v="Second Class"/>
    <s v="RB-19435"/>
    <s v="Richard Bierner"/>
    <x v="0"/>
    <s v="United States"/>
    <x v="70"/>
    <x v="1"/>
    <n v="92105"/>
    <x v="1"/>
    <s v="OFF-PA-10001609"/>
    <x v="1"/>
    <x v="10"/>
    <x v="1107"/>
    <n v="9.8699999999999992"/>
    <n v="3"/>
    <n v="0"/>
    <n v="4.5401999999999996"/>
  </r>
  <r>
    <n v="4733"/>
    <x v="2342"/>
    <x v="1"/>
    <x v="368"/>
    <d v="2012-03-31T00:00:00"/>
    <s v="Second Class"/>
    <s v="RB-19435"/>
    <s v="Richard Bierner"/>
    <x v="0"/>
    <s v="United States"/>
    <x v="70"/>
    <x v="1"/>
    <n v="92105"/>
    <x v="1"/>
    <s v="TEC-AC-10003116"/>
    <x v="2"/>
    <x v="11"/>
    <x v="920"/>
    <n v="53.25"/>
    <n v="3"/>
    <n v="0"/>
    <n v="20.767499999999998"/>
  </r>
  <r>
    <n v="4734"/>
    <x v="2342"/>
    <x v="1"/>
    <x v="368"/>
    <d v="2012-03-31T00:00:00"/>
    <s v="Second Class"/>
    <s v="RB-19435"/>
    <s v="Richard Bierner"/>
    <x v="0"/>
    <s v="United States"/>
    <x v="70"/>
    <x v="1"/>
    <n v="92105"/>
    <x v="1"/>
    <s v="FUR-FU-10004586"/>
    <x v="0"/>
    <x v="5"/>
    <x v="1473"/>
    <n v="19.920000000000002"/>
    <n v="3"/>
    <n v="0"/>
    <n v="9.5616000000000003"/>
  </r>
  <r>
    <n v="4735"/>
    <x v="2343"/>
    <x v="0"/>
    <x v="281"/>
    <d v="2013-04-13T00:00:00"/>
    <s v="Standard Class"/>
    <s v="Dl-13600"/>
    <s v="Dorris liebe"/>
    <x v="1"/>
    <s v="United States"/>
    <x v="20"/>
    <x v="15"/>
    <n v="10035"/>
    <x v="3"/>
    <s v="FUR-CH-10000454"/>
    <x v="0"/>
    <x v="1"/>
    <x v="1"/>
    <n v="658.74599999999998"/>
    <n v="3"/>
    <n v="0.1"/>
    <n v="146.38800000000001"/>
  </r>
  <r>
    <n v="4736"/>
    <x v="2344"/>
    <x v="1"/>
    <x v="385"/>
    <d v="2012-06-19T00:00:00"/>
    <s v="Standard Class"/>
    <s v="PS-19045"/>
    <s v="Penelope Sewall"/>
    <x v="2"/>
    <s v="United States"/>
    <x v="412"/>
    <x v="43"/>
    <n v="4240"/>
    <x v="3"/>
    <s v="OFF-BI-10004970"/>
    <x v="1"/>
    <x v="8"/>
    <x v="908"/>
    <n v="8.26"/>
    <n v="2"/>
    <n v="0"/>
    <n v="3.8822000000000001"/>
  </r>
  <r>
    <n v="4737"/>
    <x v="2344"/>
    <x v="1"/>
    <x v="385"/>
    <d v="2012-06-19T00:00:00"/>
    <s v="Standard Class"/>
    <s v="PS-19045"/>
    <s v="Penelope Sewall"/>
    <x v="2"/>
    <s v="United States"/>
    <x v="412"/>
    <x v="43"/>
    <n v="4240"/>
    <x v="3"/>
    <s v="OFF-BI-10002824"/>
    <x v="1"/>
    <x v="8"/>
    <x v="523"/>
    <n v="29.84"/>
    <n v="2"/>
    <n v="0"/>
    <n v="13.428000000000001"/>
  </r>
  <r>
    <n v="4738"/>
    <x v="2344"/>
    <x v="1"/>
    <x v="385"/>
    <d v="2012-06-19T00:00:00"/>
    <s v="Standard Class"/>
    <s v="PS-19045"/>
    <s v="Penelope Sewall"/>
    <x v="2"/>
    <s v="United States"/>
    <x v="412"/>
    <x v="43"/>
    <n v="4240"/>
    <x v="3"/>
    <s v="TEC-AC-10003657"/>
    <x v="2"/>
    <x v="11"/>
    <x v="151"/>
    <n v="67.98"/>
    <n v="2"/>
    <n v="0"/>
    <n v="14.9556"/>
  </r>
  <r>
    <n v="4739"/>
    <x v="2345"/>
    <x v="1"/>
    <x v="954"/>
    <d v="2012-02-24T00:00:00"/>
    <s v="Standard Class"/>
    <s v="GT-14755"/>
    <s v="Guy Thornton"/>
    <x v="0"/>
    <s v="United States"/>
    <x v="85"/>
    <x v="1"/>
    <n v="90805"/>
    <x v="1"/>
    <s v="OFF-LA-10003510"/>
    <x v="1"/>
    <x v="2"/>
    <x v="575"/>
    <n v="61.06"/>
    <n v="2"/>
    <n v="0"/>
    <n v="28.087599999999998"/>
  </r>
  <r>
    <n v="4740"/>
    <x v="2345"/>
    <x v="1"/>
    <x v="954"/>
    <d v="2012-02-24T00:00:00"/>
    <s v="Standard Class"/>
    <s v="GT-14755"/>
    <s v="Guy Thornton"/>
    <x v="0"/>
    <s v="United States"/>
    <x v="85"/>
    <x v="1"/>
    <n v="90805"/>
    <x v="1"/>
    <s v="FUR-TA-10001676"/>
    <x v="0"/>
    <x v="3"/>
    <x v="957"/>
    <n v="35.543999999999997"/>
    <n v="1"/>
    <n v="0.2"/>
    <n v="-0.88859999999999995"/>
  </r>
  <r>
    <n v="4741"/>
    <x v="2346"/>
    <x v="3"/>
    <x v="105"/>
    <d v="2014-11-17T00:00:00"/>
    <s v="Standard Class"/>
    <s v="CS-12355"/>
    <s v="Christine Sundaresam"/>
    <x v="0"/>
    <s v="United States"/>
    <x v="4"/>
    <x v="4"/>
    <n v="98115"/>
    <x v="1"/>
    <s v="OFF-LA-10004853"/>
    <x v="1"/>
    <x v="2"/>
    <x v="683"/>
    <n v="9.9600000000000009"/>
    <n v="2"/>
    <n v="0"/>
    <n v="4.5815999999999999"/>
  </r>
  <r>
    <n v="4742"/>
    <x v="2346"/>
    <x v="3"/>
    <x v="105"/>
    <d v="2014-11-17T00:00:00"/>
    <s v="Standard Class"/>
    <s v="CS-12355"/>
    <s v="Christine Sundaresam"/>
    <x v="0"/>
    <s v="United States"/>
    <x v="4"/>
    <x v="4"/>
    <n v="98115"/>
    <x v="1"/>
    <s v="OFF-AR-10000315"/>
    <x v="1"/>
    <x v="6"/>
    <x v="1297"/>
    <n v="9.2100000000000009"/>
    <n v="3"/>
    <n v="0"/>
    <n v="2.3025000000000002"/>
  </r>
  <r>
    <n v="4743"/>
    <x v="2346"/>
    <x v="3"/>
    <x v="105"/>
    <d v="2014-11-17T00:00:00"/>
    <s v="Standard Class"/>
    <s v="CS-12355"/>
    <s v="Christine Sundaresam"/>
    <x v="0"/>
    <s v="United States"/>
    <x v="4"/>
    <x v="4"/>
    <n v="98115"/>
    <x v="1"/>
    <s v="OFF-SU-10000381"/>
    <x v="1"/>
    <x v="14"/>
    <x v="654"/>
    <n v="27.93"/>
    <n v="3"/>
    <n v="0"/>
    <n v="8.0997000000000003"/>
  </r>
  <r>
    <n v="4744"/>
    <x v="2347"/>
    <x v="3"/>
    <x v="916"/>
    <d v="2014-06-03T00:00:00"/>
    <s v="Same Day"/>
    <s v="JD-16060"/>
    <s v="Julia Dunbar"/>
    <x v="0"/>
    <s v="United States"/>
    <x v="30"/>
    <x v="11"/>
    <n v="55901"/>
    <x v="2"/>
    <s v="OFF-FA-10002763"/>
    <x v="1"/>
    <x v="13"/>
    <x v="1411"/>
    <n v="7.9"/>
    <n v="2"/>
    <n v="0"/>
    <n v="2.528"/>
  </r>
  <r>
    <n v="4745"/>
    <x v="2347"/>
    <x v="3"/>
    <x v="916"/>
    <d v="2014-06-03T00:00:00"/>
    <s v="Same Day"/>
    <s v="JD-16060"/>
    <s v="Julia Dunbar"/>
    <x v="0"/>
    <s v="United States"/>
    <x v="30"/>
    <x v="11"/>
    <n v="55901"/>
    <x v="2"/>
    <s v="OFF-ST-10000877"/>
    <x v="1"/>
    <x v="4"/>
    <x v="1104"/>
    <n v="221.16"/>
    <n v="4"/>
    <n v="0"/>
    <n v="57.501600000000003"/>
  </r>
  <r>
    <n v="4746"/>
    <x v="2347"/>
    <x v="3"/>
    <x v="916"/>
    <d v="2014-06-03T00:00:00"/>
    <s v="Same Day"/>
    <s v="JD-16060"/>
    <s v="Julia Dunbar"/>
    <x v="0"/>
    <s v="United States"/>
    <x v="30"/>
    <x v="11"/>
    <n v="55901"/>
    <x v="2"/>
    <s v="OFF-BI-10001071"/>
    <x v="1"/>
    <x v="8"/>
    <x v="663"/>
    <n v="127.96"/>
    <n v="2"/>
    <n v="0"/>
    <n v="62.700400000000002"/>
  </r>
  <r>
    <n v="4747"/>
    <x v="2347"/>
    <x v="3"/>
    <x v="916"/>
    <d v="2014-06-03T00:00:00"/>
    <s v="Same Day"/>
    <s v="JD-16060"/>
    <s v="Julia Dunbar"/>
    <x v="0"/>
    <s v="United States"/>
    <x v="30"/>
    <x v="11"/>
    <n v="55901"/>
    <x v="2"/>
    <s v="OFF-BI-10001097"/>
    <x v="1"/>
    <x v="8"/>
    <x v="789"/>
    <n v="18.690000000000001"/>
    <n v="3"/>
    <n v="0"/>
    <n v="9.1580999999999992"/>
  </r>
  <r>
    <n v="4748"/>
    <x v="2348"/>
    <x v="0"/>
    <x v="840"/>
    <d v="2013-04-03T00:00:00"/>
    <s v="Same Day"/>
    <s v="TS-21160"/>
    <s v="Theresa Swint"/>
    <x v="1"/>
    <s v="United States"/>
    <x v="8"/>
    <x v="1"/>
    <n v="94110"/>
    <x v="1"/>
    <s v="OFF-SU-10004782"/>
    <x v="1"/>
    <x v="14"/>
    <x v="1548"/>
    <n v="25.35"/>
    <n v="3"/>
    <n v="0"/>
    <n v="7.6050000000000004"/>
  </r>
  <r>
    <n v="4749"/>
    <x v="2348"/>
    <x v="0"/>
    <x v="840"/>
    <d v="2013-04-03T00:00:00"/>
    <s v="Same Day"/>
    <s v="TS-21160"/>
    <s v="Theresa Swint"/>
    <x v="1"/>
    <s v="United States"/>
    <x v="8"/>
    <x v="1"/>
    <n v="94110"/>
    <x v="1"/>
    <s v="FUR-FU-10000672"/>
    <x v="0"/>
    <x v="5"/>
    <x v="1508"/>
    <n v="35.28"/>
    <n v="3"/>
    <n v="0"/>
    <n v="11.995200000000001"/>
  </r>
  <r>
    <n v="4750"/>
    <x v="2349"/>
    <x v="0"/>
    <x v="435"/>
    <d v="2013-12-26T00:00:00"/>
    <s v="First Class"/>
    <s v="BV-11245"/>
    <s v="Benjamin Venier"/>
    <x v="1"/>
    <s v="United States"/>
    <x v="4"/>
    <x v="4"/>
    <n v="98103"/>
    <x v="1"/>
    <s v="OFF-PA-10002986"/>
    <x v="1"/>
    <x v="10"/>
    <x v="477"/>
    <n v="33.4"/>
    <n v="5"/>
    <n v="0"/>
    <n v="16.032"/>
  </r>
  <r>
    <n v="4751"/>
    <x v="2350"/>
    <x v="0"/>
    <x v="877"/>
    <d v="2013-10-10T00:00:00"/>
    <s v="First Class"/>
    <s v="DL-13495"/>
    <s v="Dionis Lloyd"/>
    <x v="1"/>
    <s v="United States"/>
    <x v="258"/>
    <x v="4"/>
    <n v="99207"/>
    <x v="1"/>
    <s v="TEC-MA-10001972"/>
    <x v="2"/>
    <x v="15"/>
    <x v="1469"/>
    <n v="837.6"/>
    <n v="3"/>
    <n v="0.2"/>
    <n v="62.82"/>
  </r>
  <r>
    <n v="4752"/>
    <x v="2351"/>
    <x v="0"/>
    <x v="10"/>
    <d v="2013-12-14T00:00:00"/>
    <s v="Standard Class"/>
    <s v="EB-13870"/>
    <s v="Emily Burns"/>
    <x v="0"/>
    <s v="United States"/>
    <x v="47"/>
    <x v="18"/>
    <n v="37064"/>
    <x v="0"/>
    <s v="TEC-PH-10000169"/>
    <x v="2"/>
    <x v="7"/>
    <x v="1029"/>
    <n v="40.68"/>
    <n v="3"/>
    <n v="0.2"/>
    <n v="-9.1530000000000005"/>
  </r>
  <r>
    <n v="4753"/>
    <x v="2352"/>
    <x v="3"/>
    <x v="225"/>
    <d v="2014-11-25T00:00:00"/>
    <s v="Standard Class"/>
    <s v="ES-14020"/>
    <s v="Erica Smith"/>
    <x v="0"/>
    <s v="United States"/>
    <x v="25"/>
    <x v="18"/>
    <n v="38301"/>
    <x v="0"/>
    <s v="FUR-CH-10001482"/>
    <x v="0"/>
    <x v="1"/>
    <x v="536"/>
    <n v="209.56800000000001"/>
    <n v="2"/>
    <n v="0.2"/>
    <n v="-23.5764"/>
  </r>
  <r>
    <n v="4754"/>
    <x v="2353"/>
    <x v="1"/>
    <x v="295"/>
    <d v="2012-12-16T00:00:00"/>
    <s v="Standard Class"/>
    <s v="JB-15925"/>
    <s v="Joni Blumstein"/>
    <x v="0"/>
    <s v="United States"/>
    <x v="89"/>
    <x v="5"/>
    <n v="78745"/>
    <x v="2"/>
    <s v="TEC-AC-10002018"/>
    <x v="2"/>
    <x v="11"/>
    <x v="1674"/>
    <n v="22.367999999999999"/>
    <n v="4"/>
    <n v="0.2"/>
    <n v="6.4307999999999996"/>
  </r>
  <r>
    <n v="4755"/>
    <x v="2354"/>
    <x v="3"/>
    <x v="447"/>
    <d v="2014-09-02T00:00:00"/>
    <s v="Standard Class"/>
    <s v="SC-20380"/>
    <s v="Shahid Collister"/>
    <x v="0"/>
    <s v="United States"/>
    <x v="95"/>
    <x v="2"/>
    <n v="33024"/>
    <x v="0"/>
    <s v="OFF-BI-10000301"/>
    <x v="1"/>
    <x v="8"/>
    <x v="619"/>
    <n v="3.8820000000000001"/>
    <n v="2"/>
    <n v="0.7"/>
    <n v="-2.5880000000000001"/>
  </r>
  <r>
    <n v="4756"/>
    <x v="2354"/>
    <x v="3"/>
    <x v="447"/>
    <d v="2014-09-02T00:00:00"/>
    <s v="Standard Class"/>
    <s v="SC-20380"/>
    <s v="Shahid Collister"/>
    <x v="0"/>
    <s v="United States"/>
    <x v="95"/>
    <x v="2"/>
    <n v="33024"/>
    <x v="0"/>
    <s v="OFF-PA-10004381"/>
    <x v="1"/>
    <x v="10"/>
    <x v="1675"/>
    <n v="115.29600000000001"/>
    <n v="3"/>
    <n v="0.2"/>
    <n v="40.3536"/>
  </r>
  <r>
    <n v="4757"/>
    <x v="2355"/>
    <x v="3"/>
    <x v="296"/>
    <d v="2014-09-26T00:00:00"/>
    <s v="Standard Class"/>
    <s v="EB-13870"/>
    <s v="Emily Burns"/>
    <x v="0"/>
    <s v="United States"/>
    <x v="10"/>
    <x v="9"/>
    <n v="19143"/>
    <x v="3"/>
    <s v="OFF-BI-10004141"/>
    <x v="1"/>
    <x v="8"/>
    <x v="1287"/>
    <n v="1.9079999999999999"/>
    <n v="2"/>
    <n v="0.7"/>
    <n v="-1.5264"/>
  </r>
  <r>
    <n v="4758"/>
    <x v="2356"/>
    <x v="3"/>
    <x v="504"/>
    <d v="2014-06-05T00:00:00"/>
    <s v="Standard Class"/>
    <s v="TC-21475"/>
    <s v="Tony Chapman"/>
    <x v="2"/>
    <s v="United States"/>
    <x v="414"/>
    <x v="10"/>
    <n v="61832"/>
    <x v="2"/>
    <s v="OFF-BI-10001575"/>
    <x v="1"/>
    <x v="8"/>
    <x v="577"/>
    <n v="43.372"/>
    <n v="7"/>
    <n v="0.8"/>
    <n v="-69.395200000000003"/>
  </r>
  <r>
    <n v="4759"/>
    <x v="2357"/>
    <x v="2"/>
    <x v="935"/>
    <d v="2011-07-11T00:00:00"/>
    <s v="Standard Class"/>
    <s v="SG-20605"/>
    <s v="Speros Goranitis"/>
    <x v="0"/>
    <s v="United States"/>
    <x v="20"/>
    <x v="15"/>
    <n v="10009"/>
    <x v="3"/>
    <s v="TEC-PH-10000984"/>
    <x v="2"/>
    <x v="7"/>
    <x v="465"/>
    <n v="783.96"/>
    <n v="4"/>
    <n v="0"/>
    <n v="219.50880000000001"/>
  </r>
  <r>
    <n v="4760"/>
    <x v="2357"/>
    <x v="2"/>
    <x v="935"/>
    <d v="2011-07-11T00:00:00"/>
    <s v="Standard Class"/>
    <s v="SG-20605"/>
    <s v="Speros Goranitis"/>
    <x v="0"/>
    <s v="United States"/>
    <x v="20"/>
    <x v="15"/>
    <n v="10009"/>
    <x v="3"/>
    <s v="OFF-BI-10000666"/>
    <x v="1"/>
    <x v="8"/>
    <x v="980"/>
    <n v="48.896000000000001"/>
    <n v="2"/>
    <n v="0.2"/>
    <n v="18.335999999999999"/>
  </r>
  <r>
    <n v="4761"/>
    <x v="2357"/>
    <x v="2"/>
    <x v="935"/>
    <d v="2011-07-11T00:00:00"/>
    <s v="Standard Class"/>
    <s v="SG-20605"/>
    <s v="Speros Goranitis"/>
    <x v="0"/>
    <s v="United States"/>
    <x v="20"/>
    <x v="15"/>
    <n v="10009"/>
    <x v="3"/>
    <s v="OFF-BI-10003712"/>
    <x v="1"/>
    <x v="8"/>
    <x v="689"/>
    <n v="7.8559999999999999"/>
    <n v="2"/>
    <n v="0.2"/>
    <n v="2.8477999999999999"/>
  </r>
  <r>
    <n v="4762"/>
    <x v="2358"/>
    <x v="0"/>
    <x v="945"/>
    <d v="2014-05-01T00:00:00"/>
    <s v="Standard Class"/>
    <s v="BM-11785"/>
    <s v="Bryan Mills"/>
    <x v="0"/>
    <s v="United States"/>
    <x v="38"/>
    <x v="24"/>
    <n v="43229"/>
    <x v="3"/>
    <s v="OFF-LA-10003720"/>
    <x v="1"/>
    <x v="2"/>
    <x v="1627"/>
    <n v="5.9039999999999999"/>
    <n v="2"/>
    <n v="0.2"/>
    <n v="1.9925999999999999"/>
  </r>
  <r>
    <n v="4763"/>
    <x v="2358"/>
    <x v="0"/>
    <x v="945"/>
    <d v="2014-05-01T00:00:00"/>
    <s v="Standard Class"/>
    <s v="BM-11785"/>
    <s v="Bryan Mills"/>
    <x v="0"/>
    <s v="United States"/>
    <x v="38"/>
    <x v="24"/>
    <n v="43229"/>
    <x v="3"/>
    <s v="OFF-SU-10001664"/>
    <x v="1"/>
    <x v="14"/>
    <x v="1232"/>
    <n v="13.712"/>
    <n v="2"/>
    <n v="0.2"/>
    <n v="1.0284"/>
  </r>
  <r>
    <n v="4764"/>
    <x v="2359"/>
    <x v="2"/>
    <x v="328"/>
    <d v="2011-09-21T00:00:00"/>
    <s v="Standard Class"/>
    <s v="NR-18550"/>
    <s v="Nick Radford"/>
    <x v="0"/>
    <s v="United States"/>
    <x v="374"/>
    <x v="1"/>
    <n v="91911"/>
    <x v="1"/>
    <s v="OFF-EN-10001453"/>
    <x v="1"/>
    <x v="12"/>
    <x v="1676"/>
    <n v="182.94"/>
    <n v="3"/>
    <n v="0"/>
    <n v="85.981800000000007"/>
  </r>
  <r>
    <n v="4765"/>
    <x v="2360"/>
    <x v="3"/>
    <x v="221"/>
    <d v="2014-11-28T00:00:00"/>
    <s v="First Class"/>
    <s v="PG-18820"/>
    <s v="Patrick Gardner"/>
    <x v="0"/>
    <s v="United States"/>
    <x v="8"/>
    <x v="1"/>
    <n v="94110"/>
    <x v="1"/>
    <s v="OFF-AR-10001860"/>
    <x v="1"/>
    <x v="6"/>
    <x v="907"/>
    <n v="27.76"/>
    <n v="4"/>
    <n v="0"/>
    <n v="9.9936000000000007"/>
  </r>
  <r>
    <n v="4766"/>
    <x v="2361"/>
    <x v="1"/>
    <x v="999"/>
    <d v="2012-04-28T00:00:00"/>
    <s v="Standard Class"/>
    <s v="DB-13270"/>
    <s v="Deborah Brumfield"/>
    <x v="2"/>
    <s v="United States"/>
    <x v="20"/>
    <x v="15"/>
    <n v="10009"/>
    <x v="3"/>
    <s v="OFF-AR-10001044"/>
    <x v="1"/>
    <x v="6"/>
    <x v="1042"/>
    <n v="25.99"/>
    <n v="1"/>
    <n v="0"/>
    <n v="7.5370999999999997"/>
  </r>
  <r>
    <n v="4767"/>
    <x v="2362"/>
    <x v="1"/>
    <x v="1000"/>
    <d v="2012-12-03T00:00:00"/>
    <s v="First Class"/>
    <s v="NS-18640"/>
    <s v="Noel Staavos"/>
    <x v="1"/>
    <s v="United States"/>
    <x v="52"/>
    <x v="5"/>
    <n v="78207"/>
    <x v="2"/>
    <s v="TEC-AC-10002473"/>
    <x v="2"/>
    <x v="11"/>
    <x v="713"/>
    <n v="113.52"/>
    <n v="5"/>
    <n v="0.2"/>
    <n v="29.798999999999999"/>
  </r>
  <r>
    <n v="4768"/>
    <x v="2362"/>
    <x v="1"/>
    <x v="1000"/>
    <d v="2012-12-03T00:00:00"/>
    <s v="First Class"/>
    <s v="NS-18640"/>
    <s v="Noel Staavos"/>
    <x v="1"/>
    <s v="United States"/>
    <x v="52"/>
    <x v="5"/>
    <n v="78207"/>
    <x v="2"/>
    <s v="TEC-PH-10001809"/>
    <x v="2"/>
    <x v="7"/>
    <x v="1164"/>
    <n v="359.88"/>
    <n v="3"/>
    <n v="0.2"/>
    <n v="22.4925"/>
  </r>
  <r>
    <n v="4769"/>
    <x v="2363"/>
    <x v="3"/>
    <x v="455"/>
    <d v="2014-04-06T00:00:00"/>
    <s v="Same Day"/>
    <s v="CS-11860"/>
    <s v="Cari Schnelling"/>
    <x v="0"/>
    <s v="United States"/>
    <x v="108"/>
    <x v="3"/>
    <n v="28540"/>
    <x v="0"/>
    <s v="OFF-PA-10004733"/>
    <x v="1"/>
    <x v="10"/>
    <x v="1571"/>
    <n v="25.344000000000001"/>
    <n v="4"/>
    <n v="0.2"/>
    <n v="9.1872000000000007"/>
  </r>
  <r>
    <n v="4770"/>
    <x v="2364"/>
    <x v="0"/>
    <x v="251"/>
    <d v="2013-09-25T00:00:00"/>
    <s v="Second Class"/>
    <s v="CC-12430"/>
    <s v="Chuck Clark"/>
    <x v="2"/>
    <s v="United States"/>
    <x v="8"/>
    <x v="1"/>
    <n v="94109"/>
    <x v="1"/>
    <s v="OFF-BI-10003355"/>
    <x v="1"/>
    <x v="8"/>
    <x v="586"/>
    <n v="11.952"/>
    <n v="3"/>
    <n v="0.2"/>
    <n v="4.1832000000000003"/>
  </r>
  <r>
    <n v="4771"/>
    <x v="2364"/>
    <x v="0"/>
    <x v="251"/>
    <d v="2013-09-25T00:00:00"/>
    <s v="Second Class"/>
    <s v="CC-12430"/>
    <s v="Chuck Clark"/>
    <x v="2"/>
    <s v="United States"/>
    <x v="8"/>
    <x v="1"/>
    <n v="94109"/>
    <x v="1"/>
    <s v="OFF-SU-10001212"/>
    <x v="1"/>
    <x v="14"/>
    <x v="1677"/>
    <n v="6.24"/>
    <n v="3"/>
    <n v="0"/>
    <n v="1.8720000000000001"/>
  </r>
  <r>
    <n v="4772"/>
    <x v="2365"/>
    <x v="2"/>
    <x v="656"/>
    <d v="2011-03-11T00:00:00"/>
    <s v="Second Class"/>
    <s v="AC-10450"/>
    <s v="Amy Cox"/>
    <x v="0"/>
    <s v="United States"/>
    <x v="418"/>
    <x v="16"/>
    <n v="85323"/>
    <x v="1"/>
    <s v="TEC-PH-10000486"/>
    <x v="2"/>
    <x v="7"/>
    <x v="39"/>
    <n v="742.33600000000001"/>
    <n v="8"/>
    <n v="0.2"/>
    <n v="83.512799999999999"/>
  </r>
  <r>
    <n v="4773"/>
    <x v="2366"/>
    <x v="3"/>
    <x v="51"/>
    <d v="2014-11-28T00:00:00"/>
    <s v="Standard Class"/>
    <s v="CM-12385"/>
    <s v="Christopher Martinez"/>
    <x v="0"/>
    <s v="United States"/>
    <x v="22"/>
    <x v="10"/>
    <n v="60610"/>
    <x v="2"/>
    <s v="FUR-FU-10004909"/>
    <x v="0"/>
    <x v="5"/>
    <x v="1348"/>
    <n v="6.4640000000000004"/>
    <n v="1"/>
    <n v="0.6"/>
    <n v="-4.04"/>
  </r>
  <r>
    <n v="4774"/>
    <x v="2366"/>
    <x v="3"/>
    <x v="51"/>
    <d v="2014-11-28T00:00:00"/>
    <s v="Standard Class"/>
    <s v="CM-12385"/>
    <s v="Christopher Martinez"/>
    <x v="0"/>
    <s v="United States"/>
    <x v="22"/>
    <x v="10"/>
    <n v="60610"/>
    <x v="2"/>
    <s v="OFF-LA-10001613"/>
    <x v="1"/>
    <x v="2"/>
    <x v="736"/>
    <n v="11.52"/>
    <n v="5"/>
    <n v="0.2"/>
    <n v="4.1760000000000002"/>
  </r>
  <r>
    <n v="4775"/>
    <x v="2366"/>
    <x v="3"/>
    <x v="51"/>
    <d v="2014-11-28T00:00:00"/>
    <s v="Standard Class"/>
    <s v="CM-12385"/>
    <s v="Christopher Martinez"/>
    <x v="0"/>
    <s v="United States"/>
    <x v="22"/>
    <x v="10"/>
    <n v="60610"/>
    <x v="2"/>
    <s v="TEC-PH-10004447"/>
    <x v="2"/>
    <x v="7"/>
    <x v="857"/>
    <n v="222.38399999999999"/>
    <n v="2"/>
    <n v="0.2"/>
    <n v="16.678799999999999"/>
  </r>
  <r>
    <n v="4776"/>
    <x v="2367"/>
    <x v="3"/>
    <x v="673"/>
    <d v="2014-11-22T00:00:00"/>
    <s v="Standard Class"/>
    <s v="EK-13795"/>
    <s v="Eileen Kiefer"/>
    <x v="2"/>
    <s v="United States"/>
    <x v="194"/>
    <x v="1"/>
    <n v="92025"/>
    <x v="1"/>
    <s v="OFF-AR-10000255"/>
    <x v="1"/>
    <x v="6"/>
    <x v="799"/>
    <n v="23.36"/>
    <n v="4"/>
    <n v="0"/>
    <n v="6.0735999999999999"/>
  </r>
  <r>
    <n v="4777"/>
    <x v="2368"/>
    <x v="0"/>
    <x v="317"/>
    <d v="2013-02-23T00:00:00"/>
    <s v="Second Class"/>
    <s v="CK-12760"/>
    <s v="Cyma Kinney"/>
    <x v="1"/>
    <s v="United States"/>
    <x v="85"/>
    <x v="15"/>
    <n v="11561"/>
    <x v="3"/>
    <s v="OFF-LA-10004425"/>
    <x v="1"/>
    <x v="2"/>
    <x v="33"/>
    <n v="8.67"/>
    <n v="3"/>
    <n v="0"/>
    <n v="4.0749000000000004"/>
  </r>
  <r>
    <n v="4778"/>
    <x v="2368"/>
    <x v="0"/>
    <x v="317"/>
    <d v="2013-02-23T00:00:00"/>
    <s v="Second Class"/>
    <s v="CK-12760"/>
    <s v="Cyma Kinney"/>
    <x v="1"/>
    <s v="United States"/>
    <x v="85"/>
    <x v="15"/>
    <n v="11561"/>
    <x v="3"/>
    <s v="OFF-SU-10001664"/>
    <x v="1"/>
    <x v="14"/>
    <x v="1232"/>
    <n v="25.71"/>
    <n v="3"/>
    <n v="0"/>
    <n v="6.6845999999999997"/>
  </r>
  <r>
    <n v="4779"/>
    <x v="2369"/>
    <x v="3"/>
    <x v="659"/>
    <d v="2014-12-11T00:00:00"/>
    <s v="Standard Class"/>
    <s v="PK-19075"/>
    <s v="Pete Kriz"/>
    <x v="0"/>
    <s v="United States"/>
    <x v="46"/>
    <x v="13"/>
    <n v="19711"/>
    <x v="3"/>
    <s v="OFF-AP-10000696"/>
    <x v="1"/>
    <x v="9"/>
    <x v="332"/>
    <n v="100.94"/>
    <n v="7"/>
    <n v="0"/>
    <n v="33.310200000000002"/>
  </r>
  <r>
    <n v="4780"/>
    <x v="2370"/>
    <x v="2"/>
    <x v="1001"/>
    <d v="2011-10-07T00:00:00"/>
    <s v="First Class"/>
    <s v="MH-18025"/>
    <s v="Michelle Huthwaite"/>
    <x v="0"/>
    <s v="United States"/>
    <x v="198"/>
    <x v="15"/>
    <n v="14215"/>
    <x v="3"/>
    <s v="FUR-CH-10002647"/>
    <x v="0"/>
    <x v="1"/>
    <x v="470"/>
    <n v="63.881999999999998"/>
    <n v="1"/>
    <n v="0.1"/>
    <n v="10.647"/>
  </r>
  <r>
    <n v="4781"/>
    <x v="2371"/>
    <x v="2"/>
    <x v="845"/>
    <d v="2011-12-11T00:00:00"/>
    <s v="Standard Class"/>
    <s v="SC-20725"/>
    <s v="Steven Cartwright"/>
    <x v="0"/>
    <s v="United States"/>
    <x v="12"/>
    <x v="5"/>
    <n v="77070"/>
    <x v="2"/>
    <s v="FUR-CH-10002758"/>
    <x v="0"/>
    <x v="1"/>
    <x v="1402"/>
    <n v="683.14400000000001"/>
    <n v="4"/>
    <n v="0.3"/>
    <n v="0"/>
  </r>
  <r>
    <n v="4782"/>
    <x v="2371"/>
    <x v="2"/>
    <x v="845"/>
    <d v="2011-12-11T00:00:00"/>
    <s v="Standard Class"/>
    <s v="SC-20725"/>
    <s v="Steven Cartwright"/>
    <x v="0"/>
    <s v="United States"/>
    <x v="12"/>
    <x v="5"/>
    <n v="77070"/>
    <x v="2"/>
    <s v="OFF-BI-10000201"/>
    <x v="1"/>
    <x v="8"/>
    <x v="1678"/>
    <n v="1.476"/>
    <n v="3"/>
    <n v="0.8"/>
    <n v="-2.214"/>
  </r>
  <r>
    <n v="4783"/>
    <x v="2371"/>
    <x v="2"/>
    <x v="845"/>
    <d v="2011-12-11T00:00:00"/>
    <s v="Standard Class"/>
    <s v="SC-20725"/>
    <s v="Steven Cartwright"/>
    <x v="0"/>
    <s v="United States"/>
    <x v="12"/>
    <x v="5"/>
    <n v="77070"/>
    <x v="2"/>
    <s v="OFF-SU-10004115"/>
    <x v="1"/>
    <x v="14"/>
    <x v="510"/>
    <n v="40.712000000000003"/>
    <n v="7"/>
    <n v="0.2"/>
    <n v="3.5623"/>
  </r>
  <r>
    <n v="4784"/>
    <x v="2372"/>
    <x v="3"/>
    <x v="480"/>
    <d v="2014-02-02T00:00:00"/>
    <s v="Standard Class"/>
    <s v="GB-14575"/>
    <s v="Giulietta Baptist"/>
    <x v="0"/>
    <s v="United States"/>
    <x v="391"/>
    <x v="41"/>
    <n v="67212"/>
    <x v="2"/>
    <s v="OFF-PA-10000806"/>
    <x v="1"/>
    <x v="10"/>
    <x v="948"/>
    <n v="279.89999999999998"/>
    <n v="5"/>
    <n v="0"/>
    <n v="137.15100000000001"/>
  </r>
  <r>
    <n v="4785"/>
    <x v="2373"/>
    <x v="1"/>
    <x v="555"/>
    <d v="2012-12-16T00:00:00"/>
    <s v="Standard Class"/>
    <s v="IM-15070"/>
    <s v="Irene Maddox"/>
    <x v="0"/>
    <s v="United States"/>
    <x v="77"/>
    <x v="22"/>
    <n v="80906"/>
    <x v="1"/>
    <s v="OFF-AR-10001473"/>
    <x v="1"/>
    <x v="6"/>
    <x v="1332"/>
    <n v="13.12"/>
    <n v="5"/>
    <n v="0.2"/>
    <n v="1.1479999999999999"/>
  </r>
  <r>
    <n v="4786"/>
    <x v="2373"/>
    <x v="1"/>
    <x v="555"/>
    <d v="2012-12-16T00:00:00"/>
    <s v="Standard Class"/>
    <s v="IM-15070"/>
    <s v="Irene Maddox"/>
    <x v="0"/>
    <s v="United States"/>
    <x v="77"/>
    <x v="22"/>
    <n v="80906"/>
    <x v="1"/>
    <s v="FUR-BO-10003450"/>
    <x v="0"/>
    <x v="0"/>
    <x v="1344"/>
    <n v="69.575999999999993"/>
    <n v="4"/>
    <n v="0.7"/>
    <n v="-143.79040000000001"/>
  </r>
  <r>
    <n v="4787"/>
    <x v="2373"/>
    <x v="1"/>
    <x v="555"/>
    <d v="2012-12-16T00:00:00"/>
    <s v="Standard Class"/>
    <s v="IM-15070"/>
    <s v="Irene Maddox"/>
    <x v="0"/>
    <s v="United States"/>
    <x v="77"/>
    <x v="22"/>
    <n v="80906"/>
    <x v="1"/>
    <s v="OFF-AR-10001545"/>
    <x v="1"/>
    <x v="6"/>
    <x v="812"/>
    <n v="4.2240000000000002"/>
    <n v="3"/>
    <n v="0.2"/>
    <n v="0.47520000000000001"/>
  </r>
  <r>
    <n v="4788"/>
    <x v="2373"/>
    <x v="1"/>
    <x v="555"/>
    <d v="2012-12-16T00:00:00"/>
    <s v="Standard Class"/>
    <s v="IM-15070"/>
    <s v="Irene Maddox"/>
    <x v="0"/>
    <s v="United States"/>
    <x v="77"/>
    <x v="22"/>
    <n v="80906"/>
    <x v="1"/>
    <s v="TEC-AC-10004396"/>
    <x v="2"/>
    <x v="11"/>
    <x v="1679"/>
    <n v="58.08"/>
    <n v="4"/>
    <n v="0.2"/>
    <n v="-6.5339999999999998"/>
  </r>
  <r>
    <n v="4789"/>
    <x v="2373"/>
    <x v="1"/>
    <x v="555"/>
    <d v="2012-12-16T00:00:00"/>
    <s v="Standard Class"/>
    <s v="IM-15070"/>
    <s v="Irene Maddox"/>
    <x v="0"/>
    <s v="United States"/>
    <x v="77"/>
    <x v="22"/>
    <n v="80906"/>
    <x v="1"/>
    <s v="FUR-FU-10002456"/>
    <x v="0"/>
    <x v="5"/>
    <x v="1009"/>
    <n v="52.415999999999997"/>
    <n v="9"/>
    <n v="0.2"/>
    <n v="15.069599999999999"/>
  </r>
  <r>
    <n v="4790"/>
    <x v="2373"/>
    <x v="1"/>
    <x v="555"/>
    <d v="2012-12-16T00:00:00"/>
    <s v="Standard Class"/>
    <s v="IM-15070"/>
    <s v="Irene Maddox"/>
    <x v="0"/>
    <s v="United States"/>
    <x v="77"/>
    <x v="22"/>
    <n v="80906"/>
    <x v="1"/>
    <s v="FUR-FU-10001473"/>
    <x v="0"/>
    <x v="5"/>
    <x v="984"/>
    <n v="54.92"/>
    <n v="5"/>
    <n v="0.2"/>
    <n v="10.984"/>
  </r>
  <r>
    <n v="4791"/>
    <x v="2373"/>
    <x v="1"/>
    <x v="555"/>
    <d v="2012-12-16T00:00:00"/>
    <s v="Standard Class"/>
    <s v="IM-15070"/>
    <s v="Irene Maddox"/>
    <x v="0"/>
    <s v="United States"/>
    <x v="77"/>
    <x v="22"/>
    <n v="80906"/>
    <x v="1"/>
    <s v="FUR-TA-10000849"/>
    <x v="0"/>
    <x v="3"/>
    <x v="1318"/>
    <n v="364.95"/>
    <n v="5"/>
    <n v="0.5"/>
    <n v="-248.166"/>
  </r>
  <r>
    <n v="4792"/>
    <x v="2373"/>
    <x v="1"/>
    <x v="555"/>
    <d v="2012-12-16T00:00:00"/>
    <s v="Standard Class"/>
    <s v="IM-15070"/>
    <s v="Irene Maddox"/>
    <x v="0"/>
    <s v="United States"/>
    <x v="77"/>
    <x v="22"/>
    <n v="80906"/>
    <x v="1"/>
    <s v="OFF-PA-10001166"/>
    <x v="1"/>
    <x v="10"/>
    <x v="1680"/>
    <n v="85.055999999999997"/>
    <n v="3"/>
    <n v="0.2"/>
    <n v="28.706399999999999"/>
  </r>
  <r>
    <n v="4793"/>
    <x v="2373"/>
    <x v="1"/>
    <x v="555"/>
    <d v="2012-12-16T00:00:00"/>
    <s v="Standard Class"/>
    <s v="IM-15070"/>
    <s v="Irene Maddox"/>
    <x v="0"/>
    <s v="United States"/>
    <x v="77"/>
    <x v="22"/>
    <n v="80906"/>
    <x v="1"/>
    <s v="OFF-PA-10003256"/>
    <x v="1"/>
    <x v="10"/>
    <x v="96"/>
    <n v="27.696000000000002"/>
    <n v="3"/>
    <n v="0.2"/>
    <n v="9.6936"/>
  </r>
  <r>
    <n v="4794"/>
    <x v="2374"/>
    <x v="1"/>
    <x v="685"/>
    <d v="2012-04-07T00:00:00"/>
    <s v="Standard Class"/>
    <s v="MM-18055"/>
    <s v="Michelle Moray"/>
    <x v="0"/>
    <s v="United States"/>
    <x v="20"/>
    <x v="15"/>
    <n v="10011"/>
    <x v="3"/>
    <s v="OFF-PA-10002870"/>
    <x v="1"/>
    <x v="10"/>
    <x v="893"/>
    <n v="24.96"/>
    <n v="4"/>
    <n v="0"/>
    <n v="11.231999999999999"/>
  </r>
  <r>
    <n v="4795"/>
    <x v="2375"/>
    <x v="1"/>
    <x v="199"/>
    <d v="2012-03-23T00:00:00"/>
    <s v="Standard Class"/>
    <s v="MF-18250"/>
    <s v="Monica Federle"/>
    <x v="1"/>
    <s v="United States"/>
    <x v="1"/>
    <x v="1"/>
    <n v="90036"/>
    <x v="1"/>
    <s v="FUR-FU-10001215"/>
    <x v="0"/>
    <x v="5"/>
    <x v="1600"/>
    <n v="43.13"/>
    <n v="1"/>
    <n v="0"/>
    <n v="18.114599999999999"/>
  </r>
  <r>
    <n v="4796"/>
    <x v="2376"/>
    <x v="1"/>
    <x v="863"/>
    <d v="2012-08-17T00:00:00"/>
    <s v="Standard Class"/>
    <s v="CK-12595"/>
    <s v="Clytie Kelty"/>
    <x v="0"/>
    <s v="United States"/>
    <x v="419"/>
    <x v="32"/>
    <n v="30062"/>
    <x v="0"/>
    <s v="OFF-BI-10004187"/>
    <x v="1"/>
    <x v="8"/>
    <x v="33"/>
    <n v="5.64"/>
    <n v="3"/>
    <n v="0"/>
    <n v="2.7071999999999998"/>
  </r>
  <r>
    <n v="4797"/>
    <x v="2377"/>
    <x v="0"/>
    <x v="675"/>
    <d v="2013-05-20T00:00:00"/>
    <s v="Standard Class"/>
    <s v="MK-17905"/>
    <s v="Michael Kennedy"/>
    <x v="1"/>
    <s v="United States"/>
    <x v="108"/>
    <x v="2"/>
    <n v="32216"/>
    <x v="0"/>
    <s v="OFF-BI-10001718"/>
    <x v="1"/>
    <x v="8"/>
    <x v="1216"/>
    <n v="57.582000000000001"/>
    <n v="3"/>
    <n v="0.7"/>
    <n v="-44.1462"/>
  </r>
  <r>
    <n v="4798"/>
    <x v="2377"/>
    <x v="0"/>
    <x v="675"/>
    <d v="2013-05-20T00:00:00"/>
    <s v="Standard Class"/>
    <s v="MK-17905"/>
    <s v="Michael Kennedy"/>
    <x v="1"/>
    <s v="United States"/>
    <x v="108"/>
    <x v="2"/>
    <n v="32216"/>
    <x v="0"/>
    <s v="OFF-PA-10004983"/>
    <x v="1"/>
    <x v="10"/>
    <x v="1323"/>
    <n v="31.103999999999999"/>
    <n v="6"/>
    <n v="0.2"/>
    <n v="10.8864"/>
  </r>
  <r>
    <n v="4799"/>
    <x v="2377"/>
    <x v="0"/>
    <x v="675"/>
    <d v="2013-05-20T00:00:00"/>
    <s v="Standard Class"/>
    <s v="MK-17905"/>
    <s v="Michael Kennedy"/>
    <x v="1"/>
    <s v="United States"/>
    <x v="108"/>
    <x v="2"/>
    <n v="32216"/>
    <x v="0"/>
    <s v="FUR-FU-10002396"/>
    <x v="0"/>
    <x v="5"/>
    <x v="1581"/>
    <n v="30.192"/>
    <n v="3"/>
    <n v="0.2"/>
    <n v="8.3027999999999995"/>
  </r>
  <r>
    <n v="4800"/>
    <x v="2377"/>
    <x v="0"/>
    <x v="675"/>
    <d v="2013-05-20T00:00:00"/>
    <s v="Standard Class"/>
    <s v="MK-17905"/>
    <s v="Michael Kennedy"/>
    <x v="1"/>
    <s v="United States"/>
    <x v="108"/>
    <x v="2"/>
    <n v="32216"/>
    <x v="0"/>
    <s v="TEC-PH-10003988"/>
    <x v="2"/>
    <x v="7"/>
    <x v="47"/>
    <n v="43.6"/>
    <n v="5"/>
    <n v="0.2"/>
    <n v="4.3600000000000003"/>
  </r>
  <r>
    <n v="4801"/>
    <x v="2377"/>
    <x v="0"/>
    <x v="675"/>
    <d v="2013-05-20T00:00:00"/>
    <s v="Standard Class"/>
    <s v="MK-17905"/>
    <s v="Michael Kennedy"/>
    <x v="1"/>
    <s v="United States"/>
    <x v="108"/>
    <x v="2"/>
    <n v="32216"/>
    <x v="0"/>
    <s v="OFF-AR-10002467"/>
    <x v="1"/>
    <x v="6"/>
    <x v="1681"/>
    <n v="4.7679999999999998"/>
    <n v="2"/>
    <n v="0.2"/>
    <n v="0.41720000000000002"/>
  </r>
  <r>
    <n v="4802"/>
    <x v="2377"/>
    <x v="0"/>
    <x v="675"/>
    <d v="2013-05-20T00:00:00"/>
    <s v="Standard Class"/>
    <s v="MK-17905"/>
    <s v="Michael Kennedy"/>
    <x v="1"/>
    <s v="United States"/>
    <x v="108"/>
    <x v="2"/>
    <n v="32216"/>
    <x v="0"/>
    <s v="OFF-BI-10004002"/>
    <x v="1"/>
    <x v="8"/>
    <x v="152"/>
    <n v="10.38"/>
    <n v="2"/>
    <n v="0.7"/>
    <n v="-7.6120000000000001"/>
  </r>
  <r>
    <n v="4803"/>
    <x v="2377"/>
    <x v="0"/>
    <x v="675"/>
    <d v="2013-05-20T00:00:00"/>
    <s v="Standard Class"/>
    <s v="MK-17905"/>
    <s v="Michael Kennedy"/>
    <x v="1"/>
    <s v="United States"/>
    <x v="108"/>
    <x v="2"/>
    <n v="32216"/>
    <x v="0"/>
    <s v="OFF-BI-10002309"/>
    <x v="1"/>
    <x v="8"/>
    <x v="78"/>
    <n v="13.391999999999999"/>
    <n v="8"/>
    <n v="0.7"/>
    <n v="-9.8208000000000002"/>
  </r>
  <r>
    <n v="4804"/>
    <x v="2378"/>
    <x v="3"/>
    <x v="1002"/>
    <d v="2014-07-18T00:00:00"/>
    <s v="Second Class"/>
    <s v="MH-17455"/>
    <s v="Mark Hamilton"/>
    <x v="0"/>
    <s v="United States"/>
    <x v="10"/>
    <x v="9"/>
    <n v="19140"/>
    <x v="3"/>
    <s v="TEC-PH-10003885"/>
    <x v="2"/>
    <x v="7"/>
    <x v="772"/>
    <n v="39.594000000000001"/>
    <n v="1"/>
    <n v="0.4"/>
    <n v="-7.2588999999999997"/>
  </r>
  <r>
    <n v="4805"/>
    <x v="2378"/>
    <x v="3"/>
    <x v="1002"/>
    <d v="2014-07-18T00:00:00"/>
    <s v="Second Class"/>
    <s v="MH-17455"/>
    <s v="Mark Hamilton"/>
    <x v="0"/>
    <s v="United States"/>
    <x v="10"/>
    <x v="9"/>
    <n v="19140"/>
    <x v="3"/>
    <s v="FUR-FU-10002501"/>
    <x v="0"/>
    <x v="5"/>
    <x v="1284"/>
    <n v="91.007999999999996"/>
    <n v="9"/>
    <n v="0.2"/>
    <n v="19.339200000000002"/>
  </r>
  <r>
    <n v="4806"/>
    <x v="2379"/>
    <x v="1"/>
    <x v="6"/>
    <d v="2012-11-25T00:00:00"/>
    <s v="Second Class"/>
    <s v="NG-18430"/>
    <s v="Nathan Gelder"/>
    <x v="0"/>
    <s v="United States"/>
    <x v="1"/>
    <x v="1"/>
    <n v="90008"/>
    <x v="1"/>
    <s v="OFF-PA-10000176"/>
    <x v="1"/>
    <x v="10"/>
    <x v="634"/>
    <n v="37.94"/>
    <n v="2"/>
    <n v="0"/>
    <n v="18.211200000000002"/>
  </r>
  <r>
    <n v="4807"/>
    <x v="2379"/>
    <x v="1"/>
    <x v="6"/>
    <d v="2012-11-25T00:00:00"/>
    <s v="Second Class"/>
    <s v="NG-18430"/>
    <s v="Nathan Gelder"/>
    <x v="0"/>
    <s v="United States"/>
    <x v="1"/>
    <x v="1"/>
    <n v="90008"/>
    <x v="1"/>
    <s v="OFF-PA-10000327"/>
    <x v="1"/>
    <x v="10"/>
    <x v="1428"/>
    <n v="42.8"/>
    <n v="10"/>
    <n v="0"/>
    <n v="19.260000000000002"/>
  </r>
  <r>
    <n v="4808"/>
    <x v="2379"/>
    <x v="1"/>
    <x v="6"/>
    <d v="2012-11-25T00:00:00"/>
    <s v="Second Class"/>
    <s v="NG-18430"/>
    <s v="Nathan Gelder"/>
    <x v="0"/>
    <s v="United States"/>
    <x v="1"/>
    <x v="1"/>
    <n v="90008"/>
    <x v="1"/>
    <s v="OFF-ST-10004634"/>
    <x v="1"/>
    <x v="4"/>
    <x v="597"/>
    <n v="33.630000000000003"/>
    <n v="3"/>
    <n v="0"/>
    <n v="10.089"/>
  </r>
  <r>
    <n v="4809"/>
    <x v="2380"/>
    <x v="2"/>
    <x v="533"/>
    <d v="2011-11-28T00:00:00"/>
    <s v="Standard Class"/>
    <s v="PB-19210"/>
    <s v="Phillip Breyer"/>
    <x v="1"/>
    <s v="United States"/>
    <x v="10"/>
    <x v="9"/>
    <n v="19134"/>
    <x v="3"/>
    <s v="OFF-EN-10003040"/>
    <x v="1"/>
    <x v="12"/>
    <x v="1224"/>
    <n v="62.808"/>
    <n v="3"/>
    <n v="0.2"/>
    <n v="21.197700000000001"/>
  </r>
  <r>
    <n v="4810"/>
    <x v="2381"/>
    <x v="1"/>
    <x v="17"/>
    <d v="2012-12-30T00:00:00"/>
    <s v="First Class"/>
    <s v="RE-19450"/>
    <s v="Richard Eichhorn"/>
    <x v="0"/>
    <s v="United States"/>
    <x v="342"/>
    <x v="6"/>
    <n v="54703"/>
    <x v="2"/>
    <s v="OFF-PA-10003228"/>
    <x v="1"/>
    <x v="10"/>
    <x v="1668"/>
    <n v="195.64"/>
    <n v="4"/>
    <n v="0"/>
    <n v="91.950800000000001"/>
  </r>
  <r>
    <n v="4811"/>
    <x v="2381"/>
    <x v="1"/>
    <x v="17"/>
    <d v="2012-12-30T00:00:00"/>
    <s v="First Class"/>
    <s v="RE-19450"/>
    <s v="Richard Eichhorn"/>
    <x v="0"/>
    <s v="United States"/>
    <x v="342"/>
    <x v="6"/>
    <n v="54703"/>
    <x v="2"/>
    <s v="TEC-PH-10004345"/>
    <x v="2"/>
    <x v="7"/>
    <x v="1167"/>
    <n v="239.9"/>
    <n v="2"/>
    <n v="0"/>
    <n v="71.97"/>
  </r>
  <r>
    <n v="4812"/>
    <x v="2382"/>
    <x v="0"/>
    <x v="696"/>
    <d v="2013-11-20T00:00:00"/>
    <s v="Second Class"/>
    <s v="EB-14110"/>
    <s v="Eugene Barchas"/>
    <x v="0"/>
    <s v="United States"/>
    <x v="10"/>
    <x v="9"/>
    <n v="19134"/>
    <x v="3"/>
    <s v="FUR-CH-10000785"/>
    <x v="0"/>
    <x v="1"/>
    <x v="320"/>
    <n v="380.05799999999999"/>
    <n v="3"/>
    <n v="0.3"/>
    <n v="-21.717600000000001"/>
  </r>
  <r>
    <n v="4813"/>
    <x v="2382"/>
    <x v="0"/>
    <x v="696"/>
    <d v="2013-11-20T00:00:00"/>
    <s v="Second Class"/>
    <s v="EB-14110"/>
    <s v="Eugene Barchas"/>
    <x v="0"/>
    <s v="United States"/>
    <x v="10"/>
    <x v="9"/>
    <n v="19134"/>
    <x v="3"/>
    <s v="TEC-CO-10004115"/>
    <x v="2"/>
    <x v="16"/>
    <x v="356"/>
    <n v="1199.9760000000001"/>
    <n v="4"/>
    <n v="0.4"/>
    <n v="179.99639999999999"/>
  </r>
  <r>
    <n v="4814"/>
    <x v="2382"/>
    <x v="0"/>
    <x v="696"/>
    <d v="2013-11-20T00:00:00"/>
    <s v="Second Class"/>
    <s v="EB-14110"/>
    <s v="Eugene Barchas"/>
    <x v="0"/>
    <s v="United States"/>
    <x v="10"/>
    <x v="9"/>
    <n v="19134"/>
    <x v="3"/>
    <s v="FUR-FU-10002813"/>
    <x v="0"/>
    <x v="5"/>
    <x v="1682"/>
    <n v="48.576000000000001"/>
    <n v="3"/>
    <n v="0.2"/>
    <n v="9.7151999999999994"/>
  </r>
  <r>
    <n v="4815"/>
    <x v="2383"/>
    <x v="0"/>
    <x v="541"/>
    <d v="2013-11-05T00:00:00"/>
    <s v="First Class"/>
    <s v="TB-21625"/>
    <s v="Trudy Brown"/>
    <x v="0"/>
    <s v="United States"/>
    <x v="1"/>
    <x v="1"/>
    <n v="90004"/>
    <x v="1"/>
    <s v="OFF-PA-10002751"/>
    <x v="1"/>
    <x v="10"/>
    <x v="150"/>
    <n v="17.940000000000001"/>
    <n v="3"/>
    <n v="0"/>
    <n v="8.0730000000000004"/>
  </r>
  <r>
    <n v="4816"/>
    <x v="2384"/>
    <x v="2"/>
    <x v="58"/>
    <d v="2011-12-31T00:00:00"/>
    <s v="Standard Class"/>
    <s v="MG-17695"/>
    <s v="Maureen Gnade"/>
    <x v="0"/>
    <s v="United States"/>
    <x v="10"/>
    <x v="9"/>
    <n v="19134"/>
    <x v="3"/>
    <s v="OFF-PA-10004569"/>
    <x v="1"/>
    <x v="10"/>
    <x v="227"/>
    <n v="18.263999999999999"/>
    <n v="3"/>
    <n v="0.2"/>
    <n v="6.1641000000000004"/>
  </r>
  <r>
    <n v="4817"/>
    <x v="2384"/>
    <x v="2"/>
    <x v="58"/>
    <d v="2011-12-31T00:00:00"/>
    <s v="Standard Class"/>
    <s v="MG-17695"/>
    <s v="Maureen Gnade"/>
    <x v="0"/>
    <s v="United States"/>
    <x v="10"/>
    <x v="9"/>
    <n v="19134"/>
    <x v="3"/>
    <s v="OFF-AP-10002998"/>
    <x v="1"/>
    <x v="9"/>
    <x v="1635"/>
    <n v="34.655999999999999"/>
    <n v="2"/>
    <n v="0.2"/>
    <n v="5.6315999999999997"/>
  </r>
  <r>
    <n v="4818"/>
    <x v="2384"/>
    <x v="2"/>
    <x v="58"/>
    <d v="2011-12-31T00:00:00"/>
    <s v="Standard Class"/>
    <s v="MG-17695"/>
    <s v="Maureen Gnade"/>
    <x v="0"/>
    <s v="United States"/>
    <x v="10"/>
    <x v="9"/>
    <n v="19134"/>
    <x v="3"/>
    <s v="OFF-AP-10003287"/>
    <x v="1"/>
    <x v="9"/>
    <x v="538"/>
    <n v="81.552000000000007"/>
    <n v="2"/>
    <n v="0.2"/>
    <n v="8.1552000000000007"/>
  </r>
  <r>
    <n v="4819"/>
    <x v="2384"/>
    <x v="2"/>
    <x v="58"/>
    <d v="2011-12-31T00:00:00"/>
    <s v="Standard Class"/>
    <s v="MG-17695"/>
    <s v="Maureen Gnade"/>
    <x v="0"/>
    <s v="United States"/>
    <x v="10"/>
    <x v="9"/>
    <n v="19134"/>
    <x v="3"/>
    <s v="OFF-ST-10001370"/>
    <x v="1"/>
    <x v="4"/>
    <x v="1023"/>
    <n v="227.136"/>
    <n v="4"/>
    <n v="0.2"/>
    <n v="-42.588000000000001"/>
  </r>
  <r>
    <n v="4820"/>
    <x v="2385"/>
    <x v="3"/>
    <x v="110"/>
    <d v="2014-06-15T00:00:00"/>
    <s v="Standard Class"/>
    <s v="LW-17125"/>
    <s v="Liz Willingham"/>
    <x v="0"/>
    <s v="United States"/>
    <x v="165"/>
    <x v="29"/>
    <n v="6360"/>
    <x v="3"/>
    <s v="OFF-BI-10004040"/>
    <x v="1"/>
    <x v="8"/>
    <x v="1478"/>
    <n v="10.36"/>
    <n v="2"/>
    <n v="0"/>
    <n v="5.0763999999999996"/>
  </r>
  <r>
    <n v="4821"/>
    <x v="2386"/>
    <x v="1"/>
    <x v="1003"/>
    <d v="2012-11-04T00:00:00"/>
    <s v="Standard Class"/>
    <s v="PF-19120"/>
    <s v="Peter Fuller"/>
    <x v="0"/>
    <s v="United States"/>
    <x v="52"/>
    <x v="5"/>
    <n v="78207"/>
    <x v="2"/>
    <s v="OFF-AP-10002651"/>
    <x v="1"/>
    <x v="9"/>
    <x v="1341"/>
    <n v="463.24799999999999"/>
    <n v="8"/>
    <n v="0.8"/>
    <n v="-1181.2824000000001"/>
  </r>
  <r>
    <n v="4822"/>
    <x v="2386"/>
    <x v="1"/>
    <x v="1003"/>
    <d v="2012-11-04T00:00:00"/>
    <s v="Standard Class"/>
    <s v="PF-19120"/>
    <s v="Peter Fuller"/>
    <x v="0"/>
    <s v="United States"/>
    <x v="52"/>
    <x v="5"/>
    <n v="78207"/>
    <x v="2"/>
    <s v="TEC-AC-10002402"/>
    <x v="2"/>
    <x v="11"/>
    <x v="651"/>
    <n v="383.952"/>
    <n v="6"/>
    <n v="0.2"/>
    <n v="47.994"/>
  </r>
  <r>
    <n v="4823"/>
    <x v="2387"/>
    <x v="0"/>
    <x v="212"/>
    <d v="2013-12-07T00:00:00"/>
    <s v="Same Day"/>
    <s v="NZ-18565"/>
    <s v="Nick Zandusky"/>
    <x v="2"/>
    <s v="United States"/>
    <x v="420"/>
    <x v="16"/>
    <n v="85364"/>
    <x v="1"/>
    <s v="OFF-BI-10001658"/>
    <x v="1"/>
    <x v="8"/>
    <x v="439"/>
    <n v="44.856000000000002"/>
    <n v="6"/>
    <n v="0.7"/>
    <n v="-35.884799999999998"/>
  </r>
  <r>
    <n v="4824"/>
    <x v="2388"/>
    <x v="0"/>
    <x v="831"/>
    <d v="2013-11-27T00:00:00"/>
    <s v="Standard Class"/>
    <s v="CK-12205"/>
    <s v="Chloris Kastensmidt"/>
    <x v="0"/>
    <s v="United States"/>
    <x v="38"/>
    <x v="24"/>
    <n v="43229"/>
    <x v="3"/>
    <s v="TEC-MA-10000752"/>
    <x v="2"/>
    <x v="15"/>
    <x v="1683"/>
    <n v="30.344999999999999"/>
    <n v="7"/>
    <n v="0.7"/>
    <n v="-24.276"/>
  </r>
  <r>
    <n v="4825"/>
    <x v="2388"/>
    <x v="0"/>
    <x v="831"/>
    <d v="2013-11-27T00:00:00"/>
    <s v="Standard Class"/>
    <s v="CK-12205"/>
    <s v="Chloris Kastensmidt"/>
    <x v="0"/>
    <s v="United States"/>
    <x v="38"/>
    <x v="24"/>
    <n v="43229"/>
    <x v="3"/>
    <s v="FUR-CH-10003817"/>
    <x v="0"/>
    <x v="1"/>
    <x v="162"/>
    <n v="127.554"/>
    <n v="3"/>
    <n v="0.3"/>
    <n v="-9.1110000000000007"/>
  </r>
  <r>
    <n v="4826"/>
    <x v="2388"/>
    <x v="0"/>
    <x v="831"/>
    <d v="2013-11-27T00:00:00"/>
    <s v="Standard Class"/>
    <s v="CK-12205"/>
    <s v="Chloris Kastensmidt"/>
    <x v="0"/>
    <s v="United States"/>
    <x v="38"/>
    <x v="24"/>
    <n v="43229"/>
    <x v="3"/>
    <s v="FUR-FU-10001876"/>
    <x v="0"/>
    <x v="5"/>
    <x v="1394"/>
    <n v="77.951999999999998"/>
    <n v="3"/>
    <n v="0.2"/>
    <n v="15.590400000000001"/>
  </r>
  <r>
    <n v="4827"/>
    <x v="2389"/>
    <x v="3"/>
    <x v="105"/>
    <d v="2014-11-16T00:00:00"/>
    <s v="First Class"/>
    <s v="JE-15610"/>
    <s v="Jim Epp"/>
    <x v="1"/>
    <s v="United States"/>
    <x v="1"/>
    <x v="1"/>
    <n v="90036"/>
    <x v="1"/>
    <s v="OFF-BI-10003460"/>
    <x v="1"/>
    <x v="8"/>
    <x v="234"/>
    <n v="14.016"/>
    <n v="4"/>
    <n v="0.2"/>
    <n v="4.9055999999999997"/>
  </r>
  <r>
    <n v="4828"/>
    <x v="2390"/>
    <x v="2"/>
    <x v="301"/>
    <d v="2011-08-11T00:00:00"/>
    <s v="Standard Class"/>
    <s v="JO-15145"/>
    <s v="Jack O'Briant"/>
    <x v="1"/>
    <s v="United States"/>
    <x v="102"/>
    <x v="0"/>
    <n v="40475"/>
    <x v="0"/>
    <s v="OFF-ST-10000464"/>
    <x v="1"/>
    <x v="4"/>
    <x v="1135"/>
    <n v="69.52"/>
    <n v="2"/>
    <n v="0"/>
    <n v="19.465599999999998"/>
  </r>
  <r>
    <n v="4829"/>
    <x v="2390"/>
    <x v="2"/>
    <x v="301"/>
    <d v="2011-08-11T00:00:00"/>
    <s v="Standard Class"/>
    <s v="JO-15145"/>
    <s v="Jack O'Briant"/>
    <x v="1"/>
    <s v="United States"/>
    <x v="102"/>
    <x v="0"/>
    <n v="40475"/>
    <x v="0"/>
    <s v="OFF-AR-10001919"/>
    <x v="1"/>
    <x v="6"/>
    <x v="853"/>
    <n v="5.64"/>
    <n v="3"/>
    <n v="0"/>
    <n v="1.6355999999999999"/>
  </r>
  <r>
    <n v="4830"/>
    <x v="2391"/>
    <x v="0"/>
    <x v="666"/>
    <d v="2013-05-22T00:00:00"/>
    <s v="Standard Class"/>
    <s v="TT-21220"/>
    <s v="Thomas Thornton"/>
    <x v="0"/>
    <s v="United States"/>
    <x v="20"/>
    <x v="15"/>
    <n v="10035"/>
    <x v="3"/>
    <s v="OFF-BI-10002393"/>
    <x v="1"/>
    <x v="8"/>
    <x v="1188"/>
    <n v="13.776"/>
    <n v="3"/>
    <n v="0.2"/>
    <n v="4.4771999999999998"/>
  </r>
  <r>
    <n v="4831"/>
    <x v="2392"/>
    <x v="2"/>
    <x v="845"/>
    <d v="2011-12-11T00:00:00"/>
    <s v="Standard Class"/>
    <s v="MS-17365"/>
    <s v="Maribeth Schnelling"/>
    <x v="0"/>
    <s v="United States"/>
    <x v="421"/>
    <x v="6"/>
    <n v="54401"/>
    <x v="2"/>
    <s v="OFF-AP-10001293"/>
    <x v="1"/>
    <x v="9"/>
    <x v="1337"/>
    <n v="245.88"/>
    <n v="6"/>
    <n v="0"/>
    <n v="68.846400000000003"/>
  </r>
  <r>
    <n v="4832"/>
    <x v="2392"/>
    <x v="2"/>
    <x v="845"/>
    <d v="2011-12-11T00:00:00"/>
    <s v="Standard Class"/>
    <s v="MS-17365"/>
    <s v="Maribeth Schnelling"/>
    <x v="0"/>
    <s v="United States"/>
    <x v="421"/>
    <x v="6"/>
    <n v="54401"/>
    <x v="2"/>
    <s v="OFF-ST-10004258"/>
    <x v="1"/>
    <x v="4"/>
    <x v="754"/>
    <n v="36.630000000000003"/>
    <n v="3"/>
    <n v="0"/>
    <n v="9.8901000000000003"/>
  </r>
  <r>
    <n v="4833"/>
    <x v="2392"/>
    <x v="2"/>
    <x v="845"/>
    <d v="2011-12-11T00:00:00"/>
    <s v="Standard Class"/>
    <s v="MS-17365"/>
    <s v="Maribeth Schnelling"/>
    <x v="0"/>
    <s v="United States"/>
    <x v="421"/>
    <x v="6"/>
    <n v="54401"/>
    <x v="2"/>
    <s v="OFF-ST-10002214"/>
    <x v="1"/>
    <x v="4"/>
    <x v="994"/>
    <n v="22.58"/>
    <n v="2"/>
    <n v="0"/>
    <n v="5.8708"/>
  </r>
  <r>
    <n v="4834"/>
    <x v="2392"/>
    <x v="2"/>
    <x v="845"/>
    <d v="2011-12-11T00:00:00"/>
    <s v="Standard Class"/>
    <s v="MS-17365"/>
    <s v="Maribeth Schnelling"/>
    <x v="0"/>
    <s v="United States"/>
    <x v="421"/>
    <x v="6"/>
    <n v="54401"/>
    <x v="2"/>
    <s v="OFF-BI-10004970"/>
    <x v="1"/>
    <x v="8"/>
    <x v="908"/>
    <n v="12.39"/>
    <n v="3"/>
    <n v="0"/>
    <n v="5.8232999999999997"/>
  </r>
  <r>
    <n v="4835"/>
    <x v="2393"/>
    <x v="3"/>
    <x v="361"/>
    <d v="2014-11-10T00:00:00"/>
    <s v="Standard Class"/>
    <s v="MP-18175"/>
    <s v="Mike Pelletier"/>
    <x v="2"/>
    <s v="United States"/>
    <x v="8"/>
    <x v="1"/>
    <n v="94110"/>
    <x v="1"/>
    <s v="OFF-BI-10002571"/>
    <x v="1"/>
    <x v="8"/>
    <x v="1204"/>
    <n v="39.92"/>
    <n v="5"/>
    <n v="0.2"/>
    <n v="13.473000000000001"/>
  </r>
  <r>
    <n v="4836"/>
    <x v="2393"/>
    <x v="3"/>
    <x v="361"/>
    <d v="2014-11-10T00:00:00"/>
    <s v="Standard Class"/>
    <s v="MP-18175"/>
    <s v="Mike Pelletier"/>
    <x v="2"/>
    <s v="United States"/>
    <x v="8"/>
    <x v="1"/>
    <n v="94110"/>
    <x v="1"/>
    <s v="OFF-PA-10002581"/>
    <x v="1"/>
    <x v="10"/>
    <x v="1300"/>
    <n v="61.96"/>
    <n v="2"/>
    <n v="0"/>
    <n v="27.882000000000001"/>
  </r>
  <r>
    <n v="4837"/>
    <x v="2393"/>
    <x v="3"/>
    <x v="361"/>
    <d v="2014-11-10T00:00:00"/>
    <s v="Standard Class"/>
    <s v="MP-18175"/>
    <s v="Mike Pelletier"/>
    <x v="2"/>
    <s v="United States"/>
    <x v="8"/>
    <x v="1"/>
    <n v="94110"/>
    <x v="1"/>
    <s v="OFF-BI-10001097"/>
    <x v="1"/>
    <x v="8"/>
    <x v="789"/>
    <n v="19.936"/>
    <n v="4"/>
    <n v="0.2"/>
    <n v="7.2267999999999999"/>
  </r>
  <r>
    <n v="4838"/>
    <x v="2394"/>
    <x v="3"/>
    <x v="702"/>
    <d v="2014-04-06T00:00:00"/>
    <s v="First Class"/>
    <s v="FH-14350"/>
    <s v="Fred Harton"/>
    <x v="0"/>
    <s v="United States"/>
    <x v="65"/>
    <x v="24"/>
    <n v="43017"/>
    <x v="3"/>
    <s v="OFF-BI-10003429"/>
    <x v="1"/>
    <x v="8"/>
    <x v="844"/>
    <n v="3.798"/>
    <n v="2"/>
    <n v="0.7"/>
    <n v="-2.6585999999999999"/>
  </r>
  <r>
    <n v="4839"/>
    <x v="2394"/>
    <x v="3"/>
    <x v="702"/>
    <d v="2014-04-06T00:00:00"/>
    <s v="First Class"/>
    <s v="FH-14350"/>
    <s v="Fred Harton"/>
    <x v="0"/>
    <s v="United States"/>
    <x v="65"/>
    <x v="24"/>
    <n v="43017"/>
    <x v="3"/>
    <s v="OFF-PA-10000682"/>
    <x v="1"/>
    <x v="10"/>
    <x v="859"/>
    <n v="27.744"/>
    <n v="6"/>
    <n v="0.2"/>
    <n v="10.0572"/>
  </r>
  <r>
    <n v="4840"/>
    <x v="2394"/>
    <x v="3"/>
    <x v="702"/>
    <d v="2014-04-06T00:00:00"/>
    <s v="First Class"/>
    <s v="FH-14350"/>
    <s v="Fred Harton"/>
    <x v="0"/>
    <s v="United States"/>
    <x v="65"/>
    <x v="24"/>
    <n v="43017"/>
    <x v="3"/>
    <s v="TEC-PH-10001700"/>
    <x v="2"/>
    <x v="7"/>
    <x v="193"/>
    <n v="158.376"/>
    <n v="4"/>
    <n v="0.4"/>
    <n v="-34.314799999999998"/>
  </r>
  <r>
    <n v="4841"/>
    <x v="2395"/>
    <x v="3"/>
    <x v="225"/>
    <d v="2014-11-26T00:00:00"/>
    <s v="Standard Class"/>
    <s v="SC-20050"/>
    <s v="Sample Company A"/>
    <x v="2"/>
    <s v="United States"/>
    <x v="0"/>
    <x v="0"/>
    <n v="42420"/>
    <x v="0"/>
    <s v="FUR-FU-10000629"/>
    <x v="0"/>
    <x v="5"/>
    <x v="93"/>
    <n v="27.58"/>
    <n v="2"/>
    <n v="0"/>
    <n v="11.583600000000001"/>
  </r>
  <r>
    <n v="4842"/>
    <x v="2396"/>
    <x v="0"/>
    <x v="443"/>
    <d v="2013-12-29T00:00:00"/>
    <s v="Standard Class"/>
    <s v="NM-18520"/>
    <s v="Neoma Murray"/>
    <x v="0"/>
    <s v="United States"/>
    <x v="256"/>
    <x v="24"/>
    <n v="43402"/>
    <x v="3"/>
    <s v="OFF-BI-10001267"/>
    <x v="1"/>
    <x v="8"/>
    <x v="1466"/>
    <n v="5.5529999999999999"/>
    <n v="3"/>
    <n v="0.7"/>
    <n v="-4.0721999999999996"/>
  </r>
  <r>
    <n v="4843"/>
    <x v="2397"/>
    <x v="3"/>
    <x v="365"/>
    <d v="2014-05-10T00:00:00"/>
    <s v="Standard Class"/>
    <s v="JO-15280"/>
    <s v="Jas O'Carroll"/>
    <x v="0"/>
    <s v="United States"/>
    <x v="26"/>
    <x v="18"/>
    <n v="38109"/>
    <x v="0"/>
    <s v="OFF-ST-10001418"/>
    <x v="1"/>
    <x v="4"/>
    <x v="870"/>
    <n v="243.92"/>
    <n v="5"/>
    <n v="0.2"/>
    <n v="-54.881999999999998"/>
  </r>
  <r>
    <n v="4844"/>
    <x v="2398"/>
    <x v="0"/>
    <x v="77"/>
    <d v="2013-10-11T00:00:00"/>
    <s v="First Class"/>
    <s v="CC-12475"/>
    <s v="Cindy Chapman"/>
    <x v="0"/>
    <s v="United States"/>
    <x v="80"/>
    <x v="30"/>
    <n v="8701"/>
    <x v="3"/>
    <s v="OFF-FA-10004968"/>
    <x v="1"/>
    <x v="13"/>
    <x v="1010"/>
    <n v="14.96"/>
    <n v="4"/>
    <n v="0"/>
    <n v="0.29920000000000002"/>
  </r>
  <r>
    <n v="4845"/>
    <x v="2399"/>
    <x v="2"/>
    <x v="527"/>
    <d v="2011-05-04T00:00:00"/>
    <s v="First Class"/>
    <s v="MZ-17515"/>
    <s v="Mary Zewe"/>
    <x v="1"/>
    <s v="United States"/>
    <x v="1"/>
    <x v="1"/>
    <n v="90008"/>
    <x v="1"/>
    <s v="OFF-BI-10004140"/>
    <x v="1"/>
    <x v="8"/>
    <x v="304"/>
    <n v="7.1840000000000002"/>
    <n v="2"/>
    <n v="0.2"/>
    <n v="2.2450000000000001"/>
  </r>
  <r>
    <n v="4846"/>
    <x v="2400"/>
    <x v="1"/>
    <x v="862"/>
    <d v="2012-07-26T00:00:00"/>
    <s v="Second Class"/>
    <s v="MS-17830"/>
    <s v="Melanie Seite"/>
    <x v="0"/>
    <s v="United States"/>
    <x v="30"/>
    <x v="15"/>
    <n v="14609"/>
    <x v="3"/>
    <s v="OFF-BI-10003460"/>
    <x v="1"/>
    <x v="8"/>
    <x v="234"/>
    <n v="10.512"/>
    <n v="3"/>
    <n v="0.2"/>
    <n v="3.6791999999999998"/>
  </r>
  <r>
    <n v="4847"/>
    <x v="2401"/>
    <x v="2"/>
    <x v="402"/>
    <d v="2011-06-27T00:00:00"/>
    <s v="Second Class"/>
    <s v="GK-14620"/>
    <s v="Grace Kelly"/>
    <x v="1"/>
    <s v="United States"/>
    <x v="127"/>
    <x v="21"/>
    <n v="97301"/>
    <x v="1"/>
    <s v="TEC-PH-10002115"/>
    <x v="2"/>
    <x v="7"/>
    <x v="793"/>
    <n v="263.95999999999998"/>
    <n v="5"/>
    <n v="0.2"/>
    <n v="19.797000000000001"/>
  </r>
  <r>
    <n v="4848"/>
    <x v="2401"/>
    <x v="2"/>
    <x v="402"/>
    <d v="2011-06-27T00:00:00"/>
    <s v="Second Class"/>
    <s v="GK-14620"/>
    <s v="Grace Kelly"/>
    <x v="1"/>
    <s v="United States"/>
    <x v="127"/>
    <x v="21"/>
    <n v="97301"/>
    <x v="1"/>
    <s v="OFF-AR-10003478"/>
    <x v="1"/>
    <x v="6"/>
    <x v="355"/>
    <n v="71.632000000000005"/>
    <n v="11"/>
    <n v="0.2"/>
    <n v="17.908000000000001"/>
  </r>
  <r>
    <n v="4849"/>
    <x v="2401"/>
    <x v="2"/>
    <x v="402"/>
    <d v="2011-06-27T00:00:00"/>
    <s v="Second Class"/>
    <s v="GK-14620"/>
    <s v="Grace Kelly"/>
    <x v="1"/>
    <s v="United States"/>
    <x v="127"/>
    <x v="21"/>
    <n v="97301"/>
    <x v="1"/>
    <s v="OFF-AR-10000475"/>
    <x v="1"/>
    <x v="6"/>
    <x v="1111"/>
    <n v="9.3279999999999994"/>
    <n v="1"/>
    <n v="0.2"/>
    <n v="0.81620000000000004"/>
  </r>
  <r>
    <n v="4850"/>
    <x v="2402"/>
    <x v="2"/>
    <x v="78"/>
    <d v="2011-09-14T00:00:00"/>
    <s v="Standard Class"/>
    <s v="MC-17275"/>
    <s v="Marc Crier"/>
    <x v="0"/>
    <s v="United States"/>
    <x v="422"/>
    <x v="4"/>
    <n v="99301"/>
    <x v="1"/>
    <s v="OFF-AR-10003045"/>
    <x v="1"/>
    <x v="6"/>
    <x v="420"/>
    <n v="5.88"/>
    <n v="2"/>
    <n v="0"/>
    <n v="2.6459999999999999"/>
  </r>
  <r>
    <n v="4851"/>
    <x v="2402"/>
    <x v="2"/>
    <x v="78"/>
    <d v="2011-09-14T00:00:00"/>
    <s v="Standard Class"/>
    <s v="MC-17275"/>
    <s v="Marc Crier"/>
    <x v="0"/>
    <s v="United States"/>
    <x v="422"/>
    <x v="4"/>
    <n v="99301"/>
    <x v="1"/>
    <s v="FUR-CH-10000454"/>
    <x v="0"/>
    <x v="1"/>
    <x v="1"/>
    <n v="975.92"/>
    <n v="5"/>
    <n v="0.2"/>
    <n v="121.99"/>
  </r>
  <r>
    <n v="4852"/>
    <x v="2402"/>
    <x v="2"/>
    <x v="78"/>
    <d v="2011-09-14T00:00:00"/>
    <s v="Standard Class"/>
    <s v="MC-17275"/>
    <s v="Marc Crier"/>
    <x v="0"/>
    <s v="United States"/>
    <x v="422"/>
    <x v="4"/>
    <n v="99301"/>
    <x v="1"/>
    <s v="OFF-AR-10000380"/>
    <x v="1"/>
    <x v="6"/>
    <x v="108"/>
    <n v="303.83999999999997"/>
    <n v="8"/>
    <n v="0"/>
    <n v="91.152000000000001"/>
  </r>
  <r>
    <n v="4853"/>
    <x v="2402"/>
    <x v="2"/>
    <x v="78"/>
    <d v="2011-09-14T00:00:00"/>
    <s v="Standard Class"/>
    <s v="MC-17275"/>
    <s v="Marc Crier"/>
    <x v="0"/>
    <s v="United States"/>
    <x v="422"/>
    <x v="4"/>
    <n v="99301"/>
    <x v="1"/>
    <s v="OFF-ST-10000736"/>
    <x v="1"/>
    <x v="4"/>
    <x v="455"/>
    <n v="485.88"/>
    <n v="6"/>
    <n v="0"/>
    <n v="19.435199999999998"/>
  </r>
  <r>
    <n v="4854"/>
    <x v="2403"/>
    <x v="2"/>
    <x v="432"/>
    <d v="2011-12-15T00:00:00"/>
    <s v="Second Class"/>
    <s v="LH-17155"/>
    <s v="Logan Haushalter"/>
    <x v="0"/>
    <s v="United States"/>
    <x v="182"/>
    <x v="1"/>
    <n v="94601"/>
    <x v="1"/>
    <s v="FUR-FU-10004270"/>
    <x v="0"/>
    <x v="5"/>
    <x v="989"/>
    <n v="12.54"/>
    <n v="3"/>
    <n v="0"/>
    <n v="4.5144000000000002"/>
  </r>
  <r>
    <n v="4855"/>
    <x v="2403"/>
    <x v="2"/>
    <x v="432"/>
    <d v="2011-12-15T00:00:00"/>
    <s v="Second Class"/>
    <s v="LH-17155"/>
    <s v="Logan Haushalter"/>
    <x v="0"/>
    <s v="United States"/>
    <x v="182"/>
    <x v="1"/>
    <n v="94601"/>
    <x v="1"/>
    <s v="OFF-ST-10000617"/>
    <x v="1"/>
    <x v="4"/>
    <x v="379"/>
    <n v="8.94"/>
    <n v="3"/>
    <n v="0"/>
    <n v="0.62580000000000002"/>
  </r>
  <r>
    <n v="4856"/>
    <x v="2403"/>
    <x v="2"/>
    <x v="432"/>
    <d v="2011-12-15T00:00:00"/>
    <s v="Second Class"/>
    <s v="LH-17155"/>
    <s v="Logan Haushalter"/>
    <x v="0"/>
    <s v="United States"/>
    <x v="182"/>
    <x v="1"/>
    <n v="94601"/>
    <x v="1"/>
    <s v="FUR-FU-10001706"/>
    <x v="0"/>
    <x v="5"/>
    <x v="50"/>
    <n v="9.24"/>
    <n v="3"/>
    <n v="0"/>
    <n v="4.4352"/>
  </r>
  <r>
    <n v="4857"/>
    <x v="2404"/>
    <x v="1"/>
    <x v="1004"/>
    <d v="2012-01-17T00:00:00"/>
    <s v="Standard Class"/>
    <s v="PB-19150"/>
    <s v="Philip Brown"/>
    <x v="0"/>
    <s v="United States"/>
    <x v="1"/>
    <x v="1"/>
    <n v="90004"/>
    <x v="1"/>
    <s v="OFF-BI-10003364"/>
    <x v="1"/>
    <x v="8"/>
    <x v="698"/>
    <n v="70.007999999999996"/>
    <n v="3"/>
    <n v="0.2"/>
    <n v="24.502800000000001"/>
  </r>
  <r>
    <n v="4858"/>
    <x v="2404"/>
    <x v="1"/>
    <x v="1004"/>
    <d v="2012-01-17T00:00:00"/>
    <s v="Standard Class"/>
    <s v="PB-19150"/>
    <s v="Philip Brown"/>
    <x v="0"/>
    <s v="United States"/>
    <x v="1"/>
    <x v="1"/>
    <n v="90004"/>
    <x v="1"/>
    <s v="FUR-FU-10001861"/>
    <x v="0"/>
    <x v="5"/>
    <x v="272"/>
    <n v="77.599999999999994"/>
    <n v="4"/>
    <n v="0"/>
    <n v="38.024000000000001"/>
  </r>
  <r>
    <n v="4859"/>
    <x v="2404"/>
    <x v="1"/>
    <x v="1004"/>
    <d v="2012-01-17T00:00:00"/>
    <s v="Standard Class"/>
    <s v="PB-19150"/>
    <s v="Philip Brown"/>
    <x v="0"/>
    <s v="United States"/>
    <x v="1"/>
    <x v="1"/>
    <n v="90004"/>
    <x v="1"/>
    <s v="FUR-FU-10004845"/>
    <x v="0"/>
    <x v="5"/>
    <x v="1684"/>
    <n v="464.85"/>
    <n v="9"/>
    <n v="0"/>
    <n v="92.97"/>
  </r>
  <r>
    <n v="4860"/>
    <x v="2405"/>
    <x v="3"/>
    <x v="934"/>
    <d v="2014-12-20T00:00:00"/>
    <s v="Standard Class"/>
    <s v="SS-20140"/>
    <s v="Saphhira Shifley"/>
    <x v="1"/>
    <s v="United States"/>
    <x v="423"/>
    <x v="10"/>
    <n v="60302"/>
    <x v="2"/>
    <s v="OFF-AR-10000823"/>
    <x v="1"/>
    <x v="6"/>
    <x v="1043"/>
    <n v="10.192"/>
    <n v="7"/>
    <n v="0.2"/>
    <n v="1.0192000000000001"/>
  </r>
  <r>
    <n v="4861"/>
    <x v="2406"/>
    <x v="0"/>
    <x v="122"/>
    <d v="2013-12-25T00:00:00"/>
    <s v="Standard Class"/>
    <s v="GK-14620"/>
    <s v="Grace Kelly"/>
    <x v="1"/>
    <s v="United States"/>
    <x v="73"/>
    <x v="30"/>
    <n v="7960"/>
    <x v="3"/>
    <s v="OFF-BI-10001359"/>
    <x v="1"/>
    <x v="8"/>
    <x v="1153"/>
    <n v="1793.98"/>
    <n v="2"/>
    <n v="0"/>
    <n v="843.17060000000004"/>
  </r>
  <r>
    <n v="4862"/>
    <x v="2407"/>
    <x v="2"/>
    <x v="909"/>
    <d v="2011-04-16T00:00:00"/>
    <s v="Second Class"/>
    <s v="GM-14455"/>
    <s v="Gary Mitchum"/>
    <x v="2"/>
    <s v="United States"/>
    <x v="89"/>
    <x v="5"/>
    <n v="78745"/>
    <x v="2"/>
    <s v="TEC-PH-10001835"/>
    <x v="2"/>
    <x v="7"/>
    <x v="1333"/>
    <n v="758.35199999999998"/>
    <n v="6"/>
    <n v="0.2"/>
    <n v="265.42320000000001"/>
  </r>
  <r>
    <n v="4863"/>
    <x v="2408"/>
    <x v="0"/>
    <x v="338"/>
    <d v="2013-11-15T00:00:00"/>
    <s v="Standard Class"/>
    <s v="SH-19975"/>
    <s v="Sally Hughsby"/>
    <x v="1"/>
    <s v="United States"/>
    <x v="20"/>
    <x v="15"/>
    <n v="10011"/>
    <x v="3"/>
    <s v="OFF-BI-10001191"/>
    <x v="1"/>
    <x v="8"/>
    <x v="970"/>
    <n v="20.367999999999999"/>
    <n v="1"/>
    <n v="0.2"/>
    <n v="7.3834"/>
  </r>
  <r>
    <n v="4864"/>
    <x v="2408"/>
    <x v="0"/>
    <x v="338"/>
    <d v="2013-11-15T00:00:00"/>
    <s v="Standard Class"/>
    <s v="SH-19975"/>
    <s v="Sally Hughsby"/>
    <x v="1"/>
    <s v="United States"/>
    <x v="20"/>
    <x v="15"/>
    <n v="10011"/>
    <x v="3"/>
    <s v="OFF-BI-10003982"/>
    <x v="1"/>
    <x v="8"/>
    <x v="346"/>
    <n v="49.847999999999999"/>
    <n v="3"/>
    <n v="0.2"/>
    <n v="16.823699999999999"/>
  </r>
  <r>
    <n v="4865"/>
    <x v="2409"/>
    <x v="3"/>
    <x v="335"/>
    <d v="2014-01-07T00:00:00"/>
    <s v="Standard Class"/>
    <s v="SC-20725"/>
    <s v="Steven Cartwright"/>
    <x v="0"/>
    <s v="United States"/>
    <x v="20"/>
    <x v="15"/>
    <n v="10024"/>
    <x v="3"/>
    <s v="TEC-PH-10001425"/>
    <x v="2"/>
    <x v="7"/>
    <x v="511"/>
    <n v="239.97"/>
    <n v="3"/>
    <n v="0"/>
    <n v="67.191599999999994"/>
  </r>
  <r>
    <n v="4866"/>
    <x v="2410"/>
    <x v="3"/>
    <x v="38"/>
    <d v="2014-11-19T00:00:00"/>
    <s v="Standard Class"/>
    <s v="TT-21070"/>
    <s v="Ted Trevino"/>
    <x v="0"/>
    <s v="United States"/>
    <x v="4"/>
    <x v="4"/>
    <n v="98103"/>
    <x v="1"/>
    <s v="FUR-CH-10001215"/>
    <x v="0"/>
    <x v="1"/>
    <x v="440"/>
    <n v="2404.7040000000002"/>
    <n v="6"/>
    <n v="0.2"/>
    <n v="150.29400000000001"/>
  </r>
  <r>
    <n v="4867"/>
    <x v="2410"/>
    <x v="3"/>
    <x v="38"/>
    <d v="2014-11-19T00:00:00"/>
    <s v="Standard Class"/>
    <s v="TT-21070"/>
    <s v="Ted Trevino"/>
    <x v="0"/>
    <s v="United States"/>
    <x v="4"/>
    <x v="4"/>
    <n v="98103"/>
    <x v="1"/>
    <s v="OFF-BI-10001718"/>
    <x v="1"/>
    <x v="8"/>
    <x v="1216"/>
    <n v="563.024"/>
    <n v="11"/>
    <n v="0.2"/>
    <n v="190.0206"/>
  </r>
  <r>
    <n v="4868"/>
    <x v="2410"/>
    <x v="3"/>
    <x v="38"/>
    <d v="2014-11-19T00:00:00"/>
    <s v="Standard Class"/>
    <s v="TT-21070"/>
    <s v="Ted Trevino"/>
    <x v="0"/>
    <s v="United States"/>
    <x v="4"/>
    <x v="4"/>
    <n v="98103"/>
    <x v="1"/>
    <s v="OFF-ST-10000991"/>
    <x v="1"/>
    <x v="4"/>
    <x v="155"/>
    <n v="344.91"/>
    <n v="3"/>
    <n v="0"/>
    <n v="10.347300000000001"/>
  </r>
  <r>
    <n v="4869"/>
    <x v="2410"/>
    <x v="3"/>
    <x v="38"/>
    <d v="2014-11-19T00:00:00"/>
    <s v="Standard Class"/>
    <s v="TT-21070"/>
    <s v="Ted Trevino"/>
    <x v="0"/>
    <s v="United States"/>
    <x v="4"/>
    <x v="4"/>
    <n v="98103"/>
    <x v="1"/>
    <s v="OFF-LA-10001613"/>
    <x v="1"/>
    <x v="2"/>
    <x v="736"/>
    <n v="8.64"/>
    <n v="3"/>
    <n v="0"/>
    <n v="4.2336"/>
  </r>
  <r>
    <n v="4870"/>
    <x v="2411"/>
    <x v="3"/>
    <x v="221"/>
    <d v="2014-11-30T00:00:00"/>
    <s v="Standard Class"/>
    <s v="SC-20440"/>
    <s v="Shaun Chance"/>
    <x v="1"/>
    <s v="United States"/>
    <x v="152"/>
    <x v="9"/>
    <n v="17602"/>
    <x v="3"/>
    <s v="TEC-PH-10003437"/>
    <x v="2"/>
    <x v="7"/>
    <x v="913"/>
    <n v="89.988"/>
    <n v="2"/>
    <n v="0.4"/>
    <n v="-14.997999999999999"/>
  </r>
  <r>
    <n v="4871"/>
    <x v="2411"/>
    <x v="3"/>
    <x v="221"/>
    <d v="2014-11-30T00:00:00"/>
    <s v="Standard Class"/>
    <s v="SC-20440"/>
    <s v="Shaun Chance"/>
    <x v="1"/>
    <s v="United States"/>
    <x v="152"/>
    <x v="9"/>
    <n v="17602"/>
    <x v="3"/>
    <s v="OFF-PA-10000675"/>
    <x v="1"/>
    <x v="10"/>
    <x v="1106"/>
    <n v="229.54400000000001"/>
    <n v="7"/>
    <n v="0.2"/>
    <n v="83.209699999999998"/>
  </r>
  <r>
    <n v="4872"/>
    <x v="2412"/>
    <x v="3"/>
    <x v="979"/>
    <d v="2014-05-28T00:00:00"/>
    <s v="Standard Class"/>
    <s v="KL-16645"/>
    <s v="Ken Lonsdale"/>
    <x v="0"/>
    <s v="United States"/>
    <x v="12"/>
    <x v="5"/>
    <n v="77095"/>
    <x v="2"/>
    <s v="OFF-FA-10000840"/>
    <x v="1"/>
    <x v="13"/>
    <x v="1685"/>
    <n v="1.8240000000000001"/>
    <n v="2"/>
    <n v="0.2"/>
    <n v="0.61560000000000004"/>
  </r>
  <r>
    <n v="4873"/>
    <x v="2412"/>
    <x v="3"/>
    <x v="979"/>
    <d v="2014-05-28T00:00:00"/>
    <s v="Standard Class"/>
    <s v="KL-16645"/>
    <s v="Ken Lonsdale"/>
    <x v="0"/>
    <s v="United States"/>
    <x v="12"/>
    <x v="5"/>
    <n v="77095"/>
    <x v="2"/>
    <s v="OFF-AP-10001947"/>
    <x v="1"/>
    <x v="9"/>
    <x v="1528"/>
    <n v="18.32"/>
    <n v="5"/>
    <n v="0.8"/>
    <n v="-46.716000000000001"/>
  </r>
  <r>
    <n v="4874"/>
    <x v="2412"/>
    <x v="3"/>
    <x v="979"/>
    <d v="2014-05-28T00:00:00"/>
    <s v="Standard Class"/>
    <s v="KL-16645"/>
    <s v="Ken Lonsdale"/>
    <x v="0"/>
    <s v="United States"/>
    <x v="12"/>
    <x v="5"/>
    <n v="77095"/>
    <x v="2"/>
    <s v="OFF-ST-10002301"/>
    <x v="1"/>
    <x v="4"/>
    <x v="1490"/>
    <n v="48.816000000000003"/>
    <n v="3"/>
    <n v="0.2"/>
    <n v="-11.5938"/>
  </r>
  <r>
    <n v="4875"/>
    <x v="2412"/>
    <x v="3"/>
    <x v="979"/>
    <d v="2014-05-28T00:00:00"/>
    <s v="Standard Class"/>
    <s v="KL-16645"/>
    <s v="Ken Lonsdale"/>
    <x v="0"/>
    <s v="United States"/>
    <x v="12"/>
    <x v="5"/>
    <n v="77095"/>
    <x v="2"/>
    <s v="OFF-BI-10001922"/>
    <x v="1"/>
    <x v="8"/>
    <x v="302"/>
    <n v="1.1879999999999999"/>
    <n v="1"/>
    <n v="0.8"/>
    <n v="-1.9601999999999999"/>
  </r>
  <r>
    <n v="4876"/>
    <x v="2413"/>
    <x v="2"/>
    <x v="266"/>
    <d v="2011-07-12T00:00:00"/>
    <s v="Standard Class"/>
    <s v="KN-16390"/>
    <s v="Katherine Nockton"/>
    <x v="1"/>
    <s v="United States"/>
    <x v="38"/>
    <x v="24"/>
    <n v="43229"/>
    <x v="3"/>
    <s v="TEC-AC-10001267"/>
    <x v="2"/>
    <x v="11"/>
    <x v="533"/>
    <n v="119.8"/>
    <n v="5"/>
    <n v="0.2"/>
    <n v="29.95"/>
  </r>
  <r>
    <n v="4877"/>
    <x v="2414"/>
    <x v="2"/>
    <x v="462"/>
    <d v="2011-09-10T00:00:00"/>
    <s v="Standard Class"/>
    <s v="SL-20155"/>
    <s v="Sara Luxemburg"/>
    <x v="2"/>
    <s v="United States"/>
    <x v="28"/>
    <x v="3"/>
    <n v="27707"/>
    <x v="0"/>
    <s v="OFF-ST-10000532"/>
    <x v="1"/>
    <x v="4"/>
    <x v="1403"/>
    <n v="61.567999999999998"/>
    <n v="2"/>
    <n v="0.2"/>
    <n v="4.6176000000000004"/>
  </r>
  <r>
    <n v="4878"/>
    <x v="2414"/>
    <x v="2"/>
    <x v="462"/>
    <d v="2011-09-10T00:00:00"/>
    <s v="Standard Class"/>
    <s v="SL-20155"/>
    <s v="Sara Luxemburg"/>
    <x v="2"/>
    <s v="United States"/>
    <x v="28"/>
    <x v="3"/>
    <n v="27707"/>
    <x v="0"/>
    <s v="OFF-AR-10002335"/>
    <x v="1"/>
    <x v="6"/>
    <x v="673"/>
    <n v="6.1920000000000002"/>
    <n v="3"/>
    <n v="0.2"/>
    <n v="0.46439999999999998"/>
  </r>
  <r>
    <n v="4879"/>
    <x v="2415"/>
    <x v="0"/>
    <x v="875"/>
    <d v="2013-01-08T00:00:00"/>
    <s v="First Class"/>
    <s v="PW-19240"/>
    <s v="Pierre Wener"/>
    <x v="0"/>
    <s v="United States"/>
    <x v="424"/>
    <x v="2"/>
    <n v="32503"/>
    <x v="0"/>
    <s v="OFF-BI-10000201"/>
    <x v="1"/>
    <x v="8"/>
    <x v="1678"/>
    <n v="2.214"/>
    <n v="3"/>
    <n v="0.7"/>
    <n v="-1.476"/>
  </r>
  <r>
    <n v="4880"/>
    <x v="2416"/>
    <x v="3"/>
    <x v="808"/>
    <d v="2014-06-11T00:00:00"/>
    <s v="Second Class"/>
    <s v="TB-21175"/>
    <s v="Thomas Boland"/>
    <x v="1"/>
    <s v="United States"/>
    <x v="0"/>
    <x v="0"/>
    <n v="42420"/>
    <x v="0"/>
    <s v="OFF-EN-10004846"/>
    <x v="1"/>
    <x v="12"/>
    <x v="1488"/>
    <n v="5.32"/>
    <n v="2"/>
    <n v="0"/>
    <n v="2.6067999999999998"/>
  </r>
  <r>
    <n v="4881"/>
    <x v="2416"/>
    <x v="3"/>
    <x v="808"/>
    <d v="2014-06-11T00:00:00"/>
    <s v="Second Class"/>
    <s v="TB-21175"/>
    <s v="Thomas Boland"/>
    <x v="1"/>
    <s v="United States"/>
    <x v="0"/>
    <x v="0"/>
    <n v="42420"/>
    <x v="0"/>
    <s v="FUR-CH-10000454"/>
    <x v="0"/>
    <x v="1"/>
    <x v="1"/>
    <n v="975.92"/>
    <n v="4"/>
    <n v="0"/>
    <n v="292.77600000000001"/>
  </r>
  <r>
    <n v="4882"/>
    <x v="2416"/>
    <x v="3"/>
    <x v="808"/>
    <d v="2014-06-11T00:00:00"/>
    <s v="Second Class"/>
    <s v="TB-21175"/>
    <s v="Thomas Boland"/>
    <x v="1"/>
    <s v="United States"/>
    <x v="0"/>
    <x v="0"/>
    <n v="42420"/>
    <x v="0"/>
    <s v="TEC-AC-10004145"/>
    <x v="2"/>
    <x v="11"/>
    <x v="1264"/>
    <n v="2249.91"/>
    <n v="9"/>
    <n v="0"/>
    <n v="517.47929999999997"/>
  </r>
  <r>
    <n v="4883"/>
    <x v="2416"/>
    <x v="3"/>
    <x v="808"/>
    <d v="2014-06-11T00:00:00"/>
    <s v="Second Class"/>
    <s v="TB-21175"/>
    <s v="Thomas Boland"/>
    <x v="1"/>
    <s v="United States"/>
    <x v="0"/>
    <x v="0"/>
    <n v="42420"/>
    <x v="0"/>
    <s v="OFF-ST-10001580"/>
    <x v="1"/>
    <x v="4"/>
    <x v="351"/>
    <n v="59.92"/>
    <n v="4"/>
    <n v="0"/>
    <n v="16.7776"/>
  </r>
  <r>
    <n v="4884"/>
    <x v="2417"/>
    <x v="3"/>
    <x v="144"/>
    <d v="2014-03-16T00:00:00"/>
    <s v="Standard Class"/>
    <s v="AH-10210"/>
    <s v="Alan Hwang"/>
    <x v="0"/>
    <s v="United States"/>
    <x v="125"/>
    <x v="1"/>
    <n v="92804"/>
    <x v="1"/>
    <s v="OFF-BI-10003876"/>
    <x v="1"/>
    <x v="8"/>
    <x v="1617"/>
    <n v="171.2"/>
    <n v="5"/>
    <n v="0.2"/>
    <n v="64.2"/>
  </r>
  <r>
    <n v="4885"/>
    <x v="2417"/>
    <x v="3"/>
    <x v="144"/>
    <d v="2014-03-16T00:00:00"/>
    <s v="Standard Class"/>
    <s v="AH-10210"/>
    <s v="Alan Hwang"/>
    <x v="0"/>
    <s v="United States"/>
    <x v="125"/>
    <x v="1"/>
    <n v="92804"/>
    <x v="1"/>
    <s v="OFF-AR-10001972"/>
    <x v="1"/>
    <x v="6"/>
    <x v="1623"/>
    <n v="3.36"/>
    <n v="2"/>
    <n v="0"/>
    <n v="0.87360000000000004"/>
  </r>
  <r>
    <n v="4886"/>
    <x v="2418"/>
    <x v="2"/>
    <x v="757"/>
    <d v="2011-12-20T00:00:00"/>
    <s v="Standard Class"/>
    <s v="SC-20695"/>
    <s v="Steve Chapman"/>
    <x v="1"/>
    <s v="United States"/>
    <x v="66"/>
    <x v="12"/>
    <n v="48227"/>
    <x v="2"/>
    <s v="OFF-PA-10000595"/>
    <x v="1"/>
    <x v="10"/>
    <x v="1117"/>
    <n v="114.2"/>
    <n v="5"/>
    <n v="0"/>
    <n v="52.531999999999996"/>
  </r>
  <r>
    <n v="4887"/>
    <x v="2419"/>
    <x v="0"/>
    <x v="85"/>
    <d v="2013-02-12T00:00:00"/>
    <s v="Second Class"/>
    <s v="RF-19345"/>
    <s v="Randy Ferguson"/>
    <x v="1"/>
    <s v="United States"/>
    <x v="419"/>
    <x v="32"/>
    <n v="30062"/>
    <x v="0"/>
    <s v="FUR-CH-10004477"/>
    <x v="0"/>
    <x v="1"/>
    <x v="211"/>
    <n v="182.67"/>
    <n v="3"/>
    <n v="0"/>
    <n v="52.974299999999999"/>
  </r>
  <r>
    <n v="4888"/>
    <x v="2419"/>
    <x v="0"/>
    <x v="85"/>
    <d v="2013-02-12T00:00:00"/>
    <s v="Second Class"/>
    <s v="RF-19345"/>
    <s v="Randy Ferguson"/>
    <x v="1"/>
    <s v="United States"/>
    <x v="419"/>
    <x v="32"/>
    <n v="30062"/>
    <x v="0"/>
    <s v="TEC-AC-10003441"/>
    <x v="2"/>
    <x v="11"/>
    <x v="652"/>
    <n v="101.7"/>
    <n v="6"/>
    <n v="0"/>
    <n v="6.1020000000000003"/>
  </r>
  <r>
    <n v="4889"/>
    <x v="2419"/>
    <x v="0"/>
    <x v="85"/>
    <d v="2013-02-12T00:00:00"/>
    <s v="Second Class"/>
    <s v="RF-19345"/>
    <s v="Randy Ferguson"/>
    <x v="1"/>
    <s v="United States"/>
    <x v="419"/>
    <x v="32"/>
    <n v="30062"/>
    <x v="0"/>
    <s v="OFF-ST-10004459"/>
    <x v="1"/>
    <x v="4"/>
    <x v="454"/>
    <n v="1126.02"/>
    <n v="3"/>
    <n v="0"/>
    <n v="56.301000000000002"/>
  </r>
  <r>
    <n v="4890"/>
    <x v="2419"/>
    <x v="0"/>
    <x v="85"/>
    <d v="2013-02-12T00:00:00"/>
    <s v="Second Class"/>
    <s v="RF-19345"/>
    <s v="Randy Ferguson"/>
    <x v="1"/>
    <s v="United States"/>
    <x v="419"/>
    <x v="32"/>
    <n v="30062"/>
    <x v="0"/>
    <s v="OFF-ST-10003805"/>
    <x v="1"/>
    <x v="4"/>
    <x v="1651"/>
    <n v="1263.3"/>
    <n v="6"/>
    <n v="0"/>
    <n v="315.82499999999999"/>
  </r>
  <r>
    <n v="4891"/>
    <x v="2420"/>
    <x v="0"/>
    <x v="443"/>
    <d v="2013-12-31T00:00:00"/>
    <s v="Standard Class"/>
    <s v="EH-13765"/>
    <s v="Edward Hooks"/>
    <x v="1"/>
    <s v="United States"/>
    <x v="4"/>
    <x v="4"/>
    <n v="98103"/>
    <x v="1"/>
    <s v="OFF-AR-10001246"/>
    <x v="1"/>
    <x v="6"/>
    <x v="450"/>
    <n v="8.82"/>
    <n v="3"/>
    <n v="0"/>
    <n v="2.5577999999999999"/>
  </r>
  <r>
    <n v="4892"/>
    <x v="2420"/>
    <x v="0"/>
    <x v="443"/>
    <d v="2013-12-31T00:00:00"/>
    <s v="Standard Class"/>
    <s v="EH-13765"/>
    <s v="Edward Hooks"/>
    <x v="1"/>
    <s v="United States"/>
    <x v="4"/>
    <x v="4"/>
    <n v="98103"/>
    <x v="1"/>
    <s v="OFF-PA-10001295"/>
    <x v="1"/>
    <x v="10"/>
    <x v="1211"/>
    <n v="37.94"/>
    <n v="2"/>
    <n v="0"/>
    <n v="18.211200000000002"/>
  </r>
  <r>
    <n v="4893"/>
    <x v="2420"/>
    <x v="0"/>
    <x v="443"/>
    <d v="2013-12-31T00:00:00"/>
    <s v="Standard Class"/>
    <s v="EH-13765"/>
    <s v="Edward Hooks"/>
    <x v="1"/>
    <s v="United States"/>
    <x v="4"/>
    <x v="4"/>
    <n v="98103"/>
    <x v="1"/>
    <s v="OFF-AR-10001231"/>
    <x v="1"/>
    <x v="6"/>
    <x v="1686"/>
    <n v="4.2"/>
    <n v="2"/>
    <n v="0"/>
    <n v="1.1759999999999999"/>
  </r>
  <r>
    <n v="4894"/>
    <x v="2420"/>
    <x v="0"/>
    <x v="443"/>
    <d v="2013-12-31T00:00:00"/>
    <s v="Standard Class"/>
    <s v="EH-13765"/>
    <s v="Edward Hooks"/>
    <x v="1"/>
    <s v="United States"/>
    <x v="4"/>
    <x v="4"/>
    <n v="98103"/>
    <x v="1"/>
    <s v="OFF-ST-10002743"/>
    <x v="1"/>
    <x v="4"/>
    <x v="413"/>
    <n v="227.28"/>
    <n v="2"/>
    <n v="0"/>
    <n v="2.2728000000000002"/>
  </r>
  <r>
    <n v="4895"/>
    <x v="2420"/>
    <x v="0"/>
    <x v="443"/>
    <d v="2013-12-31T00:00:00"/>
    <s v="Standard Class"/>
    <s v="EH-13765"/>
    <s v="Edward Hooks"/>
    <x v="1"/>
    <s v="United States"/>
    <x v="4"/>
    <x v="4"/>
    <n v="98103"/>
    <x v="1"/>
    <s v="OFF-PA-10004327"/>
    <x v="1"/>
    <x v="10"/>
    <x v="136"/>
    <n v="47.9"/>
    <n v="1"/>
    <n v="0"/>
    <n v="22.992000000000001"/>
  </r>
  <r>
    <n v="4896"/>
    <x v="2420"/>
    <x v="0"/>
    <x v="443"/>
    <d v="2013-12-31T00:00:00"/>
    <s v="Standard Class"/>
    <s v="EH-13765"/>
    <s v="Edward Hooks"/>
    <x v="1"/>
    <s v="United States"/>
    <x v="4"/>
    <x v="4"/>
    <n v="98103"/>
    <x v="1"/>
    <s v="OFF-EN-10004773"/>
    <x v="1"/>
    <x v="12"/>
    <x v="33"/>
    <n v="61.96"/>
    <n v="2"/>
    <n v="0"/>
    <n v="30.360399999999998"/>
  </r>
  <r>
    <n v="4897"/>
    <x v="2420"/>
    <x v="0"/>
    <x v="443"/>
    <d v="2013-12-31T00:00:00"/>
    <s v="Standard Class"/>
    <s v="EH-13765"/>
    <s v="Edward Hooks"/>
    <x v="1"/>
    <s v="United States"/>
    <x v="4"/>
    <x v="4"/>
    <n v="98103"/>
    <x v="1"/>
    <s v="OFF-ST-10003470"/>
    <x v="1"/>
    <x v="4"/>
    <x v="1339"/>
    <n v="1117.92"/>
    <n v="4"/>
    <n v="0"/>
    <n v="55.896000000000001"/>
  </r>
  <r>
    <n v="4898"/>
    <x v="2421"/>
    <x v="2"/>
    <x v="771"/>
    <d v="2011-10-17T00:00:00"/>
    <s v="First Class"/>
    <s v="AC-10660"/>
    <s v="Anna Chung"/>
    <x v="0"/>
    <s v="United States"/>
    <x v="215"/>
    <x v="24"/>
    <n v="44134"/>
    <x v="3"/>
    <s v="FUR-CH-10003761"/>
    <x v="0"/>
    <x v="1"/>
    <x v="1379"/>
    <n v="183.37200000000001"/>
    <n v="2"/>
    <n v="0.3"/>
    <n v="-7.8587999999999996"/>
  </r>
  <r>
    <n v="4899"/>
    <x v="2421"/>
    <x v="2"/>
    <x v="771"/>
    <d v="2011-10-17T00:00:00"/>
    <s v="First Class"/>
    <s v="AC-10660"/>
    <s v="Anna Chung"/>
    <x v="0"/>
    <s v="United States"/>
    <x v="215"/>
    <x v="24"/>
    <n v="44134"/>
    <x v="3"/>
    <s v="OFF-PA-10002230"/>
    <x v="1"/>
    <x v="10"/>
    <x v="384"/>
    <n v="7.968"/>
    <n v="2"/>
    <n v="0.2"/>
    <n v="2.8883999999999999"/>
  </r>
  <r>
    <n v="4900"/>
    <x v="2422"/>
    <x v="0"/>
    <x v="250"/>
    <d v="2013-08-28T00:00:00"/>
    <s v="Standard Class"/>
    <s v="SG-20470"/>
    <s v="Sheri Gordon"/>
    <x v="0"/>
    <s v="United States"/>
    <x v="345"/>
    <x v="21"/>
    <n v="97030"/>
    <x v="1"/>
    <s v="OFF-BI-10000088"/>
    <x v="1"/>
    <x v="8"/>
    <x v="1025"/>
    <n v="26.352"/>
    <n v="8"/>
    <n v="0.7"/>
    <n v="-18.446400000000001"/>
  </r>
  <r>
    <n v="4901"/>
    <x v="2423"/>
    <x v="3"/>
    <x v="94"/>
    <d v="2014-12-22T00:00:00"/>
    <s v="Standard Class"/>
    <s v="CA-12310"/>
    <s v="Christine Abelman"/>
    <x v="1"/>
    <s v="United States"/>
    <x v="125"/>
    <x v="1"/>
    <n v="92804"/>
    <x v="1"/>
    <s v="OFF-ST-10001526"/>
    <x v="1"/>
    <x v="4"/>
    <x v="764"/>
    <n v="481.32"/>
    <n v="4"/>
    <n v="0"/>
    <n v="125.14319999999999"/>
  </r>
  <r>
    <n v="4902"/>
    <x v="2423"/>
    <x v="3"/>
    <x v="94"/>
    <d v="2014-12-22T00:00:00"/>
    <s v="Standard Class"/>
    <s v="CA-12310"/>
    <s v="Christine Abelman"/>
    <x v="1"/>
    <s v="United States"/>
    <x v="125"/>
    <x v="1"/>
    <n v="92804"/>
    <x v="1"/>
    <s v="OFF-SU-10002557"/>
    <x v="1"/>
    <x v="14"/>
    <x v="1329"/>
    <n v="13.98"/>
    <n v="1"/>
    <n v="0"/>
    <n v="3.6347999999999998"/>
  </r>
  <r>
    <n v="4903"/>
    <x v="2424"/>
    <x v="3"/>
    <x v="469"/>
    <d v="2014-03-13T00:00:00"/>
    <s v="Standard Class"/>
    <s v="SH-20395"/>
    <s v="Shahid Hopkins"/>
    <x v="0"/>
    <s v="United States"/>
    <x v="20"/>
    <x v="15"/>
    <n v="10035"/>
    <x v="3"/>
    <s v="OFF-BI-10003669"/>
    <x v="1"/>
    <x v="8"/>
    <x v="796"/>
    <n v="25.92"/>
    <n v="6"/>
    <n v="0.2"/>
    <n v="9.0719999999999992"/>
  </r>
  <r>
    <n v="4904"/>
    <x v="2424"/>
    <x v="3"/>
    <x v="469"/>
    <d v="2014-03-13T00:00:00"/>
    <s v="Standard Class"/>
    <s v="SH-20395"/>
    <s v="Shahid Hopkins"/>
    <x v="0"/>
    <s v="United States"/>
    <x v="20"/>
    <x v="15"/>
    <n v="10035"/>
    <x v="3"/>
    <s v="OFF-LA-10003510"/>
    <x v="1"/>
    <x v="2"/>
    <x v="575"/>
    <n v="91.59"/>
    <n v="3"/>
    <n v="0"/>
    <n v="42.131399999999999"/>
  </r>
  <r>
    <n v="4905"/>
    <x v="2425"/>
    <x v="2"/>
    <x v="588"/>
    <d v="2011-03-12T00:00:00"/>
    <s v="Second Class"/>
    <s v="MC-17605"/>
    <s v="Matt Connell"/>
    <x v="1"/>
    <s v="United States"/>
    <x v="12"/>
    <x v="5"/>
    <n v="77070"/>
    <x v="2"/>
    <s v="FUR-CH-10003746"/>
    <x v="0"/>
    <x v="1"/>
    <x v="617"/>
    <n v="674.05799999999999"/>
    <n v="3"/>
    <n v="0.3"/>
    <n v="-19.258800000000001"/>
  </r>
  <r>
    <n v="4906"/>
    <x v="2426"/>
    <x v="2"/>
    <x v="1005"/>
    <d v="2011-10-16T00:00:00"/>
    <s v="Second Class"/>
    <s v="JE-15610"/>
    <s v="Jim Epp"/>
    <x v="1"/>
    <s v="United States"/>
    <x v="3"/>
    <x v="38"/>
    <n v="3301"/>
    <x v="3"/>
    <s v="OFF-BI-10003476"/>
    <x v="1"/>
    <x v="8"/>
    <x v="1526"/>
    <n v="22.92"/>
    <n v="4"/>
    <n v="0"/>
    <n v="11.0016"/>
  </r>
  <r>
    <n v="4907"/>
    <x v="2426"/>
    <x v="2"/>
    <x v="1005"/>
    <d v="2011-10-16T00:00:00"/>
    <s v="Second Class"/>
    <s v="JE-15610"/>
    <s v="Jim Epp"/>
    <x v="1"/>
    <s v="United States"/>
    <x v="3"/>
    <x v="38"/>
    <n v="3301"/>
    <x v="3"/>
    <s v="OFF-ST-10001469"/>
    <x v="1"/>
    <x v="4"/>
    <x v="394"/>
    <n v="269.89999999999998"/>
    <n v="5"/>
    <n v="0"/>
    <n v="16.193999999999999"/>
  </r>
  <r>
    <n v="4908"/>
    <x v="2427"/>
    <x v="2"/>
    <x v="728"/>
    <d v="2011-11-23T00:00:00"/>
    <s v="Second Class"/>
    <s v="MS-17530"/>
    <s v="MaryBeth Skach"/>
    <x v="0"/>
    <s v="United States"/>
    <x v="54"/>
    <x v="24"/>
    <n v="45014"/>
    <x v="3"/>
    <s v="OFF-BI-10001757"/>
    <x v="1"/>
    <x v="8"/>
    <x v="1158"/>
    <n v="11.808"/>
    <n v="8"/>
    <n v="0.7"/>
    <n v="-8.6592000000000002"/>
  </r>
  <r>
    <n v="4909"/>
    <x v="2427"/>
    <x v="2"/>
    <x v="728"/>
    <d v="2011-11-23T00:00:00"/>
    <s v="Second Class"/>
    <s v="MS-17530"/>
    <s v="MaryBeth Skach"/>
    <x v="0"/>
    <s v="United States"/>
    <x v="54"/>
    <x v="24"/>
    <n v="45014"/>
    <x v="3"/>
    <s v="TEC-PH-10004875"/>
    <x v="2"/>
    <x v="7"/>
    <x v="1687"/>
    <n v="9.5879999999999992"/>
    <n v="2"/>
    <n v="0.4"/>
    <n v="-2.0773999999999999"/>
  </r>
  <r>
    <n v="4910"/>
    <x v="2428"/>
    <x v="3"/>
    <x v="424"/>
    <d v="2014-01-19T00:00:00"/>
    <s v="Standard Class"/>
    <s v="BH-11710"/>
    <s v="Brosina Hoffman"/>
    <x v="0"/>
    <s v="United States"/>
    <x v="271"/>
    <x v="18"/>
    <n v="37604"/>
    <x v="0"/>
    <s v="OFF-EN-10001219"/>
    <x v="1"/>
    <x v="12"/>
    <x v="583"/>
    <n v="18.335999999999999"/>
    <n v="3"/>
    <n v="0.2"/>
    <n v="6.6467999999999998"/>
  </r>
  <r>
    <n v="4911"/>
    <x v="2428"/>
    <x v="3"/>
    <x v="424"/>
    <d v="2014-01-19T00:00:00"/>
    <s v="Standard Class"/>
    <s v="BH-11710"/>
    <s v="Brosina Hoffman"/>
    <x v="0"/>
    <s v="United States"/>
    <x v="271"/>
    <x v="18"/>
    <n v="37604"/>
    <x v="0"/>
    <s v="OFF-PA-10000019"/>
    <x v="1"/>
    <x v="10"/>
    <x v="704"/>
    <n v="36.287999999999997"/>
    <n v="7"/>
    <n v="0.2"/>
    <n v="12.700799999999999"/>
  </r>
  <r>
    <n v="4912"/>
    <x v="2428"/>
    <x v="3"/>
    <x v="424"/>
    <d v="2014-01-19T00:00:00"/>
    <s v="Standard Class"/>
    <s v="BH-11710"/>
    <s v="Brosina Hoffman"/>
    <x v="0"/>
    <s v="United States"/>
    <x v="271"/>
    <x v="18"/>
    <n v="37604"/>
    <x v="0"/>
    <s v="TEC-PH-10001924"/>
    <x v="2"/>
    <x v="7"/>
    <x v="426"/>
    <n v="111.98399999999999"/>
    <n v="2"/>
    <n v="0.2"/>
    <n v="6.9989999999999997"/>
  </r>
  <r>
    <n v="4913"/>
    <x v="2428"/>
    <x v="3"/>
    <x v="424"/>
    <d v="2014-01-19T00:00:00"/>
    <s v="Standard Class"/>
    <s v="BH-11710"/>
    <s v="Brosina Hoffman"/>
    <x v="0"/>
    <s v="United States"/>
    <x v="271"/>
    <x v="18"/>
    <n v="37604"/>
    <x v="0"/>
    <s v="OFF-BI-10002003"/>
    <x v="1"/>
    <x v="8"/>
    <x v="1384"/>
    <n v="5.97"/>
    <n v="5"/>
    <n v="0.7"/>
    <n v="-4.577"/>
  </r>
  <r>
    <n v="4914"/>
    <x v="2428"/>
    <x v="3"/>
    <x v="424"/>
    <d v="2014-01-19T00:00:00"/>
    <s v="Standard Class"/>
    <s v="BH-11710"/>
    <s v="Brosina Hoffman"/>
    <x v="0"/>
    <s v="United States"/>
    <x v="271"/>
    <x v="18"/>
    <n v="37604"/>
    <x v="0"/>
    <s v="OFF-BI-10003727"/>
    <x v="1"/>
    <x v="8"/>
    <x v="797"/>
    <n v="2.508"/>
    <n v="2"/>
    <n v="0.7"/>
    <n v="-1.8391999999999999"/>
  </r>
  <r>
    <n v="4915"/>
    <x v="2429"/>
    <x v="1"/>
    <x v="496"/>
    <d v="2012-09-26T00:00:00"/>
    <s v="Second Class"/>
    <s v="ME-17725"/>
    <s v="Max Engle"/>
    <x v="0"/>
    <s v="United States"/>
    <x v="4"/>
    <x v="4"/>
    <n v="98105"/>
    <x v="1"/>
    <s v="OFF-AR-10004042"/>
    <x v="1"/>
    <x v="6"/>
    <x v="30"/>
    <n v="35.96"/>
    <n v="2"/>
    <n v="0"/>
    <n v="10.4284"/>
  </r>
  <r>
    <n v="4916"/>
    <x v="2429"/>
    <x v="1"/>
    <x v="496"/>
    <d v="2012-09-26T00:00:00"/>
    <s v="Second Class"/>
    <s v="ME-17725"/>
    <s v="Max Engle"/>
    <x v="0"/>
    <s v="United States"/>
    <x v="4"/>
    <x v="4"/>
    <n v="98105"/>
    <x v="1"/>
    <s v="OFF-BI-10001097"/>
    <x v="1"/>
    <x v="8"/>
    <x v="789"/>
    <n v="14.952"/>
    <n v="3"/>
    <n v="0.2"/>
    <n v="5.4200999999999997"/>
  </r>
  <r>
    <n v="4917"/>
    <x v="2430"/>
    <x v="3"/>
    <x v="449"/>
    <d v="2014-12-10T00:00:00"/>
    <s v="Second Class"/>
    <s v="MB-17305"/>
    <s v="Maria Bertelson"/>
    <x v="0"/>
    <s v="United States"/>
    <x v="425"/>
    <x v="5"/>
    <n v="77573"/>
    <x v="2"/>
    <s v="OFF-AR-10004344"/>
    <x v="1"/>
    <x v="6"/>
    <x v="365"/>
    <n v="67.144000000000005"/>
    <n v="7"/>
    <n v="0.2"/>
    <n v="5.8750999999999998"/>
  </r>
  <r>
    <n v="4918"/>
    <x v="2430"/>
    <x v="3"/>
    <x v="449"/>
    <d v="2014-12-10T00:00:00"/>
    <s v="Second Class"/>
    <s v="MB-17305"/>
    <s v="Maria Bertelson"/>
    <x v="0"/>
    <s v="United States"/>
    <x v="425"/>
    <x v="5"/>
    <n v="77573"/>
    <x v="2"/>
    <s v="FUR-CH-10001802"/>
    <x v="0"/>
    <x v="1"/>
    <x v="1688"/>
    <n v="254.05799999999999"/>
    <n v="3"/>
    <n v="0.3"/>
    <n v="-32.6646"/>
  </r>
  <r>
    <n v="4919"/>
    <x v="2431"/>
    <x v="0"/>
    <x v="1006"/>
    <d v="2013-07-01T00:00:00"/>
    <s v="Standard Class"/>
    <s v="BM-11575"/>
    <s v="Brendan Murry"/>
    <x v="1"/>
    <s v="United States"/>
    <x v="426"/>
    <x v="39"/>
    <n v="20877"/>
    <x v="3"/>
    <s v="FUR-BO-10004709"/>
    <x v="0"/>
    <x v="0"/>
    <x v="263"/>
    <n v="173.94"/>
    <n v="3"/>
    <n v="0"/>
    <n v="38.266800000000003"/>
  </r>
  <r>
    <n v="4920"/>
    <x v="2431"/>
    <x v="0"/>
    <x v="1006"/>
    <d v="2013-07-01T00:00:00"/>
    <s v="Standard Class"/>
    <s v="BM-11575"/>
    <s v="Brendan Murry"/>
    <x v="1"/>
    <s v="United States"/>
    <x v="426"/>
    <x v="39"/>
    <n v="20877"/>
    <x v="3"/>
    <s v="TEC-PH-10000455"/>
    <x v="2"/>
    <x v="7"/>
    <x v="1112"/>
    <n v="231.98"/>
    <n v="2"/>
    <n v="0"/>
    <n v="67.274199999999993"/>
  </r>
  <r>
    <n v="4921"/>
    <x v="2432"/>
    <x v="3"/>
    <x v="971"/>
    <d v="2014-08-24T00:00:00"/>
    <s v="Standard Class"/>
    <s v="SC-20575"/>
    <s v="Sonia Cooley"/>
    <x v="0"/>
    <s v="United States"/>
    <x v="22"/>
    <x v="10"/>
    <n v="60653"/>
    <x v="2"/>
    <s v="OFF-BI-10002393"/>
    <x v="1"/>
    <x v="8"/>
    <x v="1188"/>
    <n v="2.2959999999999998"/>
    <n v="2"/>
    <n v="0.8"/>
    <n v="-3.9032"/>
  </r>
  <r>
    <n v="4922"/>
    <x v="2433"/>
    <x v="3"/>
    <x v="53"/>
    <d v="2014-12-30T00:00:00"/>
    <s v="Second Class"/>
    <s v="MH-18115"/>
    <s v="Mick Hernandez"/>
    <x v="2"/>
    <s v="United States"/>
    <x v="114"/>
    <x v="19"/>
    <n v="35810"/>
    <x v="0"/>
    <s v="OFF-PA-10004381"/>
    <x v="1"/>
    <x v="10"/>
    <x v="1675"/>
    <n v="96.08"/>
    <n v="2"/>
    <n v="0"/>
    <n v="46.118400000000001"/>
  </r>
  <r>
    <n v="4923"/>
    <x v="2433"/>
    <x v="3"/>
    <x v="53"/>
    <d v="2014-12-30T00:00:00"/>
    <s v="Second Class"/>
    <s v="MH-18115"/>
    <s v="Mick Hernandez"/>
    <x v="2"/>
    <s v="United States"/>
    <x v="114"/>
    <x v="19"/>
    <n v="35810"/>
    <x v="0"/>
    <s v="OFF-FA-10003059"/>
    <x v="1"/>
    <x v="13"/>
    <x v="794"/>
    <n v="3.62"/>
    <n v="2"/>
    <n v="0"/>
    <n v="1.1946000000000001"/>
  </r>
  <r>
    <n v="4924"/>
    <x v="2433"/>
    <x v="3"/>
    <x v="53"/>
    <d v="2014-12-30T00:00:00"/>
    <s v="Second Class"/>
    <s v="MH-18115"/>
    <s v="Mick Hernandez"/>
    <x v="2"/>
    <s v="United States"/>
    <x v="114"/>
    <x v="19"/>
    <n v="35810"/>
    <x v="0"/>
    <s v="OFF-PA-10000994"/>
    <x v="1"/>
    <x v="10"/>
    <x v="904"/>
    <n v="629.1"/>
    <n v="6"/>
    <n v="0"/>
    <n v="301.96800000000002"/>
  </r>
  <r>
    <n v="4925"/>
    <x v="2433"/>
    <x v="3"/>
    <x v="53"/>
    <d v="2014-12-30T00:00:00"/>
    <s v="Second Class"/>
    <s v="MH-18115"/>
    <s v="Mick Hernandez"/>
    <x v="2"/>
    <s v="United States"/>
    <x v="114"/>
    <x v="19"/>
    <n v="35810"/>
    <x v="0"/>
    <s v="TEC-PH-10002890"/>
    <x v="2"/>
    <x v="7"/>
    <x v="1387"/>
    <n v="90.48"/>
    <n v="2"/>
    <n v="0"/>
    <n v="23.524799999999999"/>
  </r>
  <r>
    <n v="4926"/>
    <x v="2434"/>
    <x v="3"/>
    <x v="18"/>
    <d v="2014-09-14T00:00:00"/>
    <s v="First Class"/>
    <s v="AR-10345"/>
    <s v="Alex Russell"/>
    <x v="1"/>
    <s v="United States"/>
    <x v="104"/>
    <x v="31"/>
    <n v="1841"/>
    <x v="3"/>
    <s v="OFF-AR-10003338"/>
    <x v="1"/>
    <x v="6"/>
    <x v="1430"/>
    <n v="14.88"/>
    <n v="2"/>
    <n v="0"/>
    <n v="3.72"/>
  </r>
  <r>
    <n v="4927"/>
    <x v="2435"/>
    <x v="3"/>
    <x v="15"/>
    <d v="2014-10-24T00:00:00"/>
    <s v="Standard Class"/>
    <s v="MO-17500"/>
    <s v="Mary O'Rourke"/>
    <x v="0"/>
    <s v="United States"/>
    <x v="22"/>
    <x v="10"/>
    <n v="60623"/>
    <x v="2"/>
    <s v="FUR-TA-10003008"/>
    <x v="0"/>
    <x v="3"/>
    <x v="946"/>
    <n v="91.275000000000006"/>
    <n v="1"/>
    <n v="0.5"/>
    <n v="-67.543499999999995"/>
  </r>
  <r>
    <n v="4928"/>
    <x v="2436"/>
    <x v="3"/>
    <x v="96"/>
    <d v="2014-07-12T00:00:00"/>
    <s v="Standard Class"/>
    <s v="AD-10180"/>
    <s v="Alan Dominguez"/>
    <x v="2"/>
    <s v="United States"/>
    <x v="54"/>
    <x v="29"/>
    <n v="6824"/>
    <x v="3"/>
    <s v="OFF-PA-10001972"/>
    <x v="1"/>
    <x v="10"/>
    <x v="1169"/>
    <n v="19.440000000000001"/>
    <n v="3"/>
    <n v="0"/>
    <n v="9.3312000000000008"/>
  </r>
  <r>
    <n v="4929"/>
    <x v="2436"/>
    <x v="3"/>
    <x v="96"/>
    <d v="2014-07-12T00:00:00"/>
    <s v="Standard Class"/>
    <s v="AD-10180"/>
    <s v="Alan Dominguez"/>
    <x v="2"/>
    <s v="United States"/>
    <x v="54"/>
    <x v="29"/>
    <n v="6824"/>
    <x v="3"/>
    <s v="FUR-CH-10000155"/>
    <x v="0"/>
    <x v="1"/>
    <x v="1157"/>
    <n v="897.15"/>
    <n v="3"/>
    <n v="0"/>
    <n v="251.202"/>
  </r>
  <r>
    <n v="4930"/>
    <x v="2437"/>
    <x v="2"/>
    <x v="814"/>
    <d v="2011-03-09T00:00:00"/>
    <s v="First Class"/>
    <s v="KD-16345"/>
    <s v="Katherine Ducich"/>
    <x v="0"/>
    <s v="United States"/>
    <x v="20"/>
    <x v="15"/>
    <n v="10009"/>
    <x v="3"/>
    <s v="OFF-AR-10000658"/>
    <x v="1"/>
    <x v="6"/>
    <x v="328"/>
    <n v="57.75"/>
    <n v="5"/>
    <n v="0"/>
    <n v="16.170000000000002"/>
  </r>
  <r>
    <n v="4931"/>
    <x v="2437"/>
    <x v="2"/>
    <x v="814"/>
    <d v="2011-03-09T00:00:00"/>
    <s v="First Class"/>
    <s v="KD-16345"/>
    <s v="Katherine Ducich"/>
    <x v="0"/>
    <s v="United States"/>
    <x v="20"/>
    <x v="15"/>
    <n v="10009"/>
    <x v="3"/>
    <s v="OFF-PA-10000349"/>
    <x v="1"/>
    <x v="10"/>
    <x v="33"/>
    <n v="14.94"/>
    <n v="3"/>
    <n v="0"/>
    <n v="7.0217999999999998"/>
  </r>
  <r>
    <n v="4932"/>
    <x v="2438"/>
    <x v="3"/>
    <x v="613"/>
    <d v="2014-03-31T00:00:00"/>
    <s v="Standard Class"/>
    <s v="FM-14215"/>
    <s v="Filia McAdams"/>
    <x v="1"/>
    <s v="United States"/>
    <x v="4"/>
    <x v="4"/>
    <n v="98103"/>
    <x v="1"/>
    <s v="OFF-AR-10001446"/>
    <x v="1"/>
    <x v="6"/>
    <x v="1152"/>
    <n v="23.1"/>
    <n v="2"/>
    <n v="0"/>
    <n v="6.93"/>
  </r>
  <r>
    <n v="4933"/>
    <x v="2439"/>
    <x v="1"/>
    <x v="694"/>
    <d v="2012-04-10T00:00:00"/>
    <s v="Standard Class"/>
    <s v="ZC-21910"/>
    <s v="Zuschuss Carroll"/>
    <x v="0"/>
    <s v="United States"/>
    <x v="34"/>
    <x v="22"/>
    <n v="80013"/>
    <x v="1"/>
    <s v="OFF-EN-10004483"/>
    <x v="1"/>
    <x v="12"/>
    <x v="1335"/>
    <n v="12.536"/>
    <n v="1"/>
    <n v="0.2"/>
    <n v="4.2309000000000001"/>
  </r>
  <r>
    <n v="4934"/>
    <x v="2439"/>
    <x v="1"/>
    <x v="694"/>
    <d v="2012-04-10T00:00:00"/>
    <s v="Standard Class"/>
    <s v="ZC-21910"/>
    <s v="Zuschuss Carroll"/>
    <x v="0"/>
    <s v="United States"/>
    <x v="34"/>
    <x v="22"/>
    <n v="80013"/>
    <x v="1"/>
    <s v="OFF-BI-10002012"/>
    <x v="1"/>
    <x v="8"/>
    <x v="742"/>
    <n v="1.08"/>
    <n v="2"/>
    <n v="0.7"/>
    <n v="-0.79200000000000004"/>
  </r>
  <r>
    <n v="4935"/>
    <x v="2439"/>
    <x v="1"/>
    <x v="694"/>
    <d v="2012-04-10T00:00:00"/>
    <s v="Standard Class"/>
    <s v="ZC-21910"/>
    <s v="Zuschuss Carroll"/>
    <x v="0"/>
    <s v="United States"/>
    <x v="34"/>
    <x v="22"/>
    <n v="80013"/>
    <x v="1"/>
    <s v="OFF-FA-10003021"/>
    <x v="1"/>
    <x v="13"/>
    <x v="33"/>
    <n v="4.5119999999999996"/>
    <n v="3"/>
    <n v="0.2"/>
    <n v="0.84599999999999997"/>
  </r>
  <r>
    <n v="4936"/>
    <x v="2440"/>
    <x v="1"/>
    <x v="1007"/>
    <d v="2012-03-21T00:00:00"/>
    <s v="Standard Class"/>
    <s v="KS-16300"/>
    <s v="Karen Seio"/>
    <x v="1"/>
    <s v="United States"/>
    <x v="427"/>
    <x v="7"/>
    <n v="84043"/>
    <x v="1"/>
    <s v="TEC-PH-10003356"/>
    <x v="2"/>
    <x v="7"/>
    <x v="1689"/>
    <n v="16.776"/>
    <n v="3"/>
    <n v="0.2"/>
    <n v="1.6776"/>
  </r>
  <r>
    <n v="4937"/>
    <x v="2441"/>
    <x v="3"/>
    <x v="1008"/>
    <d v="2014-01-14T00:00:00"/>
    <s v="Standard Class"/>
    <s v="DP-13390"/>
    <s v="Dennis Pardue"/>
    <x v="2"/>
    <s v="United States"/>
    <x v="428"/>
    <x v="19"/>
    <n v="35401"/>
    <x v="0"/>
    <s v="OFF-BI-10004728"/>
    <x v="1"/>
    <x v="8"/>
    <x v="539"/>
    <n v="33.74"/>
    <n v="7"/>
    <n v="0"/>
    <n v="15.5204"/>
  </r>
  <r>
    <n v="4938"/>
    <x v="2442"/>
    <x v="2"/>
    <x v="286"/>
    <d v="2011-01-19T00:00:00"/>
    <s v="Standard Class"/>
    <s v="BD-11605"/>
    <s v="Brian Dahlen"/>
    <x v="0"/>
    <s v="United States"/>
    <x v="8"/>
    <x v="1"/>
    <n v="94109"/>
    <x v="1"/>
    <s v="OFF-ST-10000078"/>
    <x v="1"/>
    <x v="4"/>
    <x v="1218"/>
    <n v="1325.85"/>
    <n v="5"/>
    <n v="0"/>
    <n v="238.65299999999999"/>
  </r>
  <r>
    <n v="4939"/>
    <x v="2442"/>
    <x v="2"/>
    <x v="286"/>
    <d v="2011-01-19T00:00:00"/>
    <s v="Standard Class"/>
    <s v="BD-11605"/>
    <s v="Brian Dahlen"/>
    <x v="0"/>
    <s v="United States"/>
    <x v="8"/>
    <x v="1"/>
    <n v="94109"/>
    <x v="1"/>
    <s v="FUR-BO-10003034"/>
    <x v="0"/>
    <x v="0"/>
    <x v="1194"/>
    <n v="333.99900000000002"/>
    <n v="3"/>
    <n v="0.15"/>
    <n v="3.9293999999999998"/>
  </r>
  <r>
    <n v="4940"/>
    <x v="2442"/>
    <x v="2"/>
    <x v="286"/>
    <d v="2011-01-19T00:00:00"/>
    <s v="Standard Class"/>
    <s v="BD-11605"/>
    <s v="Brian Dahlen"/>
    <x v="0"/>
    <s v="United States"/>
    <x v="8"/>
    <x v="1"/>
    <n v="94109"/>
    <x v="1"/>
    <s v="OFF-AR-10003514"/>
    <x v="1"/>
    <x v="6"/>
    <x v="180"/>
    <n v="19.899999999999999"/>
    <n v="5"/>
    <n v="0"/>
    <n v="6.5670000000000002"/>
  </r>
  <r>
    <n v="4941"/>
    <x v="2443"/>
    <x v="1"/>
    <x v="525"/>
    <d v="2012-02-13T00:00:00"/>
    <s v="Standard Class"/>
    <s v="IL-15100"/>
    <s v="Ivan Liston"/>
    <x v="0"/>
    <s v="United States"/>
    <x v="40"/>
    <x v="13"/>
    <n v="19805"/>
    <x v="3"/>
    <s v="FUR-CH-10001708"/>
    <x v="0"/>
    <x v="1"/>
    <x v="884"/>
    <n v="1268.82"/>
    <n v="9"/>
    <n v="0"/>
    <n v="266.4522"/>
  </r>
  <r>
    <n v="4942"/>
    <x v="2443"/>
    <x v="1"/>
    <x v="525"/>
    <d v="2012-02-13T00:00:00"/>
    <s v="Standard Class"/>
    <s v="IL-15100"/>
    <s v="Ivan Liston"/>
    <x v="0"/>
    <s v="United States"/>
    <x v="40"/>
    <x v="13"/>
    <n v="19805"/>
    <x v="3"/>
    <s v="FUR-BO-10002598"/>
    <x v="0"/>
    <x v="0"/>
    <x v="1509"/>
    <n v="283.92"/>
    <n v="4"/>
    <n v="0"/>
    <n v="82.336799999999997"/>
  </r>
  <r>
    <n v="4943"/>
    <x v="2443"/>
    <x v="1"/>
    <x v="525"/>
    <d v="2012-02-13T00:00:00"/>
    <s v="Standard Class"/>
    <s v="IL-15100"/>
    <s v="Ivan Liston"/>
    <x v="0"/>
    <s v="United States"/>
    <x v="40"/>
    <x v="13"/>
    <n v="19805"/>
    <x v="3"/>
    <s v="OFF-AR-10001022"/>
    <x v="1"/>
    <x v="6"/>
    <x v="872"/>
    <n v="5.68"/>
    <n v="2"/>
    <n v="0"/>
    <n v="1.7607999999999999"/>
  </r>
  <r>
    <n v="4944"/>
    <x v="2444"/>
    <x v="3"/>
    <x v="202"/>
    <d v="2014-12-28T00:00:00"/>
    <s v="Standard Class"/>
    <s v="LP-17095"/>
    <s v="Liz Preis"/>
    <x v="0"/>
    <s v="United States"/>
    <x v="240"/>
    <x v="14"/>
    <n v="47905"/>
    <x v="2"/>
    <s v="OFF-ST-10004459"/>
    <x v="1"/>
    <x v="4"/>
    <x v="454"/>
    <n v="375.34"/>
    <n v="1"/>
    <n v="0"/>
    <n v="18.766999999999999"/>
  </r>
  <r>
    <n v="4945"/>
    <x v="2445"/>
    <x v="0"/>
    <x v="64"/>
    <d v="2013-07-09T00:00:00"/>
    <s v="First Class"/>
    <s v="JH-15985"/>
    <s v="Joseph Holt"/>
    <x v="0"/>
    <s v="United States"/>
    <x v="332"/>
    <x v="1"/>
    <n v="90278"/>
    <x v="1"/>
    <s v="OFF-PA-10004381"/>
    <x v="1"/>
    <x v="10"/>
    <x v="1675"/>
    <n v="96.08"/>
    <n v="2"/>
    <n v="0"/>
    <n v="46.118400000000001"/>
  </r>
  <r>
    <n v="4946"/>
    <x v="2445"/>
    <x v="0"/>
    <x v="64"/>
    <d v="2013-07-09T00:00:00"/>
    <s v="First Class"/>
    <s v="JH-15985"/>
    <s v="Joseph Holt"/>
    <x v="0"/>
    <s v="United States"/>
    <x v="332"/>
    <x v="1"/>
    <n v="90278"/>
    <x v="1"/>
    <s v="OFF-BI-10000050"/>
    <x v="1"/>
    <x v="8"/>
    <x v="343"/>
    <n v="11.68"/>
    <n v="2"/>
    <n v="0.2"/>
    <n v="3.9420000000000002"/>
  </r>
  <r>
    <n v="4947"/>
    <x v="2445"/>
    <x v="0"/>
    <x v="64"/>
    <d v="2013-07-09T00:00:00"/>
    <s v="First Class"/>
    <s v="JH-15985"/>
    <s v="Joseph Holt"/>
    <x v="0"/>
    <s v="United States"/>
    <x v="332"/>
    <x v="1"/>
    <n v="90278"/>
    <x v="1"/>
    <s v="OFF-FA-10000304"/>
    <x v="1"/>
    <x v="13"/>
    <x v="52"/>
    <n v="4.3600000000000003"/>
    <n v="2"/>
    <n v="0"/>
    <n v="1.7876000000000001"/>
  </r>
  <r>
    <n v="4948"/>
    <x v="2446"/>
    <x v="2"/>
    <x v="777"/>
    <d v="2011-09-10T00:00:00"/>
    <s v="Standard Class"/>
    <s v="JD-16015"/>
    <s v="Joy Daniels"/>
    <x v="0"/>
    <s v="United States"/>
    <x v="4"/>
    <x v="4"/>
    <n v="98115"/>
    <x v="1"/>
    <s v="OFF-LA-10002475"/>
    <x v="1"/>
    <x v="2"/>
    <x v="148"/>
    <n v="29.24"/>
    <n v="4"/>
    <n v="0"/>
    <n v="13.742800000000001"/>
  </r>
  <r>
    <n v="4949"/>
    <x v="2447"/>
    <x v="3"/>
    <x v="344"/>
    <d v="2014-03-12T00:00:00"/>
    <s v="Standard Class"/>
    <s v="BD-11320"/>
    <s v="Bill Donatelli"/>
    <x v="0"/>
    <s v="United States"/>
    <x v="1"/>
    <x v="1"/>
    <n v="90045"/>
    <x v="1"/>
    <s v="OFF-BI-10001989"/>
    <x v="1"/>
    <x v="8"/>
    <x v="537"/>
    <n v="117.488"/>
    <n v="7"/>
    <n v="0.2"/>
    <n v="41.120800000000003"/>
  </r>
  <r>
    <n v="4950"/>
    <x v="2447"/>
    <x v="3"/>
    <x v="344"/>
    <d v="2014-03-12T00:00:00"/>
    <s v="Standard Class"/>
    <s v="BD-11320"/>
    <s v="Bill Donatelli"/>
    <x v="0"/>
    <s v="United States"/>
    <x v="1"/>
    <x v="1"/>
    <n v="90045"/>
    <x v="1"/>
    <s v="FUR-FU-10000732"/>
    <x v="0"/>
    <x v="5"/>
    <x v="540"/>
    <n v="18.84"/>
    <n v="3"/>
    <n v="0"/>
    <n v="6.0288000000000004"/>
  </r>
  <r>
    <n v="4951"/>
    <x v="2448"/>
    <x v="0"/>
    <x v="99"/>
    <d v="2013-02-11T00:00:00"/>
    <s v="Second Class"/>
    <s v="DL-13330"/>
    <s v="Denise Leinenbach"/>
    <x v="0"/>
    <s v="United States"/>
    <x v="20"/>
    <x v="15"/>
    <n v="10009"/>
    <x v="3"/>
    <s v="OFF-AR-10004441"/>
    <x v="1"/>
    <x v="6"/>
    <x v="153"/>
    <n v="12.42"/>
    <n v="3"/>
    <n v="0"/>
    <n v="5.2164000000000001"/>
  </r>
  <r>
    <n v="4952"/>
    <x v="2449"/>
    <x v="1"/>
    <x v="988"/>
    <d v="2012-06-13T00:00:00"/>
    <s v="Standard Class"/>
    <s v="NC-18415"/>
    <s v="Nathan Cano"/>
    <x v="0"/>
    <s v="United States"/>
    <x v="195"/>
    <x v="12"/>
    <n v="48073"/>
    <x v="2"/>
    <s v="OFF-PA-10000304"/>
    <x v="1"/>
    <x v="10"/>
    <x v="88"/>
    <n v="12.96"/>
    <n v="2"/>
    <n v="0"/>
    <n v="6.2207999999999997"/>
  </r>
  <r>
    <n v="4953"/>
    <x v="2450"/>
    <x v="3"/>
    <x v="166"/>
    <d v="2014-12-13T00:00:00"/>
    <s v="Second Class"/>
    <s v="AS-10225"/>
    <s v="Alan Schoenberger"/>
    <x v="1"/>
    <s v="United States"/>
    <x v="8"/>
    <x v="1"/>
    <n v="94109"/>
    <x v="1"/>
    <s v="OFF-AP-10002670"/>
    <x v="1"/>
    <x v="9"/>
    <x v="1690"/>
    <n v="69.48"/>
    <n v="1"/>
    <n v="0"/>
    <n v="20.844000000000001"/>
  </r>
  <r>
    <n v="4954"/>
    <x v="2451"/>
    <x v="1"/>
    <x v="199"/>
    <d v="2012-03-20T00:00:00"/>
    <s v="Standard Class"/>
    <s v="MS-17980"/>
    <s v="Michael Stewart"/>
    <x v="1"/>
    <s v="United States"/>
    <x v="20"/>
    <x v="15"/>
    <n v="10009"/>
    <x v="3"/>
    <s v="TEC-PH-10001527"/>
    <x v="2"/>
    <x v="7"/>
    <x v="1276"/>
    <n v="85.9"/>
    <n v="2"/>
    <n v="0"/>
    <n v="2.577"/>
  </r>
  <r>
    <n v="4955"/>
    <x v="2452"/>
    <x v="2"/>
    <x v="3"/>
    <d v="2011-06-13T00:00:00"/>
    <s v="Second Class"/>
    <s v="TS-21205"/>
    <s v="Thomas Seio"/>
    <x v="1"/>
    <s v="United States"/>
    <x v="226"/>
    <x v="33"/>
    <n v="89031"/>
    <x v="1"/>
    <s v="OFF-AR-10002335"/>
    <x v="1"/>
    <x v="6"/>
    <x v="673"/>
    <n v="18.059999999999999"/>
    <n v="7"/>
    <n v="0"/>
    <n v="4.6955999999999998"/>
  </r>
  <r>
    <n v="4956"/>
    <x v="2452"/>
    <x v="2"/>
    <x v="3"/>
    <d v="2011-06-13T00:00:00"/>
    <s v="Second Class"/>
    <s v="TS-21205"/>
    <s v="Thomas Seio"/>
    <x v="1"/>
    <s v="United States"/>
    <x v="226"/>
    <x v="33"/>
    <n v="89031"/>
    <x v="1"/>
    <s v="OFF-PA-10003641"/>
    <x v="1"/>
    <x v="10"/>
    <x v="938"/>
    <n v="79.14"/>
    <n v="3"/>
    <n v="0"/>
    <n v="36.404400000000003"/>
  </r>
  <r>
    <n v="4957"/>
    <x v="2452"/>
    <x v="2"/>
    <x v="3"/>
    <d v="2011-06-13T00:00:00"/>
    <s v="Second Class"/>
    <s v="TS-21205"/>
    <s v="Thomas Seio"/>
    <x v="1"/>
    <s v="United States"/>
    <x v="226"/>
    <x v="33"/>
    <n v="89031"/>
    <x v="1"/>
    <s v="FUR-FU-10002685"/>
    <x v="0"/>
    <x v="5"/>
    <x v="1433"/>
    <n v="37.4"/>
    <n v="2"/>
    <n v="0"/>
    <n v="14.212"/>
  </r>
  <r>
    <n v="4958"/>
    <x v="2453"/>
    <x v="1"/>
    <x v="305"/>
    <d v="2012-03-26T00:00:00"/>
    <s v="Standard Class"/>
    <s v="JK-15730"/>
    <s v="Joe Kamberova"/>
    <x v="0"/>
    <s v="United States"/>
    <x v="238"/>
    <x v="5"/>
    <n v="75007"/>
    <x v="2"/>
    <s v="OFF-BI-10001308"/>
    <x v="1"/>
    <x v="8"/>
    <x v="1351"/>
    <n v="2.512"/>
    <n v="2"/>
    <n v="0.8"/>
    <n v="-4.3959999999999999"/>
  </r>
  <r>
    <n v="4959"/>
    <x v="2453"/>
    <x v="1"/>
    <x v="305"/>
    <d v="2012-03-26T00:00:00"/>
    <s v="Standard Class"/>
    <s v="JK-15730"/>
    <s v="Joe Kamberova"/>
    <x v="0"/>
    <s v="United States"/>
    <x v="238"/>
    <x v="5"/>
    <n v="75007"/>
    <x v="2"/>
    <s v="OFF-FA-10003485"/>
    <x v="1"/>
    <x v="13"/>
    <x v="33"/>
    <n v="18.864000000000001"/>
    <n v="9"/>
    <n v="0.2"/>
    <n v="6.1307999999999998"/>
  </r>
  <r>
    <n v="4960"/>
    <x v="2454"/>
    <x v="0"/>
    <x v="741"/>
    <d v="2013-11-23T00:00:00"/>
    <s v="Standard Class"/>
    <s v="TC-21535"/>
    <s v="Tracy Collins"/>
    <x v="2"/>
    <s v="United States"/>
    <x v="1"/>
    <x v="1"/>
    <n v="90008"/>
    <x v="1"/>
    <s v="TEC-PH-10003357"/>
    <x v="2"/>
    <x v="7"/>
    <x v="1062"/>
    <n v="61.192"/>
    <n v="1"/>
    <n v="0.2"/>
    <n v="6.1192000000000002"/>
  </r>
  <r>
    <n v="4961"/>
    <x v="2454"/>
    <x v="0"/>
    <x v="741"/>
    <d v="2013-11-23T00:00:00"/>
    <s v="Standard Class"/>
    <s v="TC-21535"/>
    <s v="Tracy Collins"/>
    <x v="2"/>
    <s v="United States"/>
    <x v="1"/>
    <x v="1"/>
    <n v="90008"/>
    <x v="1"/>
    <s v="OFF-AP-10002867"/>
    <x v="1"/>
    <x v="9"/>
    <x v="1505"/>
    <n v="67.84"/>
    <n v="1"/>
    <n v="0"/>
    <n v="18.316800000000001"/>
  </r>
  <r>
    <n v="4962"/>
    <x v="2455"/>
    <x v="2"/>
    <x v="1009"/>
    <d v="2011-08-03T00:00:00"/>
    <s v="First Class"/>
    <s v="AB-10015"/>
    <s v="Aaron Bergman"/>
    <x v="0"/>
    <s v="United States"/>
    <x v="4"/>
    <x v="4"/>
    <n v="98103"/>
    <x v="1"/>
    <s v="FUR-CH-10004477"/>
    <x v="0"/>
    <x v="1"/>
    <x v="211"/>
    <n v="48.712000000000003"/>
    <n v="1"/>
    <n v="0.2"/>
    <n v="5.4801000000000002"/>
  </r>
  <r>
    <n v="4963"/>
    <x v="2455"/>
    <x v="2"/>
    <x v="1009"/>
    <d v="2011-08-03T00:00:00"/>
    <s v="First Class"/>
    <s v="AB-10015"/>
    <s v="Aaron Bergman"/>
    <x v="0"/>
    <s v="United States"/>
    <x v="4"/>
    <x v="4"/>
    <n v="98103"/>
    <x v="1"/>
    <s v="OFF-AR-10001427"/>
    <x v="1"/>
    <x v="6"/>
    <x v="248"/>
    <n v="17.940000000000001"/>
    <n v="3"/>
    <n v="0"/>
    <n v="4.6643999999999997"/>
  </r>
  <r>
    <n v="4964"/>
    <x v="2455"/>
    <x v="2"/>
    <x v="1009"/>
    <d v="2011-08-03T00:00:00"/>
    <s v="First Class"/>
    <s v="AB-10015"/>
    <s v="Aaron Bergman"/>
    <x v="0"/>
    <s v="United States"/>
    <x v="4"/>
    <x v="4"/>
    <n v="98103"/>
    <x v="1"/>
    <s v="OFF-ST-10002344"/>
    <x v="1"/>
    <x v="4"/>
    <x v="856"/>
    <n v="242.94"/>
    <n v="3"/>
    <n v="0"/>
    <n v="4.8587999999999996"/>
  </r>
  <r>
    <n v="4965"/>
    <x v="2456"/>
    <x v="0"/>
    <x v="666"/>
    <d v="2013-05-20T00:00:00"/>
    <s v="Second Class"/>
    <s v="DP-13000"/>
    <s v="Darren Powers"/>
    <x v="0"/>
    <s v="United States"/>
    <x v="2"/>
    <x v="2"/>
    <n v="33311"/>
    <x v="0"/>
    <s v="OFF-BI-10000301"/>
    <x v="1"/>
    <x v="8"/>
    <x v="619"/>
    <n v="7.7640000000000002"/>
    <n v="4"/>
    <n v="0.7"/>
    <n v="-5.1760000000000002"/>
  </r>
  <r>
    <n v="4966"/>
    <x v="2457"/>
    <x v="1"/>
    <x v="442"/>
    <d v="2012-05-28T00:00:00"/>
    <s v="Second Class"/>
    <s v="CY-12745"/>
    <s v="Craig Yedwab"/>
    <x v="1"/>
    <s v="United States"/>
    <x v="29"/>
    <x v="18"/>
    <n v="38401"/>
    <x v="0"/>
    <s v="TEC-PH-10001944"/>
    <x v="2"/>
    <x v="7"/>
    <x v="1262"/>
    <n v="467.04"/>
    <n v="4"/>
    <n v="0.2"/>
    <n v="58.38"/>
  </r>
  <r>
    <n v="4967"/>
    <x v="2458"/>
    <x v="1"/>
    <x v="991"/>
    <d v="2012-05-08T00:00:00"/>
    <s v="Second Class"/>
    <s v="BE-11455"/>
    <s v="Brad Eason"/>
    <x v="2"/>
    <s v="United States"/>
    <x v="205"/>
    <x v="34"/>
    <n v="2908"/>
    <x v="3"/>
    <s v="TEC-PH-10001527"/>
    <x v="2"/>
    <x v="7"/>
    <x v="1276"/>
    <n v="128.85"/>
    <n v="3"/>
    <n v="0"/>
    <n v="3.8654999999999999"/>
  </r>
  <r>
    <n v="4968"/>
    <x v="2458"/>
    <x v="1"/>
    <x v="991"/>
    <d v="2012-05-08T00:00:00"/>
    <s v="Second Class"/>
    <s v="BE-11455"/>
    <s v="Brad Eason"/>
    <x v="2"/>
    <s v="United States"/>
    <x v="205"/>
    <x v="34"/>
    <n v="2908"/>
    <x v="3"/>
    <s v="OFF-PA-10001307"/>
    <x v="1"/>
    <x v="10"/>
    <x v="784"/>
    <n v="8.4"/>
    <n v="2"/>
    <n v="0"/>
    <n v="4.1159999999999997"/>
  </r>
  <r>
    <n v="4969"/>
    <x v="2458"/>
    <x v="1"/>
    <x v="991"/>
    <d v="2012-05-08T00:00:00"/>
    <s v="Second Class"/>
    <s v="BE-11455"/>
    <s v="Brad Eason"/>
    <x v="2"/>
    <s v="United States"/>
    <x v="205"/>
    <x v="34"/>
    <n v="2908"/>
    <x v="3"/>
    <s v="TEC-AC-10004571"/>
    <x v="2"/>
    <x v="11"/>
    <x v="404"/>
    <n v="199.98"/>
    <n v="2"/>
    <n v="0"/>
    <n v="83.991600000000005"/>
  </r>
  <r>
    <n v="4970"/>
    <x v="2458"/>
    <x v="1"/>
    <x v="991"/>
    <d v="2012-05-08T00:00:00"/>
    <s v="Second Class"/>
    <s v="BE-11455"/>
    <s v="Brad Eason"/>
    <x v="2"/>
    <s v="United States"/>
    <x v="205"/>
    <x v="34"/>
    <n v="2908"/>
    <x v="3"/>
    <s v="FUR-CH-10001973"/>
    <x v="0"/>
    <x v="1"/>
    <x v="896"/>
    <n v="110.98"/>
    <n v="1"/>
    <n v="0"/>
    <n v="15.5372"/>
  </r>
  <r>
    <n v="4971"/>
    <x v="2459"/>
    <x v="0"/>
    <x v="61"/>
    <d v="2013-10-11T00:00:00"/>
    <s v="First Class"/>
    <s v="KL-16555"/>
    <s v="Kelly Lampkin"/>
    <x v="1"/>
    <s v="United States"/>
    <x v="108"/>
    <x v="2"/>
    <n v="32216"/>
    <x v="0"/>
    <s v="FUR-CH-10000513"/>
    <x v="0"/>
    <x v="1"/>
    <x v="70"/>
    <n v="207.98400000000001"/>
    <n v="2"/>
    <n v="0.2"/>
    <n v="-28.597799999999999"/>
  </r>
  <r>
    <n v="4972"/>
    <x v="2459"/>
    <x v="0"/>
    <x v="61"/>
    <d v="2013-10-11T00:00:00"/>
    <s v="First Class"/>
    <s v="KL-16555"/>
    <s v="Kelly Lampkin"/>
    <x v="1"/>
    <s v="United States"/>
    <x v="108"/>
    <x v="2"/>
    <n v="32216"/>
    <x v="0"/>
    <s v="OFF-PA-10002421"/>
    <x v="1"/>
    <x v="10"/>
    <x v="1416"/>
    <n v="36.112000000000002"/>
    <n v="2"/>
    <n v="0.2"/>
    <n v="12.639200000000001"/>
  </r>
  <r>
    <n v="4973"/>
    <x v="2459"/>
    <x v="0"/>
    <x v="61"/>
    <d v="2013-10-11T00:00:00"/>
    <s v="First Class"/>
    <s v="KL-16555"/>
    <s v="Kelly Lampkin"/>
    <x v="1"/>
    <s v="United States"/>
    <x v="108"/>
    <x v="2"/>
    <n v="32216"/>
    <x v="0"/>
    <s v="FUR-FU-10004090"/>
    <x v="0"/>
    <x v="5"/>
    <x v="636"/>
    <n v="35.567999999999998"/>
    <n v="2"/>
    <n v="0.2"/>
    <n v="5.7797999999999998"/>
  </r>
  <r>
    <n v="4974"/>
    <x v="2459"/>
    <x v="0"/>
    <x v="61"/>
    <d v="2013-10-11T00:00:00"/>
    <s v="First Class"/>
    <s v="KL-16555"/>
    <s v="Kelly Lampkin"/>
    <x v="1"/>
    <s v="United States"/>
    <x v="108"/>
    <x v="2"/>
    <n v="32216"/>
    <x v="0"/>
    <s v="OFF-PA-10004071"/>
    <x v="1"/>
    <x v="10"/>
    <x v="412"/>
    <n v="88.768000000000001"/>
    <n v="2"/>
    <n v="0.2"/>
    <n v="31.0688"/>
  </r>
  <r>
    <n v="4975"/>
    <x v="2460"/>
    <x v="0"/>
    <x v="77"/>
    <d v="2013-11-13T00:00:00"/>
    <s v="Standard Class"/>
    <s v="PS-19045"/>
    <s v="Penelope Sewall"/>
    <x v="2"/>
    <s v="United States"/>
    <x v="147"/>
    <x v="1"/>
    <n v="92054"/>
    <x v="1"/>
    <s v="OFF-PA-10002246"/>
    <x v="1"/>
    <x v="10"/>
    <x v="1386"/>
    <n v="12.9"/>
    <n v="2"/>
    <n v="0"/>
    <n v="6.3209999999999997"/>
  </r>
  <r>
    <n v="4976"/>
    <x v="2461"/>
    <x v="1"/>
    <x v="227"/>
    <d v="2012-09-23T00:00:00"/>
    <s v="Second Class"/>
    <s v="JR-16210"/>
    <s v="Justin Ritter"/>
    <x v="1"/>
    <s v="United States"/>
    <x v="108"/>
    <x v="2"/>
    <n v="32216"/>
    <x v="0"/>
    <s v="TEC-AC-10003198"/>
    <x v="2"/>
    <x v="11"/>
    <x v="761"/>
    <n v="717.12"/>
    <n v="9"/>
    <n v="0.2"/>
    <n v="152.38800000000001"/>
  </r>
  <r>
    <n v="4977"/>
    <x v="2462"/>
    <x v="1"/>
    <x v="214"/>
    <d v="2012-09-12T00:00:00"/>
    <s v="First Class"/>
    <s v="AH-10210"/>
    <s v="Alan Hwang"/>
    <x v="0"/>
    <s v="United States"/>
    <x v="20"/>
    <x v="15"/>
    <n v="10024"/>
    <x v="3"/>
    <s v="OFF-BI-10001031"/>
    <x v="1"/>
    <x v="8"/>
    <x v="865"/>
    <n v="21.36"/>
    <n v="5"/>
    <n v="0.2"/>
    <n v="7.2089999999999996"/>
  </r>
  <r>
    <n v="4978"/>
    <x v="2462"/>
    <x v="1"/>
    <x v="214"/>
    <d v="2012-09-12T00:00:00"/>
    <s v="First Class"/>
    <s v="AH-10210"/>
    <s v="Alan Hwang"/>
    <x v="0"/>
    <s v="United States"/>
    <x v="20"/>
    <x v="15"/>
    <n v="10024"/>
    <x v="3"/>
    <s v="OFF-BI-10003727"/>
    <x v="1"/>
    <x v="8"/>
    <x v="797"/>
    <n v="6.6879999999999997"/>
    <n v="2"/>
    <n v="0.2"/>
    <n v="2.3408000000000002"/>
  </r>
  <r>
    <n v="4979"/>
    <x v="2462"/>
    <x v="1"/>
    <x v="214"/>
    <d v="2012-09-12T00:00:00"/>
    <s v="First Class"/>
    <s v="AH-10210"/>
    <s v="Alan Hwang"/>
    <x v="0"/>
    <s v="United States"/>
    <x v="20"/>
    <x v="15"/>
    <n v="10024"/>
    <x v="3"/>
    <s v="TEC-PH-10001336"/>
    <x v="2"/>
    <x v="7"/>
    <x v="941"/>
    <n v="773.94"/>
    <n v="6"/>
    <n v="0"/>
    <n v="224.4426"/>
  </r>
  <r>
    <n v="4980"/>
    <x v="2463"/>
    <x v="0"/>
    <x v="10"/>
    <d v="2013-12-14T00:00:00"/>
    <s v="Second Class"/>
    <s v="RW-19630"/>
    <s v="Rob Williams"/>
    <x v="1"/>
    <s v="United States"/>
    <x v="22"/>
    <x v="10"/>
    <n v="60610"/>
    <x v="2"/>
    <s v="OFF-SU-10001664"/>
    <x v="1"/>
    <x v="14"/>
    <x v="1232"/>
    <n v="20.568000000000001"/>
    <n v="3"/>
    <n v="0.2"/>
    <n v="1.5426"/>
  </r>
  <r>
    <n v="4981"/>
    <x v="2463"/>
    <x v="0"/>
    <x v="10"/>
    <d v="2013-12-14T00:00:00"/>
    <s v="Second Class"/>
    <s v="RW-19630"/>
    <s v="Rob Williams"/>
    <x v="1"/>
    <s v="United States"/>
    <x v="22"/>
    <x v="10"/>
    <n v="60610"/>
    <x v="2"/>
    <s v="OFF-AP-10003971"/>
    <x v="1"/>
    <x v="9"/>
    <x v="914"/>
    <n v="4.3559999999999999"/>
    <n v="2"/>
    <n v="0.8"/>
    <n v="-11.761200000000001"/>
  </r>
  <r>
    <n v="4982"/>
    <x v="2463"/>
    <x v="0"/>
    <x v="10"/>
    <d v="2013-12-14T00:00:00"/>
    <s v="Second Class"/>
    <s v="RW-19630"/>
    <s v="Rob Williams"/>
    <x v="1"/>
    <s v="United States"/>
    <x v="22"/>
    <x v="10"/>
    <n v="60610"/>
    <x v="2"/>
    <s v="TEC-AC-10000199"/>
    <x v="2"/>
    <x v="11"/>
    <x v="1609"/>
    <n v="19.04"/>
    <n v="4"/>
    <n v="0.2"/>
    <n v="-1.4279999999999999"/>
  </r>
  <r>
    <n v="4983"/>
    <x v="2464"/>
    <x v="2"/>
    <x v="912"/>
    <d v="2011-11-22T00:00:00"/>
    <s v="Standard Class"/>
    <s v="AH-10075"/>
    <s v="Adam Hart"/>
    <x v="1"/>
    <s v="United States"/>
    <x v="101"/>
    <x v="1"/>
    <n v="92646"/>
    <x v="1"/>
    <s v="OFF-LA-10001045"/>
    <x v="1"/>
    <x v="2"/>
    <x v="701"/>
    <n v="5.22"/>
    <n v="2"/>
    <n v="0"/>
    <n v="2.4011999999999998"/>
  </r>
  <r>
    <n v="4984"/>
    <x v="2465"/>
    <x v="0"/>
    <x v="61"/>
    <d v="2013-11-11T00:00:00"/>
    <s v="Second Class"/>
    <s v="IM-15070"/>
    <s v="Irene Maddox"/>
    <x v="0"/>
    <s v="United States"/>
    <x v="70"/>
    <x v="1"/>
    <n v="92105"/>
    <x v="1"/>
    <s v="OFF-ST-10003442"/>
    <x v="1"/>
    <x v="4"/>
    <x v="86"/>
    <n v="84.84"/>
    <n v="3"/>
    <n v="0"/>
    <n v="22.9068"/>
  </r>
  <r>
    <n v="4985"/>
    <x v="2466"/>
    <x v="1"/>
    <x v="684"/>
    <d v="2012-10-09T00:00:00"/>
    <s v="Standard Class"/>
    <s v="CK-12760"/>
    <s v="Cyma Kinney"/>
    <x v="1"/>
    <s v="United States"/>
    <x v="316"/>
    <x v="18"/>
    <n v="37211"/>
    <x v="0"/>
    <s v="OFF-FA-10003059"/>
    <x v="1"/>
    <x v="13"/>
    <x v="794"/>
    <n v="7.24"/>
    <n v="5"/>
    <n v="0.2"/>
    <n v="1.1765000000000001"/>
  </r>
  <r>
    <n v="4986"/>
    <x v="2467"/>
    <x v="2"/>
    <x v="1010"/>
    <d v="2011-03-09T00:00:00"/>
    <s v="Same Day"/>
    <s v="AG-10390"/>
    <s v="Allen Goldenen"/>
    <x v="0"/>
    <s v="United States"/>
    <x v="20"/>
    <x v="15"/>
    <n v="10009"/>
    <x v="3"/>
    <s v="OFF-LA-10001175"/>
    <x v="1"/>
    <x v="2"/>
    <x v="773"/>
    <n v="14.4"/>
    <n v="5"/>
    <n v="0"/>
    <n v="7.056"/>
  </r>
  <r>
    <n v="4987"/>
    <x v="2468"/>
    <x v="0"/>
    <x v="423"/>
    <d v="2013-04-29T00:00:00"/>
    <s v="Standard Class"/>
    <s v="CL-12700"/>
    <s v="Craig Leslie"/>
    <x v="2"/>
    <s v="United States"/>
    <x v="77"/>
    <x v="22"/>
    <n v="80906"/>
    <x v="1"/>
    <s v="OFF-PA-10003441"/>
    <x v="1"/>
    <x v="10"/>
    <x v="485"/>
    <n v="15.552"/>
    <n v="3"/>
    <n v="0.2"/>
    <n v="5.4432"/>
  </r>
  <r>
    <n v="4988"/>
    <x v="2468"/>
    <x v="0"/>
    <x v="423"/>
    <d v="2013-04-29T00:00:00"/>
    <s v="Standard Class"/>
    <s v="CL-12700"/>
    <s v="Craig Leslie"/>
    <x v="2"/>
    <s v="United States"/>
    <x v="77"/>
    <x v="22"/>
    <n v="80906"/>
    <x v="1"/>
    <s v="FUR-CH-10004287"/>
    <x v="0"/>
    <x v="1"/>
    <x v="156"/>
    <n v="1325.76"/>
    <n v="6"/>
    <n v="0.2"/>
    <n v="149.148"/>
  </r>
  <r>
    <n v="4989"/>
    <x v="2468"/>
    <x v="0"/>
    <x v="423"/>
    <d v="2013-04-29T00:00:00"/>
    <s v="Standard Class"/>
    <s v="CL-12700"/>
    <s v="Craig Leslie"/>
    <x v="2"/>
    <s v="United States"/>
    <x v="77"/>
    <x v="22"/>
    <n v="80906"/>
    <x v="1"/>
    <s v="OFF-BI-10004040"/>
    <x v="1"/>
    <x v="8"/>
    <x v="1478"/>
    <n v="3.1080000000000001"/>
    <n v="2"/>
    <n v="0.7"/>
    <n v="-2.1756000000000002"/>
  </r>
  <r>
    <n v="4990"/>
    <x v="2469"/>
    <x v="3"/>
    <x v="515"/>
    <d v="2014-05-09T00:00:00"/>
    <s v="Standard Class"/>
    <s v="AW-10930"/>
    <s v="Arthur Wiediger"/>
    <x v="2"/>
    <s v="United States"/>
    <x v="8"/>
    <x v="1"/>
    <n v="94110"/>
    <x v="1"/>
    <s v="OFF-BI-10004022"/>
    <x v="1"/>
    <x v="8"/>
    <x v="748"/>
    <n v="6.6719999999999997"/>
    <n v="3"/>
    <n v="0.2"/>
    <n v="2.1684000000000001"/>
  </r>
  <r>
    <n v="4991"/>
    <x v="2469"/>
    <x v="3"/>
    <x v="515"/>
    <d v="2014-05-09T00:00:00"/>
    <s v="Standard Class"/>
    <s v="AW-10930"/>
    <s v="Arthur Wiediger"/>
    <x v="2"/>
    <s v="United States"/>
    <x v="8"/>
    <x v="1"/>
    <n v="94110"/>
    <x v="1"/>
    <s v="TEC-PH-10002200"/>
    <x v="2"/>
    <x v="7"/>
    <x v="1471"/>
    <n v="689.40800000000002"/>
    <n v="4"/>
    <n v="0.2"/>
    <n v="77.558400000000006"/>
  </r>
  <r>
    <n v="4992"/>
    <x v="2470"/>
    <x v="3"/>
    <x v="226"/>
    <d v="2014-12-14T00:00:00"/>
    <s v="Standard Class"/>
    <s v="HG-14965"/>
    <s v="Henry Goldwyn"/>
    <x v="1"/>
    <s v="United States"/>
    <x v="22"/>
    <x v="10"/>
    <n v="60653"/>
    <x v="2"/>
    <s v="OFF-BI-10001120"/>
    <x v="1"/>
    <x v="8"/>
    <x v="1606"/>
    <n v="1889.99"/>
    <n v="5"/>
    <n v="0.8"/>
    <n v="-2929.4845"/>
  </r>
  <r>
    <n v="4993"/>
    <x v="2471"/>
    <x v="1"/>
    <x v="217"/>
    <d v="2012-12-25T00:00:00"/>
    <s v="Standard Class"/>
    <s v="RB-19645"/>
    <s v="Robert Barroso"/>
    <x v="1"/>
    <s v="United States"/>
    <x v="26"/>
    <x v="18"/>
    <n v="38109"/>
    <x v="0"/>
    <s v="OFF-EN-10000461"/>
    <x v="1"/>
    <x v="12"/>
    <x v="746"/>
    <n v="55.936"/>
    <n v="8"/>
    <n v="0.2"/>
    <n v="18.878399999999999"/>
  </r>
  <r>
    <n v="4994"/>
    <x v="2471"/>
    <x v="1"/>
    <x v="217"/>
    <d v="2012-12-25T00:00:00"/>
    <s v="Standard Class"/>
    <s v="RB-19645"/>
    <s v="Robert Barroso"/>
    <x v="1"/>
    <s v="United States"/>
    <x v="26"/>
    <x v="18"/>
    <n v="38109"/>
    <x v="0"/>
    <s v="OFF-LA-10004008"/>
    <x v="1"/>
    <x v="2"/>
    <x v="1214"/>
    <n v="18.431999999999999"/>
    <n v="8"/>
    <n v="0.2"/>
    <n v="5.9904000000000002"/>
  </r>
  <r>
    <n v="4995"/>
    <x v="2471"/>
    <x v="1"/>
    <x v="217"/>
    <d v="2012-12-25T00:00:00"/>
    <s v="Standard Class"/>
    <s v="RB-19645"/>
    <s v="Robert Barroso"/>
    <x v="1"/>
    <s v="United States"/>
    <x v="26"/>
    <x v="18"/>
    <n v="38109"/>
    <x v="0"/>
    <s v="FUR-FU-10000221"/>
    <x v="0"/>
    <x v="5"/>
    <x v="529"/>
    <n v="20.32"/>
    <n v="5"/>
    <n v="0.2"/>
    <n v="3.556"/>
  </r>
  <r>
    <n v="4996"/>
    <x v="2472"/>
    <x v="2"/>
    <x v="130"/>
    <d v="2011-10-11T00:00:00"/>
    <s v="Standard Class"/>
    <s v="SZ-20035"/>
    <s v="Sam Zeldin"/>
    <x v="2"/>
    <s v="United States"/>
    <x v="20"/>
    <x v="15"/>
    <n v="10011"/>
    <x v="3"/>
    <s v="OFF-BI-10000962"/>
    <x v="1"/>
    <x v="8"/>
    <x v="1504"/>
    <n v="52.064"/>
    <n v="4"/>
    <n v="0.2"/>
    <n v="18.873200000000001"/>
  </r>
  <r>
    <n v="4997"/>
    <x v="2473"/>
    <x v="3"/>
    <x v="434"/>
    <d v="2014-03-16T00:00:00"/>
    <s v="Standard Class"/>
    <s v="KS-16300"/>
    <s v="Karen Seio"/>
    <x v="1"/>
    <s v="United States"/>
    <x v="253"/>
    <x v="3"/>
    <n v="27604"/>
    <x v="0"/>
    <s v="OFF-AP-10000390"/>
    <x v="1"/>
    <x v="9"/>
    <x v="1691"/>
    <n v="48.783999999999999"/>
    <n v="1"/>
    <n v="0.2"/>
    <n v="3.6587999999999998"/>
  </r>
  <r>
    <n v="4998"/>
    <x v="2473"/>
    <x v="3"/>
    <x v="434"/>
    <d v="2014-03-16T00:00:00"/>
    <s v="Standard Class"/>
    <s v="KS-16300"/>
    <s v="Karen Seio"/>
    <x v="1"/>
    <s v="United States"/>
    <x v="253"/>
    <x v="3"/>
    <n v="27604"/>
    <x v="0"/>
    <s v="OFF-BI-10000014"/>
    <x v="1"/>
    <x v="8"/>
    <x v="628"/>
    <n v="13.092000000000001"/>
    <n v="4"/>
    <n v="0.7"/>
    <n v="-10.0372"/>
  </r>
  <r>
    <n v="4999"/>
    <x v="2474"/>
    <x v="0"/>
    <x v="1011"/>
    <d v="2013-04-02T00:00:00"/>
    <s v="Standard Class"/>
    <s v="SC-20050"/>
    <s v="Sample Company A"/>
    <x v="2"/>
    <s v="United States"/>
    <x v="1"/>
    <x v="1"/>
    <n v="90045"/>
    <x v="1"/>
    <s v="TEC-PH-10004120"/>
    <x v="2"/>
    <x v="7"/>
    <x v="1525"/>
    <n v="109.592"/>
    <n v="1"/>
    <n v="0.2"/>
    <n v="8.2194000000000003"/>
  </r>
  <r>
    <n v="5000"/>
    <x v="2474"/>
    <x v="0"/>
    <x v="1011"/>
    <d v="2013-04-02T00:00:00"/>
    <s v="Standard Class"/>
    <s v="SC-20050"/>
    <s v="Sample Company A"/>
    <x v="2"/>
    <s v="United States"/>
    <x v="1"/>
    <x v="1"/>
    <n v="90045"/>
    <x v="1"/>
    <s v="OFF-PA-10002764"/>
    <x v="1"/>
    <x v="10"/>
    <x v="33"/>
    <n v="56.7"/>
    <n v="5"/>
    <n v="0"/>
    <n v="27.783000000000001"/>
  </r>
  <r>
    <n v="5001"/>
    <x v="2475"/>
    <x v="3"/>
    <x v="917"/>
    <d v="2014-05-13T00:00:00"/>
    <s v="Standard Class"/>
    <s v="AB-10060"/>
    <s v="Adam Bellavance"/>
    <x v="2"/>
    <s v="United States"/>
    <x v="1"/>
    <x v="1"/>
    <n v="90004"/>
    <x v="1"/>
    <s v="TEC-AC-10000736"/>
    <x v="2"/>
    <x v="11"/>
    <x v="1085"/>
    <n v="79.989999999999995"/>
    <n v="1"/>
    <n v="0"/>
    <n v="28.796399999999998"/>
  </r>
  <r>
    <n v="5002"/>
    <x v="2476"/>
    <x v="0"/>
    <x v="1012"/>
    <d v="2013-05-25T00:00:00"/>
    <s v="Same Day"/>
    <s v="EH-14125"/>
    <s v="Eugene Hildebrand"/>
    <x v="2"/>
    <s v="United States"/>
    <x v="311"/>
    <x v="17"/>
    <n v="23602"/>
    <x v="0"/>
    <s v="OFF-SU-10000898"/>
    <x v="1"/>
    <x v="14"/>
    <x v="1181"/>
    <n v="69.5"/>
    <n v="5"/>
    <n v="0"/>
    <n v="20.155000000000001"/>
  </r>
  <r>
    <n v="5003"/>
    <x v="2476"/>
    <x v="0"/>
    <x v="1012"/>
    <d v="2013-05-25T00:00:00"/>
    <s v="Same Day"/>
    <s v="EH-14125"/>
    <s v="Eugene Hildebrand"/>
    <x v="2"/>
    <s v="United States"/>
    <x v="311"/>
    <x v="17"/>
    <n v="23602"/>
    <x v="0"/>
    <s v="OFF-PA-10004327"/>
    <x v="1"/>
    <x v="10"/>
    <x v="136"/>
    <n v="191.6"/>
    <n v="4"/>
    <n v="0"/>
    <n v="91.968000000000004"/>
  </r>
  <r>
    <n v="5004"/>
    <x v="2477"/>
    <x v="0"/>
    <x v="877"/>
    <d v="2013-10-13T00:00:00"/>
    <s v="Standard Class"/>
    <s v="CC-12475"/>
    <s v="Cindy Chapman"/>
    <x v="0"/>
    <s v="United States"/>
    <x v="1"/>
    <x v="1"/>
    <n v="90032"/>
    <x v="1"/>
    <s v="OFF-PA-10000143"/>
    <x v="1"/>
    <x v="10"/>
    <x v="1692"/>
    <n v="10.56"/>
    <n v="2"/>
    <n v="0"/>
    <n v="5.0688000000000004"/>
  </r>
  <r>
    <n v="5005"/>
    <x v="2478"/>
    <x v="2"/>
    <x v="1013"/>
    <d v="2011-02-05T00:00:00"/>
    <s v="Second Class"/>
    <s v="TM-21010"/>
    <s v="Tamara Manning"/>
    <x v="0"/>
    <s v="United States"/>
    <x v="25"/>
    <x v="35"/>
    <n v="39212"/>
    <x v="0"/>
    <s v="TEC-AC-10002550"/>
    <x v="2"/>
    <x v="11"/>
    <x v="1342"/>
    <n v="47.79"/>
    <n v="3"/>
    <n v="0"/>
    <n v="16.2486"/>
  </r>
  <r>
    <n v="5006"/>
    <x v="2479"/>
    <x v="1"/>
    <x v="113"/>
    <d v="2012-11-14T00:00:00"/>
    <s v="Second Class"/>
    <s v="SC-20695"/>
    <s v="Steve Chapman"/>
    <x v="1"/>
    <s v="United States"/>
    <x v="102"/>
    <x v="14"/>
    <n v="47374"/>
    <x v="2"/>
    <s v="OFF-ST-10003306"/>
    <x v="1"/>
    <x v="4"/>
    <x v="380"/>
    <n v="714.3"/>
    <n v="5"/>
    <n v="0"/>
    <n v="207.14699999999999"/>
  </r>
  <r>
    <n v="5007"/>
    <x v="2480"/>
    <x v="1"/>
    <x v="529"/>
    <d v="2012-11-14T00:00:00"/>
    <s v="Standard Class"/>
    <s v="Dp-13240"/>
    <s v="Dean percer"/>
    <x v="2"/>
    <s v="United States"/>
    <x v="20"/>
    <x v="15"/>
    <n v="10035"/>
    <x v="3"/>
    <s v="TEC-MA-10000045"/>
    <x v="2"/>
    <x v="15"/>
    <x v="1693"/>
    <n v="2321.9"/>
    <n v="2"/>
    <n v="0"/>
    <n v="1114.5119999999999"/>
  </r>
  <r>
    <n v="5008"/>
    <x v="2480"/>
    <x v="1"/>
    <x v="529"/>
    <d v="2012-11-14T00:00:00"/>
    <s v="Standard Class"/>
    <s v="Dp-13240"/>
    <s v="Dean percer"/>
    <x v="2"/>
    <s v="United States"/>
    <x v="20"/>
    <x v="15"/>
    <n v="10035"/>
    <x v="3"/>
    <s v="OFF-ST-10001505"/>
    <x v="1"/>
    <x v="4"/>
    <x v="1174"/>
    <n v="17.940000000000001"/>
    <n v="3"/>
    <n v="0"/>
    <n v="3.0497999999999998"/>
  </r>
  <r>
    <n v="5009"/>
    <x v="2481"/>
    <x v="1"/>
    <x v="67"/>
    <d v="2012-09-14T00:00:00"/>
    <s v="Standard Class"/>
    <s v="LR-17035"/>
    <s v="Lisa Ryan"/>
    <x v="1"/>
    <s v="United States"/>
    <x v="10"/>
    <x v="9"/>
    <n v="19134"/>
    <x v="3"/>
    <s v="OFF-BI-10004781"/>
    <x v="1"/>
    <x v="8"/>
    <x v="132"/>
    <n v="9.5220000000000002"/>
    <n v="1"/>
    <n v="0.7"/>
    <n v="-6.9828000000000001"/>
  </r>
  <r>
    <n v="5010"/>
    <x v="2481"/>
    <x v="1"/>
    <x v="67"/>
    <d v="2012-09-14T00:00:00"/>
    <s v="Standard Class"/>
    <s v="LR-17035"/>
    <s v="Lisa Ryan"/>
    <x v="1"/>
    <s v="United States"/>
    <x v="10"/>
    <x v="9"/>
    <n v="19134"/>
    <x v="3"/>
    <s v="TEC-PH-10002680"/>
    <x v="2"/>
    <x v="7"/>
    <x v="415"/>
    <n v="791.96400000000006"/>
    <n v="6"/>
    <n v="0.4"/>
    <n v="-131.994"/>
  </r>
  <r>
    <n v="5011"/>
    <x v="2481"/>
    <x v="1"/>
    <x v="67"/>
    <d v="2012-09-14T00:00:00"/>
    <s v="Standard Class"/>
    <s v="LR-17035"/>
    <s v="Lisa Ryan"/>
    <x v="1"/>
    <s v="United States"/>
    <x v="10"/>
    <x v="9"/>
    <n v="19134"/>
    <x v="3"/>
    <s v="OFF-BI-10000848"/>
    <x v="1"/>
    <x v="8"/>
    <x v="515"/>
    <n v="4.923"/>
    <n v="3"/>
    <n v="0.7"/>
    <n v="-3.9384000000000001"/>
  </r>
  <r>
    <n v="5012"/>
    <x v="2482"/>
    <x v="3"/>
    <x v="943"/>
    <d v="2014-05-14T00:00:00"/>
    <s v="First Class"/>
    <s v="TS-21370"/>
    <s v="Todd Sumrall"/>
    <x v="1"/>
    <s v="United States"/>
    <x v="42"/>
    <x v="16"/>
    <n v="85023"/>
    <x v="1"/>
    <s v="FUR-BO-10004467"/>
    <x v="0"/>
    <x v="0"/>
    <x v="883"/>
    <n v="209.97900000000001"/>
    <n v="7"/>
    <n v="0.7"/>
    <n v="-356.96429999999998"/>
  </r>
  <r>
    <n v="5013"/>
    <x v="2483"/>
    <x v="3"/>
    <x v="246"/>
    <d v="2014-07-27T00:00:00"/>
    <s v="Standard Class"/>
    <s v="SW-20350"/>
    <s v="Sean Wendt"/>
    <x v="2"/>
    <s v="United States"/>
    <x v="138"/>
    <x v="24"/>
    <n v="44105"/>
    <x v="3"/>
    <s v="OFF-BI-10001670"/>
    <x v="1"/>
    <x v="8"/>
    <x v="438"/>
    <n v="33.93"/>
    <n v="3"/>
    <n v="0.7"/>
    <n v="-22.62"/>
  </r>
  <r>
    <n v="5014"/>
    <x v="2483"/>
    <x v="3"/>
    <x v="246"/>
    <d v="2014-07-27T00:00:00"/>
    <s v="Standard Class"/>
    <s v="SW-20350"/>
    <s v="Sean Wendt"/>
    <x v="2"/>
    <s v="United States"/>
    <x v="138"/>
    <x v="24"/>
    <n v="44105"/>
    <x v="3"/>
    <s v="OFF-ST-10000136"/>
    <x v="1"/>
    <x v="4"/>
    <x v="1694"/>
    <n v="222.32"/>
    <n v="7"/>
    <n v="0.2"/>
    <n v="25.010999999999999"/>
  </r>
  <r>
    <n v="5015"/>
    <x v="2483"/>
    <x v="3"/>
    <x v="246"/>
    <d v="2014-07-27T00:00:00"/>
    <s v="Standard Class"/>
    <s v="SW-20350"/>
    <s v="Sean Wendt"/>
    <x v="2"/>
    <s v="United States"/>
    <x v="138"/>
    <x v="24"/>
    <n v="44105"/>
    <x v="3"/>
    <s v="TEC-PH-10004522"/>
    <x v="2"/>
    <x v="7"/>
    <x v="1695"/>
    <n v="210.56399999999999"/>
    <n v="6"/>
    <n v="0.4"/>
    <n v="-52.640999999999998"/>
  </r>
  <r>
    <n v="5016"/>
    <x v="2484"/>
    <x v="2"/>
    <x v="156"/>
    <d v="2011-11-29T00:00:00"/>
    <s v="Standard Class"/>
    <s v="TH-21100"/>
    <s v="Thea Hendricks"/>
    <x v="0"/>
    <s v="United States"/>
    <x v="167"/>
    <x v="24"/>
    <n v="43615"/>
    <x v="3"/>
    <s v="FUR-FU-10002960"/>
    <x v="0"/>
    <x v="5"/>
    <x v="190"/>
    <n v="35.167999999999999"/>
    <n v="7"/>
    <n v="0.2"/>
    <n v="9.6712000000000007"/>
  </r>
  <r>
    <n v="5017"/>
    <x v="2484"/>
    <x v="2"/>
    <x v="156"/>
    <d v="2011-11-29T00:00:00"/>
    <s v="Standard Class"/>
    <s v="TH-21100"/>
    <s v="Thea Hendricks"/>
    <x v="0"/>
    <s v="United States"/>
    <x v="167"/>
    <x v="24"/>
    <n v="43615"/>
    <x v="3"/>
    <s v="TEC-PH-10002584"/>
    <x v="2"/>
    <x v="7"/>
    <x v="1696"/>
    <n v="1502.376"/>
    <n v="4"/>
    <n v="0.4"/>
    <n v="-250.39599999999999"/>
  </r>
  <r>
    <n v="5018"/>
    <x v="2485"/>
    <x v="2"/>
    <x v="647"/>
    <d v="2011-11-18T00:00:00"/>
    <s v="First Class"/>
    <s v="SS-20410"/>
    <s v="Shahid Shariari"/>
    <x v="0"/>
    <s v="United States"/>
    <x v="1"/>
    <x v="1"/>
    <n v="90008"/>
    <x v="1"/>
    <s v="FUR-FU-10002505"/>
    <x v="0"/>
    <x v="5"/>
    <x v="222"/>
    <n v="10.11"/>
    <n v="3"/>
    <n v="0"/>
    <n v="3.2351999999999999"/>
  </r>
  <r>
    <n v="5019"/>
    <x v="2485"/>
    <x v="2"/>
    <x v="647"/>
    <d v="2011-11-18T00:00:00"/>
    <s v="First Class"/>
    <s v="SS-20410"/>
    <s v="Shahid Shariari"/>
    <x v="0"/>
    <s v="United States"/>
    <x v="1"/>
    <x v="1"/>
    <n v="90008"/>
    <x v="1"/>
    <s v="TEC-AC-10003832"/>
    <x v="2"/>
    <x v="11"/>
    <x v="216"/>
    <n v="772.47"/>
    <n v="3"/>
    <n v="0"/>
    <n v="146.76929999999999"/>
  </r>
  <r>
    <n v="5020"/>
    <x v="2485"/>
    <x v="2"/>
    <x v="647"/>
    <d v="2011-11-18T00:00:00"/>
    <s v="First Class"/>
    <s v="SS-20410"/>
    <s v="Shahid Shariari"/>
    <x v="0"/>
    <s v="United States"/>
    <x v="1"/>
    <x v="1"/>
    <n v="90008"/>
    <x v="1"/>
    <s v="OFF-SU-10002537"/>
    <x v="1"/>
    <x v="14"/>
    <x v="676"/>
    <n v="20.46"/>
    <n v="2"/>
    <n v="0"/>
    <n v="5.3196000000000003"/>
  </r>
  <r>
    <n v="5021"/>
    <x v="2486"/>
    <x v="3"/>
    <x v="721"/>
    <d v="2014-03-26T00:00:00"/>
    <s v="Second Class"/>
    <s v="MZ-17515"/>
    <s v="Mary Zewe"/>
    <x v="1"/>
    <s v="United States"/>
    <x v="20"/>
    <x v="15"/>
    <n v="10011"/>
    <x v="3"/>
    <s v="OFF-SU-10003505"/>
    <x v="1"/>
    <x v="14"/>
    <x v="408"/>
    <n v="347.58"/>
    <n v="3"/>
    <n v="0"/>
    <n v="17.379000000000001"/>
  </r>
  <r>
    <n v="5022"/>
    <x v="2487"/>
    <x v="0"/>
    <x v="122"/>
    <d v="2013-12-25T00:00:00"/>
    <s v="Standard Class"/>
    <s v="JE-15475"/>
    <s v="Jeremy Ellison"/>
    <x v="0"/>
    <s v="United States"/>
    <x v="70"/>
    <x v="1"/>
    <n v="92037"/>
    <x v="1"/>
    <s v="TEC-AC-10001465"/>
    <x v="2"/>
    <x v="11"/>
    <x v="473"/>
    <n v="72.64"/>
    <n v="2"/>
    <n v="0"/>
    <n v="21.792000000000002"/>
  </r>
  <r>
    <n v="5023"/>
    <x v="2487"/>
    <x v="0"/>
    <x v="122"/>
    <d v="2013-12-25T00:00:00"/>
    <s v="Standard Class"/>
    <s v="JE-15475"/>
    <s v="Jeremy Ellison"/>
    <x v="0"/>
    <s v="United States"/>
    <x v="70"/>
    <x v="1"/>
    <n v="92037"/>
    <x v="1"/>
    <s v="TEC-AC-10003832"/>
    <x v="2"/>
    <x v="11"/>
    <x v="216"/>
    <n v="772.47"/>
    <n v="3"/>
    <n v="0"/>
    <n v="146.76929999999999"/>
  </r>
  <r>
    <n v="5024"/>
    <x v="2487"/>
    <x v="0"/>
    <x v="122"/>
    <d v="2013-12-25T00:00:00"/>
    <s v="Standard Class"/>
    <s v="JE-15475"/>
    <s v="Jeremy Ellison"/>
    <x v="0"/>
    <s v="United States"/>
    <x v="70"/>
    <x v="1"/>
    <n v="92037"/>
    <x v="1"/>
    <s v="FUR-FU-10003731"/>
    <x v="0"/>
    <x v="5"/>
    <x v="1593"/>
    <n v="39.92"/>
    <n v="4"/>
    <n v="0"/>
    <n v="11.1776"/>
  </r>
  <r>
    <n v="5025"/>
    <x v="2488"/>
    <x v="3"/>
    <x v="570"/>
    <d v="2014-04-08T00:00:00"/>
    <s v="Standard Class"/>
    <s v="RF-19735"/>
    <s v="Roland Fjeld"/>
    <x v="0"/>
    <s v="United States"/>
    <x v="268"/>
    <x v="26"/>
    <n v="73120"/>
    <x v="2"/>
    <s v="OFF-BI-10004828"/>
    <x v="1"/>
    <x v="8"/>
    <x v="1578"/>
    <n v="33.479999999999997"/>
    <n v="2"/>
    <n v="0"/>
    <n v="16.405200000000001"/>
  </r>
  <r>
    <n v="5026"/>
    <x v="2488"/>
    <x v="3"/>
    <x v="570"/>
    <d v="2014-04-08T00:00:00"/>
    <s v="Standard Class"/>
    <s v="RF-19735"/>
    <s v="Roland Fjeld"/>
    <x v="0"/>
    <s v="United States"/>
    <x v="268"/>
    <x v="26"/>
    <n v="73120"/>
    <x v="2"/>
    <s v="TEC-PH-10003012"/>
    <x v="2"/>
    <x v="7"/>
    <x v="344"/>
    <n v="461.97"/>
    <n v="3"/>
    <n v="0"/>
    <n v="133.97130000000001"/>
  </r>
  <r>
    <n v="5027"/>
    <x v="2488"/>
    <x v="3"/>
    <x v="570"/>
    <d v="2014-04-08T00:00:00"/>
    <s v="Standard Class"/>
    <s v="RF-19735"/>
    <s v="Roland Fjeld"/>
    <x v="0"/>
    <s v="United States"/>
    <x v="268"/>
    <x v="26"/>
    <n v="73120"/>
    <x v="2"/>
    <s v="OFF-AP-10002311"/>
    <x v="1"/>
    <x v="9"/>
    <x v="14"/>
    <n v="137.62"/>
    <n v="2"/>
    <n v="0"/>
    <n v="60.552799999999998"/>
  </r>
  <r>
    <n v="5028"/>
    <x v="2488"/>
    <x v="3"/>
    <x v="570"/>
    <d v="2014-04-08T00:00:00"/>
    <s v="Standard Class"/>
    <s v="RF-19735"/>
    <s v="Roland Fjeld"/>
    <x v="0"/>
    <s v="United States"/>
    <x v="268"/>
    <x v="26"/>
    <n v="73120"/>
    <x v="2"/>
    <s v="FUR-CH-10004626"/>
    <x v="0"/>
    <x v="1"/>
    <x v="1697"/>
    <n v="302.67"/>
    <n v="3"/>
    <n v="0"/>
    <n v="72.640799999999999"/>
  </r>
  <r>
    <n v="5029"/>
    <x v="2489"/>
    <x v="2"/>
    <x v="814"/>
    <d v="2011-07-09T00:00:00"/>
    <s v="Second Class"/>
    <s v="CV-12295"/>
    <s v="Christina VanderZanden"/>
    <x v="0"/>
    <s v="United States"/>
    <x v="22"/>
    <x v="10"/>
    <n v="60653"/>
    <x v="2"/>
    <s v="TEC-AC-10001606"/>
    <x v="2"/>
    <x v="11"/>
    <x v="585"/>
    <n v="239.976"/>
    <n v="3"/>
    <n v="0.2"/>
    <n v="53.994599999999998"/>
  </r>
  <r>
    <n v="5030"/>
    <x v="2490"/>
    <x v="3"/>
    <x v="926"/>
    <d v="2014-03-02T00:00:00"/>
    <s v="Standard Class"/>
    <s v="VG-21790"/>
    <s v="Vivek Gonzalez"/>
    <x v="0"/>
    <s v="United States"/>
    <x v="8"/>
    <x v="1"/>
    <n v="94109"/>
    <x v="1"/>
    <s v="OFF-AR-10001216"/>
    <x v="1"/>
    <x v="6"/>
    <x v="1455"/>
    <n v="8.34"/>
    <n v="3"/>
    <n v="0"/>
    <n v="2.1684000000000001"/>
  </r>
  <r>
    <n v="5031"/>
    <x v="2490"/>
    <x v="3"/>
    <x v="926"/>
    <d v="2014-03-02T00:00:00"/>
    <s v="Standard Class"/>
    <s v="VG-21790"/>
    <s v="Vivek Gonzalez"/>
    <x v="0"/>
    <s v="United States"/>
    <x v="8"/>
    <x v="1"/>
    <n v="94109"/>
    <x v="1"/>
    <s v="OFF-SU-10001664"/>
    <x v="1"/>
    <x v="14"/>
    <x v="1232"/>
    <n v="8.57"/>
    <n v="1"/>
    <n v="0"/>
    <n v="2.2282000000000002"/>
  </r>
  <r>
    <n v="5032"/>
    <x v="2490"/>
    <x v="3"/>
    <x v="926"/>
    <d v="2014-03-02T00:00:00"/>
    <s v="Standard Class"/>
    <s v="VG-21790"/>
    <s v="Vivek Gonzalez"/>
    <x v="0"/>
    <s v="United States"/>
    <x v="8"/>
    <x v="1"/>
    <n v="94109"/>
    <x v="1"/>
    <s v="OFF-BI-10002498"/>
    <x v="1"/>
    <x v="8"/>
    <x v="435"/>
    <n v="119.616"/>
    <n v="8"/>
    <n v="0.2"/>
    <n v="40.370399999999997"/>
  </r>
  <r>
    <n v="5033"/>
    <x v="2491"/>
    <x v="0"/>
    <x v="482"/>
    <d v="2014-03-01T00:00:00"/>
    <s v="Standard Class"/>
    <s v="BB-11545"/>
    <s v="Brenda Bowman"/>
    <x v="1"/>
    <s v="United States"/>
    <x v="219"/>
    <x v="30"/>
    <n v="8360"/>
    <x v="3"/>
    <s v="FUR-CH-10003968"/>
    <x v="0"/>
    <x v="1"/>
    <x v="56"/>
    <n v="212.94"/>
    <n v="3"/>
    <n v="0"/>
    <n v="25.552800000000001"/>
  </r>
  <r>
    <n v="5034"/>
    <x v="2491"/>
    <x v="0"/>
    <x v="482"/>
    <d v="2014-03-01T00:00:00"/>
    <s v="Standard Class"/>
    <s v="BB-11545"/>
    <s v="Brenda Bowman"/>
    <x v="1"/>
    <s v="United States"/>
    <x v="219"/>
    <x v="30"/>
    <n v="8360"/>
    <x v="3"/>
    <s v="OFF-AP-10002765"/>
    <x v="1"/>
    <x v="9"/>
    <x v="1252"/>
    <n v="26.49"/>
    <n v="1"/>
    <n v="0"/>
    <n v="7.4172000000000002"/>
  </r>
  <r>
    <n v="5035"/>
    <x v="2492"/>
    <x v="1"/>
    <x v="101"/>
    <d v="2012-08-13T00:00:00"/>
    <s v="Second Class"/>
    <s v="HR-14770"/>
    <s v="Hallie Redmond"/>
    <x v="2"/>
    <s v="United States"/>
    <x v="158"/>
    <x v="6"/>
    <n v="53209"/>
    <x v="2"/>
    <s v="FUR-BO-10004690"/>
    <x v="0"/>
    <x v="0"/>
    <x v="1636"/>
    <n v="687.4"/>
    <n v="5"/>
    <n v="0"/>
    <n v="48.118000000000002"/>
  </r>
  <r>
    <n v="5036"/>
    <x v="2493"/>
    <x v="2"/>
    <x v="322"/>
    <d v="2011-12-04T00:00:00"/>
    <s v="Standard Class"/>
    <s v="SC-20260"/>
    <s v="Scott Cohen"/>
    <x v="1"/>
    <s v="United States"/>
    <x v="4"/>
    <x v="4"/>
    <n v="98115"/>
    <x v="1"/>
    <s v="FUR-TA-10000688"/>
    <x v="0"/>
    <x v="3"/>
    <x v="556"/>
    <n v="653.54999999999995"/>
    <n v="3"/>
    <n v="0"/>
    <n v="111.1035"/>
  </r>
  <r>
    <n v="5037"/>
    <x v="2493"/>
    <x v="2"/>
    <x v="322"/>
    <d v="2011-12-04T00:00:00"/>
    <s v="Standard Class"/>
    <s v="SC-20260"/>
    <s v="Scott Cohen"/>
    <x v="1"/>
    <s v="United States"/>
    <x v="4"/>
    <x v="4"/>
    <n v="98115"/>
    <x v="1"/>
    <s v="TEC-AC-10003441"/>
    <x v="2"/>
    <x v="11"/>
    <x v="652"/>
    <n v="33.9"/>
    <n v="2"/>
    <n v="0"/>
    <n v="2.0339999999999998"/>
  </r>
  <r>
    <n v="5038"/>
    <x v="2494"/>
    <x v="3"/>
    <x v="701"/>
    <d v="2014-11-22T00:00:00"/>
    <s v="Second Class"/>
    <s v="EG-13900"/>
    <s v="Emily Grady"/>
    <x v="0"/>
    <s v="United States"/>
    <x v="14"/>
    <x v="10"/>
    <n v="60540"/>
    <x v="2"/>
    <s v="TEC-AC-10003610"/>
    <x v="2"/>
    <x v="11"/>
    <x v="598"/>
    <n v="239.96"/>
    <n v="5"/>
    <n v="0.2"/>
    <n v="83.986000000000004"/>
  </r>
  <r>
    <n v="5039"/>
    <x v="2495"/>
    <x v="1"/>
    <x v="655"/>
    <d v="2012-12-07T00:00:00"/>
    <s v="First Class"/>
    <s v="TS-21370"/>
    <s v="Todd Sumrall"/>
    <x v="1"/>
    <s v="United States"/>
    <x v="40"/>
    <x v="13"/>
    <n v="19805"/>
    <x v="3"/>
    <s v="FUR-TA-10001520"/>
    <x v="0"/>
    <x v="3"/>
    <x v="711"/>
    <n v="199.83600000000001"/>
    <n v="4"/>
    <n v="0.3"/>
    <n v="-37.112400000000001"/>
  </r>
  <r>
    <n v="5040"/>
    <x v="2495"/>
    <x v="1"/>
    <x v="655"/>
    <d v="2012-12-07T00:00:00"/>
    <s v="First Class"/>
    <s v="TS-21370"/>
    <s v="Todd Sumrall"/>
    <x v="1"/>
    <s v="United States"/>
    <x v="40"/>
    <x v="13"/>
    <n v="19805"/>
    <x v="3"/>
    <s v="TEC-PH-10001817"/>
    <x v="2"/>
    <x v="7"/>
    <x v="1097"/>
    <n v="716"/>
    <n v="2"/>
    <n v="0"/>
    <n v="193.32"/>
  </r>
  <r>
    <n v="5041"/>
    <x v="2495"/>
    <x v="1"/>
    <x v="655"/>
    <d v="2012-12-07T00:00:00"/>
    <s v="First Class"/>
    <s v="TS-21370"/>
    <s v="Todd Sumrall"/>
    <x v="1"/>
    <s v="United States"/>
    <x v="40"/>
    <x v="13"/>
    <n v="19805"/>
    <x v="3"/>
    <s v="OFF-BI-10004492"/>
    <x v="1"/>
    <x v="8"/>
    <x v="347"/>
    <n v="221.06"/>
    <n v="7"/>
    <n v="0"/>
    <n v="103.8982"/>
  </r>
  <r>
    <n v="5042"/>
    <x v="2496"/>
    <x v="0"/>
    <x v="338"/>
    <d v="2013-11-14T00:00:00"/>
    <s v="Second Class"/>
    <s v="AI-10855"/>
    <s v="Arianne Irving"/>
    <x v="0"/>
    <s v="United States"/>
    <x v="1"/>
    <x v="1"/>
    <n v="90036"/>
    <x v="1"/>
    <s v="OFF-PA-10002421"/>
    <x v="1"/>
    <x v="10"/>
    <x v="1416"/>
    <n v="67.709999999999994"/>
    <n v="3"/>
    <n v="0"/>
    <n v="32.500799999999998"/>
  </r>
  <r>
    <n v="5043"/>
    <x v="2496"/>
    <x v="0"/>
    <x v="338"/>
    <d v="2013-11-14T00:00:00"/>
    <s v="Second Class"/>
    <s v="AI-10855"/>
    <s v="Arianne Irving"/>
    <x v="0"/>
    <s v="United States"/>
    <x v="1"/>
    <x v="1"/>
    <n v="90036"/>
    <x v="1"/>
    <s v="OFF-AP-10000055"/>
    <x v="1"/>
    <x v="9"/>
    <x v="781"/>
    <n v="129.91999999999999"/>
    <n v="4"/>
    <n v="0"/>
    <n v="38.975999999999999"/>
  </r>
  <r>
    <n v="5044"/>
    <x v="2496"/>
    <x v="0"/>
    <x v="338"/>
    <d v="2013-11-14T00:00:00"/>
    <s v="Second Class"/>
    <s v="AI-10855"/>
    <s v="Arianne Irving"/>
    <x v="0"/>
    <s v="United States"/>
    <x v="1"/>
    <x v="1"/>
    <n v="90036"/>
    <x v="1"/>
    <s v="FUR-FU-10000965"/>
    <x v="0"/>
    <x v="5"/>
    <x v="682"/>
    <n v="467.46"/>
    <n v="9"/>
    <n v="0"/>
    <n v="191.65860000000001"/>
  </r>
  <r>
    <n v="5045"/>
    <x v="2496"/>
    <x v="0"/>
    <x v="338"/>
    <d v="2013-11-14T00:00:00"/>
    <s v="Second Class"/>
    <s v="AI-10855"/>
    <s v="Arianne Irving"/>
    <x v="0"/>
    <s v="United States"/>
    <x v="1"/>
    <x v="1"/>
    <n v="90036"/>
    <x v="1"/>
    <s v="OFF-PA-10001363"/>
    <x v="1"/>
    <x v="10"/>
    <x v="1616"/>
    <n v="61.4"/>
    <n v="5"/>
    <n v="0"/>
    <n v="28.858000000000001"/>
  </r>
  <r>
    <n v="5046"/>
    <x v="2496"/>
    <x v="0"/>
    <x v="338"/>
    <d v="2013-11-14T00:00:00"/>
    <s v="Second Class"/>
    <s v="AI-10855"/>
    <s v="Arianne Irving"/>
    <x v="0"/>
    <s v="United States"/>
    <x v="1"/>
    <x v="1"/>
    <n v="90036"/>
    <x v="1"/>
    <s v="OFF-ST-10001496"/>
    <x v="1"/>
    <x v="4"/>
    <x v="726"/>
    <n v="720.76"/>
    <n v="4"/>
    <n v="0"/>
    <n v="187.39760000000001"/>
  </r>
  <r>
    <n v="5047"/>
    <x v="2496"/>
    <x v="0"/>
    <x v="338"/>
    <d v="2013-11-14T00:00:00"/>
    <s v="Second Class"/>
    <s v="AI-10855"/>
    <s v="Arianne Irving"/>
    <x v="0"/>
    <s v="United States"/>
    <x v="1"/>
    <x v="1"/>
    <n v="90036"/>
    <x v="1"/>
    <s v="OFF-BI-10004656"/>
    <x v="1"/>
    <x v="8"/>
    <x v="855"/>
    <n v="5.1840000000000002"/>
    <n v="3"/>
    <n v="0.2"/>
    <n v="1.8144"/>
  </r>
  <r>
    <n v="5048"/>
    <x v="2496"/>
    <x v="0"/>
    <x v="338"/>
    <d v="2013-11-14T00:00:00"/>
    <s v="Second Class"/>
    <s v="AI-10855"/>
    <s v="Arianne Irving"/>
    <x v="0"/>
    <s v="United States"/>
    <x v="1"/>
    <x v="1"/>
    <n v="90036"/>
    <x v="1"/>
    <s v="OFF-AR-10001227"/>
    <x v="1"/>
    <x v="6"/>
    <x v="1611"/>
    <n v="14.7"/>
    <n v="5"/>
    <n v="0"/>
    <n v="3.9689999999999999"/>
  </r>
  <r>
    <n v="5049"/>
    <x v="2497"/>
    <x v="2"/>
    <x v="691"/>
    <d v="2011-04-04T00:00:00"/>
    <s v="Standard Class"/>
    <s v="DD-13570"/>
    <s v="Dorothy Dickinson"/>
    <x v="0"/>
    <s v="United States"/>
    <x v="22"/>
    <x v="10"/>
    <n v="60610"/>
    <x v="2"/>
    <s v="OFF-BI-10002071"/>
    <x v="1"/>
    <x v="8"/>
    <x v="692"/>
    <n v="8.1340000000000003"/>
    <n v="7"/>
    <n v="0.8"/>
    <n v="-13.8278"/>
  </r>
  <r>
    <n v="5050"/>
    <x v="2497"/>
    <x v="2"/>
    <x v="691"/>
    <d v="2011-04-04T00:00:00"/>
    <s v="Standard Class"/>
    <s v="DD-13570"/>
    <s v="Dorothy Dickinson"/>
    <x v="0"/>
    <s v="United States"/>
    <x v="22"/>
    <x v="10"/>
    <n v="60610"/>
    <x v="2"/>
    <s v="TEC-AC-10004901"/>
    <x v="2"/>
    <x v="11"/>
    <x v="642"/>
    <n v="79.983999999999995"/>
    <n v="2"/>
    <n v="0.2"/>
    <n v="13.997199999999999"/>
  </r>
  <r>
    <n v="5051"/>
    <x v="2498"/>
    <x v="1"/>
    <x v="227"/>
    <d v="2012-09-24T00:00:00"/>
    <s v="Standard Class"/>
    <s v="AB-10060"/>
    <s v="Adam Bellavance"/>
    <x v="2"/>
    <s v="United States"/>
    <x v="96"/>
    <x v="4"/>
    <n v="98198"/>
    <x v="1"/>
    <s v="OFF-PA-10001776"/>
    <x v="1"/>
    <x v="10"/>
    <x v="1263"/>
    <n v="18.54"/>
    <n v="2"/>
    <n v="0"/>
    <n v="8.7138000000000009"/>
  </r>
  <r>
    <n v="5052"/>
    <x v="2499"/>
    <x v="1"/>
    <x v="209"/>
    <d v="2012-11-11T00:00:00"/>
    <s v="Standard Class"/>
    <s v="KB-16240"/>
    <s v="Karen Bern"/>
    <x v="1"/>
    <s v="United States"/>
    <x v="10"/>
    <x v="9"/>
    <n v="19140"/>
    <x v="3"/>
    <s v="OFF-EN-10000483"/>
    <x v="1"/>
    <x v="12"/>
    <x v="369"/>
    <n v="24.4"/>
    <n v="2"/>
    <n v="0.2"/>
    <n v="7.93"/>
  </r>
  <r>
    <n v="5053"/>
    <x v="2500"/>
    <x v="3"/>
    <x v="240"/>
    <d v="2014-05-20T00:00:00"/>
    <s v="Same Day"/>
    <s v="JC-15775"/>
    <s v="John Castell"/>
    <x v="0"/>
    <s v="United States"/>
    <x v="118"/>
    <x v="32"/>
    <n v="30318"/>
    <x v="0"/>
    <s v="OFF-PA-10003129"/>
    <x v="1"/>
    <x v="10"/>
    <x v="1137"/>
    <n v="195.64"/>
    <n v="4"/>
    <n v="0"/>
    <n v="91.950800000000001"/>
  </r>
  <r>
    <n v="5054"/>
    <x v="2501"/>
    <x v="1"/>
    <x v="928"/>
    <d v="2012-08-01T00:00:00"/>
    <s v="Second Class"/>
    <s v="AH-10465"/>
    <s v="Amy Hunt"/>
    <x v="0"/>
    <s v="United States"/>
    <x v="61"/>
    <x v="5"/>
    <n v="75217"/>
    <x v="2"/>
    <s v="TEC-AC-10003198"/>
    <x v="2"/>
    <x v="11"/>
    <x v="761"/>
    <n v="398.4"/>
    <n v="5"/>
    <n v="0.2"/>
    <n v="84.66"/>
  </r>
  <r>
    <n v="5055"/>
    <x v="2501"/>
    <x v="1"/>
    <x v="928"/>
    <d v="2012-08-01T00:00:00"/>
    <s v="Second Class"/>
    <s v="AH-10465"/>
    <s v="Amy Hunt"/>
    <x v="0"/>
    <s v="United States"/>
    <x v="61"/>
    <x v="5"/>
    <n v="75217"/>
    <x v="2"/>
    <s v="OFF-AR-10001246"/>
    <x v="1"/>
    <x v="6"/>
    <x v="450"/>
    <n v="7.056"/>
    <n v="3"/>
    <n v="0.2"/>
    <n v="0.79379999999999995"/>
  </r>
  <r>
    <n v="5056"/>
    <x v="2501"/>
    <x v="1"/>
    <x v="928"/>
    <d v="2012-08-01T00:00:00"/>
    <s v="Second Class"/>
    <s v="AH-10465"/>
    <s v="Amy Hunt"/>
    <x v="0"/>
    <s v="United States"/>
    <x v="61"/>
    <x v="5"/>
    <n v="75217"/>
    <x v="2"/>
    <s v="FUR-BO-10003272"/>
    <x v="0"/>
    <x v="0"/>
    <x v="582"/>
    <n v="1352.3976"/>
    <n v="9"/>
    <n v="0.32"/>
    <n v="-437.54039999999998"/>
  </r>
  <r>
    <n v="5057"/>
    <x v="2502"/>
    <x v="1"/>
    <x v="1014"/>
    <d v="2012-11-09T00:00:00"/>
    <s v="First Class"/>
    <s v="NM-18520"/>
    <s v="Neoma Murray"/>
    <x v="0"/>
    <s v="United States"/>
    <x v="429"/>
    <x v="1"/>
    <n v="92553"/>
    <x v="1"/>
    <s v="OFF-PA-10002606"/>
    <x v="1"/>
    <x v="10"/>
    <x v="1592"/>
    <n v="26.4"/>
    <n v="5"/>
    <n v="0"/>
    <n v="11.88"/>
  </r>
  <r>
    <n v="5058"/>
    <x v="2502"/>
    <x v="1"/>
    <x v="1014"/>
    <d v="2012-11-09T00:00:00"/>
    <s v="First Class"/>
    <s v="NM-18520"/>
    <s v="Neoma Murray"/>
    <x v="0"/>
    <s v="United States"/>
    <x v="429"/>
    <x v="1"/>
    <n v="92553"/>
    <x v="1"/>
    <s v="OFF-ST-10002486"/>
    <x v="1"/>
    <x v="4"/>
    <x v="693"/>
    <n v="41.88"/>
    <n v="6"/>
    <n v="0"/>
    <n v="0.83760000000000001"/>
  </r>
  <r>
    <n v="5059"/>
    <x v="2503"/>
    <x v="0"/>
    <x v="1015"/>
    <d v="2013-08-04T00:00:00"/>
    <s v="Standard Class"/>
    <s v="CS-11950"/>
    <s v="Carlos Soltero"/>
    <x v="0"/>
    <s v="United States"/>
    <x v="10"/>
    <x v="9"/>
    <n v="19140"/>
    <x v="3"/>
    <s v="OFF-BI-10004330"/>
    <x v="1"/>
    <x v="8"/>
    <x v="795"/>
    <n v="99.846000000000004"/>
    <n v="9"/>
    <n v="0.7"/>
    <n v="-83.204999999999998"/>
  </r>
  <r>
    <n v="5060"/>
    <x v="2504"/>
    <x v="0"/>
    <x v="5"/>
    <d v="2013-08-12T00:00:00"/>
    <s v="Second Class"/>
    <s v="TP-21130"/>
    <s v="Theone Pippenger"/>
    <x v="0"/>
    <s v="United States"/>
    <x v="430"/>
    <x v="0"/>
    <n v="40324"/>
    <x v="0"/>
    <s v="TEC-PH-10000560"/>
    <x v="2"/>
    <x v="7"/>
    <x v="745"/>
    <n v="699.98"/>
    <n v="2"/>
    <n v="0"/>
    <n v="195.99440000000001"/>
  </r>
  <r>
    <n v="5061"/>
    <x v="2504"/>
    <x v="0"/>
    <x v="5"/>
    <d v="2013-08-12T00:00:00"/>
    <s v="Second Class"/>
    <s v="TP-21130"/>
    <s v="Theone Pippenger"/>
    <x v="0"/>
    <s v="United States"/>
    <x v="430"/>
    <x v="0"/>
    <n v="40324"/>
    <x v="0"/>
    <s v="OFF-ST-10000060"/>
    <x v="1"/>
    <x v="4"/>
    <x v="387"/>
    <n v="584.82000000000005"/>
    <n v="9"/>
    <n v="0"/>
    <n v="70.178399999999996"/>
  </r>
  <r>
    <n v="5062"/>
    <x v="2505"/>
    <x v="1"/>
    <x v="412"/>
    <d v="2012-12-05T00:00:00"/>
    <s v="Standard Class"/>
    <s v="DL-12925"/>
    <s v="Daniel Lacy"/>
    <x v="0"/>
    <s v="United States"/>
    <x v="31"/>
    <x v="11"/>
    <n v="55407"/>
    <x v="2"/>
    <s v="OFF-BI-10003684"/>
    <x v="1"/>
    <x v="8"/>
    <x v="707"/>
    <n v="43.98"/>
    <n v="2"/>
    <n v="0"/>
    <n v="21.99"/>
  </r>
  <r>
    <n v="5063"/>
    <x v="2505"/>
    <x v="1"/>
    <x v="412"/>
    <d v="2012-12-05T00:00:00"/>
    <s v="Standard Class"/>
    <s v="DL-12925"/>
    <s v="Daniel Lacy"/>
    <x v="0"/>
    <s v="United States"/>
    <x v="31"/>
    <x v="11"/>
    <n v="55407"/>
    <x v="2"/>
    <s v="TEC-PH-10000441"/>
    <x v="2"/>
    <x v="7"/>
    <x v="1046"/>
    <n v="377.97"/>
    <n v="3"/>
    <n v="0"/>
    <n v="105.83159999999999"/>
  </r>
  <r>
    <n v="5064"/>
    <x v="2505"/>
    <x v="1"/>
    <x v="412"/>
    <d v="2012-12-05T00:00:00"/>
    <s v="Standard Class"/>
    <s v="DL-12925"/>
    <s v="Daniel Lacy"/>
    <x v="0"/>
    <s v="United States"/>
    <x v="31"/>
    <x v="11"/>
    <n v="55407"/>
    <x v="2"/>
    <s v="FUR-FU-10000723"/>
    <x v="0"/>
    <x v="5"/>
    <x v="475"/>
    <n v="123.96"/>
    <n v="3"/>
    <n v="0"/>
    <n v="11.1564"/>
  </r>
  <r>
    <n v="5065"/>
    <x v="2506"/>
    <x v="3"/>
    <x v="585"/>
    <d v="2014-09-25T00:00:00"/>
    <s v="First Class"/>
    <s v="CA-12265"/>
    <s v="Christina Anderson"/>
    <x v="0"/>
    <s v="United States"/>
    <x v="40"/>
    <x v="13"/>
    <n v="19805"/>
    <x v="3"/>
    <s v="TEC-PH-10004977"/>
    <x v="2"/>
    <x v="7"/>
    <x v="34"/>
    <n v="391.98"/>
    <n v="2"/>
    <n v="0"/>
    <n v="113.6742"/>
  </r>
  <r>
    <n v="5066"/>
    <x v="2507"/>
    <x v="3"/>
    <x v="329"/>
    <d v="2014-08-12T00:00:00"/>
    <s v="Standard Class"/>
    <s v="SC-20380"/>
    <s v="Shahid Collister"/>
    <x v="0"/>
    <s v="United States"/>
    <x v="140"/>
    <x v="3"/>
    <n v="27217"/>
    <x v="0"/>
    <s v="TEC-AC-10002001"/>
    <x v="2"/>
    <x v="11"/>
    <x v="262"/>
    <n v="383.976"/>
    <n v="3"/>
    <n v="0.2"/>
    <n v="81.594899999999996"/>
  </r>
  <r>
    <n v="5067"/>
    <x v="2507"/>
    <x v="3"/>
    <x v="329"/>
    <d v="2014-08-12T00:00:00"/>
    <s v="Standard Class"/>
    <s v="SC-20380"/>
    <s v="Shahid Collister"/>
    <x v="0"/>
    <s v="United States"/>
    <x v="140"/>
    <x v="3"/>
    <n v="27217"/>
    <x v="0"/>
    <s v="FUR-TA-10001889"/>
    <x v="0"/>
    <x v="3"/>
    <x v="406"/>
    <n v="1781.682"/>
    <n v="7"/>
    <n v="0.4"/>
    <n v="-653.28340000000003"/>
  </r>
  <r>
    <n v="5068"/>
    <x v="2508"/>
    <x v="3"/>
    <x v="787"/>
    <d v="2014-01-20T00:00:00"/>
    <s v="Standard Class"/>
    <s v="TT-21460"/>
    <s v="Tonja Turnell"/>
    <x v="2"/>
    <s v="United States"/>
    <x v="1"/>
    <x v="1"/>
    <n v="90008"/>
    <x v="1"/>
    <s v="OFF-AR-10003504"/>
    <x v="1"/>
    <x v="6"/>
    <x v="1026"/>
    <n v="21.4"/>
    <n v="5"/>
    <n v="0"/>
    <n v="6.2060000000000004"/>
  </r>
  <r>
    <n v="5069"/>
    <x v="2509"/>
    <x v="2"/>
    <x v="233"/>
    <d v="2011-12-08T00:00:00"/>
    <s v="Standard Class"/>
    <s v="MA-17560"/>
    <s v="Matt Abelman"/>
    <x v="2"/>
    <s v="United States"/>
    <x v="149"/>
    <x v="12"/>
    <n v="48183"/>
    <x v="2"/>
    <s v="TEC-CO-10001571"/>
    <x v="2"/>
    <x v="16"/>
    <x v="1554"/>
    <n v="549.99"/>
    <n v="1"/>
    <n v="0"/>
    <n v="274.995"/>
  </r>
  <r>
    <n v="5070"/>
    <x v="2509"/>
    <x v="2"/>
    <x v="233"/>
    <d v="2011-12-08T00:00:00"/>
    <s v="Standard Class"/>
    <s v="MA-17560"/>
    <s v="Matt Abelman"/>
    <x v="2"/>
    <s v="United States"/>
    <x v="149"/>
    <x v="12"/>
    <n v="48183"/>
    <x v="2"/>
    <s v="OFF-AP-10002495"/>
    <x v="1"/>
    <x v="9"/>
    <x v="1075"/>
    <n v="167.535"/>
    <n v="3"/>
    <n v="0.1"/>
    <n v="37.229999999999997"/>
  </r>
  <r>
    <n v="5071"/>
    <x v="2509"/>
    <x v="2"/>
    <x v="233"/>
    <d v="2011-12-08T00:00:00"/>
    <s v="Standard Class"/>
    <s v="MA-17560"/>
    <s v="Matt Abelman"/>
    <x v="2"/>
    <s v="United States"/>
    <x v="149"/>
    <x v="12"/>
    <n v="48183"/>
    <x v="2"/>
    <s v="OFF-EN-10002500"/>
    <x v="1"/>
    <x v="12"/>
    <x v="118"/>
    <n v="38.340000000000003"/>
    <n v="3"/>
    <n v="0"/>
    <n v="17.253"/>
  </r>
  <r>
    <n v="5072"/>
    <x v="2509"/>
    <x v="2"/>
    <x v="233"/>
    <d v="2011-12-08T00:00:00"/>
    <s v="Standard Class"/>
    <s v="MA-17560"/>
    <s v="Matt Abelman"/>
    <x v="2"/>
    <s v="United States"/>
    <x v="149"/>
    <x v="12"/>
    <n v="48183"/>
    <x v="2"/>
    <s v="FUR-FU-10002088"/>
    <x v="0"/>
    <x v="5"/>
    <x v="1084"/>
    <n v="53.88"/>
    <n v="6"/>
    <n v="0"/>
    <n v="22.6296"/>
  </r>
  <r>
    <n v="5073"/>
    <x v="2509"/>
    <x v="2"/>
    <x v="233"/>
    <d v="2011-12-08T00:00:00"/>
    <s v="Standard Class"/>
    <s v="MA-17560"/>
    <s v="Matt Abelman"/>
    <x v="2"/>
    <s v="United States"/>
    <x v="149"/>
    <x v="12"/>
    <n v="48183"/>
    <x v="2"/>
    <s v="TEC-PH-10001128"/>
    <x v="2"/>
    <x v="7"/>
    <x v="1499"/>
    <n v="299.98"/>
    <n v="2"/>
    <n v="0"/>
    <n v="83.994399999999999"/>
  </r>
  <r>
    <n v="5074"/>
    <x v="2510"/>
    <x v="1"/>
    <x v="599"/>
    <d v="2012-05-11T00:00:00"/>
    <s v="Same Day"/>
    <s v="JM-16195"/>
    <s v="Justin MacKendrick"/>
    <x v="0"/>
    <s v="United States"/>
    <x v="8"/>
    <x v="1"/>
    <n v="94109"/>
    <x v="1"/>
    <s v="OFF-ST-10000649"/>
    <x v="1"/>
    <x v="4"/>
    <x v="937"/>
    <n v="62.8"/>
    <n v="4"/>
    <n v="0"/>
    <n v="15.7"/>
  </r>
  <r>
    <n v="5075"/>
    <x v="2511"/>
    <x v="3"/>
    <x v="1016"/>
    <d v="2014-04-30T00:00:00"/>
    <s v="Second Class"/>
    <s v="MB-18085"/>
    <s v="Mick Brown"/>
    <x v="0"/>
    <s v="United States"/>
    <x v="1"/>
    <x v="1"/>
    <n v="90049"/>
    <x v="1"/>
    <s v="OFF-BI-10002103"/>
    <x v="1"/>
    <x v="8"/>
    <x v="525"/>
    <n v="13.904"/>
    <n v="2"/>
    <n v="0.2"/>
    <n v="4.5187999999999997"/>
  </r>
  <r>
    <n v="5076"/>
    <x v="2512"/>
    <x v="2"/>
    <x v="1017"/>
    <d v="2011-04-22T00:00:00"/>
    <s v="Second Class"/>
    <s v="SV-20365"/>
    <s v="Seth Vernon"/>
    <x v="0"/>
    <s v="United States"/>
    <x v="12"/>
    <x v="5"/>
    <n v="77070"/>
    <x v="2"/>
    <s v="FUR-TA-10001705"/>
    <x v="0"/>
    <x v="3"/>
    <x v="213"/>
    <n v="744.1"/>
    <n v="5"/>
    <n v="0.3"/>
    <n v="-95.67"/>
  </r>
  <r>
    <n v="5077"/>
    <x v="2512"/>
    <x v="2"/>
    <x v="1017"/>
    <d v="2011-04-22T00:00:00"/>
    <s v="Second Class"/>
    <s v="SV-20365"/>
    <s v="Seth Vernon"/>
    <x v="0"/>
    <s v="United States"/>
    <x v="12"/>
    <x v="5"/>
    <n v="77070"/>
    <x v="2"/>
    <s v="OFF-ST-10004634"/>
    <x v="1"/>
    <x v="4"/>
    <x v="597"/>
    <n v="44.84"/>
    <n v="5"/>
    <n v="0.2"/>
    <n v="5.6050000000000004"/>
  </r>
  <r>
    <n v="5078"/>
    <x v="2512"/>
    <x v="2"/>
    <x v="1017"/>
    <d v="2011-04-22T00:00:00"/>
    <s v="Second Class"/>
    <s v="SV-20365"/>
    <s v="Seth Vernon"/>
    <x v="0"/>
    <s v="United States"/>
    <x v="12"/>
    <x v="5"/>
    <n v="77070"/>
    <x v="2"/>
    <s v="FUR-TA-10004442"/>
    <x v="0"/>
    <x v="3"/>
    <x v="1645"/>
    <n v="401.59"/>
    <n v="2"/>
    <n v="0.3"/>
    <n v="-131.95099999999999"/>
  </r>
  <r>
    <n v="5079"/>
    <x v="2513"/>
    <x v="3"/>
    <x v="343"/>
    <d v="2014-11-18T00:00:00"/>
    <s v="Standard Class"/>
    <s v="CG-12040"/>
    <s v="Catherine Glotzbach"/>
    <x v="2"/>
    <s v="United States"/>
    <x v="158"/>
    <x v="6"/>
    <n v="53209"/>
    <x v="2"/>
    <s v="OFF-BI-10002949"/>
    <x v="1"/>
    <x v="8"/>
    <x v="520"/>
    <n v="18.239999999999998"/>
    <n v="3"/>
    <n v="0"/>
    <n v="8.5728000000000009"/>
  </r>
  <r>
    <n v="5080"/>
    <x v="2514"/>
    <x v="3"/>
    <x v="920"/>
    <d v="2014-11-30T00:00:00"/>
    <s v="Standard Class"/>
    <s v="BD-11500"/>
    <s v="Bradley Drucker"/>
    <x v="0"/>
    <s v="United States"/>
    <x v="8"/>
    <x v="1"/>
    <n v="94122"/>
    <x v="1"/>
    <s v="FUR-BO-10002213"/>
    <x v="0"/>
    <x v="0"/>
    <x v="1325"/>
    <n v="359.49900000000002"/>
    <n v="3"/>
    <n v="0.15"/>
    <n v="-29.605799999999999"/>
  </r>
  <r>
    <n v="5081"/>
    <x v="2514"/>
    <x v="3"/>
    <x v="920"/>
    <d v="2014-11-30T00:00:00"/>
    <s v="Standard Class"/>
    <s v="BD-11500"/>
    <s v="Bradley Drucker"/>
    <x v="0"/>
    <s v="United States"/>
    <x v="8"/>
    <x v="1"/>
    <n v="94122"/>
    <x v="1"/>
    <s v="OFF-ST-10001325"/>
    <x v="1"/>
    <x v="4"/>
    <x v="466"/>
    <n v="10.48"/>
    <n v="1"/>
    <n v="0"/>
    <n v="2.8296000000000001"/>
  </r>
  <r>
    <n v="5082"/>
    <x v="2515"/>
    <x v="1"/>
    <x v="217"/>
    <d v="2012-12-18T00:00:00"/>
    <s v="Same Day"/>
    <s v="JK-15640"/>
    <s v="Jim Kriz"/>
    <x v="2"/>
    <s v="United States"/>
    <x v="138"/>
    <x v="24"/>
    <n v="44105"/>
    <x v="3"/>
    <s v="OFF-PA-10003441"/>
    <x v="1"/>
    <x v="10"/>
    <x v="485"/>
    <n v="20.736000000000001"/>
    <n v="4"/>
    <n v="0.2"/>
    <n v="7.2576000000000001"/>
  </r>
  <r>
    <n v="5083"/>
    <x v="2516"/>
    <x v="0"/>
    <x v="162"/>
    <d v="2013-09-13T00:00:00"/>
    <s v="Standard Class"/>
    <s v="JM-15580"/>
    <s v="Jill Matthias"/>
    <x v="0"/>
    <s v="United States"/>
    <x v="53"/>
    <x v="3"/>
    <n v="28110"/>
    <x v="0"/>
    <s v="TEC-AC-10004209"/>
    <x v="2"/>
    <x v="11"/>
    <x v="899"/>
    <n v="35.167999999999999"/>
    <n v="4"/>
    <n v="0.2"/>
    <n v="8.3523999999999994"/>
  </r>
  <r>
    <n v="5084"/>
    <x v="2516"/>
    <x v="0"/>
    <x v="162"/>
    <d v="2013-09-13T00:00:00"/>
    <s v="Standard Class"/>
    <s v="JM-15580"/>
    <s v="Jill Matthias"/>
    <x v="0"/>
    <s v="United States"/>
    <x v="53"/>
    <x v="3"/>
    <n v="28110"/>
    <x v="0"/>
    <s v="OFF-PA-10000501"/>
    <x v="1"/>
    <x v="10"/>
    <x v="966"/>
    <n v="64.703999999999994"/>
    <n v="3"/>
    <n v="0.2"/>
    <n v="23.455200000000001"/>
  </r>
  <r>
    <n v="5085"/>
    <x v="2517"/>
    <x v="0"/>
    <x v="112"/>
    <d v="2013-10-06T00:00:00"/>
    <s v="Second Class"/>
    <s v="SC-20230"/>
    <s v="Scot Coram"/>
    <x v="1"/>
    <s v="United States"/>
    <x v="90"/>
    <x v="31"/>
    <n v="1852"/>
    <x v="3"/>
    <s v="OFF-PA-10003656"/>
    <x v="1"/>
    <x v="10"/>
    <x v="770"/>
    <n v="105.52"/>
    <n v="4"/>
    <n v="0"/>
    <n v="48.539200000000001"/>
  </r>
  <r>
    <n v="5086"/>
    <x v="2518"/>
    <x v="1"/>
    <x v="974"/>
    <d v="2012-06-23T00:00:00"/>
    <s v="Standard Class"/>
    <s v="ME-17320"/>
    <s v="Maria Etezadi"/>
    <x v="2"/>
    <s v="United States"/>
    <x v="61"/>
    <x v="5"/>
    <n v="75081"/>
    <x v="2"/>
    <s v="OFF-BI-10001107"/>
    <x v="1"/>
    <x v="8"/>
    <x v="492"/>
    <n v="5.7919999999999998"/>
    <n v="2"/>
    <n v="0.8"/>
    <n v="-9.5568000000000008"/>
  </r>
  <r>
    <n v="5087"/>
    <x v="2519"/>
    <x v="1"/>
    <x v="616"/>
    <d v="2012-09-03T00:00:00"/>
    <s v="Standard Class"/>
    <s v="KN-16390"/>
    <s v="Katherine Nockton"/>
    <x v="1"/>
    <s v="United States"/>
    <x v="10"/>
    <x v="9"/>
    <n v="19120"/>
    <x v="3"/>
    <s v="TEC-PH-10000562"/>
    <x v="2"/>
    <x v="7"/>
    <x v="1698"/>
    <n v="466.15800000000002"/>
    <n v="7"/>
    <n v="0.4"/>
    <n v="-93.2316"/>
  </r>
  <r>
    <n v="5088"/>
    <x v="2519"/>
    <x v="1"/>
    <x v="616"/>
    <d v="2012-09-03T00:00:00"/>
    <s v="Standard Class"/>
    <s v="KN-16390"/>
    <s v="Katherine Nockton"/>
    <x v="1"/>
    <s v="United States"/>
    <x v="10"/>
    <x v="9"/>
    <n v="19120"/>
    <x v="3"/>
    <s v="TEC-AC-10001101"/>
    <x v="2"/>
    <x v="11"/>
    <x v="547"/>
    <n v="10.311999999999999"/>
    <n v="1"/>
    <n v="0.2"/>
    <n v="-1.2889999999999999"/>
  </r>
  <r>
    <n v="5089"/>
    <x v="2519"/>
    <x v="1"/>
    <x v="616"/>
    <d v="2012-09-03T00:00:00"/>
    <s v="Standard Class"/>
    <s v="KN-16390"/>
    <s v="Katherine Nockton"/>
    <x v="1"/>
    <s v="United States"/>
    <x v="10"/>
    <x v="9"/>
    <n v="19120"/>
    <x v="3"/>
    <s v="OFF-BI-10003529"/>
    <x v="1"/>
    <x v="8"/>
    <x v="788"/>
    <n v="2.556"/>
    <n v="3"/>
    <n v="0.7"/>
    <n v="-1.7891999999999999"/>
  </r>
  <r>
    <n v="5090"/>
    <x v="2520"/>
    <x v="3"/>
    <x v="1018"/>
    <d v="2014-08-08T00:00:00"/>
    <s v="First Class"/>
    <s v="HM-14860"/>
    <s v="Harry Marie"/>
    <x v="1"/>
    <s v="United States"/>
    <x v="431"/>
    <x v="22"/>
    <n v="80538"/>
    <x v="1"/>
    <s v="OFF-PA-10001752"/>
    <x v="1"/>
    <x v="10"/>
    <x v="1360"/>
    <n v="7.968"/>
    <n v="2"/>
    <n v="0.2"/>
    <n v="2.8883999999999999"/>
  </r>
  <r>
    <n v="5091"/>
    <x v="2520"/>
    <x v="3"/>
    <x v="1018"/>
    <d v="2014-08-08T00:00:00"/>
    <s v="First Class"/>
    <s v="HM-14860"/>
    <s v="Harry Marie"/>
    <x v="1"/>
    <s v="United States"/>
    <x v="431"/>
    <x v="22"/>
    <n v="80538"/>
    <x v="1"/>
    <s v="OFF-EN-10001141"/>
    <x v="1"/>
    <x v="12"/>
    <x v="593"/>
    <n v="8.7840000000000007"/>
    <n v="1"/>
    <n v="0.2"/>
    <n v="3.1842000000000001"/>
  </r>
  <r>
    <n v="5092"/>
    <x v="2521"/>
    <x v="3"/>
    <x v="247"/>
    <d v="2015-04-01T00:00:00"/>
    <s v="Standard Class"/>
    <s v="JM-15580"/>
    <s v="Jill Matthias"/>
    <x v="0"/>
    <s v="United States"/>
    <x v="431"/>
    <x v="22"/>
    <n v="80538"/>
    <x v="1"/>
    <s v="OFF-FA-10003472"/>
    <x v="1"/>
    <x v="13"/>
    <x v="240"/>
    <n v="3.024"/>
    <n v="3"/>
    <n v="0.2"/>
    <n v="-0.6048"/>
  </r>
  <r>
    <n v="5093"/>
    <x v="2522"/>
    <x v="1"/>
    <x v="293"/>
    <d v="2012-05-27T00:00:00"/>
    <s v="Standard Class"/>
    <s v="KH-16690"/>
    <s v="Kristen Hastings"/>
    <x v="1"/>
    <s v="United States"/>
    <x v="383"/>
    <x v="34"/>
    <n v="2895"/>
    <x v="3"/>
    <s v="OFF-ST-10004507"/>
    <x v="1"/>
    <x v="4"/>
    <x v="452"/>
    <n v="51.45"/>
    <n v="3"/>
    <n v="0"/>
    <n v="13.891500000000001"/>
  </r>
  <r>
    <n v="5094"/>
    <x v="2523"/>
    <x v="2"/>
    <x v="776"/>
    <d v="2011-10-12T00:00:00"/>
    <s v="Standard Class"/>
    <s v="BK-11260"/>
    <s v="Berenike Kampe"/>
    <x v="0"/>
    <s v="United States"/>
    <x v="22"/>
    <x v="10"/>
    <n v="60610"/>
    <x v="2"/>
    <s v="OFF-AP-10004036"/>
    <x v="1"/>
    <x v="9"/>
    <x v="1273"/>
    <n v="14.016"/>
    <n v="4"/>
    <n v="0.8"/>
    <n v="-31.536000000000001"/>
  </r>
  <r>
    <n v="5095"/>
    <x v="2523"/>
    <x v="2"/>
    <x v="776"/>
    <d v="2011-10-12T00:00:00"/>
    <s v="Standard Class"/>
    <s v="BK-11260"/>
    <s v="Berenike Kampe"/>
    <x v="0"/>
    <s v="United States"/>
    <x v="22"/>
    <x v="10"/>
    <n v="60610"/>
    <x v="2"/>
    <s v="FUR-TA-10004086"/>
    <x v="0"/>
    <x v="3"/>
    <x v="824"/>
    <n v="214.95"/>
    <n v="5"/>
    <n v="0.5"/>
    <n v="-120.372"/>
  </r>
  <r>
    <n v="5096"/>
    <x v="2523"/>
    <x v="2"/>
    <x v="776"/>
    <d v="2011-10-12T00:00:00"/>
    <s v="Standard Class"/>
    <s v="BK-11260"/>
    <s v="Berenike Kampe"/>
    <x v="0"/>
    <s v="United States"/>
    <x v="22"/>
    <x v="10"/>
    <n v="60610"/>
    <x v="2"/>
    <s v="TEC-PH-10000307"/>
    <x v="2"/>
    <x v="7"/>
    <x v="835"/>
    <n v="35.04"/>
    <n v="4"/>
    <n v="0.2"/>
    <n v="-7.008"/>
  </r>
  <r>
    <n v="5097"/>
    <x v="2523"/>
    <x v="2"/>
    <x v="776"/>
    <d v="2011-10-12T00:00:00"/>
    <s v="Standard Class"/>
    <s v="BK-11260"/>
    <s v="Berenike Kampe"/>
    <x v="0"/>
    <s v="United States"/>
    <x v="22"/>
    <x v="10"/>
    <n v="60610"/>
    <x v="2"/>
    <s v="FUR-FU-10002088"/>
    <x v="0"/>
    <x v="5"/>
    <x v="1084"/>
    <n v="10.776"/>
    <n v="3"/>
    <n v="0.6"/>
    <n v="-4.8491999999999997"/>
  </r>
  <r>
    <n v="5098"/>
    <x v="2523"/>
    <x v="2"/>
    <x v="776"/>
    <d v="2011-10-12T00:00:00"/>
    <s v="Standard Class"/>
    <s v="BK-11260"/>
    <s v="Berenike Kampe"/>
    <x v="0"/>
    <s v="United States"/>
    <x v="22"/>
    <x v="10"/>
    <n v="60610"/>
    <x v="2"/>
    <s v="OFF-BI-10004965"/>
    <x v="1"/>
    <x v="8"/>
    <x v="1005"/>
    <n v="4.5999999999999996"/>
    <n v="2"/>
    <n v="0.8"/>
    <n v="-8.0500000000000007"/>
  </r>
  <r>
    <n v="5099"/>
    <x v="2523"/>
    <x v="2"/>
    <x v="776"/>
    <d v="2011-10-12T00:00:00"/>
    <s v="Standard Class"/>
    <s v="BK-11260"/>
    <s v="Berenike Kampe"/>
    <x v="0"/>
    <s v="United States"/>
    <x v="22"/>
    <x v="10"/>
    <n v="60610"/>
    <x v="2"/>
    <s v="OFF-ST-10002485"/>
    <x v="1"/>
    <x v="4"/>
    <x v="209"/>
    <n v="35.167999999999999"/>
    <n v="2"/>
    <n v="0.2"/>
    <n v="-8.3523999999999994"/>
  </r>
  <r>
    <n v="5100"/>
    <x v="2524"/>
    <x v="1"/>
    <x v="976"/>
    <d v="2012-12-08T00:00:00"/>
    <s v="Standard Class"/>
    <s v="PN-18775"/>
    <s v="Parhena Norris"/>
    <x v="2"/>
    <s v="United States"/>
    <x v="329"/>
    <x v="1"/>
    <n v="93309"/>
    <x v="1"/>
    <s v="OFF-BI-10002194"/>
    <x v="1"/>
    <x v="8"/>
    <x v="411"/>
    <n v="19.152000000000001"/>
    <n v="3"/>
    <n v="0.2"/>
    <n v="6.4638"/>
  </r>
  <r>
    <n v="5101"/>
    <x v="2525"/>
    <x v="2"/>
    <x v="461"/>
    <d v="2011-03-17T00:00:00"/>
    <s v="Same Day"/>
    <s v="AZ-10750"/>
    <s v="Annie Zypern"/>
    <x v="0"/>
    <s v="United States"/>
    <x v="61"/>
    <x v="5"/>
    <n v="75217"/>
    <x v="2"/>
    <s v="OFF-AR-10003732"/>
    <x v="1"/>
    <x v="6"/>
    <x v="321"/>
    <n v="4.4480000000000004"/>
    <n v="2"/>
    <n v="0.2"/>
    <n v="0.33360000000000001"/>
  </r>
  <r>
    <n v="5102"/>
    <x v="2525"/>
    <x v="2"/>
    <x v="461"/>
    <d v="2011-03-17T00:00:00"/>
    <s v="Same Day"/>
    <s v="AZ-10750"/>
    <s v="Annie Zypern"/>
    <x v="0"/>
    <s v="United States"/>
    <x v="61"/>
    <x v="5"/>
    <n v="75217"/>
    <x v="2"/>
    <s v="OFF-PA-10002195"/>
    <x v="1"/>
    <x v="10"/>
    <x v="1543"/>
    <n v="5.1840000000000002"/>
    <n v="1"/>
    <n v="0.2"/>
    <n v="1.8792"/>
  </r>
  <r>
    <n v="5103"/>
    <x v="2525"/>
    <x v="2"/>
    <x v="461"/>
    <d v="2011-03-17T00:00:00"/>
    <s v="Same Day"/>
    <s v="AZ-10750"/>
    <s v="Annie Zypern"/>
    <x v="0"/>
    <s v="United States"/>
    <x v="61"/>
    <x v="5"/>
    <n v="75217"/>
    <x v="2"/>
    <s v="OFF-PA-10002365"/>
    <x v="1"/>
    <x v="10"/>
    <x v="12"/>
    <n v="15.552"/>
    <n v="3"/>
    <n v="0.2"/>
    <n v="5.4432"/>
  </r>
  <r>
    <n v="5104"/>
    <x v="2526"/>
    <x v="1"/>
    <x v="514"/>
    <d v="2012-03-30T00:00:00"/>
    <s v="Second Class"/>
    <s v="GM-14500"/>
    <s v="Gene McClure"/>
    <x v="0"/>
    <s v="United States"/>
    <x v="10"/>
    <x v="9"/>
    <n v="19140"/>
    <x v="3"/>
    <s v="OFF-PA-10001950"/>
    <x v="1"/>
    <x v="10"/>
    <x v="144"/>
    <n v="40.031999999999996"/>
    <n v="6"/>
    <n v="0.2"/>
    <n v="12.51"/>
  </r>
  <r>
    <n v="5105"/>
    <x v="2526"/>
    <x v="1"/>
    <x v="514"/>
    <d v="2012-03-30T00:00:00"/>
    <s v="Second Class"/>
    <s v="GM-14500"/>
    <s v="Gene McClure"/>
    <x v="0"/>
    <s v="United States"/>
    <x v="10"/>
    <x v="9"/>
    <n v="19140"/>
    <x v="3"/>
    <s v="TEC-AC-10004633"/>
    <x v="2"/>
    <x v="11"/>
    <x v="60"/>
    <n v="16.776"/>
    <n v="3"/>
    <n v="0.2"/>
    <n v="5.0327999999999999"/>
  </r>
  <r>
    <n v="5106"/>
    <x v="2527"/>
    <x v="2"/>
    <x v="637"/>
    <d v="2011-12-20T00:00:00"/>
    <s v="Standard Class"/>
    <s v="BM-11785"/>
    <s v="Bryan Mills"/>
    <x v="0"/>
    <s v="United States"/>
    <x v="207"/>
    <x v="2"/>
    <n v="32725"/>
    <x v="0"/>
    <s v="FUR-CH-10002439"/>
    <x v="0"/>
    <x v="1"/>
    <x v="1316"/>
    <n v="186.304"/>
    <n v="4"/>
    <n v="0.2"/>
    <n v="13.972799999999999"/>
  </r>
  <r>
    <n v="5107"/>
    <x v="2528"/>
    <x v="1"/>
    <x v="444"/>
    <d v="2012-09-26T00:00:00"/>
    <s v="Standard Class"/>
    <s v="NH-18610"/>
    <s v="Nicole Hansen"/>
    <x v="1"/>
    <s v="United States"/>
    <x v="38"/>
    <x v="32"/>
    <n v="31907"/>
    <x v="0"/>
    <s v="TEC-AC-10000682"/>
    <x v="2"/>
    <x v="11"/>
    <x v="1327"/>
    <n v="66.36"/>
    <n v="4"/>
    <n v="0"/>
    <n v="23.225999999999999"/>
  </r>
  <r>
    <n v="5108"/>
    <x v="2529"/>
    <x v="3"/>
    <x v="1016"/>
    <d v="2014-04-27T00:00:00"/>
    <s v="First Class"/>
    <s v="PN-18775"/>
    <s v="Parhena Norris"/>
    <x v="2"/>
    <s v="United States"/>
    <x v="316"/>
    <x v="18"/>
    <n v="37211"/>
    <x v="0"/>
    <s v="OFF-AR-10004078"/>
    <x v="1"/>
    <x v="6"/>
    <x v="507"/>
    <n v="42.048000000000002"/>
    <n v="9"/>
    <n v="0.2"/>
    <n v="5.2560000000000002"/>
  </r>
  <r>
    <n v="5109"/>
    <x v="2529"/>
    <x v="3"/>
    <x v="1016"/>
    <d v="2014-04-27T00:00:00"/>
    <s v="First Class"/>
    <s v="PN-18775"/>
    <s v="Parhena Norris"/>
    <x v="2"/>
    <s v="United States"/>
    <x v="316"/>
    <x v="18"/>
    <n v="37211"/>
    <x v="0"/>
    <s v="OFF-AR-10001958"/>
    <x v="1"/>
    <x v="6"/>
    <x v="206"/>
    <n v="67.92"/>
    <n v="5"/>
    <n v="0.2"/>
    <n v="6.7919999999999998"/>
  </r>
  <r>
    <n v="5110"/>
    <x v="2530"/>
    <x v="2"/>
    <x v="638"/>
    <d v="2011-10-22T00:00:00"/>
    <s v="Standard Class"/>
    <s v="EH-13765"/>
    <s v="Edward Hooks"/>
    <x v="1"/>
    <s v="United States"/>
    <x v="10"/>
    <x v="9"/>
    <n v="19134"/>
    <x v="3"/>
    <s v="OFF-EN-10001335"/>
    <x v="1"/>
    <x v="12"/>
    <x v="462"/>
    <n v="52.512"/>
    <n v="6"/>
    <n v="0.2"/>
    <n v="19.692"/>
  </r>
  <r>
    <n v="5111"/>
    <x v="2530"/>
    <x v="2"/>
    <x v="638"/>
    <d v="2011-10-22T00:00:00"/>
    <s v="Standard Class"/>
    <s v="EH-13765"/>
    <s v="Edward Hooks"/>
    <x v="1"/>
    <s v="United States"/>
    <x v="10"/>
    <x v="9"/>
    <n v="19134"/>
    <x v="3"/>
    <s v="OFF-ST-10003479"/>
    <x v="1"/>
    <x v="4"/>
    <x v="41"/>
    <n v="186.91200000000001"/>
    <n v="6"/>
    <n v="0.2"/>
    <n v="-35.045999999999999"/>
  </r>
  <r>
    <n v="5112"/>
    <x v="2530"/>
    <x v="2"/>
    <x v="638"/>
    <d v="2011-10-22T00:00:00"/>
    <s v="Standard Class"/>
    <s v="EH-13765"/>
    <s v="Edward Hooks"/>
    <x v="1"/>
    <s v="United States"/>
    <x v="10"/>
    <x v="9"/>
    <n v="19134"/>
    <x v="3"/>
    <s v="OFF-PA-10003016"/>
    <x v="1"/>
    <x v="10"/>
    <x v="1385"/>
    <n v="10.048"/>
    <n v="4"/>
    <n v="0.2"/>
    <n v="3.14"/>
  </r>
  <r>
    <n v="5113"/>
    <x v="2531"/>
    <x v="1"/>
    <x v="50"/>
    <d v="2012-11-13T00:00:00"/>
    <s v="Same Day"/>
    <s v="HA-14905"/>
    <s v="Helen Abelman"/>
    <x v="0"/>
    <s v="United States"/>
    <x v="22"/>
    <x v="10"/>
    <n v="60610"/>
    <x v="2"/>
    <s v="FUR-FU-10001025"/>
    <x v="0"/>
    <x v="5"/>
    <x v="1699"/>
    <n v="17.495999999999999"/>
    <n v="9"/>
    <n v="0.6"/>
    <n v="-7.4358000000000004"/>
  </r>
  <r>
    <n v="5114"/>
    <x v="2532"/>
    <x v="0"/>
    <x v="1011"/>
    <d v="2013-02-02T00:00:00"/>
    <s v="Second Class"/>
    <s v="AB-10150"/>
    <s v="Aimee Bixby"/>
    <x v="0"/>
    <s v="United States"/>
    <x v="61"/>
    <x v="5"/>
    <n v="75220"/>
    <x v="2"/>
    <s v="OFF-PA-10003936"/>
    <x v="1"/>
    <x v="10"/>
    <x v="1283"/>
    <n v="15.552"/>
    <n v="3"/>
    <n v="0.2"/>
    <n v="5.4432"/>
  </r>
  <r>
    <n v="5115"/>
    <x v="2533"/>
    <x v="0"/>
    <x v="1019"/>
    <d v="2013-11-23T00:00:00"/>
    <s v="Standard Class"/>
    <s v="MS-17365"/>
    <s v="Maribeth Schnelling"/>
    <x v="0"/>
    <s v="United States"/>
    <x v="51"/>
    <x v="27"/>
    <n v="88220"/>
    <x v="1"/>
    <s v="OFF-BI-10004140"/>
    <x v="1"/>
    <x v="8"/>
    <x v="304"/>
    <n v="10.776"/>
    <n v="3"/>
    <n v="0.2"/>
    <n v="3.3675000000000002"/>
  </r>
  <r>
    <n v="5116"/>
    <x v="2534"/>
    <x v="3"/>
    <x v="800"/>
    <d v="2014-07-30T00:00:00"/>
    <s v="Standard Class"/>
    <s v="DD-13570"/>
    <s v="Dorothy Dickinson"/>
    <x v="0"/>
    <s v="United States"/>
    <x v="10"/>
    <x v="9"/>
    <n v="19134"/>
    <x v="3"/>
    <s v="OFF-LA-10004178"/>
    <x v="1"/>
    <x v="2"/>
    <x v="1700"/>
    <n v="3.3039999999999998"/>
    <n v="1"/>
    <n v="0.2"/>
    <n v="1.0738000000000001"/>
  </r>
  <r>
    <n v="5117"/>
    <x v="2535"/>
    <x v="3"/>
    <x v="343"/>
    <d v="2014-11-18T00:00:00"/>
    <s v="Standard Class"/>
    <s v="MT-17815"/>
    <s v="Meg Tillman"/>
    <x v="0"/>
    <s v="United States"/>
    <x v="20"/>
    <x v="15"/>
    <n v="10009"/>
    <x v="3"/>
    <s v="OFF-ST-10003324"/>
    <x v="1"/>
    <x v="4"/>
    <x v="1014"/>
    <n v="35.479999999999997"/>
    <n v="1"/>
    <n v="0"/>
    <n v="0"/>
  </r>
  <r>
    <n v="5118"/>
    <x v="2536"/>
    <x v="1"/>
    <x v="120"/>
    <d v="2012-03-10T00:00:00"/>
    <s v="Standard Class"/>
    <s v="GM-14500"/>
    <s v="Gene McClure"/>
    <x v="0"/>
    <s v="United States"/>
    <x v="147"/>
    <x v="15"/>
    <n v="11572"/>
    <x v="3"/>
    <s v="OFF-FA-10004854"/>
    <x v="1"/>
    <x v="13"/>
    <x v="268"/>
    <n v="34.44"/>
    <n v="3"/>
    <n v="0"/>
    <n v="16.186800000000002"/>
  </r>
  <r>
    <n v="5119"/>
    <x v="2536"/>
    <x v="1"/>
    <x v="120"/>
    <d v="2012-03-10T00:00:00"/>
    <s v="Standard Class"/>
    <s v="GM-14500"/>
    <s v="Gene McClure"/>
    <x v="0"/>
    <s v="United States"/>
    <x v="147"/>
    <x v="15"/>
    <n v="11572"/>
    <x v="3"/>
    <s v="TEC-MA-10002859"/>
    <x v="2"/>
    <x v="15"/>
    <x v="1527"/>
    <n v="629.92999999999995"/>
    <n v="7"/>
    <n v="0"/>
    <n v="296.06709999999998"/>
  </r>
  <r>
    <n v="5120"/>
    <x v="2536"/>
    <x v="1"/>
    <x v="120"/>
    <d v="2012-03-10T00:00:00"/>
    <s v="Standard Class"/>
    <s v="GM-14500"/>
    <s v="Gene McClure"/>
    <x v="0"/>
    <s v="United States"/>
    <x v="147"/>
    <x v="15"/>
    <n v="11572"/>
    <x v="3"/>
    <s v="OFF-BI-10000088"/>
    <x v="1"/>
    <x v="8"/>
    <x v="1025"/>
    <n v="79.055999999999997"/>
    <n v="9"/>
    <n v="0.2"/>
    <n v="28.657800000000002"/>
  </r>
  <r>
    <n v="5121"/>
    <x v="2537"/>
    <x v="2"/>
    <x v="527"/>
    <d v="2011-08-04T00:00:00"/>
    <s v="Standard Class"/>
    <s v="KB-16585"/>
    <s v="Ken Black"/>
    <x v="1"/>
    <s v="United States"/>
    <x v="240"/>
    <x v="28"/>
    <n v="70506"/>
    <x v="0"/>
    <s v="OFF-ST-10004180"/>
    <x v="1"/>
    <x v="4"/>
    <x v="241"/>
    <n v="232.55"/>
    <n v="5"/>
    <n v="0"/>
    <n v="9.3019999999999996"/>
  </r>
  <r>
    <n v="5122"/>
    <x v="2537"/>
    <x v="2"/>
    <x v="527"/>
    <d v="2011-08-04T00:00:00"/>
    <s v="Standard Class"/>
    <s v="KB-16585"/>
    <s v="Ken Black"/>
    <x v="1"/>
    <s v="United States"/>
    <x v="240"/>
    <x v="28"/>
    <n v="70506"/>
    <x v="0"/>
    <s v="TEC-AC-10002926"/>
    <x v="2"/>
    <x v="11"/>
    <x v="1114"/>
    <n v="99.98"/>
    <n v="2"/>
    <n v="0"/>
    <n v="42.991399999999999"/>
  </r>
  <r>
    <n v="5123"/>
    <x v="2537"/>
    <x v="2"/>
    <x v="527"/>
    <d v="2011-08-04T00:00:00"/>
    <s v="Standard Class"/>
    <s v="KB-16585"/>
    <s v="Ken Black"/>
    <x v="1"/>
    <s v="United States"/>
    <x v="240"/>
    <x v="28"/>
    <n v="70506"/>
    <x v="0"/>
    <s v="OFF-PA-10003797"/>
    <x v="1"/>
    <x v="10"/>
    <x v="1701"/>
    <n v="19.440000000000001"/>
    <n v="3"/>
    <n v="0"/>
    <n v="9.3312000000000008"/>
  </r>
  <r>
    <n v="5124"/>
    <x v="2537"/>
    <x v="2"/>
    <x v="527"/>
    <d v="2011-08-04T00:00:00"/>
    <s v="Standard Class"/>
    <s v="KB-16585"/>
    <s v="Ken Black"/>
    <x v="1"/>
    <s v="United States"/>
    <x v="240"/>
    <x v="28"/>
    <n v="70506"/>
    <x v="0"/>
    <s v="OFF-PA-10002195"/>
    <x v="1"/>
    <x v="10"/>
    <x v="1543"/>
    <n v="12.96"/>
    <n v="2"/>
    <n v="0"/>
    <n v="6.3503999999999996"/>
  </r>
  <r>
    <n v="5125"/>
    <x v="2538"/>
    <x v="2"/>
    <x v="80"/>
    <d v="2011-09-14T00:00:00"/>
    <s v="Same Day"/>
    <s v="DM-13015"/>
    <s v="Darrin Martin"/>
    <x v="0"/>
    <s v="United States"/>
    <x v="20"/>
    <x v="15"/>
    <n v="10009"/>
    <x v="3"/>
    <s v="FUR-TA-10001039"/>
    <x v="0"/>
    <x v="3"/>
    <x v="824"/>
    <n v="464.29199999999997"/>
    <n v="9"/>
    <n v="0.4"/>
    <n v="-108.3348"/>
  </r>
  <r>
    <n v="5126"/>
    <x v="2538"/>
    <x v="2"/>
    <x v="80"/>
    <d v="2011-09-14T00:00:00"/>
    <s v="Same Day"/>
    <s v="DM-13015"/>
    <s v="Darrin Martin"/>
    <x v="0"/>
    <s v="United States"/>
    <x v="20"/>
    <x v="15"/>
    <n v="10009"/>
    <x v="3"/>
    <s v="OFF-EN-10001099"/>
    <x v="1"/>
    <x v="12"/>
    <x v="33"/>
    <n v="68.459999999999994"/>
    <n v="7"/>
    <n v="0"/>
    <n v="31.491599999999998"/>
  </r>
  <r>
    <n v="5127"/>
    <x v="2538"/>
    <x v="2"/>
    <x v="80"/>
    <d v="2011-09-14T00:00:00"/>
    <s v="Same Day"/>
    <s v="DM-13015"/>
    <s v="Darrin Martin"/>
    <x v="0"/>
    <s v="United States"/>
    <x v="20"/>
    <x v="15"/>
    <n v="10009"/>
    <x v="3"/>
    <s v="TEC-MA-10003979"/>
    <x v="2"/>
    <x v="15"/>
    <x v="802"/>
    <n v="2799.96"/>
    <n v="4"/>
    <n v="0"/>
    <n v="1371.9803999999999"/>
  </r>
  <r>
    <n v="5128"/>
    <x v="2538"/>
    <x v="2"/>
    <x v="80"/>
    <d v="2011-09-14T00:00:00"/>
    <s v="Same Day"/>
    <s v="DM-13015"/>
    <s v="Darrin Martin"/>
    <x v="0"/>
    <s v="United States"/>
    <x v="20"/>
    <x v="15"/>
    <n v="10009"/>
    <x v="3"/>
    <s v="OFF-AP-10002945"/>
    <x v="1"/>
    <x v="9"/>
    <x v="225"/>
    <n v="601.29999999999995"/>
    <n v="2"/>
    <n v="0"/>
    <n v="198.429"/>
  </r>
  <r>
    <n v="5129"/>
    <x v="2538"/>
    <x v="2"/>
    <x v="80"/>
    <d v="2011-09-14T00:00:00"/>
    <s v="Same Day"/>
    <s v="DM-13015"/>
    <s v="Darrin Martin"/>
    <x v="0"/>
    <s v="United States"/>
    <x v="20"/>
    <x v="15"/>
    <n v="10009"/>
    <x v="3"/>
    <s v="TEC-PH-10001536"/>
    <x v="2"/>
    <x v="7"/>
    <x v="1234"/>
    <n v="16.989999999999998"/>
    <n v="1"/>
    <n v="0"/>
    <n v="4.4173999999999998"/>
  </r>
  <r>
    <n v="5130"/>
    <x v="2538"/>
    <x v="2"/>
    <x v="80"/>
    <d v="2011-09-14T00:00:00"/>
    <s v="Same Day"/>
    <s v="DM-13015"/>
    <s v="Darrin Martin"/>
    <x v="0"/>
    <s v="United States"/>
    <x v="20"/>
    <x v="15"/>
    <n v="10009"/>
    <x v="3"/>
    <s v="TEC-PH-10000526"/>
    <x v="2"/>
    <x v="7"/>
    <x v="1463"/>
    <n v="287.97000000000003"/>
    <n v="3"/>
    <n v="0"/>
    <n v="80.631600000000006"/>
  </r>
  <r>
    <n v="5131"/>
    <x v="2538"/>
    <x v="2"/>
    <x v="80"/>
    <d v="2011-09-14T00:00:00"/>
    <s v="Same Day"/>
    <s v="DM-13015"/>
    <s v="Darrin Martin"/>
    <x v="0"/>
    <s v="United States"/>
    <x v="20"/>
    <x v="15"/>
    <n v="10009"/>
    <x v="3"/>
    <s v="OFF-PA-10000213"/>
    <x v="1"/>
    <x v="10"/>
    <x v="1440"/>
    <n v="44.82"/>
    <n v="9"/>
    <n v="0"/>
    <n v="21.0654"/>
  </r>
  <r>
    <n v="5132"/>
    <x v="2539"/>
    <x v="3"/>
    <x v="614"/>
    <d v="2015-06-01T00:00:00"/>
    <s v="Standard Class"/>
    <s v="BP-11185"/>
    <s v="Ben Peterman"/>
    <x v="1"/>
    <s v="United States"/>
    <x v="125"/>
    <x v="1"/>
    <n v="92804"/>
    <x v="1"/>
    <s v="FUR-FU-10002501"/>
    <x v="0"/>
    <x v="5"/>
    <x v="1284"/>
    <n v="101.12"/>
    <n v="8"/>
    <n v="0"/>
    <n v="37.414400000000001"/>
  </r>
  <r>
    <n v="5133"/>
    <x v="2540"/>
    <x v="1"/>
    <x v="1020"/>
    <d v="2012-06-27T00:00:00"/>
    <s v="Standard Class"/>
    <s v="EP-13915"/>
    <s v="Emily Phan"/>
    <x v="0"/>
    <s v="United States"/>
    <x v="207"/>
    <x v="2"/>
    <n v="32725"/>
    <x v="0"/>
    <s v="TEC-PH-10001819"/>
    <x v="2"/>
    <x v="7"/>
    <x v="805"/>
    <n v="107.976"/>
    <n v="3"/>
    <n v="0.2"/>
    <n v="37.791600000000003"/>
  </r>
  <r>
    <n v="5134"/>
    <x v="2541"/>
    <x v="3"/>
    <x v="200"/>
    <d v="2014-01-12T00:00:00"/>
    <s v="Standard Class"/>
    <s v="FG-14260"/>
    <s v="Frank Gastineau"/>
    <x v="2"/>
    <s v="United States"/>
    <x v="20"/>
    <x v="15"/>
    <n v="10009"/>
    <x v="3"/>
    <s v="OFF-AP-10001962"/>
    <x v="1"/>
    <x v="9"/>
    <x v="1594"/>
    <n v="58.73"/>
    <n v="7"/>
    <n v="0"/>
    <n v="14.682499999999999"/>
  </r>
  <r>
    <n v="5135"/>
    <x v="2541"/>
    <x v="3"/>
    <x v="200"/>
    <d v="2014-01-12T00:00:00"/>
    <s v="Standard Class"/>
    <s v="FG-14260"/>
    <s v="Frank Gastineau"/>
    <x v="2"/>
    <s v="United States"/>
    <x v="20"/>
    <x v="15"/>
    <n v="10009"/>
    <x v="3"/>
    <s v="OFF-BI-10003364"/>
    <x v="1"/>
    <x v="8"/>
    <x v="698"/>
    <n v="93.343999999999994"/>
    <n v="4"/>
    <n v="0.2"/>
    <n v="32.670400000000001"/>
  </r>
  <r>
    <n v="5136"/>
    <x v="2542"/>
    <x v="0"/>
    <x v="248"/>
    <d v="2013-10-29T00:00:00"/>
    <s v="Standard Class"/>
    <s v="AB-10255"/>
    <s v="Alejandro Ballentine"/>
    <x v="2"/>
    <s v="United States"/>
    <x v="4"/>
    <x v="4"/>
    <n v="98103"/>
    <x v="1"/>
    <s v="OFF-FA-10002983"/>
    <x v="1"/>
    <x v="13"/>
    <x v="260"/>
    <n v="17.05"/>
    <n v="5"/>
    <n v="0"/>
    <n v="8.1839999999999993"/>
  </r>
  <r>
    <n v="5137"/>
    <x v="2543"/>
    <x v="1"/>
    <x v="639"/>
    <d v="2012-12-19T00:00:00"/>
    <s v="Standard Class"/>
    <s v="RD-19480"/>
    <s v="Rick Duston"/>
    <x v="0"/>
    <s v="United States"/>
    <x v="70"/>
    <x v="1"/>
    <n v="92105"/>
    <x v="1"/>
    <s v="OFF-BI-10002432"/>
    <x v="1"/>
    <x v="8"/>
    <x v="866"/>
    <n v="8.0960000000000001"/>
    <n v="2"/>
    <n v="0.2"/>
    <n v="2.7324000000000002"/>
  </r>
  <r>
    <n v="5138"/>
    <x v="2544"/>
    <x v="0"/>
    <x v="373"/>
    <d v="2013-11-18T00:00:00"/>
    <s v="Standard Class"/>
    <s v="TS-21430"/>
    <s v="Tom Stivers"/>
    <x v="1"/>
    <s v="United States"/>
    <x v="268"/>
    <x v="26"/>
    <n v="73120"/>
    <x v="2"/>
    <s v="FUR-FU-10003096"/>
    <x v="0"/>
    <x v="5"/>
    <x v="554"/>
    <n v="30.36"/>
    <n v="4"/>
    <n v="0"/>
    <n v="13.0548"/>
  </r>
  <r>
    <n v="5139"/>
    <x v="2545"/>
    <x v="3"/>
    <x v="365"/>
    <d v="2014-06-10T00:00:00"/>
    <s v="Standard Class"/>
    <s v="JA-15970"/>
    <s v="Joseph Airdo"/>
    <x v="0"/>
    <s v="United States"/>
    <x v="145"/>
    <x v="15"/>
    <n v="10550"/>
    <x v="3"/>
    <s v="OFF-EN-10001539"/>
    <x v="1"/>
    <x v="12"/>
    <x v="33"/>
    <n v="23.34"/>
    <n v="3"/>
    <n v="0"/>
    <n v="10.969799999999999"/>
  </r>
  <r>
    <n v="5140"/>
    <x v="2545"/>
    <x v="3"/>
    <x v="365"/>
    <d v="2014-06-10T00:00:00"/>
    <s v="Standard Class"/>
    <s v="JA-15970"/>
    <s v="Joseph Airdo"/>
    <x v="0"/>
    <s v="United States"/>
    <x v="145"/>
    <x v="15"/>
    <n v="10550"/>
    <x v="3"/>
    <s v="OFF-PA-10004996"/>
    <x v="1"/>
    <x v="10"/>
    <x v="1519"/>
    <n v="51.55"/>
    <n v="5"/>
    <n v="0"/>
    <n v="24.2285"/>
  </r>
  <r>
    <n v="5141"/>
    <x v="2546"/>
    <x v="1"/>
    <x v="627"/>
    <d v="2012-12-11T00:00:00"/>
    <s v="Standard Class"/>
    <s v="SW-20455"/>
    <s v="Shaun Weien"/>
    <x v="0"/>
    <s v="United States"/>
    <x v="8"/>
    <x v="1"/>
    <n v="94109"/>
    <x v="1"/>
    <s v="TEC-AC-10001956"/>
    <x v="2"/>
    <x v="11"/>
    <x v="256"/>
    <n v="119.9"/>
    <n v="2"/>
    <n v="0"/>
    <n v="43.164000000000001"/>
  </r>
  <r>
    <n v="5142"/>
    <x v="2547"/>
    <x v="0"/>
    <x v="178"/>
    <d v="2013-06-04T00:00:00"/>
    <s v="Standard Class"/>
    <s v="FP-14320"/>
    <s v="Frank Preis"/>
    <x v="0"/>
    <s v="United States"/>
    <x v="20"/>
    <x v="15"/>
    <n v="10009"/>
    <x v="3"/>
    <s v="FUR-CH-10000454"/>
    <x v="0"/>
    <x v="1"/>
    <x v="1"/>
    <n v="1317.492"/>
    <n v="6"/>
    <n v="0.1"/>
    <n v="292.77600000000001"/>
  </r>
  <r>
    <n v="5143"/>
    <x v="2547"/>
    <x v="0"/>
    <x v="178"/>
    <d v="2013-06-04T00:00:00"/>
    <s v="Standard Class"/>
    <s v="FP-14320"/>
    <s v="Frank Preis"/>
    <x v="0"/>
    <s v="United States"/>
    <x v="20"/>
    <x v="15"/>
    <n v="10009"/>
    <x v="3"/>
    <s v="OFF-SU-10000946"/>
    <x v="1"/>
    <x v="14"/>
    <x v="33"/>
    <n v="63.84"/>
    <n v="8"/>
    <n v="0"/>
    <n v="18.5136"/>
  </r>
  <r>
    <n v="5144"/>
    <x v="2547"/>
    <x v="0"/>
    <x v="178"/>
    <d v="2013-06-04T00:00:00"/>
    <s v="Standard Class"/>
    <s v="FP-14320"/>
    <s v="Frank Preis"/>
    <x v="0"/>
    <s v="United States"/>
    <x v="20"/>
    <x v="15"/>
    <n v="10009"/>
    <x v="3"/>
    <s v="OFF-BI-10004140"/>
    <x v="1"/>
    <x v="8"/>
    <x v="304"/>
    <n v="3.5920000000000001"/>
    <n v="1"/>
    <n v="0.2"/>
    <n v="1.1225000000000001"/>
  </r>
  <r>
    <n v="5145"/>
    <x v="2548"/>
    <x v="3"/>
    <x v="62"/>
    <d v="2014-08-02T00:00:00"/>
    <s v="Standard Class"/>
    <s v="JL-15835"/>
    <s v="John Lee"/>
    <x v="0"/>
    <s v="United States"/>
    <x v="1"/>
    <x v="1"/>
    <n v="90045"/>
    <x v="1"/>
    <s v="FUR-FU-10003039"/>
    <x v="0"/>
    <x v="5"/>
    <x v="479"/>
    <n v="86.26"/>
    <n v="2"/>
    <n v="0"/>
    <n v="29.328399999999998"/>
  </r>
  <r>
    <n v="5146"/>
    <x v="2548"/>
    <x v="3"/>
    <x v="62"/>
    <d v="2014-08-02T00:00:00"/>
    <s v="Standard Class"/>
    <s v="JL-15835"/>
    <s v="John Lee"/>
    <x v="0"/>
    <s v="United States"/>
    <x v="1"/>
    <x v="1"/>
    <n v="90045"/>
    <x v="1"/>
    <s v="OFF-ST-10000464"/>
    <x v="1"/>
    <x v="4"/>
    <x v="1135"/>
    <n v="139.04"/>
    <n v="4"/>
    <n v="0"/>
    <n v="38.931199999999997"/>
  </r>
  <r>
    <n v="5147"/>
    <x v="2548"/>
    <x v="3"/>
    <x v="62"/>
    <d v="2014-08-02T00:00:00"/>
    <s v="Standard Class"/>
    <s v="JL-15835"/>
    <s v="John Lee"/>
    <x v="0"/>
    <s v="United States"/>
    <x v="1"/>
    <x v="1"/>
    <n v="90045"/>
    <x v="1"/>
    <s v="OFF-AP-10000252"/>
    <x v="1"/>
    <x v="9"/>
    <x v="1242"/>
    <n v="46.8"/>
    <n v="4"/>
    <n v="0"/>
    <n v="16.38"/>
  </r>
  <r>
    <n v="5148"/>
    <x v="2549"/>
    <x v="3"/>
    <x v="165"/>
    <d v="2015-01-01T00:00:00"/>
    <s v="Standard Class"/>
    <s v="JL-15175"/>
    <s v="James Lanier"/>
    <x v="2"/>
    <s v="United States"/>
    <x v="432"/>
    <x v="16"/>
    <n v="85224"/>
    <x v="1"/>
    <s v="FUR-FU-10001731"/>
    <x v="0"/>
    <x v="5"/>
    <x v="1547"/>
    <n v="8.5440000000000005"/>
    <n v="4"/>
    <n v="0.2"/>
    <n v="1.9224000000000001"/>
  </r>
  <r>
    <n v="5149"/>
    <x v="2549"/>
    <x v="3"/>
    <x v="165"/>
    <d v="2015-01-01T00:00:00"/>
    <s v="Standard Class"/>
    <s v="JL-15175"/>
    <s v="James Lanier"/>
    <x v="2"/>
    <s v="United States"/>
    <x v="432"/>
    <x v="16"/>
    <n v="85224"/>
    <x v="1"/>
    <s v="FUR-CH-10001394"/>
    <x v="0"/>
    <x v="1"/>
    <x v="648"/>
    <n v="842.37599999999998"/>
    <n v="3"/>
    <n v="0.2"/>
    <n v="105.297"/>
  </r>
  <r>
    <n v="5150"/>
    <x v="2550"/>
    <x v="2"/>
    <x v="261"/>
    <d v="2011-06-21T00:00:00"/>
    <s v="Same Day"/>
    <s v="JG-15160"/>
    <s v="James Galang"/>
    <x v="0"/>
    <s v="United States"/>
    <x v="85"/>
    <x v="15"/>
    <n v="11561"/>
    <x v="3"/>
    <s v="TEC-PH-10001578"/>
    <x v="2"/>
    <x v="7"/>
    <x v="1221"/>
    <n v="1214.8499999999999"/>
    <n v="3"/>
    <n v="0"/>
    <n v="352.30650000000003"/>
  </r>
  <r>
    <n v="5151"/>
    <x v="2551"/>
    <x v="3"/>
    <x v="904"/>
    <d v="2014-11-03T00:00:00"/>
    <s v="Second Class"/>
    <s v="SH-19975"/>
    <s v="Sally Hughsby"/>
    <x v="1"/>
    <s v="United States"/>
    <x v="8"/>
    <x v="1"/>
    <n v="94109"/>
    <x v="1"/>
    <s v="OFF-ST-10000675"/>
    <x v="1"/>
    <x v="4"/>
    <x v="295"/>
    <n v="67.78"/>
    <n v="2"/>
    <n v="0"/>
    <n v="16.945"/>
  </r>
  <r>
    <n v="5152"/>
    <x v="2552"/>
    <x v="3"/>
    <x v="145"/>
    <d v="2014-09-29T00:00:00"/>
    <s v="First Class"/>
    <s v="LS-17200"/>
    <s v="Luke Schmidt"/>
    <x v="1"/>
    <s v="United States"/>
    <x v="433"/>
    <x v="37"/>
    <n v="59601"/>
    <x v="1"/>
    <s v="OFF-ST-10002352"/>
    <x v="1"/>
    <x v="4"/>
    <x v="847"/>
    <n v="39.9"/>
    <n v="5"/>
    <n v="0"/>
    <n v="10.374000000000001"/>
  </r>
  <r>
    <n v="5153"/>
    <x v="2553"/>
    <x v="2"/>
    <x v="479"/>
    <d v="2011-06-07T00:00:00"/>
    <s v="Standard Class"/>
    <s v="CS-11860"/>
    <s v="Cari Schnelling"/>
    <x v="0"/>
    <s v="United States"/>
    <x v="20"/>
    <x v="15"/>
    <n v="10011"/>
    <x v="3"/>
    <s v="OFF-BI-10004528"/>
    <x v="1"/>
    <x v="8"/>
    <x v="468"/>
    <n v="2.6880000000000002"/>
    <n v="1"/>
    <n v="0.2"/>
    <n v="0.84"/>
  </r>
  <r>
    <n v="5154"/>
    <x v="2553"/>
    <x v="2"/>
    <x v="479"/>
    <d v="2011-06-07T00:00:00"/>
    <s v="Standard Class"/>
    <s v="CS-11860"/>
    <s v="Cari Schnelling"/>
    <x v="0"/>
    <s v="United States"/>
    <x v="20"/>
    <x v="15"/>
    <n v="10011"/>
    <x v="3"/>
    <s v="OFF-AR-10001026"/>
    <x v="1"/>
    <x v="6"/>
    <x v="207"/>
    <n v="6.6"/>
    <n v="3"/>
    <n v="0"/>
    <n v="2.9039999999999999"/>
  </r>
  <r>
    <n v="5155"/>
    <x v="2554"/>
    <x v="1"/>
    <x v="976"/>
    <d v="2012-08-08T00:00:00"/>
    <s v="First Class"/>
    <s v="KW-16570"/>
    <s v="Kelly Williams"/>
    <x v="0"/>
    <s v="United States"/>
    <x v="434"/>
    <x v="25"/>
    <n v="63122"/>
    <x v="2"/>
    <s v="OFF-BI-10002215"/>
    <x v="1"/>
    <x v="8"/>
    <x v="20"/>
    <n v="28.4"/>
    <n v="4"/>
    <n v="0"/>
    <n v="13.064"/>
  </r>
  <r>
    <n v="5156"/>
    <x v="2554"/>
    <x v="1"/>
    <x v="976"/>
    <d v="2012-08-08T00:00:00"/>
    <s v="First Class"/>
    <s v="KW-16570"/>
    <s v="Kelly Williams"/>
    <x v="0"/>
    <s v="United States"/>
    <x v="434"/>
    <x v="25"/>
    <n v="63122"/>
    <x v="2"/>
    <s v="FUR-FU-10000305"/>
    <x v="0"/>
    <x v="5"/>
    <x v="1437"/>
    <n v="212.94"/>
    <n v="3"/>
    <n v="0"/>
    <n v="34.070399999999999"/>
  </r>
  <r>
    <n v="5157"/>
    <x v="2555"/>
    <x v="3"/>
    <x v="160"/>
    <d v="2014-05-07T00:00:00"/>
    <s v="Second Class"/>
    <s v="GH-14410"/>
    <s v="Gary Hansen"/>
    <x v="2"/>
    <s v="United States"/>
    <x v="22"/>
    <x v="10"/>
    <n v="60653"/>
    <x v="2"/>
    <s v="TEC-PH-10002584"/>
    <x v="2"/>
    <x v="7"/>
    <x v="1696"/>
    <n v="1001.5839999999999"/>
    <n v="2"/>
    <n v="0.2"/>
    <n v="125.19799999999999"/>
  </r>
  <r>
    <n v="5158"/>
    <x v="2555"/>
    <x v="3"/>
    <x v="160"/>
    <d v="2014-05-07T00:00:00"/>
    <s v="Second Class"/>
    <s v="GH-14410"/>
    <s v="Gary Hansen"/>
    <x v="2"/>
    <s v="United States"/>
    <x v="22"/>
    <x v="10"/>
    <n v="60653"/>
    <x v="2"/>
    <s v="FUR-CH-10000229"/>
    <x v="0"/>
    <x v="1"/>
    <x v="1612"/>
    <n v="569.05799999999999"/>
    <n v="3"/>
    <n v="0.3"/>
    <n v="-178.8468"/>
  </r>
  <r>
    <n v="5159"/>
    <x v="2555"/>
    <x v="3"/>
    <x v="160"/>
    <d v="2014-05-07T00:00:00"/>
    <s v="Second Class"/>
    <s v="GH-14410"/>
    <s v="Gary Hansen"/>
    <x v="2"/>
    <s v="United States"/>
    <x v="22"/>
    <x v="10"/>
    <n v="60653"/>
    <x v="2"/>
    <s v="FUR-FU-10003799"/>
    <x v="0"/>
    <x v="5"/>
    <x v="90"/>
    <n v="14.224"/>
    <n v="2"/>
    <n v="0.6"/>
    <n v="-10.3124"/>
  </r>
  <r>
    <n v="5160"/>
    <x v="2556"/>
    <x v="1"/>
    <x v="662"/>
    <d v="2012-10-30T00:00:00"/>
    <s v="Second Class"/>
    <s v="AG-10495"/>
    <s v="Andrew Gjertsen"/>
    <x v="1"/>
    <s v="United States"/>
    <x v="97"/>
    <x v="16"/>
    <n v="85345"/>
    <x v="1"/>
    <s v="TEC-PH-10001700"/>
    <x v="2"/>
    <x v="7"/>
    <x v="193"/>
    <n v="105.584"/>
    <n v="2"/>
    <n v="0.2"/>
    <n v="9.2385999999999999"/>
  </r>
  <r>
    <n v="5161"/>
    <x v="2556"/>
    <x v="1"/>
    <x v="662"/>
    <d v="2012-10-30T00:00:00"/>
    <s v="Second Class"/>
    <s v="AG-10495"/>
    <s v="Andrew Gjertsen"/>
    <x v="1"/>
    <s v="United States"/>
    <x v="97"/>
    <x v="16"/>
    <n v="85345"/>
    <x v="1"/>
    <s v="TEC-PH-10001527"/>
    <x v="2"/>
    <x v="7"/>
    <x v="1276"/>
    <n v="68.72"/>
    <n v="2"/>
    <n v="0.2"/>
    <n v="-14.603"/>
  </r>
  <r>
    <n v="5162"/>
    <x v="2557"/>
    <x v="2"/>
    <x v="1021"/>
    <d v="2011-05-08T00:00:00"/>
    <s v="Standard Class"/>
    <s v="TS-21430"/>
    <s v="Tom Stivers"/>
    <x v="1"/>
    <s v="United States"/>
    <x v="4"/>
    <x v="4"/>
    <n v="98103"/>
    <x v="1"/>
    <s v="FUR-BO-10002916"/>
    <x v="0"/>
    <x v="0"/>
    <x v="1506"/>
    <n v="1367.84"/>
    <n v="8"/>
    <n v="0"/>
    <n v="259.88959999999997"/>
  </r>
  <r>
    <n v="5163"/>
    <x v="2558"/>
    <x v="0"/>
    <x v="741"/>
    <d v="2013-11-24T00:00:00"/>
    <s v="Second Class"/>
    <s v="AJ-10945"/>
    <s v="Ashley Jarboe"/>
    <x v="0"/>
    <s v="United States"/>
    <x v="79"/>
    <x v="12"/>
    <n v="48180"/>
    <x v="2"/>
    <s v="FUR-CH-10000863"/>
    <x v="0"/>
    <x v="1"/>
    <x v="83"/>
    <n v="301.95999999999998"/>
    <n v="2"/>
    <n v="0"/>
    <n v="33.215600000000002"/>
  </r>
  <r>
    <n v="5164"/>
    <x v="2559"/>
    <x v="1"/>
    <x v="380"/>
    <d v="2012-11-07T00:00:00"/>
    <s v="Standard Class"/>
    <s v="SJ-20215"/>
    <s v="Sarah Jordon"/>
    <x v="0"/>
    <s v="United States"/>
    <x v="45"/>
    <x v="1"/>
    <n v="91104"/>
    <x v="1"/>
    <s v="FUR-CH-10003968"/>
    <x v="0"/>
    <x v="1"/>
    <x v="56"/>
    <n v="170.352"/>
    <n v="3"/>
    <n v="0.2"/>
    <n v="-17.0352"/>
  </r>
  <r>
    <n v="5165"/>
    <x v="2560"/>
    <x v="2"/>
    <x v="849"/>
    <d v="2011-11-16T00:00:00"/>
    <s v="Standard Class"/>
    <s v="SC-20020"/>
    <s v="Sam Craven"/>
    <x v="0"/>
    <s v="United States"/>
    <x v="297"/>
    <x v="12"/>
    <n v="48640"/>
    <x v="2"/>
    <s v="OFF-AR-10001149"/>
    <x v="1"/>
    <x v="6"/>
    <x v="1535"/>
    <n v="3.9"/>
    <n v="2"/>
    <n v="0"/>
    <n v="1.5209999999999999"/>
  </r>
  <r>
    <n v="5166"/>
    <x v="2560"/>
    <x v="2"/>
    <x v="849"/>
    <d v="2011-11-16T00:00:00"/>
    <s v="Standard Class"/>
    <s v="SC-20020"/>
    <s v="Sam Craven"/>
    <x v="0"/>
    <s v="United States"/>
    <x v="297"/>
    <x v="12"/>
    <n v="48640"/>
    <x v="2"/>
    <s v="OFF-PA-10000130"/>
    <x v="1"/>
    <x v="10"/>
    <x v="995"/>
    <n v="12.84"/>
    <n v="3"/>
    <n v="0"/>
    <n v="5.7779999999999996"/>
  </r>
  <r>
    <n v="5167"/>
    <x v="2560"/>
    <x v="2"/>
    <x v="849"/>
    <d v="2011-11-16T00:00:00"/>
    <s v="Standard Class"/>
    <s v="SC-20020"/>
    <s v="Sam Craven"/>
    <x v="0"/>
    <s v="United States"/>
    <x v="297"/>
    <x v="12"/>
    <n v="48640"/>
    <x v="2"/>
    <s v="OFF-PA-10002479"/>
    <x v="1"/>
    <x v="10"/>
    <x v="217"/>
    <n v="15.84"/>
    <n v="3"/>
    <n v="0"/>
    <n v="7.1280000000000001"/>
  </r>
  <r>
    <n v="5168"/>
    <x v="2560"/>
    <x v="2"/>
    <x v="849"/>
    <d v="2011-11-16T00:00:00"/>
    <s v="Standard Class"/>
    <s v="SC-20020"/>
    <s v="Sam Craven"/>
    <x v="0"/>
    <s v="United States"/>
    <x v="297"/>
    <x v="12"/>
    <n v="48640"/>
    <x v="2"/>
    <s v="FUR-CH-10004997"/>
    <x v="0"/>
    <x v="1"/>
    <x v="494"/>
    <n v="563.94000000000005"/>
    <n v="3"/>
    <n v="0"/>
    <n v="112.788"/>
  </r>
  <r>
    <n v="5169"/>
    <x v="2560"/>
    <x v="2"/>
    <x v="849"/>
    <d v="2011-11-16T00:00:00"/>
    <s v="Standard Class"/>
    <s v="SC-20020"/>
    <s v="Sam Craven"/>
    <x v="0"/>
    <s v="United States"/>
    <x v="297"/>
    <x v="12"/>
    <n v="48640"/>
    <x v="2"/>
    <s v="OFF-ST-10004950"/>
    <x v="1"/>
    <x v="4"/>
    <x v="1000"/>
    <n v="62.94"/>
    <n v="3"/>
    <n v="0"/>
    <n v="11.958600000000001"/>
  </r>
  <r>
    <n v="5170"/>
    <x v="2560"/>
    <x v="2"/>
    <x v="849"/>
    <d v="2011-11-16T00:00:00"/>
    <s v="Standard Class"/>
    <s v="SC-20020"/>
    <s v="Sam Craven"/>
    <x v="0"/>
    <s v="United States"/>
    <x v="297"/>
    <x v="12"/>
    <n v="48640"/>
    <x v="2"/>
    <s v="OFF-ST-10001490"/>
    <x v="1"/>
    <x v="4"/>
    <x v="513"/>
    <n v="535.41"/>
    <n v="3"/>
    <n v="0"/>
    <n v="160.62299999999999"/>
  </r>
  <r>
    <n v="5171"/>
    <x v="2561"/>
    <x v="0"/>
    <x v="1022"/>
    <d v="2013-05-30T00:00:00"/>
    <s v="Second Class"/>
    <s v="LA-16780"/>
    <s v="Laura Armstrong"/>
    <x v="1"/>
    <s v="United States"/>
    <x v="66"/>
    <x v="12"/>
    <n v="48205"/>
    <x v="2"/>
    <s v="FUR-CH-10002024"/>
    <x v="0"/>
    <x v="1"/>
    <x v="478"/>
    <n v="3504.9"/>
    <n v="5"/>
    <n v="0"/>
    <n v="700.98"/>
  </r>
  <r>
    <n v="5172"/>
    <x v="2561"/>
    <x v="0"/>
    <x v="1022"/>
    <d v="2013-05-30T00:00:00"/>
    <s v="Second Class"/>
    <s v="LA-16780"/>
    <s v="Laura Armstrong"/>
    <x v="1"/>
    <s v="United States"/>
    <x v="66"/>
    <x v="12"/>
    <n v="48205"/>
    <x v="2"/>
    <s v="OFF-PA-10001790"/>
    <x v="1"/>
    <x v="10"/>
    <x v="687"/>
    <n v="144.12"/>
    <n v="3"/>
    <n v="0"/>
    <n v="69.177599999999998"/>
  </r>
  <r>
    <n v="5173"/>
    <x v="2561"/>
    <x v="0"/>
    <x v="1022"/>
    <d v="2013-05-30T00:00:00"/>
    <s v="Second Class"/>
    <s v="LA-16780"/>
    <s v="Laura Armstrong"/>
    <x v="1"/>
    <s v="United States"/>
    <x v="66"/>
    <x v="12"/>
    <n v="48205"/>
    <x v="2"/>
    <s v="OFF-PA-10000994"/>
    <x v="1"/>
    <x v="10"/>
    <x v="904"/>
    <n v="314.55"/>
    <n v="3"/>
    <n v="0"/>
    <n v="150.98400000000001"/>
  </r>
  <r>
    <n v="5174"/>
    <x v="2562"/>
    <x v="1"/>
    <x v="936"/>
    <d v="2012-10-03T00:00:00"/>
    <s v="First Class"/>
    <s v="FC-14335"/>
    <s v="Fred Chung"/>
    <x v="1"/>
    <s v="United States"/>
    <x v="206"/>
    <x v="22"/>
    <n v="81001"/>
    <x v="1"/>
    <s v="OFF-AR-10002399"/>
    <x v="1"/>
    <x v="6"/>
    <x v="316"/>
    <n v="3.4079999999999999"/>
    <n v="1"/>
    <n v="0.2"/>
    <n v="0.89459999999999995"/>
  </r>
  <r>
    <n v="5175"/>
    <x v="2563"/>
    <x v="3"/>
    <x v="15"/>
    <d v="2014-10-25T00:00:00"/>
    <s v="Standard Class"/>
    <s v="CA-12265"/>
    <s v="Christina Anderson"/>
    <x v="0"/>
    <s v="United States"/>
    <x v="435"/>
    <x v="5"/>
    <n v="76706"/>
    <x v="2"/>
    <s v="OFF-BI-10002799"/>
    <x v="1"/>
    <x v="8"/>
    <x v="1450"/>
    <n v="2.0720000000000001"/>
    <n v="2"/>
    <n v="0.8"/>
    <n v="-3.5224000000000002"/>
  </r>
  <r>
    <n v="5176"/>
    <x v="2563"/>
    <x v="3"/>
    <x v="15"/>
    <d v="2014-10-25T00:00:00"/>
    <s v="Standard Class"/>
    <s v="CA-12265"/>
    <s v="Christina Anderson"/>
    <x v="0"/>
    <s v="United States"/>
    <x v="435"/>
    <x v="5"/>
    <n v="76706"/>
    <x v="2"/>
    <s v="FUR-BO-10004360"/>
    <x v="0"/>
    <x v="0"/>
    <x v="1608"/>
    <n v="328.39920000000001"/>
    <n v="3"/>
    <n v="0.32"/>
    <n v="-91.758600000000001"/>
  </r>
  <r>
    <n v="5177"/>
    <x v="2564"/>
    <x v="0"/>
    <x v="732"/>
    <d v="2013-09-11T00:00:00"/>
    <s v="First Class"/>
    <s v="JH-15985"/>
    <s v="Joseph Holt"/>
    <x v="0"/>
    <s v="United States"/>
    <x v="8"/>
    <x v="1"/>
    <n v="94109"/>
    <x v="1"/>
    <s v="OFF-BI-10002082"/>
    <x v="1"/>
    <x v="8"/>
    <x v="1173"/>
    <n v="53.247999999999998"/>
    <n v="2"/>
    <n v="0.2"/>
    <n v="19.968"/>
  </r>
  <r>
    <n v="5178"/>
    <x v="2565"/>
    <x v="0"/>
    <x v="482"/>
    <d v="2013-12-31T00:00:00"/>
    <s v="Standard Class"/>
    <s v="AJ-10795"/>
    <s v="Anthony Johnson"/>
    <x v="1"/>
    <s v="United States"/>
    <x v="20"/>
    <x v="15"/>
    <n v="10024"/>
    <x v="3"/>
    <s v="OFF-BI-10004967"/>
    <x v="1"/>
    <x v="8"/>
    <x v="253"/>
    <n v="4.992"/>
    <n v="3"/>
    <n v="0.2"/>
    <n v="1.6848000000000001"/>
  </r>
  <r>
    <n v="5179"/>
    <x v="2566"/>
    <x v="1"/>
    <x v="657"/>
    <d v="2012-04-19T00:00:00"/>
    <s v="Standard Class"/>
    <s v="BT-11395"/>
    <s v="Bill Tyler"/>
    <x v="1"/>
    <s v="United States"/>
    <x v="1"/>
    <x v="1"/>
    <n v="90036"/>
    <x v="1"/>
    <s v="FUR-FU-10004973"/>
    <x v="0"/>
    <x v="5"/>
    <x v="1134"/>
    <n v="37.68"/>
    <n v="2"/>
    <n v="0"/>
    <n v="15.8256"/>
  </r>
  <r>
    <n v="5180"/>
    <x v="2566"/>
    <x v="1"/>
    <x v="657"/>
    <d v="2012-04-19T00:00:00"/>
    <s v="Standard Class"/>
    <s v="BT-11395"/>
    <s v="Bill Tyler"/>
    <x v="1"/>
    <s v="United States"/>
    <x v="1"/>
    <x v="1"/>
    <n v="90036"/>
    <x v="1"/>
    <s v="TEC-PH-10003645"/>
    <x v="2"/>
    <x v="7"/>
    <x v="294"/>
    <n v="258.57600000000002"/>
    <n v="2"/>
    <n v="0.2"/>
    <n v="19.3932"/>
  </r>
  <r>
    <n v="5181"/>
    <x v="2566"/>
    <x v="1"/>
    <x v="657"/>
    <d v="2012-04-19T00:00:00"/>
    <s v="Standard Class"/>
    <s v="BT-11395"/>
    <s v="Bill Tyler"/>
    <x v="1"/>
    <s v="United States"/>
    <x v="1"/>
    <x v="1"/>
    <n v="90036"/>
    <x v="1"/>
    <s v="OFF-AP-10004980"/>
    <x v="1"/>
    <x v="9"/>
    <x v="967"/>
    <n v="75.84"/>
    <n v="2"/>
    <n v="0"/>
    <n v="29.5776"/>
  </r>
  <r>
    <n v="5182"/>
    <x v="2567"/>
    <x v="3"/>
    <x v="510"/>
    <d v="2014-09-16T00:00:00"/>
    <s v="First Class"/>
    <s v="DJ-13510"/>
    <s v="Don Jones"/>
    <x v="1"/>
    <s v="United States"/>
    <x v="383"/>
    <x v="34"/>
    <n v="2895"/>
    <x v="3"/>
    <s v="OFF-PA-10003797"/>
    <x v="1"/>
    <x v="10"/>
    <x v="1701"/>
    <n v="45.36"/>
    <n v="7"/>
    <n v="0"/>
    <n v="21.7728"/>
  </r>
  <r>
    <n v="5183"/>
    <x v="2567"/>
    <x v="3"/>
    <x v="510"/>
    <d v="2014-09-16T00:00:00"/>
    <s v="First Class"/>
    <s v="DJ-13510"/>
    <s v="Don Jones"/>
    <x v="1"/>
    <s v="United States"/>
    <x v="383"/>
    <x v="34"/>
    <n v="2895"/>
    <x v="3"/>
    <s v="OFF-BI-10003707"/>
    <x v="1"/>
    <x v="8"/>
    <x v="776"/>
    <n v="45.78"/>
    <n v="3"/>
    <n v="0"/>
    <n v="22.89"/>
  </r>
  <r>
    <n v="5184"/>
    <x v="2568"/>
    <x v="3"/>
    <x v="241"/>
    <d v="2014-09-28T00:00:00"/>
    <s v="First Class"/>
    <s v="AG-10675"/>
    <s v="Anna Gayman"/>
    <x v="0"/>
    <s v="United States"/>
    <x v="38"/>
    <x v="32"/>
    <n v="31907"/>
    <x v="0"/>
    <s v="OFF-ST-10000885"/>
    <x v="1"/>
    <x v="4"/>
    <x v="1657"/>
    <n v="40.29"/>
    <n v="3"/>
    <n v="0"/>
    <n v="10.0725"/>
  </r>
  <r>
    <n v="5185"/>
    <x v="2568"/>
    <x v="3"/>
    <x v="241"/>
    <d v="2014-09-28T00:00:00"/>
    <s v="First Class"/>
    <s v="AG-10675"/>
    <s v="Anna Gayman"/>
    <x v="0"/>
    <s v="United States"/>
    <x v="38"/>
    <x v="32"/>
    <n v="31907"/>
    <x v="0"/>
    <s v="OFF-BI-10002827"/>
    <x v="1"/>
    <x v="8"/>
    <x v="549"/>
    <n v="38.71"/>
    <n v="7"/>
    <n v="0"/>
    <n v="17.8066"/>
  </r>
  <r>
    <n v="5186"/>
    <x v="2569"/>
    <x v="1"/>
    <x v="998"/>
    <d v="2012-10-15T00:00:00"/>
    <s v="Standard Class"/>
    <s v="JD-15790"/>
    <s v="John Dryer"/>
    <x v="0"/>
    <s v="United States"/>
    <x v="108"/>
    <x v="2"/>
    <n v="32216"/>
    <x v="0"/>
    <s v="OFF-ST-10004459"/>
    <x v="1"/>
    <x v="4"/>
    <x v="454"/>
    <n v="1801.6320000000001"/>
    <n v="6"/>
    <n v="0.2"/>
    <n v="-337.80599999999998"/>
  </r>
  <r>
    <n v="5187"/>
    <x v="2570"/>
    <x v="1"/>
    <x v="154"/>
    <d v="2012-03-12T00:00:00"/>
    <s v="Standard Class"/>
    <s v="EH-14125"/>
    <s v="Eugene Hildebrand"/>
    <x v="2"/>
    <s v="United States"/>
    <x v="10"/>
    <x v="9"/>
    <n v="19140"/>
    <x v="3"/>
    <s v="TEC-PH-10002789"/>
    <x v="2"/>
    <x v="7"/>
    <x v="1577"/>
    <n v="748.75199999999995"/>
    <n v="8"/>
    <n v="0.4"/>
    <n v="-162.2296"/>
  </r>
  <r>
    <n v="5188"/>
    <x v="2571"/>
    <x v="1"/>
    <x v="1023"/>
    <d v="2012-09-18T00:00:00"/>
    <s v="Standard Class"/>
    <s v="ZC-21910"/>
    <s v="Zuschuss Carroll"/>
    <x v="0"/>
    <s v="United States"/>
    <x v="38"/>
    <x v="14"/>
    <n v="47201"/>
    <x v="2"/>
    <s v="TEC-AC-10001314"/>
    <x v="2"/>
    <x v="11"/>
    <x v="943"/>
    <n v="199.96"/>
    <n v="4"/>
    <n v="0"/>
    <n v="15.9968"/>
  </r>
  <r>
    <n v="5189"/>
    <x v="2571"/>
    <x v="1"/>
    <x v="1023"/>
    <d v="2012-09-18T00:00:00"/>
    <s v="Standard Class"/>
    <s v="ZC-21910"/>
    <s v="Zuschuss Carroll"/>
    <x v="0"/>
    <s v="United States"/>
    <x v="38"/>
    <x v="14"/>
    <n v="47201"/>
    <x v="2"/>
    <s v="FUR-CH-10000015"/>
    <x v="0"/>
    <x v="1"/>
    <x v="373"/>
    <n v="1516.2"/>
    <n v="7"/>
    <n v="0"/>
    <n v="394.21199999999999"/>
  </r>
  <r>
    <n v="5190"/>
    <x v="2572"/>
    <x v="3"/>
    <x v="237"/>
    <d v="2014-11-19T00:00:00"/>
    <s v="Standard Class"/>
    <s v="XP-21865"/>
    <s v="Xylona Preis"/>
    <x v="0"/>
    <s v="United States"/>
    <x v="45"/>
    <x v="5"/>
    <n v="77506"/>
    <x v="2"/>
    <s v="TEC-AC-10004855"/>
    <x v="2"/>
    <x v="11"/>
    <x v="1047"/>
    <n v="167.952"/>
    <n v="6"/>
    <n v="0.2"/>
    <n v="-27.292200000000001"/>
  </r>
  <r>
    <n v="5191"/>
    <x v="2572"/>
    <x v="3"/>
    <x v="237"/>
    <d v="2014-11-19T00:00:00"/>
    <s v="Standard Class"/>
    <s v="XP-21865"/>
    <s v="Xylona Preis"/>
    <x v="0"/>
    <s v="United States"/>
    <x v="45"/>
    <x v="5"/>
    <n v="77506"/>
    <x v="2"/>
    <s v="OFF-AR-10003582"/>
    <x v="1"/>
    <x v="6"/>
    <x v="1451"/>
    <n v="45.04"/>
    <n v="2"/>
    <n v="0.2"/>
    <n v="4.5039999999999996"/>
  </r>
  <r>
    <n v="5192"/>
    <x v="2573"/>
    <x v="3"/>
    <x v="1024"/>
    <d v="2014-10-05T00:00:00"/>
    <s v="Standard Class"/>
    <s v="DK-12985"/>
    <s v="Darren Koutras"/>
    <x v="0"/>
    <s v="United States"/>
    <x v="8"/>
    <x v="1"/>
    <n v="94122"/>
    <x v="1"/>
    <s v="OFF-EN-10003448"/>
    <x v="1"/>
    <x v="12"/>
    <x v="1702"/>
    <n v="23.16"/>
    <n v="2"/>
    <n v="0"/>
    <n v="11.58"/>
  </r>
  <r>
    <n v="5193"/>
    <x v="2574"/>
    <x v="2"/>
    <x v="683"/>
    <d v="2011-01-12T00:00:00"/>
    <s v="Second Class"/>
    <s v="CS-12250"/>
    <s v="Chris Selesnick"/>
    <x v="1"/>
    <s v="United States"/>
    <x v="29"/>
    <x v="20"/>
    <n v="29203"/>
    <x v="0"/>
    <s v="FUR-FU-10003773"/>
    <x v="0"/>
    <x v="5"/>
    <x v="125"/>
    <n v="397.6"/>
    <n v="5"/>
    <n v="0"/>
    <n v="43.735999999999997"/>
  </r>
  <r>
    <n v="5194"/>
    <x v="2574"/>
    <x v="2"/>
    <x v="683"/>
    <d v="2011-01-12T00:00:00"/>
    <s v="Second Class"/>
    <s v="CS-12250"/>
    <s v="Chris Selesnick"/>
    <x v="1"/>
    <s v="United States"/>
    <x v="29"/>
    <x v="20"/>
    <n v="29203"/>
    <x v="0"/>
    <s v="OFF-PA-10001363"/>
    <x v="1"/>
    <x v="10"/>
    <x v="1616"/>
    <n v="85.96"/>
    <n v="7"/>
    <n v="0"/>
    <n v="40.401200000000003"/>
  </r>
  <r>
    <n v="5195"/>
    <x v="2574"/>
    <x v="2"/>
    <x v="683"/>
    <d v="2011-01-12T00:00:00"/>
    <s v="Second Class"/>
    <s v="CS-12250"/>
    <s v="Chris Selesnick"/>
    <x v="1"/>
    <s v="United States"/>
    <x v="29"/>
    <x v="20"/>
    <n v="29203"/>
    <x v="0"/>
    <s v="OFF-AR-10004757"/>
    <x v="1"/>
    <x v="6"/>
    <x v="342"/>
    <n v="13.12"/>
    <n v="4"/>
    <n v="0"/>
    <n v="4.3296000000000001"/>
  </r>
  <r>
    <n v="5196"/>
    <x v="2574"/>
    <x v="2"/>
    <x v="683"/>
    <d v="2011-01-12T00:00:00"/>
    <s v="Second Class"/>
    <s v="CS-12250"/>
    <s v="Chris Selesnick"/>
    <x v="1"/>
    <s v="United States"/>
    <x v="29"/>
    <x v="20"/>
    <n v="29203"/>
    <x v="0"/>
    <s v="OFF-BI-10000309"/>
    <x v="1"/>
    <x v="8"/>
    <x v="334"/>
    <n v="45.66"/>
    <n v="3"/>
    <n v="0"/>
    <n v="22.3734"/>
  </r>
  <r>
    <n v="5197"/>
    <x v="2575"/>
    <x v="2"/>
    <x v="1025"/>
    <d v="2011-05-15T00:00:00"/>
    <s v="Standard Class"/>
    <s v="AI-10855"/>
    <s v="Arianne Irving"/>
    <x v="0"/>
    <s v="United States"/>
    <x v="239"/>
    <x v="4"/>
    <n v="98031"/>
    <x v="1"/>
    <s v="OFF-EN-10001434"/>
    <x v="1"/>
    <x v="12"/>
    <x v="434"/>
    <n v="158.13"/>
    <n v="3"/>
    <n v="0"/>
    <n v="77.483699999999999"/>
  </r>
  <r>
    <n v="5198"/>
    <x v="2575"/>
    <x v="2"/>
    <x v="1025"/>
    <d v="2011-05-15T00:00:00"/>
    <s v="Standard Class"/>
    <s v="AI-10855"/>
    <s v="Arianne Irving"/>
    <x v="0"/>
    <s v="United States"/>
    <x v="239"/>
    <x v="4"/>
    <n v="98031"/>
    <x v="1"/>
    <s v="TEC-PH-10003988"/>
    <x v="2"/>
    <x v="7"/>
    <x v="47"/>
    <n v="43.6"/>
    <n v="5"/>
    <n v="0.2"/>
    <n v="4.3600000000000003"/>
  </r>
  <r>
    <n v="5199"/>
    <x v="2576"/>
    <x v="0"/>
    <x v="840"/>
    <d v="2013-09-03T00:00:00"/>
    <s v="Standard Class"/>
    <s v="AA-10315"/>
    <s v="Alex Avila"/>
    <x v="0"/>
    <s v="United States"/>
    <x v="171"/>
    <x v="5"/>
    <n v="78664"/>
    <x v="2"/>
    <s v="OFF-SU-10000151"/>
    <x v="1"/>
    <x v="14"/>
    <x v="1336"/>
    <n v="3930.0720000000001"/>
    <n v="3"/>
    <n v="0.2"/>
    <n v="-786.01440000000002"/>
  </r>
  <r>
    <n v="5200"/>
    <x v="2576"/>
    <x v="0"/>
    <x v="840"/>
    <d v="2013-09-03T00:00:00"/>
    <s v="Standard Class"/>
    <s v="AA-10315"/>
    <s v="Alex Avila"/>
    <x v="0"/>
    <s v="United States"/>
    <x v="171"/>
    <x v="5"/>
    <n v="78664"/>
    <x v="2"/>
    <s v="OFF-FA-10001332"/>
    <x v="1"/>
    <x v="13"/>
    <x v="1561"/>
    <n v="2.3039999999999998"/>
    <n v="1"/>
    <n v="0.2"/>
    <n v="0.77759999999999996"/>
  </r>
  <r>
    <n v="5201"/>
    <x v="2576"/>
    <x v="0"/>
    <x v="840"/>
    <d v="2013-09-03T00:00:00"/>
    <s v="Standard Class"/>
    <s v="AA-10315"/>
    <s v="Alex Avila"/>
    <x v="0"/>
    <s v="United States"/>
    <x v="171"/>
    <x v="5"/>
    <n v="78664"/>
    <x v="2"/>
    <s v="TEC-PH-10000895"/>
    <x v="2"/>
    <x v="7"/>
    <x v="1128"/>
    <n v="431.976"/>
    <n v="3"/>
    <n v="0.2"/>
    <n v="32.398200000000003"/>
  </r>
  <r>
    <n v="5202"/>
    <x v="2576"/>
    <x v="0"/>
    <x v="840"/>
    <d v="2013-09-03T00:00:00"/>
    <s v="Standard Class"/>
    <s v="AA-10315"/>
    <s v="Alex Avila"/>
    <x v="0"/>
    <s v="United States"/>
    <x v="171"/>
    <x v="5"/>
    <n v="78664"/>
    <x v="2"/>
    <s v="TEC-AC-10002857"/>
    <x v="2"/>
    <x v="11"/>
    <x v="535"/>
    <n v="41.72"/>
    <n v="7"/>
    <n v="0.2"/>
    <n v="5.7365000000000004"/>
  </r>
  <r>
    <n v="5203"/>
    <x v="2577"/>
    <x v="1"/>
    <x v="762"/>
    <d v="2012-08-19T00:00:00"/>
    <s v="Standard Class"/>
    <s v="RE-19450"/>
    <s v="Richard Eichhorn"/>
    <x v="0"/>
    <s v="United States"/>
    <x v="182"/>
    <x v="1"/>
    <n v="94601"/>
    <x v="1"/>
    <s v="FUR-FU-10004018"/>
    <x v="0"/>
    <x v="5"/>
    <x v="927"/>
    <n v="104.23"/>
    <n v="7"/>
    <n v="0"/>
    <n v="28.142099999999999"/>
  </r>
  <r>
    <n v="5204"/>
    <x v="2577"/>
    <x v="1"/>
    <x v="762"/>
    <d v="2012-08-19T00:00:00"/>
    <s v="Standard Class"/>
    <s v="RE-19450"/>
    <s v="Richard Eichhorn"/>
    <x v="0"/>
    <s v="United States"/>
    <x v="182"/>
    <x v="1"/>
    <n v="94601"/>
    <x v="1"/>
    <s v="OFF-ST-10003638"/>
    <x v="1"/>
    <x v="4"/>
    <x v="1222"/>
    <n v="70.260000000000005"/>
    <n v="3"/>
    <n v="0"/>
    <n v="18.970199999999998"/>
  </r>
  <r>
    <n v="5205"/>
    <x v="2578"/>
    <x v="1"/>
    <x v="811"/>
    <d v="2012-09-18T00:00:00"/>
    <s v="Standard Class"/>
    <s v="TM-21010"/>
    <s v="Tamara Manning"/>
    <x v="0"/>
    <s v="United States"/>
    <x v="109"/>
    <x v="15"/>
    <n v="13021"/>
    <x v="3"/>
    <s v="OFF-AR-10004685"/>
    <x v="1"/>
    <x v="6"/>
    <x v="181"/>
    <n v="9.26"/>
    <n v="2"/>
    <n v="0"/>
    <n v="3.0558000000000001"/>
  </r>
  <r>
    <n v="5206"/>
    <x v="2578"/>
    <x v="1"/>
    <x v="811"/>
    <d v="2012-09-18T00:00:00"/>
    <s v="Standard Class"/>
    <s v="TM-21010"/>
    <s v="Tamara Manning"/>
    <x v="0"/>
    <s v="United States"/>
    <x v="109"/>
    <x v="15"/>
    <n v="13021"/>
    <x v="3"/>
    <s v="OFF-ST-10001713"/>
    <x v="1"/>
    <x v="4"/>
    <x v="45"/>
    <n v="105.98"/>
    <n v="2"/>
    <n v="0"/>
    <n v="4.2392000000000003"/>
  </r>
  <r>
    <n v="5207"/>
    <x v="2578"/>
    <x v="1"/>
    <x v="811"/>
    <d v="2012-09-18T00:00:00"/>
    <s v="Standard Class"/>
    <s v="TM-21010"/>
    <s v="Tamara Manning"/>
    <x v="0"/>
    <s v="United States"/>
    <x v="109"/>
    <x v="15"/>
    <n v="13021"/>
    <x v="3"/>
    <s v="OFF-FA-10000490"/>
    <x v="1"/>
    <x v="13"/>
    <x v="307"/>
    <n v="1.24"/>
    <n v="1"/>
    <n v="0"/>
    <n v="0.58279999999999998"/>
  </r>
  <r>
    <n v="5208"/>
    <x v="2578"/>
    <x v="1"/>
    <x v="811"/>
    <d v="2012-09-18T00:00:00"/>
    <s v="Standard Class"/>
    <s v="TM-21010"/>
    <s v="Tamara Manning"/>
    <x v="0"/>
    <s v="United States"/>
    <x v="109"/>
    <x v="15"/>
    <n v="13021"/>
    <x v="3"/>
    <s v="OFF-LA-10002043"/>
    <x v="1"/>
    <x v="2"/>
    <x v="252"/>
    <n v="20.7"/>
    <n v="2"/>
    <n v="0"/>
    <n v="9.9359999999999999"/>
  </r>
  <r>
    <n v="5209"/>
    <x v="2578"/>
    <x v="1"/>
    <x v="811"/>
    <d v="2012-09-18T00:00:00"/>
    <s v="Standard Class"/>
    <s v="TM-21010"/>
    <s v="Tamara Manning"/>
    <x v="0"/>
    <s v="United States"/>
    <x v="109"/>
    <x v="15"/>
    <n v="13021"/>
    <x v="3"/>
    <s v="OFF-PA-10002464"/>
    <x v="1"/>
    <x v="10"/>
    <x v="993"/>
    <n v="28.9"/>
    <n v="5"/>
    <n v="0"/>
    <n v="14.161"/>
  </r>
  <r>
    <n v="5210"/>
    <x v="2578"/>
    <x v="1"/>
    <x v="811"/>
    <d v="2012-09-18T00:00:00"/>
    <s v="Standard Class"/>
    <s v="TM-21010"/>
    <s v="Tamara Manning"/>
    <x v="0"/>
    <s v="United States"/>
    <x v="109"/>
    <x v="15"/>
    <n v="13021"/>
    <x v="3"/>
    <s v="OFF-EN-10002504"/>
    <x v="1"/>
    <x v="12"/>
    <x v="113"/>
    <n v="27.18"/>
    <n v="1"/>
    <n v="0"/>
    <n v="12.7746"/>
  </r>
  <r>
    <n v="5211"/>
    <x v="2579"/>
    <x v="1"/>
    <x v="1026"/>
    <d v="2012-01-18T00:00:00"/>
    <s v="Standard Class"/>
    <s v="YS-21880"/>
    <s v="Yana Sorensen"/>
    <x v="1"/>
    <s v="United States"/>
    <x v="46"/>
    <x v="13"/>
    <n v="19711"/>
    <x v="3"/>
    <s v="OFF-ST-10002615"/>
    <x v="1"/>
    <x v="4"/>
    <x v="1427"/>
    <n v="465.18"/>
    <n v="3"/>
    <n v="0"/>
    <n v="120.9468"/>
  </r>
  <r>
    <n v="5212"/>
    <x v="2580"/>
    <x v="1"/>
    <x v="793"/>
    <d v="2012-05-16T00:00:00"/>
    <s v="Second Class"/>
    <s v="AZ-10750"/>
    <s v="Annie Zypern"/>
    <x v="0"/>
    <s v="United States"/>
    <x v="20"/>
    <x v="15"/>
    <n v="10024"/>
    <x v="3"/>
    <s v="OFF-ST-10004258"/>
    <x v="1"/>
    <x v="4"/>
    <x v="754"/>
    <n v="36.630000000000003"/>
    <n v="3"/>
    <n v="0"/>
    <n v="9.8901000000000003"/>
  </r>
  <r>
    <n v="5213"/>
    <x v="2581"/>
    <x v="0"/>
    <x v="182"/>
    <d v="2013-09-27T00:00:00"/>
    <s v="Same Day"/>
    <s v="CM-12445"/>
    <s v="Chuck Magee"/>
    <x v="0"/>
    <s v="United States"/>
    <x v="56"/>
    <x v="1"/>
    <n v="92374"/>
    <x v="1"/>
    <s v="OFF-ST-10004507"/>
    <x v="1"/>
    <x v="4"/>
    <x v="452"/>
    <n v="51.45"/>
    <n v="3"/>
    <n v="0"/>
    <n v="13.891500000000001"/>
  </r>
  <r>
    <n v="5214"/>
    <x v="2581"/>
    <x v="0"/>
    <x v="182"/>
    <d v="2013-09-27T00:00:00"/>
    <s v="Same Day"/>
    <s v="CM-12445"/>
    <s v="Chuck Magee"/>
    <x v="0"/>
    <s v="United States"/>
    <x v="56"/>
    <x v="1"/>
    <n v="92374"/>
    <x v="1"/>
    <s v="OFF-LA-10000262"/>
    <x v="1"/>
    <x v="2"/>
    <x v="932"/>
    <n v="7.83"/>
    <n v="3"/>
    <n v="0"/>
    <n v="3.6017999999999999"/>
  </r>
  <r>
    <n v="5215"/>
    <x v="2581"/>
    <x v="0"/>
    <x v="182"/>
    <d v="2013-09-27T00:00:00"/>
    <s v="Same Day"/>
    <s v="CM-12445"/>
    <s v="Chuck Magee"/>
    <x v="0"/>
    <s v="United States"/>
    <x v="56"/>
    <x v="1"/>
    <n v="92374"/>
    <x v="1"/>
    <s v="OFF-AR-10002445"/>
    <x v="1"/>
    <x v="6"/>
    <x v="1637"/>
    <n v="35.4"/>
    <n v="5"/>
    <n v="0"/>
    <n v="13.452"/>
  </r>
  <r>
    <n v="5216"/>
    <x v="2581"/>
    <x v="0"/>
    <x v="182"/>
    <d v="2013-09-27T00:00:00"/>
    <s v="Same Day"/>
    <s v="CM-12445"/>
    <s v="Chuck Magee"/>
    <x v="0"/>
    <s v="United States"/>
    <x v="56"/>
    <x v="1"/>
    <n v="92374"/>
    <x v="1"/>
    <s v="OFF-PA-10001667"/>
    <x v="1"/>
    <x v="10"/>
    <x v="453"/>
    <n v="29.9"/>
    <n v="5"/>
    <n v="0"/>
    <n v="13.455"/>
  </r>
  <r>
    <n v="5217"/>
    <x v="2582"/>
    <x v="3"/>
    <x v="428"/>
    <d v="2014-09-16T00:00:00"/>
    <s v="Standard Class"/>
    <s v="JB-16000"/>
    <s v="Joy Bell-"/>
    <x v="0"/>
    <s v="United States"/>
    <x v="43"/>
    <x v="12"/>
    <n v="48066"/>
    <x v="2"/>
    <s v="OFF-EN-10000461"/>
    <x v="1"/>
    <x v="12"/>
    <x v="746"/>
    <n v="17.48"/>
    <n v="2"/>
    <n v="0"/>
    <n v="8.2156000000000002"/>
  </r>
  <r>
    <n v="5218"/>
    <x v="2583"/>
    <x v="3"/>
    <x v="4"/>
    <d v="2014-04-18T00:00:00"/>
    <s v="Second Class"/>
    <s v="NS-18640"/>
    <s v="Noel Staavos"/>
    <x v="1"/>
    <s v="United States"/>
    <x v="1"/>
    <x v="1"/>
    <n v="90049"/>
    <x v="1"/>
    <s v="OFF-PA-10002254"/>
    <x v="1"/>
    <x v="10"/>
    <x v="145"/>
    <n v="79.14"/>
    <n v="3"/>
    <n v="0"/>
    <n v="36.404400000000003"/>
  </r>
  <r>
    <n v="5219"/>
    <x v="2584"/>
    <x v="3"/>
    <x v="193"/>
    <d v="2014-06-15T00:00:00"/>
    <s v="Standard Class"/>
    <s v="LC-16930"/>
    <s v="Linda Cazamias"/>
    <x v="1"/>
    <s v="United States"/>
    <x v="20"/>
    <x v="15"/>
    <n v="10011"/>
    <x v="3"/>
    <s v="OFF-AR-10001868"/>
    <x v="1"/>
    <x v="6"/>
    <x v="59"/>
    <n v="8.4"/>
    <n v="5"/>
    <n v="0"/>
    <n v="4.2"/>
  </r>
  <r>
    <n v="5220"/>
    <x v="2585"/>
    <x v="3"/>
    <x v="853"/>
    <d v="2014-02-09T00:00:00"/>
    <s v="Same Day"/>
    <s v="CA-12775"/>
    <s v="Cynthia Arntzen"/>
    <x v="0"/>
    <s v="United States"/>
    <x v="66"/>
    <x v="12"/>
    <n v="48205"/>
    <x v="2"/>
    <s v="FUR-CH-10004875"/>
    <x v="0"/>
    <x v="1"/>
    <x v="1436"/>
    <n v="498.26"/>
    <n v="7"/>
    <n v="0"/>
    <n v="134.53020000000001"/>
  </r>
  <r>
    <n v="5221"/>
    <x v="2586"/>
    <x v="2"/>
    <x v="1027"/>
    <d v="2011-06-20T00:00:00"/>
    <s v="Standard Class"/>
    <s v="SR-20425"/>
    <s v="Sharelle Roach"/>
    <x v="2"/>
    <s v="United States"/>
    <x v="66"/>
    <x v="12"/>
    <n v="48234"/>
    <x v="2"/>
    <s v="FUR-BO-10000711"/>
    <x v="0"/>
    <x v="0"/>
    <x v="1605"/>
    <n v="212.94"/>
    <n v="3"/>
    <n v="0"/>
    <n v="57.4938"/>
  </r>
  <r>
    <n v="5222"/>
    <x v="2587"/>
    <x v="3"/>
    <x v="796"/>
    <d v="2014-05-23T00:00:00"/>
    <s v="Second Class"/>
    <s v="PP-18955"/>
    <s v="Paul Prost"/>
    <x v="2"/>
    <s v="United States"/>
    <x v="24"/>
    <x v="25"/>
    <n v="65807"/>
    <x v="2"/>
    <s v="OFF-AP-10000938"/>
    <x v="1"/>
    <x v="9"/>
    <x v="1703"/>
    <n v="706.86"/>
    <n v="7"/>
    <n v="0"/>
    <n v="197.92080000000001"/>
  </r>
  <r>
    <n v="5223"/>
    <x v="2587"/>
    <x v="3"/>
    <x v="796"/>
    <d v="2014-05-23T00:00:00"/>
    <s v="Second Class"/>
    <s v="PP-18955"/>
    <s v="Paul Prost"/>
    <x v="2"/>
    <s v="United States"/>
    <x v="24"/>
    <x v="25"/>
    <n v="65807"/>
    <x v="2"/>
    <s v="TEC-PH-10003555"/>
    <x v="2"/>
    <x v="7"/>
    <x v="457"/>
    <n v="114.95"/>
    <n v="5"/>
    <n v="0"/>
    <n v="2.2989999999999999"/>
  </r>
  <r>
    <n v="5224"/>
    <x v="2587"/>
    <x v="3"/>
    <x v="796"/>
    <d v="2014-05-23T00:00:00"/>
    <s v="Second Class"/>
    <s v="PP-18955"/>
    <s v="Paul Prost"/>
    <x v="2"/>
    <s v="United States"/>
    <x v="24"/>
    <x v="25"/>
    <n v="65807"/>
    <x v="2"/>
    <s v="OFF-BI-10001267"/>
    <x v="1"/>
    <x v="8"/>
    <x v="1466"/>
    <n v="43.19"/>
    <n v="7"/>
    <n v="0"/>
    <n v="20.731200000000001"/>
  </r>
  <r>
    <n v="5225"/>
    <x v="2588"/>
    <x v="3"/>
    <x v="510"/>
    <d v="2014-09-18T00:00:00"/>
    <s v="Second Class"/>
    <s v="JM-15865"/>
    <s v="John Murray"/>
    <x v="0"/>
    <s v="United States"/>
    <x v="1"/>
    <x v="1"/>
    <n v="90036"/>
    <x v="1"/>
    <s v="OFF-PA-10004071"/>
    <x v="1"/>
    <x v="10"/>
    <x v="412"/>
    <n v="166.44"/>
    <n v="3"/>
    <n v="0"/>
    <n v="79.891199999999998"/>
  </r>
  <r>
    <n v="5226"/>
    <x v="2589"/>
    <x v="0"/>
    <x v="1028"/>
    <d v="2013-06-27T00:00:00"/>
    <s v="Standard Class"/>
    <s v="AS-10090"/>
    <s v="Adam Shillingsburg"/>
    <x v="0"/>
    <s v="United States"/>
    <x v="20"/>
    <x v="15"/>
    <n v="10011"/>
    <x v="3"/>
    <s v="OFF-BI-10001553"/>
    <x v="1"/>
    <x v="8"/>
    <x v="1293"/>
    <n v="36.56"/>
    <n v="5"/>
    <n v="0.2"/>
    <n v="12.795999999999999"/>
  </r>
  <r>
    <n v="5227"/>
    <x v="2589"/>
    <x v="0"/>
    <x v="1028"/>
    <d v="2013-06-27T00:00:00"/>
    <s v="Standard Class"/>
    <s v="AS-10090"/>
    <s v="Adam Shillingsburg"/>
    <x v="0"/>
    <s v="United States"/>
    <x v="20"/>
    <x v="15"/>
    <n v="10011"/>
    <x v="3"/>
    <s v="OFF-BI-10003007"/>
    <x v="1"/>
    <x v="8"/>
    <x v="1542"/>
    <n v="186.14400000000001"/>
    <n v="6"/>
    <n v="0.2"/>
    <n v="60.4968"/>
  </r>
  <r>
    <n v="5228"/>
    <x v="2589"/>
    <x v="0"/>
    <x v="1028"/>
    <d v="2013-06-27T00:00:00"/>
    <s v="Standard Class"/>
    <s v="AS-10090"/>
    <s v="Adam Shillingsburg"/>
    <x v="0"/>
    <s v="United States"/>
    <x v="20"/>
    <x v="15"/>
    <n v="10011"/>
    <x v="3"/>
    <s v="FUR-BO-10003272"/>
    <x v="0"/>
    <x v="0"/>
    <x v="582"/>
    <n v="353.56799999999998"/>
    <n v="2"/>
    <n v="0.2"/>
    <n v="-44.195999999999998"/>
  </r>
  <r>
    <n v="5229"/>
    <x v="2590"/>
    <x v="2"/>
    <x v="35"/>
    <d v="2011-01-12T00:00:00"/>
    <s v="Standard Class"/>
    <s v="LS-16975"/>
    <s v="Lindsay Shagiari"/>
    <x v="2"/>
    <s v="United States"/>
    <x v="8"/>
    <x v="1"/>
    <n v="94109"/>
    <x v="1"/>
    <s v="OFF-PA-10001033"/>
    <x v="1"/>
    <x v="10"/>
    <x v="1500"/>
    <n v="81.98"/>
    <n v="2"/>
    <n v="0"/>
    <n v="40.170200000000001"/>
  </r>
  <r>
    <n v="5230"/>
    <x v="2591"/>
    <x v="3"/>
    <x v="498"/>
    <d v="2014-03-23T00:00:00"/>
    <s v="Second Class"/>
    <s v="SA-20830"/>
    <s v="Sue Ann Reed"/>
    <x v="0"/>
    <s v="United States"/>
    <x v="201"/>
    <x v="1"/>
    <n v="93727"/>
    <x v="1"/>
    <s v="OFF-BI-10001553"/>
    <x v="1"/>
    <x v="8"/>
    <x v="1293"/>
    <n v="14.624000000000001"/>
    <n v="2"/>
    <n v="0.2"/>
    <n v="5.1184000000000003"/>
  </r>
  <r>
    <n v="5231"/>
    <x v="2591"/>
    <x v="3"/>
    <x v="498"/>
    <d v="2014-03-23T00:00:00"/>
    <s v="Second Class"/>
    <s v="SA-20830"/>
    <s v="Sue Ann Reed"/>
    <x v="0"/>
    <s v="United States"/>
    <x v="201"/>
    <x v="1"/>
    <n v="93727"/>
    <x v="1"/>
    <s v="FUR-TA-10001095"/>
    <x v="0"/>
    <x v="3"/>
    <x v="611"/>
    <n v="697.16"/>
    <n v="5"/>
    <n v="0.2"/>
    <n v="8.7144999999999992"/>
  </r>
  <r>
    <n v="5232"/>
    <x v="2591"/>
    <x v="3"/>
    <x v="498"/>
    <d v="2014-03-23T00:00:00"/>
    <s v="Second Class"/>
    <s v="SA-20830"/>
    <s v="Sue Ann Reed"/>
    <x v="0"/>
    <s v="United States"/>
    <x v="201"/>
    <x v="1"/>
    <n v="93727"/>
    <x v="1"/>
    <s v="FUR-FU-10001185"/>
    <x v="0"/>
    <x v="5"/>
    <x v="1414"/>
    <n v="30.93"/>
    <n v="1"/>
    <n v="0"/>
    <n v="12.6813"/>
  </r>
  <r>
    <n v="5233"/>
    <x v="2591"/>
    <x v="3"/>
    <x v="498"/>
    <d v="2014-03-23T00:00:00"/>
    <s v="Second Class"/>
    <s v="SA-20830"/>
    <s v="Sue Ann Reed"/>
    <x v="0"/>
    <s v="United States"/>
    <x v="201"/>
    <x v="1"/>
    <n v="93727"/>
    <x v="1"/>
    <s v="OFF-BI-10000343"/>
    <x v="1"/>
    <x v="8"/>
    <x v="184"/>
    <n v="27.495999999999999"/>
    <n v="7"/>
    <n v="0.2"/>
    <n v="9.2798999999999996"/>
  </r>
  <r>
    <n v="5234"/>
    <x v="2592"/>
    <x v="2"/>
    <x v="638"/>
    <d v="2011-10-22T00:00:00"/>
    <s v="Standard Class"/>
    <s v="LS-17200"/>
    <s v="Luke Schmidt"/>
    <x v="1"/>
    <s v="United States"/>
    <x v="379"/>
    <x v="36"/>
    <n v="71854"/>
    <x v="0"/>
    <s v="FUR-CH-10004626"/>
    <x v="0"/>
    <x v="1"/>
    <x v="1697"/>
    <n v="605.34"/>
    <n v="6"/>
    <n v="0"/>
    <n v="145.2816"/>
  </r>
  <r>
    <n v="5235"/>
    <x v="2593"/>
    <x v="3"/>
    <x v="1029"/>
    <d v="2014-08-24T00:00:00"/>
    <s v="First Class"/>
    <s v="TM-21490"/>
    <s v="Tony Molinari"/>
    <x v="0"/>
    <s v="United States"/>
    <x v="8"/>
    <x v="1"/>
    <n v="94110"/>
    <x v="1"/>
    <s v="FUR-TA-10001768"/>
    <x v="0"/>
    <x v="3"/>
    <x v="114"/>
    <n v="210.00800000000001"/>
    <n v="1"/>
    <n v="0.2"/>
    <n v="2.6251000000000002"/>
  </r>
  <r>
    <n v="5236"/>
    <x v="2594"/>
    <x v="0"/>
    <x v="258"/>
    <d v="2013-11-23T00:00:00"/>
    <s v="First Class"/>
    <s v="TT-21265"/>
    <s v="Tim Taslimi"/>
    <x v="1"/>
    <s v="United States"/>
    <x v="245"/>
    <x v="14"/>
    <n v="46203"/>
    <x v="2"/>
    <s v="OFF-AP-10001947"/>
    <x v="1"/>
    <x v="9"/>
    <x v="1528"/>
    <n v="54.96"/>
    <n v="3"/>
    <n v="0"/>
    <n v="15.9384"/>
  </r>
  <r>
    <n v="5237"/>
    <x v="2595"/>
    <x v="2"/>
    <x v="59"/>
    <d v="2011-09-24T00:00:00"/>
    <s v="Standard Class"/>
    <s v="DN-13690"/>
    <s v="Duane Noonan"/>
    <x v="0"/>
    <s v="United States"/>
    <x v="29"/>
    <x v="39"/>
    <n v="21044"/>
    <x v="3"/>
    <s v="FUR-FU-10004952"/>
    <x v="0"/>
    <x v="5"/>
    <x v="845"/>
    <n v="164.22"/>
    <n v="3"/>
    <n v="0"/>
    <n v="50.908200000000001"/>
  </r>
  <r>
    <n v="5238"/>
    <x v="2595"/>
    <x v="2"/>
    <x v="59"/>
    <d v="2011-09-24T00:00:00"/>
    <s v="Standard Class"/>
    <s v="DN-13690"/>
    <s v="Duane Noonan"/>
    <x v="0"/>
    <s v="United States"/>
    <x v="29"/>
    <x v="39"/>
    <n v="21044"/>
    <x v="3"/>
    <s v="FUR-BO-10001337"/>
    <x v="0"/>
    <x v="0"/>
    <x v="425"/>
    <n v="362.94"/>
    <n v="3"/>
    <n v="0"/>
    <n v="36.293999999999997"/>
  </r>
  <r>
    <n v="5239"/>
    <x v="2595"/>
    <x v="2"/>
    <x v="59"/>
    <d v="2011-09-24T00:00:00"/>
    <s v="Standard Class"/>
    <s v="DN-13690"/>
    <s v="Duane Noonan"/>
    <x v="0"/>
    <s v="United States"/>
    <x v="29"/>
    <x v="39"/>
    <n v="21044"/>
    <x v="3"/>
    <s v="TEC-AC-10003628"/>
    <x v="2"/>
    <x v="11"/>
    <x v="244"/>
    <n v="59.98"/>
    <n v="2"/>
    <n v="0"/>
    <n v="26.391200000000001"/>
  </r>
  <r>
    <n v="5240"/>
    <x v="2596"/>
    <x v="0"/>
    <x v="108"/>
    <d v="2013-09-18T00:00:00"/>
    <s v="Standard Class"/>
    <s v="EB-14110"/>
    <s v="Eugene Barchas"/>
    <x v="0"/>
    <s v="United States"/>
    <x v="49"/>
    <x v="1"/>
    <n v="95123"/>
    <x v="1"/>
    <s v="OFF-ST-10004186"/>
    <x v="1"/>
    <x v="4"/>
    <x v="16"/>
    <n v="332.94"/>
    <n v="3"/>
    <n v="0"/>
    <n v="6.6588000000000003"/>
  </r>
  <r>
    <n v="5241"/>
    <x v="2596"/>
    <x v="0"/>
    <x v="108"/>
    <d v="2013-09-18T00:00:00"/>
    <s v="Standard Class"/>
    <s v="EB-14110"/>
    <s v="Eugene Barchas"/>
    <x v="0"/>
    <s v="United States"/>
    <x v="49"/>
    <x v="1"/>
    <n v="95123"/>
    <x v="1"/>
    <s v="OFF-BI-10001658"/>
    <x v="1"/>
    <x v="8"/>
    <x v="439"/>
    <n v="39.872"/>
    <n v="2"/>
    <n v="0.2"/>
    <n v="12.958399999999999"/>
  </r>
  <r>
    <n v="5242"/>
    <x v="2597"/>
    <x v="0"/>
    <x v="713"/>
    <d v="2013-09-27T00:00:00"/>
    <s v="Second Class"/>
    <s v="CM-11815"/>
    <s v="Candace McMahon"/>
    <x v="1"/>
    <s v="United States"/>
    <x v="4"/>
    <x v="4"/>
    <n v="98115"/>
    <x v="1"/>
    <s v="OFF-SU-10004737"/>
    <x v="1"/>
    <x v="14"/>
    <x v="1704"/>
    <n v="13.68"/>
    <n v="2"/>
    <n v="0"/>
    <n v="3.6936"/>
  </r>
  <r>
    <n v="5243"/>
    <x v="2598"/>
    <x v="3"/>
    <x v="1018"/>
    <d v="2014-09-08T00:00:00"/>
    <s v="Standard Class"/>
    <s v="HM-14860"/>
    <s v="Harry Marie"/>
    <x v="1"/>
    <s v="United States"/>
    <x v="238"/>
    <x v="5"/>
    <n v="75007"/>
    <x v="2"/>
    <s v="OFF-BI-10002827"/>
    <x v="1"/>
    <x v="8"/>
    <x v="549"/>
    <n v="3.3180000000000001"/>
    <n v="3"/>
    <n v="0.8"/>
    <n v="-5.6406000000000001"/>
  </r>
  <r>
    <n v="5244"/>
    <x v="2599"/>
    <x v="0"/>
    <x v="197"/>
    <d v="2013-07-27T00:00:00"/>
    <s v="First Class"/>
    <s v="KM-16375"/>
    <s v="Katherine Murray"/>
    <x v="2"/>
    <s v="United States"/>
    <x v="81"/>
    <x v="17"/>
    <n v="22204"/>
    <x v="0"/>
    <s v="OFF-BI-10003694"/>
    <x v="1"/>
    <x v="8"/>
    <x v="850"/>
    <n v="10.44"/>
    <n v="1"/>
    <n v="0"/>
    <n v="4.8023999999999996"/>
  </r>
  <r>
    <n v="5245"/>
    <x v="2600"/>
    <x v="0"/>
    <x v="1030"/>
    <d v="2013-05-08T00:00:00"/>
    <s v="Second Class"/>
    <s v="BF-11020"/>
    <s v="Barry FranzÃ¶sisch"/>
    <x v="1"/>
    <s v="United States"/>
    <x v="1"/>
    <x v="1"/>
    <n v="90032"/>
    <x v="1"/>
    <s v="FUR-TA-10001691"/>
    <x v="0"/>
    <x v="3"/>
    <x v="1705"/>
    <n v="136.464"/>
    <n v="2"/>
    <n v="0.2"/>
    <n v="15.3522"/>
  </r>
  <r>
    <n v="5246"/>
    <x v="2600"/>
    <x v="0"/>
    <x v="1030"/>
    <d v="2013-05-08T00:00:00"/>
    <s v="Second Class"/>
    <s v="BF-11020"/>
    <s v="Barry FranzÃ¶sisch"/>
    <x v="1"/>
    <s v="United States"/>
    <x v="1"/>
    <x v="1"/>
    <n v="90032"/>
    <x v="1"/>
    <s v="TEC-PH-10001918"/>
    <x v="2"/>
    <x v="7"/>
    <x v="191"/>
    <n v="333.57600000000002"/>
    <n v="3"/>
    <n v="0.2"/>
    <n v="33.357599999999998"/>
  </r>
  <r>
    <n v="5247"/>
    <x v="2600"/>
    <x v="0"/>
    <x v="1030"/>
    <d v="2013-05-08T00:00:00"/>
    <s v="Second Class"/>
    <s v="BF-11020"/>
    <s v="Barry FranzÃ¶sisch"/>
    <x v="1"/>
    <s v="United States"/>
    <x v="1"/>
    <x v="1"/>
    <n v="90032"/>
    <x v="1"/>
    <s v="OFF-BI-10000285"/>
    <x v="1"/>
    <x v="8"/>
    <x v="456"/>
    <n v="12.544"/>
    <n v="2"/>
    <n v="0.2"/>
    <n v="4.7039999999999997"/>
  </r>
  <r>
    <n v="5248"/>
    <x v="2601"/>
    <x v="1"/>
    <x v="1031"/>
    <d v="2012-05-27T00:00:00"/>
    <s v="Standard Class"/>
    <s v="JE-15745"/>
    <s v="Joel Eaton"/>
    <x v="0"/>
    <s v="United States"/>
    <x v="436"/>
    <x v="10"/>
    <n v="60423"/>
    <x v="2"/>
    <s v="OFF-AP-10000358"/>
    <x v="1"/>
    <x v="9"/>
    <x v="95"/>
    <n v="20.768000000000001"/>
    <n v="8"/>
    <n v="0.8"/>
    <n v="-52.958399999999997"/>
  </r>
  <r>
    <n v="5249"/>
    <x v="2602"/>
    <x v="3"/>
    <x v="132"/>
    <d v="2014-06-11T00:00:00"/>
    <s v="Second Class"/>
    <s v="EJ-14155"/>
    <s v="Eva Jacobs"/>
    <x v="0"/>
    <s v="United States"/>
    <x v="4"/>
    <x v="4"/>
    <n v="98105"/>
    <x v="1"/>
    <s v="TEC-AC-10002345"/>
    <x v="2"/>
    <x v="11"/>
    <x v="173"/>
    <n v="43.5"/>
    <n v="3"/>
    <n v="0"/>
    <n v="10.875"/>
  </r>
  <r>
    <n v="5250"/>
    <x v="2603"/>
    <x v="1"/>
    <x v="392"/>
    <d v="2012-04-21T00:00:00"/>
    <s v="Standard Class"/>
    <s v="BN-11470"/>
    <s v="Brad Norvell"/>
    <x v="1"/>
    <s v="United States"/>
    <x v="10"/>
    <x v="9"/>
    <n v="19143"/>
    <x v="3"/>
    <s v="OFF-FA-10001229"/>
    <x v="1"/>
    <x v="13"/>
    <x v="33"/>
    <n v="12.576000000000001"/>
    <n v="4"/>
    <n v="0.2"/>
    <n v="4.0872000000000002"/>
  </r>
  <r>
    <n v="5251"/>
    <x v="2604"/>
    <x v="0"/>
    <x v="939"/>
    <d v="2013-12-19T00:00:00"/>
    <s v="Standard Class"/>
    <s v="EC-14050"/>
    <s v="Erin Creighton"/>
    <x v="0"/>
    <s v="United States"/>
    <x v="38"/>
    <x v="32"/>
    <n v="31907"/>
    <x v="0"/>
    <s v="TEC-AC-10001314"/>
    <x v="2"/>
    <x v="11"/>
    <x v="943"/>
    <n v="249.95"/>
    <n v="5"/>
    <n v="0"/>
    <n v="19.995999999999999"/>
  </r>
  <r>
    <n v="5252"/>
    <x v="2604"/>
    <x v="0"/>
    <x v="939"/>
    <d v="2013-12-19T00:00:00"/>
    <s v="Standard Class"/>
    <s v="EC-14050"/>
    <s v="Erin Creighton"/>
    <x v="0"/>
    <s v="United States"/>
    <x v="38"/>
    <x v="32"/>
    <n v="31907"/>
    <x v="0"/>
    <s v="OFF-PA-10004438"/>
    <x v="1"/>
    <x v="10"/>
    <x v="1472"/>
    <n v="49.12"/>
    <n v="4"/>
    <n v="0"/>
    <n v="23.086400000000001"/>
  </r>
  <r>
    <n v="5253"/>
    <x v="2605"/>
    <x v="1"/>
    <x v="628"/>
    <d v="2012-02-11T00:00:00"/>
    <s v="First Class"/>
    <s v="TT-21220"/>
    <s v="Thomas Thornton"/>
    <x v="0"/>
    <s v="United States"/>
    <x v="173"/>
    <x v="17"/>
    <n v="23464"/>
    <x v="0"/>
    <s v="OFF-AP-10000026"/>
    <x v="1"/>
    <x v="9"/>
    <x v="1282"/>
    <n v="182.91"/>
    <n v="3"/>
    <n v="0"/>
    <n v="53.043900000000001"/>
  </r>
  <r>
    <n v="5254"/>
    <x v="2606"/>
    <x v="2"/>
    <x v="1009"/>
    <d v="2011-11-03T00:00:00"/>
    <s v="Second Class"/>
    <s v="NP-18685"/>
    <s v="Nora Pelletier"/>
    <x v="2"/>
    <s v="United States"/>
    <x v="96"/>
    <x v="4"/>
    <n v="98198"/>
    <x v="1"/>
    <s v="OFF-BI-10004224"/>
    <x v="1"/>
    <x v="8"/>
    <x v="1061"/>
    <n v="107.648"/>
    <n v="2"/>
    <n v="0.2"/>
    <n v="33.64"/>
  </r>
  <r>
    <n v="5255"/>
    <x v="2607"/>
    <x v="1"/>
    <x v="616"/>
    <d v="2012-07-03T00:00:00"/>
    <s v="Second Class"/>
    <s v="AH-10195"/>
    <s v="Alan Haines"/>
    <x v="1"/>
    <s v="United States"/>
    <x v="437"/>
    <x v="9"/>
    <n v="18018"/>
    <x v="3"/>
    <s v="FUR-CH-10002647"/>
    <x v="0"/>
    <x v="1"/>
    <x v="470"/>
    <n v="99.372"/>
    <n v="2"/>
    <n v="0.3"/>
    <n v="-7.0979999999999999"/>
  </r>
  <r>
    <n v="5256"/>
    <x v="2607"/>
    <x v="1"/>
    <x v="616"/>
    <d v="2012-07-03T00:00:00"/>
    <s v="Second Class"/>
    <s v="AH-10195"/>
    <s v="Alan Haines"/>
    <x v="1"/>
    <s v="United States"/>
    <x v="437"/>
    <x v="9"/>
    <n v="18018"/>
    <x v="3"/>
    <s v="FUR-FU-10003247"/>
    <x v="0"/>
    <x v="5"/>
    <x v="1456"/>
    <n v="33.567999999999998"/>
    <n v="2"/>
    <n v="0.2"/>
    <n v="-5.4547999999999996"/>
  </r>
  <r>
    <n v="5257"/>
    <x v="2608"/>
    <x v="0"/>
    <x v="590"/>
    <d v="2013-08-15T00:00:00"/>
    <s v="Standard Class"/>
    <s v="CC-12145"/>
    <s v="Charles Crestani"/>
    <x v="0"/>
    <s v="United States"/>
    <x v="268"/>
    <x v="26"/>
    <n v="73120"/>
    <x v="2"/>
    <s v="OFF-PA-10003270"/>
    <x v="1"/>
    <x v="10"/>
    <x v="1415"/>
    <n v="10.56"/>
    <n v="2"/>
    <n v="0"/>
    <n v="4.7519999999999998"/>
  </r>
  <r>
    <n v="5258"/>
    <x v="2609"/>
    <x v="3"/>
    <x v="1032"/>
    <d v="2014-09-01T00:00:00"/>
    <s v="Standard Class"/>
    <s v="DL-13315"/>
    <s v="Delfina Latchford"/>
    <x v="0"/>
    <s v="United States"/>
    <x v="277"/>
    <x v="1"/>
    <n v="91730"/>
    <x v="1"/>
    <s v="OFF-PA-10004735"/>
    <x v="1"/>
    <x v="10"/>
    <x v="819"/>
    <n v="38.880000000000003"/>
    <n v="6"/>
    <n v="0"/>
    <n v="18.662400000000002"/>
  </r>
  <r>
    <n v="5259"/>
    <x v="2610"/>
    <x v="3"/>
    <x v="449"/>
    <d v="2014-12-10T00:00:00"/>
    <s v="First Class"/>
    <s v="XP-21865"/>
    <s v="Xylona Preis"/>
    <x v="0"/>
    <s v="United States"/>
    <x v="1"/>
    <x v="1"/>
    <n v="90032"/>
    <x v="1"/>
    <s v="OFF-PA-10001745"/>
    <x v="1"/>
    <x v="10"/>
    <x v="720"/>
    <n v="35.200000000000003"/>
    <n v="5"/>
    <n v="0"/>
    <n v="16.544"/>
  </r>
  <r>
    <n v="5260"/>
    <x v="2611"/>
    <x v="3"/>
    <x v="179"/>
    <d v="2014-10-27T00:00:00"/>
    <s v="Standard Class"/>
    <s v="MA-17560"/>
    <s v="Matt Abelman"/>
    <x v="2"/>
    <s v="United States"/>
    <x v="10"/>
    <x v="9"/>
    <n v="19120"/>
    <x v="3"/>
    <s v="OFF-PA-10000176"/>
    <x v="1"/>
    <x v="10"/>
    <x v="634"/>
    <n v="45.527999999999999"/>
    <n v="3"/>
    <n v="0.2"/>
    <n v="15.934799999999999"/>
  </r>
  <r>
    <n v="5261"/>
    <x v="2612"/>
    <x v="2"/>
    <x v="557"/>
    <d v="2011-10-09T00:00:00"/>
    <s v="First Class"/>
    <s v="SZ-20035"/>
    <s v="Sam Zeldin"/>
    <x v="2"/>
    <s v="United States"/>
    <x v="12"/>
    <x v="5"/>
    <n v="77036"/>
    <x v="2"/>
    <s v="TEC-PH-10000675"/>
    <x v="2"/>
    <x v="7"/>
    <x v="1338"/>
    <n v="196.77600000000001"/>
    <n v="3"/>
    <n v="0.2"/>
    <n v="14.7582"/>
  </r>
  <r>
    <n v="5262"/>
    <x v="2612"/>
    <x v="2"/>
    <x v="557"/>
    <d v="2011-10-09T00:00:00"/>
    <s v="First Class"/>
    <s v="SZ-20035"/>
    <s v="Sam Zeldin"/>
    <x v="2"/>
    <s v="United States"/>
    <x v="12"/>
    <x v="5"/>
    <n v="77036"/>
    <x v="2"/>
    <s v="OFF-BI-10000050"/>
    <x v="1"/>
    <x v="8"/>
    <x v="343"/>
    <n v="2.92"/>
    <n v="2"/>
    <n v="0.8"/>
    <n v="-4.8179999999999996"/>
  </r>
  <r>
    <n v="5263"/>
    <x v="2612"/>
    <x v="2"/>
    <x v="557"/>
    <d v="2011-10-09T00:00:00"/>
    <s v="First Class"/>
    <s v="SZ-20035"/>
    <s v="Sam Zeldin"/>
    <x v="2"/>
    <s v="United States"/>
    <x v="12"/>
    <x v="5"/>
    <n v="77036"/>
    <x v="2"/>
    <s v="FUR-TA-10004154"/>
    <x v="0"/>
    <x v="3"/>
    <x v="730"/>
    <n v="200.79499999999999"/>
    <n v="1"/>
    <n v="0.3"/>
    <n v="-22.948"/>
  </r>
  <r>
    <n v="5264"/>
    <x v="2612"/>
    <x v="2"/>
    <x v="557"/>
    <d v="2011-10-09T00:00:00"/>
    <s v="First Class"/>
    <s v="SZ-20035"/>
    <s v="Sam Zeldin"/>
    <x v="2"/>
    <s v="United States"/>
    <x v="12"/>
    <x v="5"/>
    <n v="77036"/>
    <x v="2"/>
    <s v="TEC-AC-10002718"/>
    <x v="2"/>
    <x v="11"/>
    <x v="1183"/>
    <n v="46.688000000000002"/>
    <n v="4"/>
    <n v="0.2"/>
    <n v="-2.9180000000000001"/>
  </r>
  <r>
    <n v="5265"/>
    <x v="2612"/>
    <x v="2"/>
    <x v="557"/>
    <d v="2011-10-09T00:00:00"/>
    <s v="First Class"/>
    <s v="SZ-20035"/>
    <s v="Sam Zeldin"/>
    <x v="2"/>
    <s v="United States"/>
    <x v="12"/>
    <x v="5"/>
    <n v="77036"/>
    <x v="2"/>
    <s v="OFF-AR-10003179"/>
    <x v="1"/>
    <x v="6"/>
    <x v="1565"/>
    <n v="21.864000000000001"/>
    <n v="3"/>
    <n v="0.2"/>
    <n v="3.5529000000000002"/>
  </r>
  <r>
    <n v="5266"/>
    <x v="2613"/>
    <x v="3"/>
    <x v="1033"/>
    <d v="2014-04-10T00:00:00"/>
    <s v="First Class"/>
    <s v="CS-11845"/>
    <s v="Cari Sayre"/>
    <x v="1"/>
    <s v="United States"/>
    <x v="4"/>
    <x v="4"/>
    <n v="98103"/>
    <x v="1"/>
    <s v="OFF-PA-10001838"/>
    <x v="1"/>
    <x v="10"/>
    <x v="999"/>
    <n v="11.76"/>
    <n v="2"/>
    <n v="0"/>
    <n v="5.7624000000000004"/>
  </r>
  <r>
    <n v="5267"/>
    <x v="2613"/>
    <x v="3"/>
    <x v="1033"/>
    <d v="2014-04-10T00:00:00"/>
    <s v="First Class"/>
    <s v="CS-11845"/>
    <s v="Cari Sayre"/>
    <x v="1"/>
    <s v="United States"/>
    <x v="4"/>
    <x v="4"/>
    <n v="98103"/>
    <x v="1"/>
    <s v="OFF-PA-10004039"/>
    <x v="1"/>
    <x v="10"/>
    <x v="1538"/>
    <n v="167.94"/>
    <n v="3"/>
    <n v="0"/>
    <n v="82.290599999999998"/>
  </r>
  <r>
    <n v="5268"/>
    <x v="2613"/>
    <x v="3"/>
    <x v="1033"/>
    <d v="2014-04-10T00:00:00"/>
    <s v="First Class"/>
    <s v="CS-11845"/>
    <s v="Cari Sayre"/>
    <x v="1"/>
    <s v="United States"/>
    <x v="4"/>
    <x v="4"/>
    <n v="98103"/>
    <x v="1"/>
    <s v="OFF-AP-10001626"/>
    <x v="1"/>
    <x v="9"/>
    <x v="1016"/>
    <n v="3.89"/>
    <n v="1"/>
    <n v="0"/>
    <n v="1.0114000000000001"/>
  </r>
  <r>
    <n v="5269"/>
    <x v="2614"/>
    <x v="3"/>
    <x v="673"/>
    <d v="2014-11-22T00:00:00"/>
    <s v="Standard Class"/>
    <s v="MH-18115"/>
    <s v="Mick Hernandez"/>
    <x v="2"/>
    <s v="United States"/>
    <x v="181"/>
    <x v="15"/>
    <n v="10701"/>
    <x v="3"/>
    <s v="TEC-MA-10003173"/>
    <x v="2"/>
    <x v="15"/>
    <x v="1706"/>
    <n v="52.44"/>
    <n v="4"/>
    <n v="0"/>
    <n v="24.122399999999999"/>
  </r>
  <r>
    <n v="5270"/>
    <x v="2615"/>
    <x v="3"/>
    <x v="220"/>
    <d v="2014-12-09T00:00:00"/>
    <s v="Same Day"/>
    <s v="CB-12025"/>
    <s v="Cassandra Brandow"/>
    <x v="0"/>
    <s v="United States"/>
    <x v="8"/>
    <x v="1"/>
    <n v="94110"/>
    <x v="1"/>
    <s v="FUR-FU-10000260"/>
    <x v="0"/>
    <x v="5"/>
    <x v="74"/>
    <n v="32.36"/>
    <n v="4"/>
    <n v="0"/>
    <n v="11.6496"/>
  </r>
  <r>
    <n v="5271"/>
    <x v="2615"/>
    <x v="3"/>
    <x v="220"/>
    <d v="2014-12-09T00:00:00"/>
    <s v="Same Day"/>
    <s v="CB-12025"/>
    <s v="Cassandra Brandow"/>
    <x v="0"/>
    <s v="United States"/>
    <x v="8"/>
    <x v="1"/>
    <n v="94110"/>
    <x v="1"/>
    <s v="OFF-AP-10004487"/>
    <x v="1"/>
    <x v="9"/>
    <x v="715"/>
    <n v="406.6"/>
    <n v="5"/>
    <n v="0"/>
    <n v="113.848"/>
  </r>
  <r>
    <n v="5272"/>
    <x v="2616"/>
    <x v="3"/>
    <x v="1034"/>
    <d v="2014-01-17T00:00:00"/>
    <s v="Same Day"/>
    <s v="JO-15145"/>
    <s v="Jack O'Briant"/>
    <x v="1"/>
    <s v="United States"/>
    <x v="1"/>
    <x v="1"/>
    <n v="90008"/>
    <x v="1"/>
    <s v="FUR-FU-10001487"/>
    <x v="0"/>
    <x v="5"/>
    <x v="5"/>
    <n v="27.92"/>
    <n v="4"/>
    <n v="0"/>
    <n v="8.0968"/>
  </r>
  <r>
    <n v="5273"/>
    <x v="2616"/>
    <x v="3"/>
    <x v="1034"/>
    <d v="2014-01-17T00:00:00"/>
    <s v="Same Day"/>
    <s v="JO-15145"/>
    <s v="Jack O'Briant"/>
    <x v="1"/>
    <s v="United States"/>
    <x v="1"/>
    <x v="1"/>
    <n v="90008"/>
    <x v="1"/>
    <s v="FUR-TA-10001520"/>
    <x v="0"/>
    <x v="3"/>
    <x v="711"/>
    <n v="399.67200000000003"/>
    <n v="7"/>
    <n v="0.2"/>
    <n v="-14.9877"/>
  </r>
  <r>
    <n v="5274"/>
    <x v="2617"/>
    <x v="0"/>
    <x v="491"/>
    <d v="2013-11-30T00:00:00"/>
    <s v="First Class"/>
    <s v="PA-19060"/>
    <s v="Pete Armstrong"/>
    <x v="2"/>
    <s v="United States"/>
    <x v="100"/>
    <x v="2"/>
    <n v="33142"/>
    <x v="0"/>
    <s v="OFF-BI-10000145"/>
    <x v="1"/>
    <x v="8"/>
    <x v="735"/>
    <n v="3.7440000000000002"/>
    <n v="4"/>
    <n v="0.7"/>
    <n v="-2.6208"/>
  </r>
  <r>
    <n v="5275"/>
    <x v="2618"/>
    <x v="1"/>
    <x v="209"/>
    <d v="2012-09-11T00:00:00"/>
    <s v="Second Class"/>
    <s v="SV-20785"/>
    <s v="Stewart Visinsky"/>
    <x v="0"/>
    <s v="United States"/>
    <x v="140"/>
    <x v="42"/>
    <n v="5408"/>
    <x v="3"/>
    <s v="FUR-CH-10000595"/>
    <x v="0"/>
    <x v="1"/>
    <x v="463"/>
    <n v="715.2"/>
    <n v="3"/>
    <n v="0"/>
    <n v="178.8"/>
  </r>
  <r>
    <n v="5276"/>
    <x v="2619"/>
    <x v="3"/>
    <x v="817"/>
    <d v="2014-12-21T00:00:00"/>
    <s v="Standard Class"/>
    <s v="KL-16555"/>
    <s v="Kelly Lampkin"/>
    <x v="1"/>
    <s v="United States"/>
    <x v="115"/>
    <x v="36"/>
    <n v="72701"/>
    <x v="0"/>
    <s v="TEC-AC-10004469"/>
    <x v="2"/>
    <x v="11"/>
    <x v="238"/>
    <n v="159.80000000000001"/>
    <n v="4"/>
    <n v="0"/>
    <n v="70.311999999999998"/>
  </r>
  <r>
    <n v="5277"/>
    <x v="2619"/>
    <x v="3"/>
    <x v="817"/>
    <d v="2014-12-21T00:00:00"/>
    <s v="Standard Class"/>
    <s v="KL-16555"/>
    <s v="Kelly Lampkin"/>
    <x v="1"/>
    <s v="United States"/>
    <x v="115"/>
    <x v="36"/>
    <n v="72701"/>
    <x v="0"/>
    <s v="TEC-AC-10003038"/>
    <x v="2"/>
    <x v="11"/>
    <x v="1024"/>
    <n v="44.75"/>
    <n v="5"/>
    <n v="0"/>
    <n v="8.5024999999999995"/>
  </r>
  <r>
    <n v="5278"/>
    <x v="2620"/>
    <x v="2"/>
    <x v="103"/>
    <d v="2011-09-17T00:00:00"/>
    <s v="Standard Class"/>
    <s v="BC-11125"/>
    <s v="Becky Castell"/>
    <x v="2"/>
    <s v="United States"/>
    <x v="372"/>
    <x v="5"/>
    <n v="79762"/>
    <x v="2"/>
    <s v="FUR-CH-10004698"/>
    <x v="0"/>
    <x v="1"/>
    <x v="166"/>
    <n v="340.11599999999999"/>
    <n v="6"/>
    <n v="0.3"/>
    <n v="-9.7175999999999991"/>
  </r>
  <r>
    <n v="5279"/>
    <x v="2621"/>
    <x v="2"/>
    <x v="1035"/>
    <d v="2011-12-13T00:00:00"/>
    <s v="Standard Class"/>
    <s v="PO-18850"/>
    <s v="Patrick O'Brill"/>
    <x v="0"/>
    <s v="United States"/>
    <x v="173"/>
    <x v="17"/>
    <n v="23464"/>
    <x v="0"/>
    <s v="OFF-PA-10003641"/>
    <x v="1"/>
    <x v="10"/>
    <x v="938"/>
    <n v="105.52"/>
    <n v="4"/>
    <n v="0"/>
    <n v="48.539200000000001"/>
  </r>
  <r>
    <n v="5280"/>
    <x v="2622"/>
    <x v="3"/>
    <x v="210"/>
    <d v="2014-12-09T00:00:00"/>
    <s v="Standard Class"/>
    <s v="AG-10675"/>
    <s v="Anna Gayman"/>
    <x v="0"/>
    <s v="United States"/>
    <x v="158"/>
    <x v="6"/>
    <n v="53209"/>
    <x v="2"/>
    <s v="TEC-AC-10002134"/>
    <x v="2"/>
    <x v="11"/>
    <x v="1536"/>
    <n v="13.48"/>
    <n v="1"/>
    <n v="0"/>
    <n v="1.8872"/>
  </r>
  <r>
    <n v="5281"/>
    <x v="2623"/>
    <x v="3"/>
    <x v="566"/>
    <d v="2014-10-13T00:00:00"/>
    <s v="Standard Class"/>
    <s v="DB-13210"/>
    <s v="Dean Braden"/>
    <x v="0"/>
    <s v="United States"/>
    <x v="66"/>
    <x v="12"/>
    <n v="48234"/>
    <x v="2"/>
    <s v="OFF-ST-10001837"/>
    <x v="1"/>
    <x v="4"/>
    <x v="1331"/>
    <n v="85.52"/>
    <n v="2"/>
    <n v="0"/>
    <n v="22.235199999999999"/>
  </r>
  <r>
    <n v="5282"/>
    <x v="2624"/>
    <x v="1"/>
    <x v="577"/>
    <d v="2012-10-09T00:00:00"/>
    <s v="Standard Class"/>
    <s v="SP-20860"/>
    <s v="Sung Pak"/>
    <x v="1"/>
    <s v="United States"/>
    <x v="30"/>
    <x v="11"/>
    <n v="55901"/>
    <x v="2"/>
    <s v="FUR-FU-10001706"/>
    <x v="0"/>
    <x v="5"/>
    <x v="50"/>
    <n v="6.16"/>
    <n v="2"/>
    <n v="0"/>
    <n v="2.9567999999999999"/>
  </r>
  <r>
    <n v="5283"/>
    <x v="2624"/>
    <x v="1"/>
    <x v="577"/>
    <d v="2012-10-09T00:00:00"/>
    <s v="Standard Class"/>
    <s v="SP-20860"/>
    <s v="Sung Pak"/>
    <x v="1"/>
    <s v="United States"/>
    <x v="30"/>
    <x v="11"/>
    <n v="55901"/>
    <x v="2"/>
    <s v="OFF-PA-10001970"/>
    <x v="1"/>
    <x v="10"/>
    <x v="311"/>
    <n v="36.840000000000003"/>
    <n v="3"/>
    <n v="0"/>
    <n v="17.314800000000002"/>
  </r>
  <r>
    <n v="5284"/>
    <x v="2625"/>
    <x v="2"/>
    <x v="809"/>
    <d v="2011-04-04T00:00:00"/>
    <s v="Standard Class"/>
    <s v="Dl-13600"/>
    <s v="Dorris liebe"/>
    <x v="1"/>
    <s v="United States"/>
    <x v="4"/>
    <x v="4"/>
    <n v="98105"/>
    <x v="1"/>
    <s v="OFF-ST-10002957"/>
    <x v="1"/>
    <x v="4"/>
    <x v="1483"/>
    <n v="15.84"/>
    <n v="3"/>
    <n v="0"/>
    <n v="0"/>
  </r>
  <r>
    <n v="5285"/>
    <x v="2625"/>
    <x v="2"/>
    <x v="809"/>
    <d v="2011-04-04T00:00:00"/>
    <s v="Standard Class"/>
    <s v="Dl-13600"/>
    <s v="Dorris liebe"/>
    <x v="1"/>
    <s v="United States"/>
    <x v="4"/>
    <x v="4"/>
    <n v="98105"/>
    <x v="1"/>
    <s v="OFF-LA-10002312"/>
    <x v="1"/>
    <x v="2"/>
    <x v="574"/>
    <n v="44.4"/>
    <n v="3"/>
    <n v="0"/>
    <n v="22.2"/>
  </r>
  <r>
    <n v="5286"/>
    <x v="2626"/>
    <x v="3"/>
    <x v="1024"/>
    <d v="2014-07-05T00:00:00"/>
    <s v="First Class"/>
    <s v="LH-17020"/>
    <s v="Lisa Hazard"/>
    <x v="0"/>
    <s v="United States"/>
    <x v="103"/>
    <x v="22"/>
    <n v="80027"/>
    <x v="1"/>
    <s v="OFF-EN-10002600"/>
    <x v="1"/>
    <x v="12"/>
    <x v="111"/>
    <n v="21.24"/>
    <n v="9"/>
    <n v="0.2"/>
    <n v="7.4340000000000002"/>
  </r>
  <r>
    <n v="5287"/>
    <x v="2626"/>
    <x v="3"/>
    <x v="1024"/>
    <d v="2014-07-05T00:00:00"/>
    <s v="First Class"/>
    <s v="LH-17020"/>
    <s v="Lisa Hazard"/>
    <x v="0"/>
    <s v="United States"/>
    <x v="103"/>
    <x v="22"/>
    <n v="80027"/>
    <x v="1"/>
    <s v="OFF-BI-10003274"/>
    <x v="1"/>
    <x v="8"/>
    <x v="122"/>
    <n v="9.5519999999999996"/>
    <n v="8"/>
    <n v="0.7"/>
    <n v="-7.3231999999999999"/>
  </r>
  <r>
    <n v="5288"/>
    <x v="2626"/>
    <x v="3"/>
    <x v="1024"/>
    <d v="2014-07-05T00:00:00"/>
    <s v="First Class"/>
    <s v="LH-17020"/>
    <s v="Lisa Hazard"/>
    <x v="0"/>
    <s v="United States"/>
    <x v="103"/>
    <x v="22"/>
    <n v="80027"/>
    <x v="1"/>
    <s v="FUR-BO-10004467"/>
    <x v="0"/>
    <x v="0"/>
    <x v="883"/>
    <n v="89.991"/>
    <n v="3"/>
    <n v="0.7"/>
    <n v="-152.9847"/>
  </r>
  <r>
    <n v="5289"/>
    <x v="2627"/>
    <x v="3"/>
    <x v="504"/>
    <d v="2014-06-05T00:00:00"/>
    <s v="Standard Class"/>
    <s v="AD-10180"/>
    <s v="Alan Dominguez"/>
    <x v="2"/>
    <s v="United States"/>
    <x v="8"/>
    <x v="1"/>
    <n v="94122"/>
    <x v="1"/>
    <s v="OFF-PA-10000675"/>
    <x v="1"/>
    <x v="10"/>
    <x v="1106"/>
    <n v="163.96"/>
    <n v="4"/>
    <n v="0"/>
    <n v="80.340400000000002"/>
  </r>
  <r>
    <n v="5290"/>
    <x v="2628"/>
    <x v="2"/>
    <x v="78"/>
    <d v="2011-09-15T00:00:00"/>
    <s v="Standard Class"/>
    <s v="KT-16465"/>
    <s v="Kean Takahito"/>
    <x v="0"/>
    <s v="United States"/>
    <x v="12"/>
    <x v="5"/>
    <n v="77036"/>
    <x v="2"/>
    <s v="OFF-PA-10002259"/>
    <x v="1"/>
    <x v="10"/>
    <x v="848"/>
    <n v="17.904"/>
    <n v="2"/>
    <n v="0.2"/>
    <n v="6.2664"/>
  </r>
  <r>
    <n v="5291"/>
    <x v="2628"/>
    <x v="2"/>
    <x v="78"/>
    <d v="2011-09-15T00:00:00"/>
    <s v="Standard Class"/>
    <s v="KT-16465"/>
    <s v="Kean Takahito"/>
    <x v="0"/>
    <s v="United States"/>
    <x v="12"/>
    <x v="5"/>
    <n v="77036"/>
    <x v="2"/>
    <s v="FUR-CH-10004287"/>
    <x v="0"/>
    <x v="1"/>
    <x v="156"/>
    <n v="966.7"/>
    <n v="5"/>
    <n v="0.3"/>
    <n v="-13.81"/>
  </r>
  <r>
    <n v="5292"/>
    <x v="2628"/>
    <x v="2"/>
    <x v="78"/>
    <d v="2011-09-15T00:00:00"/>
    <s v="Standard Class"/>
    <s v="KT-16465"/>
    <s v="Kean Takahito"/>
    <x v="0"/>
    <s v="United States"/>
    <x v="12"/>
    <x v="5"/>
    <n v="77036"/>
    <x v="2"/>
    <s v="OFF-PA-10000482"/>
    <x v="1"/>
    <x v="10"/>
    <x v="67"/>
    <n v="182.11199999999999"/>
    <n v="6"/>
    <n v="0.2"/>
    <n v="61.462800000000001"/>
  </r>
  <r>
    <n v="5293"/>
    <x v="2629"/>
    <x v="3"/>
    <x v="308"/>
    <d v="2014-06-24T00:00:00"/>
    <s v="First Class"/>
    <s v="PJ-19015"/>
    <s v="Pauline Johnson"/>
    <x v="0"/>
    <s v="United States"/>
    <x v="100"/>
    <x v="2"/>
    <n v="33180"/>
    <x v="0"/>
    <s v="OFF-ST-10004835"/>
    <x v="1"/>
    <x v="4"/>
    <x v="1406"/>
    <n v="4.4640000000000004"/>
    <n v="1"/>
    <n v="0.2"/>
    <n v="0.33479999999999999"/>
  </r>
  <r>
    <n v="5294"/>
    <x v="2630"/>
    <x v="1"/>
    <x v="207"/>
    <d v="2012-12-30T00:00:00"/>
    <s v="Standard Class"/>
    <s v="MC-18100"/>
    <s v="Mick Crebagga"/>
    <x v="0"/>
    <s v="United States"/>
    <x v="64"/>
    <x v="24"/>
    <n v="44256"/>
    <x v="3"/>
    <s v="FUR-TA-10004086"/>
    <x v="0"/>
    <x v="3"/>
    <x v="824"/>
    <n v="51.588000000000001"/>
    <n v="1"/>
    <n v="0.4"/>
    <n v="-15.4764"/>
  </r>
  <r>
    <n v="5295"/>
    <x v="2631"/>
    <x v="3"/>
    <x v="733"/>
    <d v="2014-08-20T00:00:00"/>
    <s v="Standard Class"/>
    <s v="BO-11350"/>
    <s v="Bill Overfelt"/>
    <x v="1"/>
    <s v="United States"/>
    <x v="43"/>
    <x v="11"/>
    <n v="55113"/>
    <x v="2"/>
    <s v="OFF-LA-10000305"/>
    <x v="1"/>
    <x v="2"/>
    <x v="1707"/>
    <n v="50.4"/>
    <n v="8"/>
    <n v="0"/>
    <n v="23.184000000000001"/>
  </r>
  <r>
    <n v="5296"/>
    <x v="2632"/>
    <x v="3"/>
    <x v="168"/>
    <d v="2014-10-03T00:00:00"/>
    <s v="Standard Class"/>
    <s v="DP-13000"/>
    <s v="Darren Powers"/>
    <x v="0"/>
    <s v="United States"/>
    <x v="12"/>
    <x v="5"/>
    <n v="77041"/>
    <x v="2"/>
    <s v="OFF-PA-10000806"/>
    <x v="1"/>
    <x v="10"/>
    <x v="948"/>
    <n v="89.567999999999998"/>
    <n v="2"/>
    <n v="0.2"/>
    <n v="32.468400000000003"/>
  </r>
  <r>
    <n v="5297"/>
    <x v="2633"/>
    <x v="3"/>
    <x v="944"/>
    <d v="2014-01-08T00:00:00"/>
    <s v="Standard Class"/>
    <s v="TM-21490"/>
    <s v="Tony Molinari"/>
    <x v="0"/>
    <s v="United States"/>
    <x v="181"/>
    <x v="15"/>
    <n v="10701"/>
    <x v="3"/>
    <s v="FUR-FU-10004018"/>
    <x v="0"/>
    <x v="5"/>
    <x v="927"/>
    <n v="14.89"/>
    <n v="1"/>
    <n v="0"/>
    <n v="4.0202999999999998"/>
  </r>
  <r>
    <n v="5298"/>
    <x v="2633"/>
    <x v="3"/>
    <x v="944"/>
    <d v="2014-01-08T00:00:00"/>
    <s v="Standard Class"/>
    <s v="TM-21490"/>
    <s v="Tony Molinari"/>
    <x v="0"/>
    <s v="United States"/>
    <x v="181"/>
    <x v="15"/>
    <n v="10701"/>
    <x v="3"/>
    <s v="TEC-PH-10002660"/>
    <x v="2"/>
    <x v="7"/>
    <x v="697"/>
    <n v="543.91999999999996"/>
    <n v="8"/>
    <n v="0"/>
    <n v="135.97999999999999"/>
  </r>
  <r>
    <n v="5299"/>
    <x v="2634"/>
    <x v="0"/>
    <x v="713"/>
    <d v="2013-09-27T00:00:00"/>
    <s v="First Class"/>
    <s v="DV-13045"/>
    <s v="Darrin Van Huff"/>
    <x v="1"/>
    <s v="United States"/>
    <x v="70"/>
    <x v="1"/>
    <n v="92037"/>
    <x v="1"/>
    <s v="OFF-EN-10001509"/>
    <x v="1"/>
    <x v="12"/>
    <x v="29"/>
    <n v="4.08"/>
    <n v="2"/>
    <n v="0"/>
    <n v="1.9176"/>
  </r>
  <r>
    <n v="5300"/>
    <x v="2634"/>
    <x v="0"/>
    <x v="713"/>
    <d v="2013-09-27T00:00:00"/>
    <s v="First Class"/>
    <s v="DV-13045"/>
    <s v="Darrin Van Huff"/>
    <x v="1"/>
    <s v="United States"/>
    <x v="70"/>
    <x v="1"/>
    <n v="92037"/>
    <x v="1"/>
    <s v="OFF-LA-10003148"/>
    <x v="1"/>
    <x v="2"/>
    <x v="164"/>
    <n v="18.899999999999999"/>
    <n v="3"/>
    <n v="0"/>
    <n v="8.6940000000000008"/>
  </r>
  <r>
    <n v="5301"/>
    <x v="2635"/>
    <x v="0"/>
    <x v="198"/>
    <d v="2013-04-06T00:00:00"/>
    <s v="Standard Class"/>
    <s v="AH-10690"/>
    <s v="Anna HÃ¤berlin"/>
    <x v="1"/>
    <s v="United States"/>
    <x v="24"/>
    <x v="17"/>
    <n v="22153"/>
    <x v="0"/>
    <s v="FUR-TA-10002645"/>
    <x v="0"/>
    <x v="3"/>
    <x v="1313"/>
    <n v="2275.5"/>
    <n v="10"/>
    <n v="0"/>
    <n v="386.83499999999998"/>
  </r>
  <r>
    <n v="5302"/>
    <x v="2635"/>
    <x v="0"/>
    <x v="198"/>
    <d v="2013-04-06T00:00:00"/>
    <s v="Standard Class"/>
    <s v="AH-10690"/>
    <s v="Anna HÃ¤berlin"/>
    <x v="1"/>
    <s v="United States"/>
    <x v="24"/>
    <x v="17"/>
    <n v="22153"/>
    <x v="0"/>
    <s v="TEC-AC-10003033"/>
    <x v="2"/>
    <x v="11"/>
    <x v="756"/>
    <n v="1979.7"/>
    <n v="6"/>
    <n v="0"/>
    <n v="653.30100000000004"/>
  </r>
  <r>
    <n v="5303"/>
    <x v="2635"/>
    <x v="0"/>
    <x v="198"/>
    <d v="2013-04-06T00:00:00"/>
    <s v="Standard Class"/>
    <s v="AH-10690"/>
    <s v="Anna HÃ¤berlin"/>
    <x v="1"/>
    <s v="United States"/>
    <x v="24"/>
    <x v="17"/>
    <n v="22153"/>
    <x v="0"/>
    <s v="OFF-LA-10001297"/>
    <x v="1"/>
    <x v="2"/>
    <x v="483"/>
    <n v="62.1"/>
    <n v="6"/>
    <n v="0"/>
    <n v="29.808"/>
  </r>
  <r>
    <n v="5304"/>
    <x v="2636"/>
    <x v="2"/>
    <x v="912"/>
    <d v="2011-11-20T00:00:00"/>
    <s v="Standard Class"/>
    <s v="AB-10165"/>
    <s v="Alan Barnes"/>
    <x v="0"/>
    <s v="United States"/>
    <x v="27"/>
    <x v="10"/>
    <n v="62521"/>
    <x v="2"/>
    <s v="FUR-CH-10002017"/>
    <x v="0"/>
    <x v="1"/>
    <x v="1368"/>
    <n v="37.295999999999999"/>
    <n v="2"/>
    <n v="0.3"/>
    <n v="-1.0656000000000001"/>
  </r>
  <r>
    <n v="5305"/>
    <x v="2637"/>
    <x v="2"/>
    <x v="158"/>
    <d v="2011-09-23T00:00:00"/>
    <s v="First Class"/>
    <s v="JS-15940"/>
    <s v="Joni Sundaresam"/>
    <x v="2"/>
    <s v="United States"/>
    <x v="164"/>
    <x v="5"/>
    <n v="75043"/>
    <x v="2"/>
    <s v="FUR-FU-10001546"/>
    <x v="0"/>
    <x v="5"/>
    <x v="1423"/>
    <n v="8.5440000000000005"/>
    <n v="2"/>
    <n v="0.6"/>
    <n v="-7.476"/>
  </r>
  <r>
    <n v="5306"/>
    <x v="2638"/>
    <x v="0"/>
    <x v="823"/>
    <d v="2013-02-26T00:00:00"/>
    <s v="Standard Class"/>
    <s v="BV-11245"/>
    <s v="Benjamin Venier"/>
    <x v="1"/>
    <s v="United States"/>
    <x v="147"/>
    <x v="15"/>
    <n v="11572"/>
    <x v="3"/>
    <s v="FUR-FU-10000629"/>
    <x v="0"/>
    <x v="5"/>
    <x v="93"/>
    <n v="68.95"/>
    <n v="5"/>
    <n v="0"/>
    <n v="28.959"/>
  </r>
  <r>
    <n v="5307"/>
    <x v="2638"/>
    <x v="0"/>
    <x v="823"/>
    <d v="2013-02-26T00:00:00"/>
    <s v="Standard Class"/>
    <s v="BV-11245"/>
    <s v="Benjamin Venier"/>
    <x v="1"/>
    <s v="United States"/>
    <x v="147"/>
    <x v="15"/>
    <n v="11572"/>
    <x v="3"/>
    <s v="OFF-ST-10000036"/>
    <x v="1"/>
    <x v="4"/>
    <x v="590"/>
    <n v="296.37"/>
    <n v="3"/>
    <n v="0"/>
    <n v="80.019900000000007"/>
  </r>
  <r>
    <n v="5308"/>
    <x v="2638"/>
    <x v="0"/>
    <x v="823"/>
    <d v="2013-02-26T00:00:00"/>
    <s v="Standard Class"/>
    <s v="BV-11245"/>
    <s v="Benjamin Venier"/>
    <x v="1"/>
    <s v="United States"/>
    <x v="147"/>
    <x v="15"/>
    <n v="11572"/>
    <x v="3"/>
    <s v="TEC-PH-10002583"/>
    <x v="2"/>
    <x v="7"/>
    <x v="1708"/>
    <n v="39.979999999999997"/>
    <n v="2"/>
    <n v="0"/>
    <n v="1.9990000000000001"/>
  </r>
  <r>
    <n v="5309"/>
    <x v="2639"/>
    <x v="3"/>
    <x v="123"/>
    <d v="2014-11-22T00:00:00"/>
    <s v="First Class"/>
    <s v="NC-18415"/>
    <s v="Nathan Cano"/>
    <x v="0"/>
    <s v="United States"/>
    <x v="12"/>
    <x v="5"/>
    <n v="77095"/>
    <x v="2"/>
    <s v="FUR-CH-10003774"/>
    <x v="0"/>
    <x v="1"/>
    <x v="1185"/>
    <n v="191.05799999999999"/>
    <n v="3"/>
    <n v="0.3"/>
    <n v="-46.399799999999999"/>
  </r>
  <r>
    <n v="5310"/>
    <x v="2639"/>
    <x v="3"/>
    <x v="123"/>
    <d v="2014-11-22T00:00:00"/>
    <s v="First Class"/>
    <s v="NC-18415"/>
    <s v="Nathan Cano"/>
    <x v="0"/>
    <s v="United States"/>
    <x v="12"/>
    <x v="5"/>
    <n v="77095"/>
    <x v="2"/>
    <s v="OFF-AR-10003876"/>
    <x v="1"/>
    <x v="6"/>
    <x v="1709"/>
    <n v="13.04"/>
    <n v="5"/>
    <n v="0.2"/>
    <n v="3.9119999999999999"/>
  </r>
  <r>
    <n v="5311"/>
    <x v="2639"/>
    <x v="3"/>
    <x v="123"/>
    <d v="2014-11-22T00:00:00"/>
    <s v="First Class"/>
    <s v="NC-18415"/>
    <s v="Nathan Cano"/>
    <x v="0"/>
    <s v="United States"/>
    <x v="12"/>
    <x v="5"/>
    <n v="77095"/>
    <x v="2"/>
    <s v="OFF-BI-10003527"/>
    <x v="1"/>
    <x v="8"/>
    <x v="446"/>
    <n v="1525.1880000000001"/>
    <n v="6"/>
    <n v="0.8"/>
    <n v="-2287.7820000000002"/>
  </r>
  <r>
    <n v="5312"/>
    <x v="2640"/>
    <x v="0"/>
    <x v="1036"/>
    <d v="2013-08-28T00:00:00"/>
    <s v="Standard Class"/>
    <s v="SU-20665"/>
    <s v="Stephanie Ulpright"/>
    <x v="2"/>
    <s v="United States"/>
    <x v="202"/>
    <x v="3"/>
    <n v="27834"/>
    <x v="0"/>
    <s v="OFF-LA-10004559"/>
    <x v="1"/>
    <x v="2"/>
    <x v="1340"/>
    <n v="9.2159999999999993"/>
    <n v="4"/>
    <n v="0.2"/>
    <n v="3.3408000000000002"/>
  </r>
  <r>
    <n v="5313"/>
    <x v="2640"/>
    <x v="0"/>
    <x v="1036"/>
    <d v="2013-08-28T00:00:00"/>
    <s v="Standard Class"/>
    <s v="SU-20665"/>
    <s v="Stephanie Ulpright"/>
    <x v="2"/>
    <s v="United States"/>
    <x v="202"/>
    <x v="3"/>
    <n v="27834"/>
    <x v="0"/>
    <s v="OFF-SU-10002573"/>
    <x v="1"/>
    <x v="14"/>
    <x v="350"/>
    <n v="28.047999999999998"/>
    <n v="2"/>
    <n v="0.2"/>
    <n v="3.5059999999999998"/>
  </r>
  <r>
    <n v="5314"/>
    <x v="2641"/>
    <x v="3"/>
    <x v="504"/>
    <d v="2014-06-05T00:00:00"/>
    <s v="Standard Class"/>
    <s v="DJ-13510"/>
    <s v="Don Jones"/>
    <x v="1"/>
    <s v="United States"/>
    <x v="8"/>
    <x v="1"/>
    <n v="94110"/>
    <x v="1"/>
    <s v="FUR-FU-10000222"/>
    <x v="0"/>
    <x v="5"/>
    <x v="591"/>
    <n v="64.959999999999994"/>
    <n v="2"/>
    <n v="0"/>
    <n v="21.436800000000002"/>
  </r>
  <r>
    <n v="5315"/>
    <x v="2641"/>
    <x v="3"/>
    <x v="504"/>
    <d v="2014-06-05T00:00:00"/>
    <s v="Standard Class"/>
    <s v="DJ-13510"/>
    <s v="Don Jones"/>
    <x v="1"/>
    <s v="United States"/>
    <x v="8"/>
    <x v="1"/>
    <n v="94110"/>
    <x v="1"/>
    <s v="OFF-EN-10001219"/>
    <x v="1"/>
    <x v="12"/>
    <x v="583"/>
    <n v="30.56"/>
    <n v="4"/>
    <n v="0"/>
    <n v="14.974399999999999"/>
  </r>
  <r>
    <n v="5316"/>
    <x v="2642"/>
    <x v="0"/>
    <x v="440"/>
    <d v="2013-09-05T00:00:00"/>
    <s v="Standard Class"/>
    <s v="DL-12865"/>
    <s v="Dan Lawera"/>
    <x v="0"/>
    <s v="United States"/>
    <x v="247"/>
    <x v="3"/>
    <n v="27405"/>
    <x v="0"/>
    <s v="FUR-CH-10002304"/>
    <x v="0"/>
    <x v="1"/>
    <x v="782"/>
    <n v="187.05600000000001"/>
    <n v="9"/>
    <n v="0.2"/>
    <n v="11.691000000000001"/>
  </r>
  <r>
    <n v="5317"/>
    <x v="2643"/>
    <x v="3"/>
    <x v="280"/>
    <d v="2014-06-10T00:00:00"/>
    <s v="First Class"/>
    <s v="Dp-13240"/>
    <s v="Dean percer"/>
    <x v="2"/>
    <s v="United States"/>
    <x v="289"/>
    <x v="18"/>
    <n v="37918"/>
    <x v="0"/>
    <s v="FUR-FU-10002364"/>
    <x v="0"/>
    <x v="5"/>
    <x v="1231"/>
    <n v="11.808"/>
    <n v="2"/>
    <n v="0.2"/>
    <n v="1.3284"/>
  </r>
  <r>
    <n v="5318"/>
    <x v="2643"/>
    <x v="3"/>
    <x v="280"/>
    <d v="2014-06-10T00:00:00"/>
    <s v="First Class"/>
    <s v="Dp-13240"/>
    <s v="Dean percer"/>
    <x v="2"/>
    <s v="United States"/>
    <x v="289"/>
    <x v="18"/>
    <n v="37918"/>
    <x v="0"/>
    <s v="FUR-FU-10004864"/>
    <x v="0"/>
    <x v="5"/>
    <x v="1710"/>
    <n v="9.6560000000000006"/>
    <n v="1"/>
    <n v="0.2"/>
    <n v="1.5690999999999999"/>
  </r>
  <r>
    <n v="5319"/>
    <x v="2643"/>
    <x v="3"/>
    <x v="280"/>
    <d v="2014-06-10T00:00:00"/>
    <s v="First Class"/>
    <s v="Dp-13240"/>
    <s v="Dean percer"/>
    <x v="2"/>
    <s v="United States"/>
    <x v="289"/>
    <x v="18"/>
    <n v="37918"/>
    <x v="0"/>
    <s v="OFF-PA-10003172"/>
    <x v="1"/>
    <x v="10"/>
    <x v="846"/>
    <n v="20.736000000000001"/>
    <n v="4"/>
    <n v="0.2"/>
    <n v="7.2576000000000001"/>
  </r>
  <r>
    <n v="5320"/>
    <x v="2643"/>
    <x v="3"/>
    <x v="280"/>
    <d v="2014-06-10T00:00:00"/>
    <s v="First Class"/>
    <s v="Dp-13240"/>
    <s v="Dean percer"/>
    <x v="2"/>
    <s v="United States"/>
    <x v="289"/>
    <x v="18"/>
    <n v="37918"/>
    <x v="0"/>
    <s v="OFF-BI-10000977"/>
    <x v="1"/>
    <x v="8"/>
    <x v="982"/>
    <n v="27.36"/>
    <n v="3"/>
    <n v="0.7"/>
    <n v="-21.888000000000002"/>
  </r>
  <r>
    <n v="5321"/>
    <x v="2643"/>
    <x v="3"/>
    <x v="280"/>
    <d v="2014-06-10T00:00:00"/>
    <s v="First Class"/>
    <s v="Dp-13240"/>
    <s v="Dean percer"/>
    <x v="2"/>
    <s v="United States"/>
    <x v="289"/>
    <x v="18"/>
    <n v="37918"/>
    <x v="0"/>
    <s v="FUR-TA-10000198"/>
    <x v="0"/>
    <x v="3"/>
    <x v="589"/>
    <n v="2314.116"/>
    <n v="7"/>
    <n v="0.4"/>
    <n v="-1002.7836"/>
  </r>
  <r>
    <n v="5322"/>
    <x v="2643"/>
    <x v="3"/>
    <x v="280"/>
    <d v="2014-06-10T00:00:00"/>
    <s v="First Class"/>
    <s v="Dp-13240"/>
    <s v="Dean percer"/>
    <x v="2"/>
    <s v="United States"/>
    <x v="289"/>
    <x v="18"/>
    <n v="37918"/>
    <x v="0"/>
    <s v="OFF-BI-10003984"/>
    <x v="1"/>
    <x v="8"/>
    <x v="690"/>
    <n v="34.235999999999997"/>
    <n v="4"/>
    <n v="0.7"/>
    <n v="-26.247599999999998"/>
  </r>
  <r>
    <n v="5323"/>
    <x v="2643"/>
    <x v="3"/>
    <x v="280"/>
    <d v="2014-06-10T00:00:00"/>
    <s v="First Class"/>
    <s v="Dp-13240"/>
    <s v="Dean percer"/>
    <x v="2"/>
    <s v="United States"/>
    <x v="289"/>
    <x v="18"/>
    <n v="37918"/>
    <x v="0"/>
    <s v="FUR-FU-10003691"/>
    <x v="0"/>
    <x v="5"/>
    <x v="877"/>
    <n v="19.760000000000002"/>
    <n v="2"/>
    <n v="0.2"/>
    <n v="5.9279999999999999"/>
  </r>
  <r>
    <n v="5324"/>
    <x v="2644"/>
    <x v="3"/>
    <x v="65"/>
    <d v="2014-09-24T00:00:00"/>
    <s v="Second Class"/>
    <s v="TM-21010"/>
    <s v="Tamara Manning"/>
    <x v="0"/>
    <s v="United States"/>
    <x v="438"/>
    <x v="8"/>
    <n v="68801"/>
    <x v="2"/>
    <s v="OFF-PA-10004082"/>
    <x v="1"/>
    <x v="10"/>
    <x v="224"/>
    <n v="15.96"/>
    <n v="2"/>
    <n v="0"/>
    <n v="7.98"/>
  </r>
  <r>
    <n v="5325"/>
    <x v="2645"/>
    <x v="1"/>
    <x v="784"/>
    <d v="2012-09-12T00:00:00"/>
    <s v="Standard Class"/>
    <s v="TZ-21580"/>
    <s v="Tracy Zic"/>
    <x v="0"/>
    <s v="United States"/>
    <x v="80"/>
    <x v="1"/>
    <n v="90712"/>
    <x v="1"/>
    <s v="OFF-AR-10003723"/>
    <x v="1"/>
    <x v="6"/>
    <x v="1150"/>
    <n v="16.899999999999999"/>
    <n v="5"/>
    <n v="0"/>
    <n v="6.2530000000000001"/>
  </r>
  <r>
    <n v="5326"/>
    <x v="2645"/>
    <x v="1"/>
    <x v="784"/>
    <d v="2012-09-12T00:00:00"/>
    <s v="Standard Class"/>
    <s v="TZ-21580"/>
    <s v="Tracy Zic"/>
    <x v="0"/>
    <s v="United States"/>
    <x v="80"/>
    <x v="1"/>
    <n v="90712"/>
    <x v="1"/>
    <s v="FUR-FU-10004270"/>
    <x v="0"/>
    <x v="5"/>
    <x v="989"/>
    <n v="25.08"/>
    <n v="6"/>
    <n v="0"/>
    <n v="9.0288000000000004"/>
  </r>
  <r>
    <n v="5327"/>
    <x v="2646"/>
    <x v="1"/>
    <x v="184"/>
    <d v="2012-01-22T00:00:00"/>
    <s v="Standard Class"/>
    <s v="SC-20260"/>
    <s v="Scott Cohen"/>
    <x v="1"/>
    <s v="United States"/>
    <x v="104"/>
    <x v="31"/>
    <n v="1841"/>
    <x v="3"/>
    <s v="OFF-AR-10003183"/>
    <x v="1"/>
    <x v="6"/>
    <x v="1390"/>
    <n v="6.68"/>
    <n v="2"/>
    <n v="0"/>
    <n v="2.004"/>
  </r>
  <r>
    <n v="5328"/>
    <x v="2647"/>
    <x v="2"/>
    <x v="1037"/>
    <d v="2011-09-01T00:00:00"/>
    <s v="Second Class"/>
    <s v="LS-17230"/>
    <s v="Lycoris Saunders"/>
    <x v="0"/>
    <s v="United States"/>
    <x v="1"/>
    <x v="1"/>
    <n v="90049"/>
    <x v="1"/>
    <s v="OFF-PA-10002005"/>
    <x v="1"/>
    <x v="10"/>
    <x v="505"/>
    <n v="19.440000000000001"/>
    <n v="3"/>
    <n v="0"/>
    <n v="9.3312000000000008"/>
  </r>
  <r>
    <n v="5329"/>
    <x v="2648"/>
    <x v="1"/>
    <x v="616"/>
    <d v="2012-09-03T00:00:00"/>
    <s v="Standard Class"/>
    <s v="MV-18190"/>
    <s v="Mike Vittorini"/>
    <x v="0"/>
    <s v="United States"/>
    <x v="12"/>
    <x v="5"/>
    <n v="77036"/>
    <x v="2"/>
    <s v="TEC-PH-10000149"/>
    <x v="2"/>
    <x v="7"/>
    <x v="419"/>
    <n v="31.92"/>
    <n v="2"/>
    <n v="0.2"/>
    <n v="2.3940000000000001"/>
  </r>
  <r>
    <n v="5330"/>
    <x v="2649"/>
    <x v="0"/>
    <x v="591"/>
    <d v="2013-12-29T00:00:00"/>
    <s v="Second Class"/>
    <s v="BD-11620"/>
    <s v="Brian DeCherney"/>
    <x v="0"/>
    <s v="United States"/>
    <x v="20"/>
    <x v="15"/>
    <n v="10035"/>
    <x v="3"/>
    <s v="OFF-BI-10001524"/>
    <x v="1"/>
    <x v="8"/>
    <x v="298"/>
    <n v="33.567999999999998"/>
    <n v="2"/>
    <n v="0.2"/>
    <n v="11.748799999999999"/>
  </r>
  <r>
    <n v="5331"/>
    <x v="2650"/>
    <x v="0"/>
    <x v="913"/>
    <d v="2013-09-09T00:00:00"/>
    <s v="Standard Class"/>
    <s v="CV-12295"/>
    <s v="Christina VanderZanden"/>
    <x v="0"/>
    <s v="United States"/>
    <x v="20"/>
    <x v="15"/>
    <n v="10011"/>
    <x v="3"/>
    <s v="FUR-FU-10004748"/>
    <x v="0"/>
    <x v="5"/>
    <x v="1243"/>
    <n v="63.94"/>
    <n v="1"/>
    <n v="0"/>
    <n v="24.936599999999999"/>
  </r>
  <r>
    <n v="5332"/>
    <x v="2650"/>
    <x v="0"/>
    <x v="913"/>
    <d v="2013-09-09T00:00:00"/>
    <s v="Standard Class"/>
    <s v="CV-12295"/>
    <s v="Christina VanderZanden"/>
    <x v="0"/>
    <s v="United States"/>
    <x v="20"/>
    <x v="15"/>
    <n v="10011"/>
    <x v="3"/>
    <s v="OFF-BI-10001460"/>
    <x v="1"/>
    <x v="8"/>
    <x v="58"/>
    <n v="60.6"/>
    <n v="5"/>
    <n v="0.2"/>
    <n v="20.452500000000001"/>
  </r>
  <r>
    <n v="5333"/>
    <x v="2650"/>
    <x v="0"/>
    <x v="913"/>
    <d v="2013-09-09T00:00:00"/>
    <s v="Standard Class"/>
    <s v="CV-12295"/>
    <s v="Christina VanderZanden"/>
    <x v="0"/>
    <s v="United States"/>
    <x v="20"/>
    <x v="15"/>
    <n v="10011"/>
    <x v="3"/>
    <s v="OFF-SU-10002503"/>
    <x v="1"/>
    <x v="14"/>
    <x v="669"/>
    <n v="22.72"/>
    <n v="4"/>
    <n v="0"/>
    <n v="6.5888"/>
  </r>
  <r>
    <n v="5334"/>
    <x v="2651"/>
    <x v="2"/>
    <x v="86"/>
    <d v="2011-01-09T00:00:00"/>
    <s v="Standard Class"/>
    <s v="KB-16315"/>
    <s v="Karl Braun"/>
    <x v="0"/>
    <s v="United States"/>
    <x v="46"/>
    <x v="13"/>
    <n v="19711"/>
    <x v="3"/>
    <s v="FUR-FU-10001731"/>
    <x v="0"/>
    <x v="5"/>
    <x v="1547"/>
    <n v="10.68"/>
    <n v="4"/>
    <n v="0"/>
    <n v="4.0583999999999998"/>
  </r>
  <r>
    <n v="5335"/>
    <x v="2651"/>
    <x v="2"/>
    <x v="86"/>
    <d v="2011-01-09T00:00:00"/>
    <s v="Standard Class"/>
    <s v="KB-16315"/>
    <s v="Karl Braun"/>
    <x v="0"/>
    <s v="United States"/>
    <x v="46"/>
    <x v="13"/>
    <n v="19711"/>
    <x v="3"/>
    <s v="OFF-PA-10002160"/>
    <x v="1"/>
    <x v="10"/>
    <x v="1190"/>
    <n v="17.34"/>
    <n v="3"/>
    <n v="0"/>
    <n v="8.4966000000000008"/>
  </r>
  <r>
    <n v="5336"/>
    <x v="2651"/>
    <x v="2"/>
    <x v="86"/>
    <d v="2011-01-09T00:00:00"/>
    <s v="Standard Class"/>
    <s v="KB-16315"/>
    <s v="Karl Braun"/>
    <x v="0"/>
    <s v="United States"/>
    <x v="46"/>
    <x v="13"/>
    <n v="19711"/>
    <x v="3"/>
    <s v="OFF-PA-10002659"/>
    <x v="1"/>
    <x v="10"/>
    <x v="922"/>
    <n v="3.38"/>
    <n v="1"/>
    <n v="0"/>
    <n v="1.5548"/>
  </r>
  <r>
    <n v="5337"/>
    <x v="2652"/>
    <x v="1"/>
    <x v="1031"/>
    <d v="2012-05-25T00:00:00"/>
    <s v="Standard Class"/>
    <s v="ME-18010"/>
    <s v="Michelle Ellison"/>
    <x v="1"/>
    <s v="United States"/>
    <x v="4"/>
    <x v="4"/>
    <n v="98105"/>
    <x v="1"/>
    <s v="OFF-BI-10001636"/>
    <x v="1"/>
    <x v="8"/>
    <x v="668"/>
    <n v="26.975999999999999"/>
    <n v="4"/>
    <n v="0.2"/>
    <n v="8.7672000000000008"/>
  </r>
  <r>
    <n v="5338"/>
    <x v="2653"/>
    <x v="3"/>
    <x v="524"/>
    <d v="2014-10-22T00:00:00"/>
    <s v="Standard Class"/>
    <s v="AJ-10780"/>
    <s v="Anthony Jacobs"/>
    <x v="1"/>
    <s v="United States"/>
    <x v="48"/>
    <x v="16"/>
    <n v="85254"/>
    <x v="1"/>
    <s v="OFF-PA-10000062"/>
    <x v="1"/>
    <x v="10"/>
    <x v="1375"/>
    <n v="307.77600000000001"/>
    <n v="7"/>
    <n v="0.2"/>
    <n v="111.5688"/>
  </r>
  <r>
    <n v="5339"/>
    <x v="2654"/>
    <x v="1"/>
    <x v="529"/>
    <d v="2012-11-14T00:00:00"/>
    <s v="Second Class"/>
    <s v="DV-13465"/>
    <s v="Dianna Vittorini"/>
    <x v="0"/>
    <s v="United States"/>
    <x v="147"/>
    <x v="15"/>
    <n v="11572"/>
    <x v="3"/>
    <s v="OFF-ST-10002554"/>
    <x v="1"/>
    <x v="4"/>
    <x v="1144"/>
    <n v="244.55"/>
    <n v="5"/>
    <n v="0"/>
    <n v="4.891"/>
  </r>
  <r>
    <n v="5340"/>
    <x v="2654"/>
    <x v="1"/>
    <x v="529"/>
    <d v="2012-11-14T00:00:00"/>
    <s v="Second Class"/>
    <s v="DV-13465"/>
    <s v="Dianna Vittorini"/>
    <x v="0"/>
    <s v="United States"/>
    <x v="147"/>
    <x v="15"/>
    <n v="11572"/>
    <x v="3"/>
    <s v="OFF-EN-10001509"/>
    <x v="1"/>
    <x v="12"/>
    <x v="29"/>
    <n v="12.24"/>
    <n v="6"/>
    <n v="0"/>
    <n v="5.7527999999999997"/>
  </r>
  <r>
    <n v="5341"/>
    <x v="2654"/>
    <x v="1"/>
    <x v="529"/>
    <d v="2012-11-14T00:00:00"/>
    <s v="Second Class"/>
    <s v="DV-13465"/>
    <s v="Dianna Vittorini"/>
    <x v="0"/>
    <s v="United States"/>
    <x v="147"/>
    <x v="15"/>
    <n v="11572"/>
    <x v="3"/>
    <s v="TEC-AC-10002018"/>
    <x v="2"/>
    <x v="11"/>
    <x v="1674"/>
    <n v="13.98"/>
    <n v="2"/>
    <n v="0"/>
    <n v="6.0114000000000001"/>
  </r>
  <r>
    <n v="5342"/>
    <x v="2654"/>
    <x v="1"/>
    <x v="529"/>
    <d v="2012-11-14T00:00:00"/>
    <s v="Second Class"/>
    <s v="DV-13465"/>
    <s v="Dianna Vittorini"/>
    <x v="0"/>
    <s v="United States"/>
    <x v="147"/>
    <x v="15"/>
    <n v="11572"/>
    <x v="3"/>
    <s v="TEC-AC-10002637"/>
    <x v="2"/>
    <x v="11"/>
    <x v="1308"/>
    <n v="899.95"/>
    <n v="5"/>
    <n v="0"/>
    <n v="53.997"/>
  </r>
  <r>
    <n v="5343"/>
    <x v="2655"/>
    <x v="2"/>
    <x v="871"/>
    <d v="2011-11-27T00:00:00"/>
    <s v="Standard Class"/>
    <s v="JK-15325"/>
    <s v="Jason Klamczynski"/>
    <x v="1"/>
    <s v="United States"/>
    <x v="61"/>
    <x v="5"/>
    <n v="75220"/>
    <x v="2"/>
    <s v="OFF-EN-10001509"/>
    <x v="1"/>
    <x v="12"/>
    <x v="29"/>
    <n v="1.6319999999999999"/>
    <n v="1"/>
    <n v="0.2"/>
    <n v="0.55079999999999996"/>
  </r>
  <r>
    <n v="5344"/>
    <x v="2655"/>
    <x v="2"/>
    <x v="871"/>
    <d v="2011-11-27T00:00:00"/>
    <s v="Standard Class"/>
    <s v="JK-15325"/>
    <s v="Jason Klamczynski"/>
    <x v="1"/>
    <s v="United States"/>
    <x v="61"/>
    <x v="5"/>
    <n v="75220"/>
    <x v="2"/>
    <s v="TEC-PH-10004922"/>
    <x v="2"/>
    <x v="7"/>
    <x v="1067"/>
    <n v="267.95999999999998"/>
    <n v="5"/>
    <n v="0.2"/>
    <n v="16.747499999999999"/>
  </r>
  <r>
    <n v="5345"/>
    <x v="2656"/>
    <x v="1"/>
    <x v="2"/>
    <d v="2012-10-13T00:00:00"/>
    <s v="Second Class"/>
    <s v="SH-20395"/>
    <s v="Shahid Hopkins"/>
    <x v="0"/>
    <s v="United States"/>
    <x v="30"/>
    <x v="15"/>
    <n v="14609"/>
    <x v="3"/>
    <s v="TEC-AC-10002550"/>
    <x v="2"/>
    <x v="11"/>
    <x v="1539"/>
    <n v="31.95"/>
    <n v="1"/>
    <n v="0"/>
    <n v="2.2364999999999999"/>
  </r>
  <r>
    <n v="5346"/>
    <x v="2657"/>
    <x v="3"/>
    <x v="708"/>
    <d v="2014-03-24T00:00:00"/>
    <s v="Second Class"/>
    <s v="SC-20725"/>
    <s v="Steven Cartwright"/>
    <x v="0"/>
    <s v="United States"/>
    <x v="1"/>
    <x v="1"/>
    <n v="90045"/>
    <x v="1"/>
    <s v="OFF-ST-10003208"/>
    <x v="1"/>
    <x v="4"/>
    <x v="243"/>
    <n v="725.84"/>
    <n v="4"/>
    <n v="0"/>
    <n v="210.49359999999999"/>
  </r>
  <r>
    <n v="5347"/>
    <x v="2657"/>
    <x v="3"/>
    <x v="708"/>
    <d v="2014-03-24T00:00:00"/>
    <s v="Second Class"/>
    <s v="SC-20725"/>
    <s v="Steven Cartwright"/>
    <x v="0"/>
    <s v="United States"/>
    <x v="1"/>
    <x v="1"/>
    <n v="90045"/>
    <x v="1"/>
    <s v="OFF-BI-10003981"/>
    <x v="1"/>
    <x v="8"/>
    <x v="109"/>
    <n v="10.896000000000001"/>
    <n v="3"/>
    <n v="0.2"/>
    <n v="3.9498000000000002"/>
  </r>
  <r>
    <n v="5348"/>
    <x v="2657"/>
    <x v="3"/>
    <x v="708"/>
    <d v="2014-03-24T00:00:00"/>
    <s v="Second Class"/>
    <s v="SC-20725"/>
    <s v="Steven Cartwright"/>
    <x v="0"/>
    <s v="United States"/>
    <x v="1"/>
    <x v="1"/>
    <n v="90045"/>
    <x v="1"/>
    <s v="OFF-BI-10001031"/>
    <x v="1"/>
    <x v="8"/>
    <x v="865"/>
    <n v="8.5440000000000005"/>
    <n v="2"/>
    <n v="0.2"/>
    <n v="2.8835999999999999"/>
  </r>
  <r>
    <n v="5349"/>
    <x v="2658"/>
    <x v="1"/>
    <x v="1038"/>
    <d v="2012-10-01T00:00:00"/>
    <s v="Standard Class"/>
    <s v="CS-12250"/>
    <s v="Chris Selesnick"/>
    <x v="1"/>
    <s v="United States"/>
    <x v="439"/>
    <x v="11"/>
    <n v="55125"/>
    <x v="2"/>
    <s v="OFF-BI-10003676"/>
    <x v="1"/>
    <x v="8"/>
    <x v="816"/>
    <n v="32.340000000000003"/>
    <n v="3"/>
    <n v="0"/>
    <n v="15.523199999999999"/>
  </r>
  <r>
    <n v="5350"/>
    <x v="2658"/>
    <x v="1"/>
    <x v="1038"/>
    <d v="2012-10-01T00:00:00"/>
    <s v="Standard Class"/>
    <s v="CS-12250"/>
    <s v="Chris Selesnick"/>
    <x v="1"/>
    <s v="United States"/>
    <x v="439"/>
    <x v="11"/>
    <n v="55125"/>
    <x v="2"/>
    <s v="OFF-PA-10004082"/>
    <x v="1"/>
    <x v="10"/>
    <x v="224"/>
    <n v="39.9"/>
    <n v="5"/>
    <n v="0"/>
    <n v="19.95"/>
  </r>
  <r>
    <n v="5351"/>
    <x v="2659"/>
    <x v="3"/>
    <x v="34"/>
    <d v="2014-12-17T00:00:00"/>
    <s v="Standard Class"/>
    <s v="LH-16900"/>
    <s v="Lena Hernandez"/>
    <x v="0"/>
    <s v="United States"/>
    <x v="111"/>
    <x v="10"/>
    <n v="60068"/>
    <x v="2"/>
    <s v="OFF-PA-10001019"/>
    <x v="1"/>
    <x v="10"/>
    <x v="675"/>
    <n v="143.85599999999999"/>
    <n v="9"/>
    <n v="0.2"/>
    <n v="48.551400000000001"/>
  </r>
  <r>
    <n v="5352"/>
    <x v="2660"/>
    <x v="0"/>
    <x v="47"/>
    <d v="2013-09-13T00:00:00"/>
    <s v="Standard Class"/>
    <s v="YC-21895"/>
    <s v="Yoseph Carroll"/>
    <x v="1"/>
    <s v="United States"/>
    <x v="61"/>
    <x v="5"/>
    <n v="75217"/>
    <x v="2"/>
    <s v="OFF-PA-10004665"/>
    <x v="1"/>
    <x v="10"/>
    <x v="1380"/>
    <n v="41.92"/>
    <n v="4"/>
    <n v="0.2"/>
    <n v="15.196"/>
  </r>
  <r>
    <n v="5353"/>
    <x v="2660"/>
    <x v="0"/>
    <x v="47"/>
    <d v="2013-09-13T00:00:00"/>
    <s v="Standard Class"/>
    <s v="YC-21895"/>
    <s v="Yoseph Carroll"/>
    <x v="1"/>
    <s v="United States"/>
    <x v="61"/>
    <x v="5"/>
    <n v="75217"/>
    <x v="2"/>
    <s v="TEC-PH-10002447"/>
    <x v="2"/>
    <x v="7"/>
    <x v="53"/>
    <n v="329.584"/>
    <n v="2"/>
    <n v="0.2"/>
    <n v="37.078200000000002"/>
  </r>
  <r>
    <n v="5354"/>
    <x v="2661"/>
    <x v="0"/>
    <x v="323"/>
    <d v="2013-07-09T00:00:00"/>
    <s v="First Class"/>
    <s v="CY-12745"/>
    <s v="Craig Yedwab"/>
    <x v="1"/>
    <s v="United States"/>
    <x v="53"/>
    <x v="28"/>
    <n v="71203"/>
    <x v="0"/>
    <s v="OFF-BI-10000014"/>
    <x v="1"/>
    <x v="8"/>
    <x v="628"/>
    <n v="87.28"/>
    <n v="8"/>
    <n v="0"/>
    <n v="41.021599999999999"/>
  </r>
  <r>
    <n v="5355"/>
    <x v="2662"/>
    <x v="2"/>
    <x v="8"/>
    <d v="2011-05-19T00:00:00"/>
    <s v="Standard Class"/>
    <s v="AH-10030"/>
    <s v="Aaron Hawkins"/>
    <x v="1"/>
    <s v="United States"/>
    <x v="1"/>
    <x v="1"/>
    <n v="90004"/>
    <x v="1"/>
    <s v="FUR-CH-10002439"/>
    <x v="0"/>
    <x v="1"/>
    <x v="1316"/>
    <n v="279.45600000000002"/>
    <n v="6"/>
    <n v="0.2"/>
    <n v="20.959199999999999"/>
  </r>
  <r>
    <n v="5356"/>
    <x v="2662"/>
    <x v="2"/>
    <x v="8"/>
    <d v="2011-05-19T00:00:00"/>
    <s v="Standard Class"/>
    <s v="AH-10030"/>
    <s v="Aaron Hawkins"/>
    <x v="1"/>
    <s v="United States"/>
    <x v="1"/>
    <x v="1"/>
    <n v="90004"/>
    <x v="1"/>
    <s v="OFF-PA-10003063"/>
    <x v="1"/>
    <x v="10"/>
    <x v="1711"/>
    <n v="8"/>
    <n v="2"/>
    <n v="0"/>
    <n v="3.84"/>
  </r>
  <r>
    <n v="5357"/>
    <x v="2663"/>
    <x v="0"/>
    <x v="321"/>
    <d v="2013-04-10T00:00:00"/>
    <s v="Standard Class"/>
    <s v="AR-10540"/>
    <s v="Andy Reiter"/>
    <x v="0"/>
    <s v="United States"/>
    <x v="8"/>
    <x v="1"/>
    <n v="94109"/>
    <x v="1"/>
    <s v="OFF-BI-10002982"/>
    <x v="1"/>
    <x v="8"/>
    <x v="1258"/>
    <n v="27.24"/>
    <n v="5"/>
    <n v="0.2"/>
    <n v="9.5340000000000007"/>
  </r>
  <r>
    <n v="5358"/>
    <x v="2664"/>
    <x v="2"/>
    <x v="79"/>
    <d v="2011-11-08T00:00:00"/>
    <s v="Standard Class"/>
    <s v="SS-20590"/>
    <s v="Sonia Sunley"/>
    <x v="0"/>
    <s v="United States"/>
    <x v="8"/>
    <x v="1"/>
    <n v="94122"/>
    <x v="1"/>
    <s v="TEC-AC-10004510"/>
    <x v="2"/>
    <x v="11"/>
    <x v="944"/>
    <n v="16.36"/>
    <n v="1"/>
    <n v="0"/>
    <n v="1.6359999999999999"/>
  </r>
  <r>
    <n v="5359"/>
    <x v="2664"/>
    <x v="2"/>
    <x v="79"/>
    <d v="2011-11-08T00:00:00"/>
    <s v="Standard Class"/>
    <s v="SS-20590"/>
    <s v="Sonia Sunley"/>
    <x v="0"/>
    <s v="United States"/>
    <x v="8"/>
    <x v="1"/>
    <n v="94122"/>
    <x v="1"/>
    <s v="OFF-ST-10000321"/>
    <x v="1"/>
    <x v="4"/>
    <x v="1534"/>
    <n v="15.78"/>
    <n v="2"/>
    <n v="0"/>
    <n v="0.63119999999999998"/>
  </r>
  <r>
    <n v="5360"/>
    <x v="2664"/>
    <x v="2"/>
    <x v="79"/>
    <d v="2011-11-08T00:00:00"/>
    <s v="Standard Class"/>
    <s v="SS-20590"/>
    <s v="Sonia Sunley"/>
    <x v="0"/>
    <s v="United States"/>
    <x v="8"/>
    <x v="1"/>
    <n v="94122"/>
    <x v="1"/>
    <s v="OFF-AR-10004602"/>
    <x v="1"/>
    <x v="6"/>
    <x v="1217"/>
    <n v="45.98"/>
    <n v="2"/>
    <n v="0"/>
    <n v="12.8744"/>
  </r>
  <r>
    <n v="5361"/>
    <x v="2665"/>
    <x v="3"/>
    <x v="349"/>
    <d v="2014-04-19T00:00:00"/>
    <s v="Standard Class"/>
    <s v="DW-13585"/>
    <s v="Dorothy Wardle"/>
    <x v="1"/>
    <s v="United States"/>
    <x v="115"/>
    <x v="3"/>
    <n v="28314"/>
    <x v="0"/>
    <s v="FUR-BO-10003433"/>
    <x v="0"/>
    <x v="0"/>
    <x v="911"/>
    <n v="198.27199999999999"/>
    <n v="8"/>
    <n v="0.2"/>
    <n v="-32.219200000000001"/>
  </r>
  <r>
    <n v="5362"/>
    <x v="2666"/>
    <x v="3"/>
    <x v="255"/>
    <d v="2014-11-06T00:00:00"/>
    <s v="First Class"/>
    <s v="NC-18625"/>
    <s v="Noah Childs"/>
    <x v="1"/>
    <s v="United States"/>
    <x v="61"/>
    <x v="5"/>
    <n v="75217"/>
    <x v="2"/>
    <s v="OFF-ST-10001496"/>
    <x v="1"/>
    <x v="4"/>
    <x v="726"/>
    <n v="720.76"/>
    <n v="5"/>
    <n v="0.2"/>
    <n v="54.057000000000002"/>
  </r>
  <r>
    <n v="5363"/>
    <x v="2667"/>
    <x v="0"/>
    <x v="723"/>
    <d v="2014-03-01T00:00:00"/>
    <s v="Standard Class"/>
    <s v="CD-11920"/>
    <s v="Carlos Daly"/>
    <x v="0"/>
    <s v="United States"/>
    <x v="391"/>
    <x v="41"/>
    <n v="67212"/>
    <x v="2"/>
    <s v="FUR-FU-10000672"/>
    <x v="0"/>
    <x v="5"/>
    <x v="1508"/>
    <n v="70.56"/>
    <n v="6"/>
    <n v="0"/>
    <n v="23.990400000000001"/>
  </r>
  <r>
    <n v="5364"/>
    <x v="2667"/>
    <x v="0"/>
    <x v="723"/>
    <d v="2014-03-01T00:00:00"/>
    <s v="Standard Class"/>
    <s v="CD-11920"/>
    <s v="Carlos Daly"/>
    <x v="0"/>
    <s v="United States"/>
    <x v="391"/>
    <x v="41"/>
    <n v="67212"/>
    <x v="2"/>
    <s v="OFF-AP-10001293"/>
    <x v="1"/>
    <x v="9"/>
    <x v="1337"/>
    <n v="81.96"/>
    <n v="2"/>
    <n v="0"/>
    <n v="22.948799999999999"/>
  </r>
  <r>
    <n v="5365"/>
    <x v="2668"/>
    <x v="2"/>
    <x v="1039"/>
    <d v="2011-01-22T00:00:00"/>
    <s v="Second Class"/>
    <s v="DW-13195"/>
    <s v="David Wiener"/>
    <x v="1"/>
    <s v="United States"/>
    <x v="24"/>
    <x v="21"/>
    <n v="97477"/>
    <x v="1"/>
    <s v="OFF-AP-10000692"/>
    <x v="1"/>
    <x v="9"/>
    <x v="1241"/>
    <n v="64.864000000000004"/>
    <n v="4"/>
    <n v="0.2"/>
    <n v="6.4863999999999997"/>
  </r>
  <r>
    <n v="5366"/>
    <x v="2669"/>
    <x v="0"/>
    <x v="73"/>
    <d v="2013-11-25T00:00:00"/>
    <s v="Standard Class"/>
    <s v="EH-13990"/>
    <s v="Erica Hackney"/>
    <x v="0"/>
    <s v="United States"/>
    <x v="12"/>
    <x v="5"/>
    <n v="77041"/>
    <x v="2"/>
    <s v="TEC-PH-10004539"/>
    <x v="2"/>
    <x v="7"/>
    <x v="852"/>
    <n v="151.19200000000001"/>
    <n v="1"/>
    <n v="0.2"/>
    <n v="13.2293"/>
  </r>
  <r>
    <n v="5367"/>
    <x v="2670"/>
    <x v="3"/>
    <x v="193"/>
    <d v="2014-06-16T00:00:00"/>
    <s v="Standard Class"/>
    <s v="BD-11320"/>
    <s v="Bill Donatelli"/>
    <x v="0"/>
    <s v="United States"/>
    <x v="4"/>
    <x v="4"/>
    <n v="98103"/>
    <x v="1"/>
    <s v="TEC-PH-10002923"/>
    <x v="2"/>
    <x v="7"/>
    <x v="680"/>
    <n v="88.775999999999996"/>
    <n v="3"/>
    <n v="0.2"/>
    <n v="7.7679"/>
  </r>
  <r>
    <n v="5368"/>
    <x v="2670"/>
    <x v="3"/>
    <x v="193"/>
    <d v="2014-06-16T00:00:00"/>
    <s v="Standard Class"/>
    <s v="BD-11320"/>
    <s v="Bill Donatelli"/>
    <x v="0"/>
    <s v="United States"/>
    <x v="4"/>
    <x v="4"/>
    <n v="98103"/>
    <x v="1"/>
    <s v="OFF-LA-10004689"/>
    <x v="1"/>
    <x v="2"/>
    <x v="261"/>
    <n v="11.56"/>
    <n v="4"/>
    <n v="0"/>
    <n v="5.4332000000000003"/>
  </r>
  <r>
    <n v="5369"/>
    <x v="2670"/>
    <x v="3"/>
    <x v="193"/>
    <d v="2014-06-16T00:00:00"/>
    <s v="Standard Class"/>
    <s v="BD-11320"/>
    <s v="Bill Donatelli"/>
    <x v="0"/>
    <s v="United States"/>
    <x v="4"/>
    <x v="4"/>
    <n v="98103"/>
    <x v="1"/>
    <s v="OFF-ST-10001228"/>
    <x v="1"/>
    <x v="4"/>
    <x v="445"/>
    <n v="15.58"/>
    <n v="1"/>
    <n v="0"/>
    <n v="3.895"/>
  </r>
  <r>
    <n v="5370"/>
    <x v="2671"/>
    <x v="3"/>
    <x v="18"/>
    <d v="2014-09-14T00:00:00"/>
    <s v="First Class"/>
    <s v="KH-16630"/>
    <s v="Ken Heidel"/>
    <x v="1"/>
    <s v="United States"/>
    <x v="59"/>
    <x v="24"/>
    <n v="44312"/>
    <x v="3"/>
    <s v="OFF-PA-10003302"/>
    <x v="1"/>
    <x v="10"/>
    <x v="1712"/>
    <n v="85.055999999999997"/>
    <n v="3"/>
    <n v="0.2"/>
    <n v="28.706399999999999"/>
  </r>
  <r>
    <n v="5371"/>
    <x v="2672"/>
    <x v="3"/>
    <x v="798"/>
    <d v="2014-04-13T00:00:00"/>
    <s v="Standard Class"/>
    <s v="NH-18610"/>
    <s v="Nicole Hansen"/>
    <x v="1"/>
    <s v="United States"/>
    <x v="423"/>
    <x v="12"/>
    <n v="48237"/>
    <x v="2"/>
    <s v="FUR-FU-10004665"/>
    <x v="0"/>
    <x v="5"/>
    <x v="1345"/>
    <n v="273.95999999999998"/>
    <n v="2"/>
    <n v="0"/>
    <n v="71.229600000000005"/>
  </r>
  <r>
    <n v="5372"/>
    <x v="2672"/>
    <x v="3"/>
    <x v="798"/>
    <d v="2014-04-13T00:00:00"/>
    <s v="Standard Class"/>
    <s v="NH-18610"/>
    <s v="Nicole Hansen"/>
    <x v="1"/>
    <s v="United States"/>
    <x v="423"/>
    <x v="12"/>
    <n v="48237"/>
    <x v="2"/>
    <s v="FUR-FU-10004188"/>
    <x v="0"/>
    <x v="5"/>
    <x v="734"/>
    <n v="306.89999999999998"/>
    <n v="3"/>
    <n v="0"/>
    <n v="79.793999999999997"/>
  </r>
  <r>
    <n v="5373"/>
    <x v="2673"/>
    <x v="1"/>
    <x v="1040"/>
    <d v="2012-10-30T00:00:00"/>
    <s v="Standard Class"/>
    <s v="AG-10495"/>
    <s v="Andrew Gjertsen"/>
    <x v="1"/>
    <s v="United States"/>
    <x v="12"/>
    <x v="5"/>
    <n v="77041"/>
    <x v="2"/>
    <s v="OFF-PA-10003177"/>
    <x v="1"/>
    <x v="10"/>
    <x v="89"/>
    <n v="15.552"/>
    <n v="3"/>
    <n v="0.2"/>
    <n v="5.4432"/>
  </r>
  <r>
    <n v="5374"/>
    <x v="2673"/>
    <x v="1"/>
    <x v="1040"/>
    <d v="2012-10-30T00:00:00"/>
    <s v="Standard Class"/>
    <s v="AG-10495"/>
    <s v="Andrew Gjertsen"/>
    <x v="1"/>
    <s v="United States"/>
    <x v="12"/>
    <x v="5"/>
    <n v="77041"/>
    <x v="2"/>
    <s v="FUR-TA-10002607"/>
    <x v="0"/>
    <x v="3"/>
    <x v="221"/>
    <n v="347.36099999999999"/>
    <n v="7"/>
    <n v="0.3"/>
    <n v="-69.472200000000001"/>
  </r>
  <r>
    <n v="5375"/>
    <x v="2673"/>
    <x v="1"/>
    <x v="1040"/>
    <d v="2012-10-30T00:00:00"/>
    <s v="Standard Class"/>
    <s v="AG-10495"/>
    <s v="Andrew Gjertsen"/>
    <x v="1"/>
    <s v="United States"/>
    <x v="12"/>
    <x v="5"/>
    <n v="77041"/>
    <x v="2"/>
    <s v="OFF-PA-10001166"/>
    <x v="1"/>
    <x v="10"/>
    <x v="769"/>
    <n v="10.368"/>
    <n v="2"/>
    <n v="0.2"/>
    <n v="3.6288"/>
  </r>
  <r>
    <n v="5376"/>
    <x v="2674"/>
    <x v="3"/>
    <x v="837"/>
    <d v="2014-01-06T00:00:00"/>
    <s v="Standard Class"/>
    <s v="RP-19855"/>
    <s v="Roy Phan"/>
    <x v="1"/>
    <s v="United States"/>
    <x v="4"/>
    <x v="4"/>
    <n v="98103"/>
    <x v="1"/>
    <s v="TEC-AC-10004510"/>
    <x v="2"/>
    <x v="11"/>
    <x v="944"/>
    <n v="98.16"/>
    <n v="6"/>
    <n v="0"/>
    <n v="9.8160000000000007"/>
  </r>
  <r>
    <n v="5377"/>
    <x v="2674"/>
    <x v="3"/>
    <x v="837"/>
    <d v="2014-01-06T00:00:00"/>
    <s v="Standard Class"/>
    <s v="RP-19855"/>
    <s v="Roy Phan"/>
    <x v="1"/>
    <s v="United States"/>
    <x v="4"/>
    <x v="4"/>
    <n v="98103"/>
    <x v="1"/>
    <s v="OFF-AR-10004062"/>
    <x v="1"/>
    <x v="6"/>
    <x v="33"/>
    <n v="31.44"/>
    <n v="3"/>
    <n v="0"/>
    <n v="7.86"/>
  </r>
  <r>
    <n v="5378"/>
    <x v="2675"/>
    <x v="2"/>
    <x v="29"/>
    <d v="2011-07-12T00:00:00"/>
    <s v="First Class"/>
    <s v="NB-18655"/>
    <s v="Nona Balk"/>
    <x v="1"/>
    <s v="United States"/>
    <x v="10"/>
    <x v="9"/>
    <n v="19134"/>
    <x v="3"/>
    <s v="OFF-EN-10000056"/>
    <x v="1"/>
    <x v="12"/>
    <x v="627"/>
    <n v="348.488"/>
    <n v="7"/>
    <n v="0.2"/>
    <n v="117.6147"/>
  </r>
  <r>
    <n v="5379"/>
    <x v="2675"/>
    <x v="2"/>
    <x v="29"/>
    <d v="2011-07-12T00:00:00"/>
    <s v="First Class"/>
    <s v="NB-18655"/>
    <s v="Nona Balk"/>
    <x v="1"/>
    <s v="United States"/>
    <x v="10"/>
    <x v="9"/>
    <n v="19134"/>
    <x v="3"/>
    <s v="OFF-ST-10001469"/>
    <x v="1"/>
    <x v="4"/>
    <x v="394"/>
    <n v="172.73599999999999"/>
    <n v="4"/>
    <n v="0.2"/>
    <n v="-30.2288"/>
  </r>
  <r>
    <n v="5380"/>
    <x v="2676"/>
    <x v="0"/>
    <x v="1041"/>
    <d v="2013-08-19T00:00:00"/>
    <s v="Standard Class"/>
    <s v="JM-15580"/>
    <s v="Jill Matthias"/>
    <x v="0"/>
    <s v="United States"/>
    <x v="1"/>
    <x v="1"/>
    <n v="90045"/>
    <x v="1"/>
    <s v="OFF-PA-10000551"/>
    <x v="1"/>
    <x v="10"/>
    <x v="1237"/>
    <n v="15.54"/>
    <n v="3"/>
    <n v="0"/>
    <n v="7.6146000000000003"/>
  </r>
  <r>
    <n v="5381"/>
    <x v="2676"/>
    <x v="0"/>
    <x v="1041"/>
    <d v="2013-08-19T00:00:00"/>
    <s v="Standard Class"/>
    <s v="JM-15580"/>
    <s v="Jill Matthias"/>
    <x v="0"/>
    <s v="United States"/>
    <x v="1"/>
    <x v="1"/>
    <n v="90045"/>
    <x v="1"/>
    <s v="TEC-MA-10000423"/>
    <x v="2"/>
    <x v="15"/>
    <x v="1713"/>
    <n v="105.55200000000001"/>
    <n v="6"/>
    <n v="0.2"/>
    <n v="35.623800000000003"/>
  </r>
  <r>
    <n v="5382"/>
    <x v="2677"/>
    <x v="0"/>
    <x v="64"/>
    <d v="2013-08-09T00:00:00"/>
    <s v="Second Class"/>
    <s v="DM-13525"/>
    <s v="Don Miller"/>
    <x v="1"/>
    <s v="United States"/>
    <x v="12"/>
    <x v="5"/>
    <n v="77070"/>
    <x v="2"/>
    <s v="OFF-PA-10001870"/>
    <x v="1"/>
    <x v="10"/>
    <x v="674"/>
    <n v="25.92"/>
    <n v="5"/>
    <n v="0.2"/>
    <n v="9.0719999999999992"/>
  </r>
  <r>
    <n v="5383"/>
    <x v="2677"/>
    <x v="0"/>
    <x v="64"/>
    <d v="2013-08-09T00:00:00"/>
    <s v="Second Class"/>
    <s v="DM-13525"/>
    <s v="Don Miller"/>
    <x v="1"/>
    <s v="United States"/>
    <x v="12"/>
    <x v="5"/>
    <n v="77070"/>
    <x v="2"/>
    <s v="OFF-FA-10001843"/>
    <x v="1"/>
    <x v="13"/>
    <x v="33"/>
    <n v="15.808"/>
    <n v="8"/>
    <n v="0.2"/>
    <n v="5.3352000000000004"/>
  </r>
  <r>
    <n v="5384"/>
    <x v="2677"/>
    <x v="0"/>
    <x v="64"/>
    <d v="2013-08-09T00:00:00"/>
    <s v="Second Class"/>
    <s v="DM-13525"/>
    <s v="Don Miller"/>
    <x v="1"/>
    <s v="United States"/>
    <x v="12"/>
    <x v="5"/>
    <n v="77070"/>
    <x v="2"/>
    <s v="OFF-PA-10002036"/>
    <x v="1"/>
    <x v="10"/>
    <x v="325"/>
    <n v="10.368"/>
    <n v="2"/>
    <n v="0.2"/>
    <n v="3.7584"/>
  </r>
  <r>
    <n v="5385"/>
    <x v="2678"/>
    <x v="3"/>
    <x v="335"/>
    <d v="2014-04-07T00:00:00"/>
    <s v="Standard Class"/>
    <s v="CC-12220"/>
    <s v="Chris Cortes"/>
    <x v="0"/>
    <s v="United States"/>
    <x v="10"/>
    <x v="9"/>
    <n v="19143"/>
    <x v="3"/>
    <s v="TEC-PH-10001760"/>
    <x v="2"/>
    <x v="7"/>
    <x v="254"/>
    <n v="358.2"/>
    <n v="3"/>
    <n v="0.4"/>
    <n v="41.79"/>
  </r>
  <r>
    <n v="5386"/>
    <x v="2678"/>
    <x v="3"/>
    <x v="335"/>
    <d v="2014-04-07T00:00:00"/>
    <s v="Standard Class"/>
    <s v="CC-12220"/>
    <s v="Chris Cortes"/>
    <x v="0"/>
    <s v="United States"/>
    <x v="10"/>
    <x v="9"/>
    <n v="19143"/>
    <x v="3"/>
    <s v="TEC-PH-10000673"/>
    <x v="2"/>
    <x v="7"/>
    <x v="1396"/>
    <n v="545.91600000000005"/>
    <n v="14"/>
    <n v="0.4"/>
    <n v="72.788799999999995"/>
  </r>
  <r>
    <n v="5387"/>
    <x v="2679"/>
    <x v="3"/>
    <x v="846"/>
    <d v="2014-03-18T00:00:00"/>
    <s v="Standard Class"/>
    <s v="GA-14725"/>
    <s v="Guy Armstrong"/>
    <x v="0"/>
    <s v="United States"/>
    <x v="440"/>
    <x v="36"/>
    <n v="72756"/>
    <x v="0"/>
    <s v="OFF-BI-10000829"/>
    <x v="1"/>
    <x v="8"/>
    <x v="304"/>
    <n v="40.409999999999997"/>
    <n v="9"/>
    <n v="0"/>
    <n v="18.5886"/>
  </r>
  <r>
    <n v="5388"/>
    <x v="2680"/>
    <x v="3"/>
    <x v="1042"/>
    <d v="2014-02-22T00:00:00"/>
    <s v="Second Class"/>
    <s v="CV-12805"/>
    <s v="Cynthia Voltz"/>
    <x v="1"/>
    <s v="United States"/>
    <x v="1"/>
    <x v="1"/>
    <n v="90045"/>
    <x v="1"/>
    <s v="TEC-PH-10001924"/>
    <x v="2"/>
    <x v="7"/>
    <x v="426"/>
    <n v="167.976"/>
    <n v="3"/>
    <n v="0.2"/>
    <n v="10.4985"/>
  </r>
  <r>
    <n v="5389"/>
    <x v="2680"/>
    <x v="3"/>
    <x v="1042"/>
    <d v="2014-02-22T00:00:00"/>
    <s v="Second Class"/>
    <s v="CV-12805"/>
    <s v="Cynthia Voltz"/>
    <x v="1"/>
    <s v="United States"/>
    <x v="1"/>
    <x v="1"/>
    <n v="90045"/>
    <x v="1"/>
    <s v="TEC-AC-10004864"/>
    <x v="2"/>
    <x v="11"/>
    <x v="1289"/>
    <n v="109.53"/>
    <n v="3"/>
    <n v="0"/>
    <n v="47.097900000000003"/>
  </r>
  <r>
    <n v="5390"/>
    <x v="2680"/>
    <x v="3"/>
    <x v="1042"/>
    <d v="2014-02-22T00:00:00"/>
    <s v="Second Class"/>
    <s v="CV-12805"/>
    <s v="Cynthia Voltz"/>
    <x v="1"/>
    <s v="United States"/>
    <x v="1"/>
    <x v="1"/>
    <n v="90045"/>
    <x v="1"/>
    <s v="OFF-LA-10004345"/>
    <x v="1"/>
    <x v="2"/>
    <x v="517"/>
    <n v="9.82"/>
    <n v="2"/>
    <n v="0"/>
    <n v="4.8117999999999999"/>
  </r>
  <r>
    <n v="5391"/>
    <x v="2681"/>
    <x v="3"/>
    <x v="468"/>
    <d v="2014-11-13T00:00:00"/>
    <s v="Second Class"/>
    <s v="NC-18535"/>
    <s v="Nick Crebassa"/>
    <x v="1"/>
    <s v="United States"/>
    <x v="4"/>
    <x v="4"/>
    <n v="98105"/>
    <x v="1"/>
    <s v="OFF-BI-10000088"/>
    <x v="1"/>
    <x v="8"/>
    <x v="1025"/>
    <n v="26.352"/>
    <n v="3"/>
    <n v="0.2"/>
    <n v="9.5526"/>
  </r>
  <r>
    <n v="5392"/>
    <x v="2682"/>
    <x v="2"/>
    <x v="84"/>
    <d v="2011-11-25T00:00:00"/>
    <s v="Standard Class"/>
    <s v="GR-14560"/>
    <s v="Georgia Rosenberg"/>
    <x v="1"/>
    <s v="United States"/>
    <x v="40"/>
    <x v="13"/>
    <n v="19805"/>
    <x v="3"/>
    <s v="OFF-LA-10002787"/>
    <x v="1"/>
    <x v="2"/>
    <x v="542"/>
    <n v="22.5"/>
    <n v="6"/>
    <n v="0"/>
    <n v="10.8"/>
  </r>
  <r>
    <n v="5393"/>
    <x v="2682"/>
    <x v="2"/>
    <x v="84"/>
    <d v="2011-11-25T00:00:00"/>
    <s v="Standard Class"/>
    <s v="GR-14560"/>
    <s v="Georgia Rosenberg"/>
    <x v="1"/>
    <s v="United States"/>
    <x v="40"/>
    <x v="13"/>
    <n v="19805"/>
    <x v="3"/>
    <s v="OFF-LA-10001569"/>
    <x v="1"/>
    <x v="2"/>
    <x v="633"/>
    <n v="9.9600000000000009"/>
    <n v="2"/>
    <n v="0"/>
    <n v="4.5815999999999999"/>
  </r>
  <r>
    <n v="5394"/>
    <x v="2682"/>
    <x v="2"/>
    <x v="84"/>
    <d v="2011-11-25T00:00:00"/>
    <s v="Standard Class"/>
    <s v="GR-14560"/>
    <s v="Georgia Rosenberg"/>
    <x v="1"/>
    <s v="United States"/>
    <x v="40"/>
    <x v="13"/>
    <n v="19805"/>
    <x v="3"/>
    <s v="OFF-BI-10002429"/>
    <x v="1"/>
    <x v="8"/>
    <x v="467"/>
    <n v="213.08"/>
    <n v="7"/>
    <n v="0"/>
    <n v="102.2784"/>
  </r>
  <r>
    <n v="5395"/>
    <x v="2682"/>
    <x v="2"/>
    <x v="84"/>
    <d v="2011-11-25T00:00:00"/>
    <s v="Standard Class"/>
    <s v="GR-14560"/>
    <s v="Georgia Rosenberg"/>
    <x v="1"/>
    <s v="United States"/>
    <x v="40"/>
    <x v="13"/>
    <n v="19805"/>
    <x v="3"/>
    <s v="FUR-BO-10000362"/>
    <x v="0"/>
    <x v="0"/>
    <x v="1037"/>
    <n v="1025.8800000000001"/>
    <n v="6"/>
    <n v="0"/>
    <n v="235.95240000000001"/>
  </r>
  <r>
    <n v="5396"/>
    <x v="2683"/>
    <x v="2"/>
    <x v="728"/>
    <d v="2011-11-21T00:00:00"/>
    <s v="Second Class"/>
    <s v="JG-15805"/>
    <s v="John Grady"/>
    <x v="1"/>
    <s v="United States"/>
    <x v="212"/>
    <x v="7"/>
    <n v="84604"/>
    <x v="1"/>
    <s v="OFF-PA-10003016"/>
    <x v="1"/>
    <x v="10"/>
    <x v="1385"/>
    <n v="21.98"/>
    <n v="7"/>
    <n v="0"/>
    <n v="9.891"/>
  </r>
  <r>
    <n v="5397"/>
    <x v="2684"/>
    <x v="0"/>
    <x v="446"/>
    <d v="2013-09-25T00:00:00"/>
    <s v="Same Day"/>
    <s v="EB-13750"/>
    <s v="Edward Becker"/>
    <x v="1"/>
    <s v="United States"/>
    <x v="8"/>
    <x v="1"/>
    <n v="94110"/>
    <x v="1"/>
    <s v="FUR-FU-10002501"/>
    <x v="0"/>
    <x v="5"/>
    <x v="1284"/>
    <n v="63.2"/>
    <n v="5"/>
    <n v="0"/>
    <n v="23.384"/>
  </r>
  <r>
    <n v="5398"/>
    <x v="2685"/>
    <x v="0"/>
    <x v="73"/>
    <d v="2013-11-28T00:00:00"/>
    <s v="Standard Class"/>
    <s v="MC-17605"/>
    <s v="Matt Connell"/>
    <x v="1"/>
    <s v="United States"/>
    <x v="1"/>
    <x v="1"/>
    <n v="90004"/>
    <x v="1"/>
    <s v="OFF-AP-10003622"/>
    <x v="1"/>
    <x v="9"/>
    <x v="188"/>
    <n v="39"/>
    <n v="12"/>
    <n v="0"/>
    <n v="11.31"/>
  </r>
  <r>
    <n v="5399"/>
    <x v="2686"/>
    <x v="0"/>
    <x v="720"/>
    <d v="2013-03-10T00:00:00"/>
    <s v="Standard Class"/>
    <s v="BM-11650"/>
    <s v="Brian Moss"/>
    <x v="1"/>
    <s v="United States"/>
    <x v="152"/>
    <x v="24"/>
    <n v="43130"/>
    <x v="3"/>
    <s v="OFF-BI-10002764"/>
    <x v="1"/>
    <x v="8"/>
    <x v="502"/>
    <n v="2.907"/>
    <n v="3"/>
    <n v="0.7"/>
    <n v="-2.0348999999999999"/>
  </r>
  <r>
    <n v="5400"/>
    <x v="2687"/>
    <x v="0"/>
    <x v="526"/>
    <d v="2013-04-15T00:00:00"/>
    <s v="Standard Class"/>
    <s v="HF-14995"/>
    <s v="Herbert Flentye"/>
    <x v="0"/>
    <s v="United States"/>
    <x v="1"/>
    <x v="1"/>
    <n v="90004"/>
    <x v="1"/>
    <s v="FUR-BO-10001798"/>
    <x v="0"/>
    <x v="0"/>
    <x v="0"/>
    <n v="556.66499999999996"/>
    <n v="5"/>
    <n v="0.15"/>
    <n v="6.5490000000000004"/>
  </r>
  <r>
    <n v="5401"/>
    <x v="2688"/>
    <x v="3"/>
    <x v="296"/>
    <d v="2014-09-24T00:00:00"/>
    <s v="First Class"/>
    <s v="ML-18265"/>
    <s v="Muhammed Lee"/>
    <x v="0"/>
    <s v="United States"/>
    <x v="4"/>
    <x v="4"/>
    <n v="98103"/>
    <x v="1"/>
    <s v="TEC-AC-10000158"/>
    <x v="2"/>
    <x v="11"/>
    <x v="353"/>
    <n v="71.98"/>
    <n v="2"/>
    <n v="0"/>
    <n v="15.1158"/>
  </r>
  <r>
    <n v="5402"/>
    <x v="2688"/>
    <x v="3"/>
    <x v="296"/>
    <d v="2014-09-24T00:00:00"/>
    <s v="First Class"/>
    <s v="ML-18265"/>
    <s v="Muhammed Lee"/>
    <x v="0"/>
    <s v="United States"/>
    <x v="4"/>
    <x v="4"/>
    <n v="98103"/>
    <x v="1"/>
    <s v="TEC-AC-10000303"/>
    <x v="2"/>
    <x v="11"/>
    <x v="429"/>
    <n v="79.98"/>
    <n v="2"/>
    <n v="0"/>
    <n v="26.3934"/>
  </r>
  <r>
    <n v="5403"/>
    <x v="2689"/>
    <x v="3"/>
    <x v="1043"/>
    <d v="2014-08-30T00:00:00"/>
    <s v="Standard Class"/>
    <s v="AH-10195"/>
    <s v="Alan Haines"/>
    <x v="1"/>
    <s v="United States"/>
    <x v="20"/>
    <x v="15"/>
    <n v="10024"/>
    <x v="3"/>
    <s v="OFF-BI-10003910"/>
    <x v="1"/>
    <x v="8"/>
    <x v="8"/>
    <n v="24.672000000000001"/>
    <n v="4"/>
    <n v="0.2"/>
    <n v="7.71"/>
  </r>
  <r>
    <n v="5404"/>
    <x v="2689"/>
    <x v="3"/>
    <x v="1043"/>
    <d v="2014-08-30T00:00:00"/>
    <s v="Standard Class"/>
    <s v="AH-10195"/>
    <s v="Alan Haines"/>
    <x v="1"/>
    <s v="United States"/>
    <x v="20"/>
    <x v="15"/>
    <n v="10024"/>
    <x v="3"/>
    <s v="OFF-BI-10000138"/>
    <x v="1"/>
    <x v="8"/>
    <x v="600"/>
    <n v="3.7440000000000002"/>
    <n v="1"/>
    <n v="0.2"/>
    <n v="1.3104"/>
  </r>
  <r>
    <n v="5405"/>
    <x v="2690"/>
    <x v="0"/>
    <x v="712"/>
    <d v="2013-02-26T00:00:00"/>
    <s v="Standard Class"/>
    <s v="TZ-21580"/>
    <s v="Tracy Zic"/>
    <x v="0"/>
    <s v="United States"/>
    <x v="1"/>
    <x v="1"/>
    <n v="90045"/>
    <x v="1"/>
    <s v="TEC-PH-10002398"/>
    <x v="2"/>
    <x v="7"/>
    <x v="285"/>
    <n v="445.96"/>
    <n v="5"/>
    <n v="0.2"/>
    <n v="55.744999999999997"/>
  </r>
  <r>
    <n v="5406"/>
    <x v="2690"/>
    <x v="0"/>
    <x v="712"/>
    <d v="2013-02-26T00:00:00"/>
    <s v="Standard Class"/>
    <s v="TZ-21580"/>
    <s v="Tracy Zic"/>
    <x v="0"/>
    <s v="United States"/>
    <x v="1"/>
    <x v="1"/>
    <n v="90045"/>
    <x v="1"/>
    <s v="TEC-AC-10003399"/>
    <x v="2"/>
    <x v="11"/>
    <x v="1497"/>
    <n v="36.24"/>
    <n v="1"/>
    <n v="0"/>
    <n v="15.220800000000001"/>
  </r>
  <r>
    <n v="5407"/>
    <x v="2690"/>
    <x v="0"/>
    <x v="712"/>
    <d v="2013-02-26T00:00:00"/>
    <s v="Standard Class"/>
    <s v="TZ-21580"/>
    <s v="Tracy Zic"/>
    <x v="0"/>
    <s v="United States"/>
    <x v="1"/>
    <x v="1"/>
    <n v="90045"/>
    <x v="1"/>
    <s v="OFF-FA-10000992"/>
    <x v="1"/>
    <x v="13"/>
    <x v="1033"/>
    <n v="10.65"/>
    <n v="3"/>
    <n v="0"/>
    <n v="5.0054999999999996"/>
  </r>
  <r>
    <n v="5408"/>
    <x v="2691"/>
    <x v="3"/>
    <x v="166"/>
    <d v="2014-12-15T00:00:00"/>
    <s v="Standard Class"/>
    <s v="DM-13345"/>
    <s v="Denise Monton"/>
    <x v="1"/>
    <s v="United States"/>
    <x v="8"/>
    <x v="1"/>
    <n v="94109"/>
    <x v="1"/>
    <s v="OFF-PA-10003022"/>
    <x v="1"/>
    <x v="10"/>
    <x v="1714"/>
    <n v="87.92"/>
    <n v="4"/>
    <n v="0"/>
    <n v="40.443199999999997"/>
  </r>
  <r>
    <n v="5409"/>
    <x v="2691"/>
    <x v="3"/>
    <x v="166"/>
    <d v="2014-12-15T00:00:00"/>
    <s v="Standard Class"/>
    <s v="DM-13345"/>
    <s v="Denise Monton"/>
    <x v="1"/>
    <s v="United States"/>
    <x v="8"/>
    <x v="1"/>
    <n v="94109"/>
    <x v="1"/>
    <s v="OFF-BI-10002854"/>
    <x v="1"/>
    <x v="8"/>
    <x v="895"/>
    <n v="22.423999999999999"/>
    <n v="1"/>
    <n v="0.2"/>
    <n v="8.4090000000000007"/>
  </r>
  <r>
    <n v="5410"/>
    <x v="2691"/>
    <x v="3"/>
    <x v="166"/>
    <d v="2014-12-15T00:00:00"/>
    <s v="Standard Class"/>
    <s v="DM-13345"/>
    <s v="Denise Monton"/>
    <x v="1"/>
    <s v="United States"/>
    <x v="8"/>
    <x v="1"/>
    <n v="94109"/>
    <x v="1"/>
    <s v="OFF-BI-10001670"/>
    <x v="1"/>
    <x v="8"/>
    <x v="438"/>
    <n v="90.48"/>
    <n v="3"/>
    <n v="0.2"/>
    <n v="33.93"/>
  </r>
  <r>
    <n v="5411"/>
    <x v="2691"/>
    <x v="3"/>
    <x v="166"/>
    <d v="2014-12-15T00:00:00"/>
    <s v="Standard Class"/>
    <s v="DM-13345"/>
    <s v="Denise Monton"/>
    <x v="1"/>
    <s v="United States"/>
    <x v="8"/>
    <x v="1"/>
    <n v="94109"/>
    <x v="1"/>
    <s v="OFF-ST-10001837"/>
    <x v="1"/>
    <x v="4"/>
    <x v="1331"/>
    <n v="42.76"/>
    <n v="1"/>
    <n v="0"/>
    <n v="11.117599999999999"/>
  </r>
  <r>
    <n v="5412"/>
    <x v="2692"/>
    <x v="3"/>
    <x v="65"/>
    <d v="2014-09-23T00:00:00"/>
    <s v="Standard Class"/>
    <s v="TS-21505"/>
    <s v="Tony Sayre"/>
    <x v="0"/>
    <s v="United States"/>
    <x v="441"/>
    <x v="27"/>
    <n v="88101"/>
    <x v="1"/>
    <s v="OFF-BI-10002012"/>
    <x v="1"/>
    <x v="8"/>
    <x v="742"/>
    <n v="10.08"/>
    <n v="7"/>
    <n v="0.2"/>
    <n v="3.528"/>
  </r>
  <r>
    <n v="5413"/>
    <x v="2692"/>
    <x v="3"/>
    <x v="65"/>
    <d v="2014-09-23T00:00:00"/>
    <s v="Standard Class"/>
    <s v="TS-21505"/>
    <s v="Tony Sayre"/>
    <x v="0"/>
    <s v="United States"/>
    <x v="441"/>
    <x v="27"/>
    <n v="88101"/>
    <x v="1"/>
    <s v="TEC-AC-10004992"/>
    <x v="2"/>
    <x v="11"/>
    <x v="1715"/>
    <n v="101.34"/>
    <n v="3"/>
    <n v="0"/>
    <n v="8.1072000000000006"/>
  </r>
  <r>
    <n v="5414"/>
    <x v="2693"/>
    <x v="0"/>
    <x v="108"/>
    <d v="2013-09-15T00:00:00"/>
    <s v="First Class"/>
    <s v="TB-21625"/>
    <s v="Trudy Brown"/>
    <x v="0"/>
    <s v="United States"/>
    <x v="391"/>
    <x v="41"/>
    <n v="67212"/>
    <x v="2"/>
    <s v="TEC-PH-10003171"/>
    <x v="2"/>
    <x v="7"/>
    <x v="1495"/>
    <n v="224.75"/>
    <n v="5"/>
    <n v="0"/>
    <n v="62.93"/>
  </r>
  <r>
    <n v="5415"/>
    <x v="2694"/>
    <x v="3"/>
    <x v="397"/>
    <d v="2014-09-29T00:00:00"/>
    <s v="Standard Class"/>
    <s v="LC-16870"/>
    <s v="Lena Cacioppo"/>
    <x v="0"/>
    <s v="United States"/>
    <x v="22"/>
    <x v="10"/>
    <n v="60653"/>
    <x v="2"/>
    <s v="OFF-AP-10000390"/>
    <x v="1"/>
    <x v="9"/>
    <x v="1691"/>
    <n v="73.176000000000002"/>
    <n v="6"/>
    <n v="0.8"/>
    <n v="-197.5752"/>
  </r>
  <r>
    <n v="5416"/>
    <x v="2694"/>
    <x v="3"/>
    <x v="397"/>
    <d v="2014-09-29T00:00:00"/>
    <s v="Standard Class"/>
    <s v="LC-16870"/>
    <s v="Lena Cacioppo"/>
    <x v="0"/>
    <s v="United States"/>
    <x v="22"/>
    <x v="10"/>
    <n v="60653"/>
    <x v="2"/>
    <s v="OFF-PA-10004888"/>
    <x v="1"/>
    <x v="10"/>
    <x v="959"/>
    <n v="20.736000000000001"/>
    <n v="4"/>
    <n v="0.2"/>
    <n v="7.2576000000000001"/>
  </r>
  <r>
    <n v="5417"/>
    <x v="2694"/>
    <x v="3"/>
    <x v="397"/>
    <d v="2014-09-29T00:00:00"/>
    <s v="Standard Class"/>
    <s v="LC-16870"/>
    <s v="Lena Cacioppo"/>
    <x v="0"/>
    <s v="United States"/>
    <x v="22"/>
    <x v="10"/>
    <n v="60653"/>
    <x v="2"/>
    <s v="TEC-PH-10004188"/>
    <x v="2"/>
    <x v="7"/>
    <x v="763"/>
    <n v="39.984000000000002"/>
    <n v="2"/>
    <n v="0.2"/>
    <n v="-8.9963999999999995"/>
  </r>
  <r>
    <n v="5418"/>
    <x v="2695"/>
    <x v="2"/>
    <x v="191"/>
    <d v="2011-08-10T00:00:00"/>
    <s v="Second Class"/>
    <s v="AM-10360"/>
    <s v="Alice McCarthy"/>
    <x v="1"/>
    <s v="United States"/>
    <x v="155"/>
    <x v="8"/>
    <n v="68104"/>
    <x v="2"/>
    <s v="OFF-BI-10004099"/>
    <x v="1"/>
    <x v="8"/>
    <x v="1716"/>
    <n v="15.36"/>
    <n v="2"/>
    <n v="0"/>
    <n v="7.68"/>
  </r>
  <r>
    <n v="5419"/>
    <x v="2696"/>
    <x v="1"/>
    <x v="924"/>
    <d v="2012-10-26T00:00:00"/>
    <s v="First Class"/>
    <s v="JE-15715"/>
    <s v="Joe Elijah"/>
    <x v="0"/>
    <s v="United States"/>
    <x v="12"/>
    <x v="5"/>
    <n v="77041"/>
    <x v="2"/>
    <s v="OFF-PA-10004621"/>
    <x v="1"/>
    <x v="10"/>
    <x v="738"/>
    <n v="36.287999999999997"/>
    <n v="7"/>
    <n v="0.2"/>
    <n v="12.700799999999999"/>
  </r>
  <r>
    <n v="5420"/>
    <x v="2696"/>
    <x v="1"/>
    <x v="924"/>
    <d v="2012-10-26T00:00:00"/>
    <s v="First Class"/>
    <s v="JE-15715"/>
    <s v="Joe Elijah"/>
    <x v="0"/>
    <s v="United States"/>
    <x v="12"/>
    <x v="5"/>
    <n v="77041"/>
    <x v="2"/>
    <s v="TEC-PH-10002103"/>
    <x v="2"/>
    <x v="7"/>
    <x v="534"/>
    <n v="150.38399999999999"/>
    <n v="2"/>
    <n v="0.2"/>
    <n v="15.038399999999999"/>
  </r>
  <r>
    <n v="5421"/>
    <x v="2697"/>
    <x v="0"/>
    <x v="1044"/>
    <d v="2013-03-04T00:00:00"/>
    <s v="Second Class"/>
    <s v="CS-11950"/>
    <s v="Carlos Soltero"/>
    <x v="0"/>
    <s v="United States"/>
    <x v="10"/>
    <x v="9"/>
    <n v="19134"/>
    <x v="3"/>
    <s v="TEC-PH-10002789"/>
    <x v="2"/>
    <x v="7"/>
    <x v="1577"/>
    <n v="280.78199999999998"/>
    <n v="3"/>
    <n v="0.4"/>
    <n v="-60.836100000000002"/>
  </r>
  <r>
    <n v="5422"/>
    <x v="2697"/>
    <x v="0"/>
    <x v="1044"/>
    <d v="2013-03-04T00:00:00"/>
    <s v="Second Class"/>
    <s v="CS-11950"/>
    <s v="Carlos Soltero"/>
    <x v="0"/>
    <s v="United States"/>
    <x v="10"/>
    <x v="9"/>
    <n v="19134"/>
    <x v="3"/>
    <s v="TEC-AC-10003289"/>
    <x v="2"/>
    <x v="11"/>
    <x v="1209"/>
    <n v="31.984000000000002"/>
    <n v="2"/>
    <n v="0.2"/>
    <n v="1.1994"/>
  </r>
  <r>
    <n v="5423"/>
    <x v="2698"/>
    <x v="0"/>
    <x v="723"/>
    <d v="2014-03-01T00:00:00"/>
    <s v="Standard Class"/>
    <s v="PF-19225"/>
    <s v="Phillip Flathmann"/>
    <x v="0"/>
    <s v="United States"/>
    <x v="1"/>
    <x v="1"/>
    <n v="90045"/>
    <x v="1"/>
    <s v="OFF-BI-10000138"/>
    <x v="1"/>
    <x v="8"/>
    <x v="600"/>
    <n v="11.231999999999999"/>
    <n v="3"/>
    <n v="0.2"/>
    <n v="3.9312"/>
  </r>
  <r>
    <n v="5424"/>
    <x v="2699"/>
    <x v="3"/>
    <x v="132"/>
    <d v="2014-06-11T00:00:00"/>
    <s v="Second Class"/>
    <s v="PJ-18835"/>
    <s v="Patrick Jones"/>
    <x v="1"/>
    <s v="United States"/>
    <x v="102"/>
    <x v="0"/>
    <n v="40475"/>
    <x v="0"/>
    <s v="OFF-PA-10001215"/>
    <x v="1"/>
    <x v="10"/>
    <x v="1717"/>
    <n v="26.4"/>
    <n v="5"/>
    <n v="0"/>
    <n v="11.88"/>
  </r>
  <r>
    <n v="5425"/>
    <x v="2700"/>
    <x v="3"/>
    <x v="176"/>
    <d v="2014-01-27T00:00:00"/>
    <s v="Standard Class"/>
    <s v="JF-15490"/>
    <s v="Jeremy Farry"/>
    <x v="0"/>
    <s v="United States"/>
    <x v="416"/>
    <x v="29"/>
    <n v="6708"/>
    <x v="3"/>
    <s v="OFF-AR-10001545"/>
    <x v="1"/>
    <x v="6"/>
    <x v="812"/>
    <n v="3.52"/>
    <n v="2"/>
    <n v="0"/>
    <n v="1.0207999999999999"/>
  </r>
  <r>
    <n v="5426"/>
    <x v="2701"/>
    <x v="0"/>
    <x v="275"/>
    <d v="2013-07-12T00:00:00"/>
    <s v="First Class"/>
    <s v="NM-18520"/>
    <s v="Neoma Murray"/>
    <x v="0"/>
    <s v="United States"/>
    <x v="1"/>
    <x v="1"/>
    <n v="90045"/>
    <x v="1"/>
    <s v="TEC-AC-10003870"/>
    <x v="2"/>
    <x v="11"/>
    <x v="1718"/>
    <n v="1649.95"/>
    <n v="5"/>
    <n v="0"/>
    <n v="659.98"/>
  </r>
  <r>
    <n v="5427"/>
    <x v="2701"/>
    <x v="0"/>
    <x v="275"/>
    <d v="2013-07-12T00:00:00"/>
    <s v="First Class"/>
    <s v="NM-18520"/>
    <s v="Neoma Murray"/>
    <x v="0"/>
    <s v="United States"/>
    <x v="1"/>
    <x v="1"/>
    <n v="90045"/>
    <x v="1"/>
    <s v="FUR-FU-10001085"/>
    <x v="0"/>
    <x v="5"/>
    <x v="1590"/>
    <n v="111.9"/>
    <n v="6"/>
    <n v="0"/>
    <n v="51.473999999999997"/>
  </r>
  <r>
    <n v="5428"/>
    <x v="2702"/>
    <x v="0"/>
    <x v="403"/>
    <d v="2013-06-15T00:00:00"/>
    <s v="Same Day"/>
    <s v="MH-17290"/>
    <s v="Marc Harrigan"/>
    <x v="2"/>
    <s v="United States"/>
    <x v="1"/>
    <x v="1"/>
    <n v="90036"/>
    <x v="1"/>
    <s v="FUR-BO-10004218"/>
    <x v="0"/>
    <x v="0"/>
    <x v="1584"/>
    <n v="599.16499999999996"/>
    <n v="5"/>
    <n v="0.15"/>
    <n v="35.244999999999997"/>
  </r>
  <r>
    <n v="5429"/>
    <x v="2703"/>
    <x v="0"/>
    <x v="476"/>
    <d v="2013-05-09T00:00:00"/>
    <s v="First Class"/>
    <s v="SZ-20035"/>
    <s v="Sam Zeldin"/>
    <x v="2"/>
    <s v="United States"/>
    <x v="8"/>
    <x v="1"/>
    <n v="94122"/>
    <x v="1"/>
    <s v="OFF-ST-10003455"/>
    <x v="1"/>
    <x v="4"/>
    <x v="169"/>
    <n v="46.53"/>
    <n v="3"/>
    <n v="0"/>
    <n v="12.097799999999999"/>
  </r>
  <r>
    <n v="5430"/>
    <x v="2704"/>
    <x v="2"/>
    <x v="742"/>
    <d v="2011-07-09T00:00:00"/>
    <s v="First Class"/>
    <s v="PR-18880"/>
    <s v="Patrick Ryan"/>
    <x v="0"/>
    <s v="United States"/>
    <x v="84"/>
    <x v="2"/>
    <n v="33710"/>
    <x v="0"/>
    <s v="FUR-FU-10001967"/>
    <x v="0"/>
    <x v="5"/>
    <x v="293"/>
    <n v="31.984000000000002"/>
    <n v="2"/>
    <n v="0.2"/>
    <n v="1.9990000000000001"/>
  </r>
  <r>
    <n v="5431"/>
    <x v="2705"/>
    <x v="3"/>
    <x v="208"/>
    <d v="2014-10-26T00:00:00"/>
    <s v="Standard Class"/>
    <s v="FC-14245"/>
    <s v="Frank Carlisle"/>
    <x v="2"/>
    <s v="United States"/>
    <x v="80"/>
    <x v="24"/>
    <n v="44107"/>
    <x v="3"/>
    <s v="OFF-AP-10000938"/>
    <x v="1"/>
    <x v="9"/>
    <x v="1703"/>
    <n v="161.56800000000001"/>
    <n v="2"/>
    <n v="0.2"/>
    <n v="16.1568"/>
  </r>
  <r>
    <n v="5432"/>
    <x v="2705"/>
    <x v="3"/>
    <x v="208"/>
    <d v="2014-10-26T00:00:00"/>
    <s v="Standard Class"/>
    <s v="FC-14245"/>
    <s v="Frank Carlisle"/>
    <x v="2"/>
    <s v="United States"/>
    <x v="80"/>
    <x v="24"/>
    <n v="44107"/>
    <x v="3"/>
    <s v="OFF-PA-10002195"/>
    <x v="1"/>
    <x v="10"/>
    <x v="719"/>
    <n v="4.0640000000000001"/>
    <n v="1"/>
    <n v="0.2"/>
    <n v="1.3715999999999999"/>
  </r>
  <r>
    <n v="5433"/>
    <x v="2705"/>
    <x v="3"/>
    <x v="208"/>
    <d v="2014-10-26T00:00:00"/>
    <s v="Standard Class"/>
    <s v="FC-14245"/>
    <s v="Frank Carlisle"/>
    <x v="2"/>
    <s v="United States"/>
    <x v="80"/>
    <x v="24"/>
    <n v="44107"/>
    <x v="3"/>
    <s v="OFF-BI-10002799"/>
    <x v="1"/>
    <x v="8"/>
    <x v="1450"/>
    <n v="6.2160000000000002"/>
    <n v="4"/>
    <n v="0.7"/>
    <n v="-4.9728000000000003"/>
  </r>
  <r>
    <n v="5434"/>
    <x v="2706"/>
    <x v="3"/>
    <x v="1016"/>
    <d v="2014-04-30T00:00:00"/>
    <s v="Standard Class"/>
    <s v="LH-16750"/>
    <s v="Larry Hughes"/>
    <x v="0"/>
    <s v="United States"/>
    <x v="432"/>
    <x v="16"/>
    <n v="85224"/>
    <x v="1"/>
    <s v="OFF-AR-10000246"/>
    <x v="1"/>
    <x v="6"/>
    <x v="21"/>
    <n v="8.8960000000000008"/>
    <n v="4"/>
    <n v="0.2"/>
    <n v="0.66720000000000002"/>
  </r>
  <r>
    <n v="5435"/>
    <x v="2707"/>
    <x v="1"/>
    <x v="324"/>
    <d v="2012-10-24T00:00:00"/>
    <s v="Standard Class"/>
    <s v="RM-19675"/>
    <s v="Robert Marley"/>
    <x v="2"/>
    <s v="United States"/>
    <x v="1"/>
    <x v="1"/>
    <n v="90008"/>
    <x v="1"/>
    <s v="OFF-AP-10000275"/>
    <x v="1"/>
    <x v="9"/>
    <x v="1719"/>
    <n v="1640.7"/>
    <n v="5"/>
    <n v="0"/>
    <n v="459.39600000000002"/>
  </r>
  <r>
    <n v="5436"/>
    <x v="2707"/>
    <x v="1"/>
    <x v="324"/>
    <d v="2012-10-24T00:00:00"/>
    <s v="Standard Class"/>
    <s v="RM-19675"/>
    <s v="Robert Marley"/>
    <x v="2"/>
    <s v="United States"/>
    <x v="1"/>
    <x v="1"/>
    <n v="90008"/>
    <x v="1"/>
    <s v="TEC-AC-10000892"/>
    <x v="2"/>
    <x v="11"/>
    <x v="290"/>
    <n v="270"/>
    <n v="3"/>
    <n v="0"/>
    <n v="97.2"/>
  </r>
  <r>
    <n v="5437"/>
    <x v="2708"/>
    <x v="2"/>
    <x v="260"/>
    <d v="2011-08-07T00:00:00"/>
    <s v="First Class"/>
    <s v="DM-13525"/>
    <s v="Don Miller"/>
    <x v="1"/>
    <s v="United States"/>
    <x v="144"/>
    <x v="2"/>
    <n v="32137"/>
    <x v="0"/>
    <s v="FUR-FU-10001591"/>
    <x v="0"/>
    <x v="5"/>
    <x v="1101"/>
    <n v="19.52"/>
    <n v="2"/>
    <n v="0.2"/>
    <n v="5.3680000000000003"/>
  </r>
  <r>
    <n v="5438"/>
    <x v="2708"/>
    <x v="2"/>
    <x v="260"/>
    <d v="2011-08-07T00:00:00"/>
    <s v="First Class"/>
    <s v="DM-13525"/>
    <s v="Don Miller"/>
    <x v="1"/>
    <s v="United States"/>
    <x v="144"/>
    <x v="2"/>
    <n v="32137"/>
    <x v="0"/>
    <s v="OFF-BI-10001787"/>
    <x v="1"/>
    <x v="8"/>
    <x v="1482"/>
    <n v="9.81"/>
    <n v="5"/>
    <n v="0.7"/>
    <n v="-6.867"/>
  </r>
  <r>
    <n v="5439"/>
    <x v="2708"/>
    <x v="2"/>
    <x v="260"/>
    <d v="2011-08-07T00:00:00"/>
    <s v="First Class"/>
    <s v="DM-13525"/>
    <s v="Don Miller"/>
    <x v="1"/>
    <s v="United States"/>
    <x v="144"/>
    <x v="2"/>
    <n v="32137"/>
    <x v="0"/>
    <s v="FUR-FU-10003192"/>
    <x v="0"/>
    <x v="5"/>
    <x v="1720"/>
    <n v="213.21600000000001"/>
    <n v="3"/>
    <n v="0.2"/>
    <n v="15.991199999999999"/>
  </r>
  <r>
    <n v="5440"/>
    <x v="2709"/>
    <x v="0"/>
    <x v="958"/>
    <d v="2013-10-04T00:00:00"/>
    <s v="Standard Class"/>
    <s v="EH-14185"/>
    <s v="Evan Henry"/>
    <x v="0"/>
    <s v="United States"/>
    <x v="20"/>
    <x v="15"/>
    <n v="10035"/>
    <x v="3"/>
    <s v="OFF-BI-10004600"/>
    <x v="1"/>
    <x v="8"/>
    <x v="1477"/>
    <n v="588.78399999999999"/>
    <n v="2"/>
    <n v="0.2"/>
    <n v="183.995"/>
  </r>
  <r>
    <n v="5441"/>
    <x v="2710"/>
    <x v="3"/>
    <x v="38"/>
    <d v="2014-11-19T00:00:00"/>
    <s v="Second Class"/>
    <s v="TC-21295"/>
    <s v="Toby Carlisle"/>
    <x v="0"/>
    <s v="United States"/>
    <x v="442"/>
    <x v="2"/>
    <n v="33458"/>
    <x v="0"/>
    <s v="OFF-AR-10002335"/>
    <x v="1"/>
    <x v="6"/>
    <x v="673"/>
    <n v="2.0640000000000001"/>
    <n v="1"/>
    <n v="0.2"/>
    <n v="0.15479999999999999"/>
  </r>
  <r>
    <n v="5442"/>
    <x v="2711"/>
    <x v="3"/>
    <x v="428"/>
    <d v="2014-09-14T00:00:00"/>
    <s v="Standard Class"/>
    <s v="AI-10855"/>
    <s v="Arianne Irving"/>
    <x v="0"/>
    <s v="United States"/>
    <x v="220"/>
    <x v="16"/>
    <n v="85301"/>
    <x v="1"/>
    <s v="OFF-PA-10000859"/>
    <x v="1"/>
    <x v="10"/>
    <x v="1721"/>
    <n v="6.3680000000000003"/>
    <n v="2"/>
    <n v="0.2"/>
    <n v="2.3879999999999999"/>
  </r>
  <r>
    <n v="5443"/>
    <x v="2712"/>
    <x v="1"/>
    <x v="786"/>
    <d v="2012-04-23T00:00:00"/>
    <s v="Standard Class"/>
    <s v="JM-15535"/>
    <s v="Jessica Myrick"/>
    <x v="0"/>
    <s v="United States"/>
    <x v="20"/>
    <x v="15"/>
    <n v="10035"/>
    <x v="3"/>
    <s v="TEC-AC-10003198"/>
    <x v="2"/>
    <x v="11"/>
    <x v="761"/>
    <n v="99.6"/>
    <n v="1"/>
    <n v="0"/>
    <n v="36.851999999999997"/>
  </r>
  <r>
    <n v="5444"/>
    <x v="2712"/>
    <x v="1"/>
    <x v="786"/>
    <d v="2012-04-23T00:00:00"/>
    <s v="Standard Class"/>
    <s v="JM-15535"/>
    <s v="Jessica Myrick"/>
    <x v="0"/>
    <s v="United States"/>
    <x v="20"/>
    <x v="15"/>
    <n v="10035"/>
    <x v="3"/>
    <s v="OFF-BI-10001900"/>
    <x v="1"/>
    <x v="8"/>
    <x v="1099"/>
    <n v="62.295999999999999"/>
    <n v="13"/>
    <n v="0.2"/>
    <n v="21.024899999999999"/>
  </r>
  <r>
    <n v="5445"/>
    <x v="2712"/>
    <x v="1"/>
    <x v="786"/>
    <d v="2012-04-23T00:00:00"/>
    <s v="Standard Class"/>
    <s v="JM-15535"/>
    <s v="Jessica Myrick"/>
    <x v="0"/>
    <s v="United States"/>
    <x v="20"/>
    <x v="15"/>
    <n v="10035"/>
    <x v="3"/>
    <s v="OFF-AR-10000614"/>
    <x v="1"/>
    <x v="6"/>
    <x v="1722"/>
    <n v="10.71"/>
    <n v="3"/>
    <n v="0"/>
    <n v="2.7846000000000002"/>
  </r>
  <r>
    <n v="5446"/>
    <x v="2713"/>
    <x v="0"/>
    <x v="197"/>
    <d v="2013-07-30T00:00:00"/>
    <s v="Standard Class"/>
    <s v="BE-11335"/>
    <s v="Bill Eplett"/>
    <x v="2"/>
    <s v="United States"/>
    <x v="12"/>
    <x v="5"/>
    <n v="77041"/>
    <x v="2"/>
    <s v="OFF-EN-10003040"/>
    <x v="1"/>
    <x v="12"/>
    <x v="1224"/>
    <n v="20.936"/>
    <n v="1"/>
    <n v="0.2"/>
    <n v="7.0659000000000001"/>
  </r>
  <r>
    <n v="5447"/>
    <x v="2714"/>
    <x v="0"/>
    <x v="370"/>
    <d v="2013-01-09T00:00:00"/>
    <s v="Standard Class"/>
    <s v="DR-12880"/>
    <s v="Dan Reichenbach"/>
    <x v="1"/>
    <s v="United States"/>
    <x v="20"/>
    <x v="15"/>
    <n v="10035"/>
    <x v="3"/>
    <s v="TEC-PH-10003442"/>
    <x v="2"/>
    <x v="7"/>
    <x v="879"/>
    <n v="33"/>
    <n v="6"/>
    <n v="0"/>
    <n v="8.25"/>
  </r>
  <r>
    <n v="5448"/>
    <x v="2714"/>
    <x v="0"/>
    <x v="370"/>
    <d v="2013-01-09T00:00:00"/>
    <s v="Standard Class"/>
    <s v="DR-12880"/>
    <s v="Dan Reichenbach"/>
    <x v="1"/>
    <s v="United States"/>
    <x v="20"/>
    <x v="15"/>
    <n v="10035"/>
    <x v="3"/>
    <s v="TEC-AC-10002800"/>
    <x v="2"/>
    <x v="11"/>
    <x v="1207"/>
    <n v="249.95"/>
    <n v="5"/>
    <n v="0"/>
    <n v="87.482500000000002"/>
  </r>
  <r>
    <n v="5449"/>
    <x v="2715"/>
    <x v="2"/>
    <x v="171"/>
    <d v="2011-09-19T00:00:00"/>
    <s v="Standard Class"/>
    <s v="TA-21385"/>
    <s v="Tom Ashbrook"/>
    <x v="2"/>
    <s v="United States"/>
    <x v="250"/>
    <x v="41"/>
    <n v="66062"/>
    <x v="2"/>
    <s v="OFF-SU-10000157"/>
    <x v="1"/>
    <x v="14"/>
    <x v="1399"/>
    <n v="357.93"/>
    <n v="3"/>
    <n v="0"/>
    <n v="7.1585999999999999"/>
  </r>
  <r>
    <n v="5450"/>
    <x v="2715"/>
    <x v="2"/>
    <x v="171"/>
    <d v="2011-09-19T00:00:00"/>
    <s v="Standard Class"/>
    <s v="TA-21385"/>
    <s v="Tom Ashbrook"/>
    <x v="2"/>
    <s v="United States"/>
    <x v="250"/>
    <x v="41"/>
    <n v="66062"/>
    <x v="2"/>
    <s v="TEC-AC-10001542"/>
    <x v="2"/>
    <x v="11"/>
    <x v="1669"/>
    <n v="57.4"/>
    <n v="5"/>
    <n v="0"/>
    <n v="10.906000000000001"/>
  </r>
  <r>
    <n v="5451"/>
    <x v="2715"/>
    <x v="2"/>
    <x v="171"/>
    <d v="2011-09-19T00:00:00"/>
    <s v="Standard Class"/>
    <s v="TA-21385"/>
    <s v="Tom Ashbrook"/>
    <x v="2"/>
    <s v="United States"/>
    <x v="250"/>
    <x v="41"/>
    <n v="66062"/>
    <x v="2"/>
    <s v="OFF-BI-10004519"/>
    <x v="1"/>
    <x v="8"/>
    <x v="880"/>
    <n v="331.96"/>
    <n v="2"/>
    <n v="0"/>
    <n v="149.38200000000001"/>
  </r>
  <r>
    <n v="5452"/>
    <x v="2715"/>
    <x v="2"/>
    <x v="171"/>
    <d v="2011-09-19T00:00:00"/>
    <s v="Standard Class"/>
    <s v="TA-21385"/>
    <s v="Tom Ashbrook"/>
    <x v="2"/>
    <s v="United States"/>
    <x v="250"/>
    <x v="41"/>
    <n v="66062"/>
    <x v="2"/>
    <s v="FUR-FU-10003464"/>
    <x v="0"/>
    <x v="5"/>
    <x v="1470"/>
    <n v="40.56"/>
    <n v="2"/>
    <n v="0"/>
    <n v="12.979200000000001"/>
  </r>
  <r>
    <n v="5453"/>
    <x v="2716"/>
    <x v="0"/>
    <x v="405"/>
    <d v="2013-07-30T00:00:00"/>
    <s v="Standard Class"/>
    <s v="KN-16705"/>
    <s v="Kristina Nunn"/>
    <x v="2"/>
    <s v="United States"/>
    <x v="306"/>
    <x v="33"/>
    <n v="89431"/>
    <x v="1"/>
    <s v="OFF-SU-10004261"/>
    <x v="1"/>
    <x v="14"/>
    <x v="605"/>
    <n v="86.2"/>
    <n v="5"/>
    <n v="0"/>
    <n v="24.998000000000001"/>
  </r>
  <r>
    <n v="5454"/>
    <x v="2717"/>
    <x v="3"/>
    <x v="240"/>
    <d v="2014-05-24T00:00:00"/>
    <s v="Standard Class"/>
    <s v="PJ-18835"/>
    <s v="Patrick Jones"/>
    <x v="1"/>
    <s v="United States"/>
    <x v="179"/>
    <x v="10"/>
    <n v="61107"/>
    <x v="2"/>
    <s v="OFF-PA-10004733"/>
    <x v="1"/>
    <x v="10"/>
    <x v="1571"/>
    <n v="38.015999999999998"/>
    <n v="6"/>
    <n v="0.2"/>
    <n v="13.780799999999999"/>
  </r>
  <r>
    <n v="5455"/>
    <x v="2718"/>
    <x v="3"/>
    <x v="1045"/>
    <d v="2014-03-05T00:00:00"/>
    <s v="Standard Class"/>
    <s v="MC-17605"/>
    <s v="Matt Connell"/>
    <x v="1"/>
    <s v="United States"/>
    <x v="10"/>
    <x v="9"/>
    <n v="19143"/>
    <x v="3"/>
    <s v="OFF-ST-10001325"/>
    <x v="1"/>
    <x v="4"/>
    <x v="466"/>
    <n v="8.3840000000000003"/>
    <n v="1"/>
    <n v="0.2"/>
    <n v="0.73360000000000003"/>
  </r>
  <r>
    <n v="5456"/>
    <x v="2718"/>
    <x v="3"/>
    <x v="1045"/>
    <d v="2014-03-05T00:00:00"/>
    <s v="Standard Class"/>
    <s v="MC-17605"/>
    <s v="Matt Connell"/>
    <x v="1"/>
    <s v="United States"/>
    <x v="10"/>
    <x v="9"/>
    <n v="19143"/>
    <x v="3"/>
    <s v="OFF-AR-10003056"/>
    <x v="1"/>
    <x v="6"/>
    <x v="18"/>
    <n v="6.8479999999999999"/>
    <n v="2"/>
    <n v="0.2"/>
    <n v="0.77039999999999997"/>
  </r>
  <r>
    <n v="5457"/>
    <x v="2719"/>
    <x v="3"/>
    <x v="614"/>
    <d v="2015-03-01T00:00:00"/>
    <s v="Standard Class"/>
    <s v="BS-11755"/>
    <s v="Bruce Stewart"/>
    <x v="0"/>
    <s v="United States"/>
    <x v="156"/>
    <x v="4"/>
    <n v="98026"/>
    <x v="1"/>
    <s v="OFF-FA-10000089"/>
    <x v="1"/>
    <x v="13"/>
    <x v="1723"/>
    <n v="19.600000000000001"/>
    <n v="5"/>
    <n v="0"/>
    <n v="9.6039999999999992"/>
  </r>
  <r>
    <n v="5458"/>
    <x v="2719"/>
    <x v="3"/>
    <x v="614"/>
    <d v="2015-03-01T00:00:00"/>
    <s v="Standard Class"/>
    <s v="BS-11755"/>
    <s v="Bruce Stewart"/>
    <x v="0"/>
    <s v="United States"/>
    <x v="156"/>
    <x v="4"/>
    <n v="98026"/>
    <x v="1"/>
    <s v="FUR-FU-10004093"/>
    <x v="0"/>
    <x v="5"/>
    <x v="1159"/>
    <n v="68.459999999999994"/>
    <n v="2"/>
    <n v="0"/>
    <n v="20.538"/>
  </r>
  <r>
    <n v="5459"/>
    <x v="2720"/>
    <x v="3"/>
    <x v="507"/>
    <d v="2014-07-09T00:00:00"/>
    <s v="Second Class"/>
    <s v="PK-19075"/>
    <s v="Pete Kriz"/>
    <x v="0"/>
    <s v="United States"/>
    <x v="8"/>
    <x v="1"/>
    <n v="94122"/>
    <x v="1"/>
    <s v="OFF-BI-10004022"/>
    <x v="1"/>
    <x v="8"/>
    <x v="748"/>
    <n v="13.343999999999999"/>
    <n v="6"/>
    <n v="0.2"/>
    <n v="4.3368000000000002"/>
  </r>
  <r>
    <n v="5460"/>
    <x v="2720"/>
    <x v="3"/>
    <x v="507"/>
    <d v="2014-07-09T00:00:00"/>
    <s v="Second Class"/>
    <s v="PK-19075"/>
    <s v="Pete Kriz"/>
    <x v="0"/>
    <s v="United States"/>
    <x v="8"/>
    <x v="1"/>
    <n v="94122"/>
    <x v="1"/>
    <s v="FUR-TA-10001771"/>
    <x v="0"/>
    <x v="3"/>
    <x v="1724"/>
    <n v="1478.2719999999999"/>
    <n v="8"/>
    <n v="0.2"/>
    <n v="92.391999999999996"/>
  </r>
  <r>
    <n v="5461"/>
    <x v="2721"/>
    <x v="2"/>
    <x v="90"/>
    <d v="2011-03-25T00:00:00"/>
    <s v="Standard Class"/>
    <s v="TS-21205"/>
    <s v="Thomas Seio"/>
    <x v="1"/>
    <s v="United States"/>
    <x v="153"/>
    <x v="3"/>
    <n v="28806"/>
    <x v="0"/>
    <s v="OFF-ST-10002301"/>
    <x v="1"/>
    <x v="4"/>
    <x v="1490"/>
    <n v="16.271999999999998"/>
    <n v="1"/>
    <n v="0.2"/>
    <n v="-3.8645999999999998"/>
  </r>
  <r>
    <n v="5462"/>
    <x v="2722"/>
    <x v="3"/>
    <x v="394"/>
    <d v="2014-05-10T00:00:00"/>
    <s v="Standard Class"/>
    <s v="BD-11725"/>
    <s v="Bruce Degenhardt"/>
    <x v="0"/>
    <s v="United States"/>
    <x v="1"/>
    <x v="1"/>
    <n v="90032"/>
    <x v="1"/>
    <s v="FUR-FU-10001706"/>
    <x v="0"/>
    <x v="5"/>
    <x v="50"/>
    <n v="9.24"/>
    <n v="3"/>
    <n v="0"/>
    <n v="4.4352"/>
  </r>
  <r>
    <n v="5463"/>
    <x v="2723"/>
    <x v="2"/>
    <x v="1046"/>
    <d v="2011-01-21T00:00:00"/>
    <s v="First Class"/>
    <s v="TS-21340"/>
    <s v="Toby Swindell"/>
    <x v="0"/>
    <s v="United States"/>
    <x v="48"/>
    <x v="16"/>
    <n v="85254"/>
    <x v="1"/>
    <s v="OFF-BI-10003676"/>
    <x v="1"/>
    <x v="8"/>
    <x v="816"/>
    <n v="32.340000000000003"/>
    <n v="10"/>
    <n v="0.7"/>
    <n v="-23.716000000000001"/>
  </r>
  <r>
    <n v="5464"/>
    <x v="2723"/>
    <x v="2"/>
    <x v="1046"/>
    <d v="2011-01-21T00:00:00"/>
    <s v="First Class"/>
    <s v="TS-21340"/>
    <s v="Toby Swindell"/>
    <x v="0"/>
    <s v="United States"/>
    <x v="48"/>
    <x v="16"/>
    <n v="85254"/>
    <x v="1"/>
    <s v="OFF-PA-10000659"/>
    <x v="1"/>
    <x v="10"/>
    <x v="1286"/>
    <n v="56.064"/>
    <n v="4"/>
    <n v="0.2"/>
    <n v="19.622399999999999"/>
  </r>
  <r>
    <n v="5465"/>
    <x v="2723"/>
    <x v="2"/>
    <x v="1046"/>
    <d v="2011-01-21T00:00:00"/>
    <s v="First Class"/>
    <s v="TS-21340"/>
    <s v="Toby Swindell"/>
    <x v="0"/>
    <s v="United States"/>
    <x v="48"/>
    <x v="16"/>
    <n v="85254"/>
    <x v="1"/>
    <s v="OFF-EN-10002504"/>
    <x v="1"/>
    <x v="12"/>
    <x v="113"/>
    <n v="108.72"/>
    <n v="5"/>
    <n v="0.2"/>
    <n v="36.692999999999998"/>
  </r>
  <r>
    <n v="5466"/>
    <x v="2723"/>
    <x v="2"/>
    <x v="1046"/>
    <d v="2011-01-21T00:00:00"/>
    <s v="First Class"/>
    <s v="TS-21340"/>
    <s v="Toby Swindell"/>
    <x v="0"/>
    <s v="United States"/>
    <x v="48"/>
    <x v="16"/>
    <n v="85254"/>
    <x v="1"/>
    <s v="FUR-BO-10001972"/>
    <x v="0"/>
    <x v="0"/>
    <x v="362"/>
    <n v="181.47"/>
    <n v="5"/>
    <n v="0.7"/>
    <n v="-320.59699999999998"/>
  </r>
  <r>
    <n v="5467"/>
    <x v="2724"/>
    <x v="2"/>
    <x v="1047"/>
    <d v="2011-02-20T00:00:00"/>
    <s v="Second Class"/>
    <s v="ST-20530"/>
    <s v="Shui Tom"/>
    <x v="0"/>
    <s v="United States"/>
    <x v="12"/>
    <x v="5"/>
    <n v="77095"/>
    <x v="2"/>
    <s v="OFF-PA-10000466"/>
    <x v="1"/>
    <x v="10"/>
    <x v="933"/>
    <n v="16.175999999999998"/>
    <n v="3"/>
    <n v="0.2"/>
    <n v="6.0659999999999998"/>
  </r>
  <r>
    <n v="5468"/>
    <x v="2725"/>
    <x v="0"/>
    <x v="632"/>
    <d v="2013-06-15T00:00:00"/>
    <s v="Standard Class"/>
    <s v="DB-13210"/>
    <s v="Dean Braden"/>
    <x v="0"/>
    <s v="United States"/>
    <x v="8"/>
    <x v="1"/>
    <n v="94109"/>
    <x v="1"/>
    <s v="FUR-CH-10002774"/>
    <x v="0"/>
    <x v="1"/>
    <x v="23"/>
    <n v="122.352"/>
    <n v="3"/>
    <n v="0.2"/>
    <n v="13.7646"/>
  </r>
  <r>
    <n v="5469"/>
    <x v="2726"/>
    <x v="2"/>
    <x v="467"/>
    <d v="2011-09-27T00:00:00"/>
    <s v="First Class"/>
    <s v="KF-16285"/>
    <s v="Karen Ferguson"/>
    <x v="2"/>
    <s v="United States"/>
    <x v="70"/>
    <x v="1"/>
    <n v="92105"/>
    <x v="1"/>
    <s v="FUR-CH-10000454"/>
    <x v="0"/>
    <x v="1"/>
    <x v="1"/>
    <n v="585.55200000000002"/>
    <n v="3"/>
    <n v="0.2"/>
    <n v="73.194000000000003"/>
  </r>
  <r>
    <n v="5470"/>
    <x v="2726"/>
    <x v="2"/>
    <x v="467"/>
    <d v="2011-09-27T00:00:00"/>
    <s v="First Class"/>
    <s v="KF-16285"/>
    <s v="Karen Ferguson"/>
    <x v="2"/>
    <s v="United States"/>
    <x v="70"/>
    <x v="1"/>
    <n v="92105"/>
    <x v="1"/>
    <s v="OFF-PA-10004888"/>
    <x v="1"/>
    <x v="10"/>
    <x v="959"/>
    <n v="19.440000000000001"/>
    <n v="3"/>
    <n v="0"/>
    <n v="9.3312000000000008"/>
  </r>
  <r>
    <n v="5471"/>
    <x v="2727"/>
    <x v="0"/>
    <x v="198"/>
    <d v="2013-05-06T00:00:00"/>
    <s v="Standard Class"/>
    <s v="JM-16195"/>
    <s v="Justin MacKendrick"/>
    <x v="0"/>
    <s v="United States"/>
    <x v="57"/>
    <x v="24"/>
    <n v="45011"/>
    <x v="3"/>
    <s v="OFF-AP-10003842"/>
    <x v="1"/>
    <x v="9"/>
    <x v="1247"/>
    <n v="123.92"/>
    <n v="5"/>
    <n v="0.2"/>
    <n v="9.2940000000000005"/>
  </r>
  <r>
    <n v="5472"/>
    <x v="2728"/>
    <x v="3"/>
    <x v="484"/>
    <d v="2014-12-24T00:00:00"/>
    <s v="Standard Class"/>
    <s v="TS-21505"/>
    <s v="Tony Sayre"/>
    <x v="0"/>
    <s v="United States"/>
    <x v="117"/>
    <x v="22"/>
    <n v="80134"/>
    <x v="1"/>
    <s v="FUR-FU-10000320"/>
    <x v="0"/>
    <x v="5"/>
    <x v="1512"/>
    <n v="13.36"/>
    <n v="5"/>
    <n v="0.2"/>
    <n v="4.008"/>
  </r>
  <r>
    <n v="5473"/>
    <x v="2728"/>
    <x v="3"/>
    <x v="484"/>
    <d v="2014-12-24T00:00:00"/>
    <s v="Standard Class"/>
    <s v="TS-21505"/>
    <s v="Tony Sayre"/>
    <x v="0"/>
    <s v="United States"/>
    <x v="117"/>
    <x v="22"/>
    <n v="80134"/>
    <x v="1"/>
    <s v="OFF-ST-10002554"/>
    <x v="1"/>
    <x v="4"/>
    <x v="1144"/>
    <n v="78.256"/>
    <n v="2"/>
    <n v="0.2"/>
    <n v="-17.607600000000001"/>
  </r>
  <r>
    <n v="5474"/>
    <x v="2728"/>
    <x v="3"/>
    <x v="484"/>
    <d v="2014-12-24T00:00:00"/>
    <s v="Standard Class"/>
    <s v="TS-21505"/>
    <s v="Tony Sayre"/>
    <x v="0"/>
    <s v="United States"/>
    <x v="117"/>
    <x v="22"/>
    <n v="80134"/>
    <x v="1"/>
    <s v="FUR-BO-10000468"/>
    <x v="0"/>
    <x v="0"/>
    <x v="1171"/>
    <n v="102.018"/>
    <n v="7"/>
    <n v="0.7"/>
    <n v="-183.63239999999999"/>
  </r>
  <r>
    <n v="5475"/>
    <x v="2729"/>
    <x v="3"/>
    <x v="377"/>
    <d v="2014-12-27T00:00:00"/>
    <s v="Same Day"/>
    <s v="YC-21895"/>
    <s v="Yoseph Carroll"/>
    <x v="1"/>
    <s v="United States"/>
    <x v="9"/>
    <x v="8"/>
    <n v="68025"/>
    <x v="2"/>
    <s v="OFF-ST-10004459"/>
    <x v="1"/>
    <x v="4"/>
    <x v="454"/>
    <n v="750.68"/>
    <n v="2"/>
    <n v="0"/>
    <n v="37.533999999999999"/>
  </r>
  <r>
    <n v="5476"/>
    <x v="2730"/>
    <x v="3"/>
    <x v="140"/>
    <d v="2014-06-19T00:00:00"/>
    <s v="First Class"/>
    <s v="Dp-13240"/>
    <s v="Dean percer"/>
    <x v="2"/>
    <s v="United States"/>
    <x v="349"/>
    <x v="11"/>
    <n v="55369"/>
    <x v="2"/>
    <s v="OFF-LA-10002312"/>
    <x v="1"/>
    <x v="2"/>
    <x v="574"/>
    <n v="44.4"/>
    <n v="3"/>
    <n v="0"/>
    <n v="22.2"/>
  </r>
  <r>
    <n v="5477"/>
    <x v="2730"/>
    <x v="3"/>
    <x v="140"/>
    <d v="2014-06-19T00:00:00"/>
    <s v="First Class"/>
    <s v="Dp-13240"/>
    <s v="Dean percer"/>
    <x v="2"/>
    <s v="United States"/>
    <x v="349"/>
    <x v="11"/>
    <n v="55369"/>
    <x v="2"/>
    <s v="OFF-ST-10001291"/>
    <x v="1"/>
    <x v="4"/>
    <x v="1017"/>
    <n v="84.55"/>
    <n v="5"/>
    <n v="0"/>
    <n v="22.828499999999998"/>
  </r>
  <r>
    <n v="5478"/>
    <x v="2730"/>
    <x v="3"/>
    <x v="140"/>
    <d v="2014-06-19T00:00:00"/>
    <s v="First Class"/>
    <s v="Dp-13240"/>
    <s v="Dean percer"/>
    <x v="2"/>
    <s v="United States"/>
    <x v="349"/>
    <x v="11"/>
    <n v="55369"/>
    <x v="2"/>
    <s v="OFF-PA-10003022"/>
    <x v="1"/>
    <x v="10"/>
    <x v="1644"/>
    <n v="17.940000000000001"/>
    <n v="3"/>
    <n v="0"/>
    <n v="8.7905999999999995"/>
  </r>
  <r>
    <n v="5479"/>
    <x v="2731"/>
    <x v="0"/>
    <x v="73"/>
    <d v="2013-11-25T00:00:00"/>
    <s v="Standard Class"/>
    <s v="SJ-20500"/>
    <s v="Shirley Jackson"/>
    <x v="0"/>
    <s v="United States"/>
    <x v="46"/>
    <x v="13"/>
    <n v="19711"/>
    <x v="3"/>
    <s v="OFF-BI-10002133"/>
    <x v="1"/>
    <x v="8"/>
    <x v="1138"/>
    <n v="128.4"/>
    <n v="3"/>
    <n v="0"/>
    <n v="62.915999999999997"/>
  </r>
  <r>
    <n v="5480"/>
    <x v="2732"/>
    <x v="2"/>
    <x v="691"/>
    <d v="2011-04-04T00:00:00"/>
    <s v="Standard Class"/>
    <s v="KB-16240"/>
    <s v="Karen Bern"/>
    <x v="1"/>
    <s v="United States"/>
    <x v="100"/>
    <x v="2"/>
    <n v="33180"/>
    <x v="0"/>
    <s v="OFF-BI-10001097"/>
    <x v="1"/>
    <x v="8"/>
    <x v="789"/>
    <n v="1.869"/>
    <n v="1"/>
    <n v="0.7"/>
    <n v="-1.3083"/>
  </r>
  <r>
    <n v="5481"/>
    <x v="2733"/>
    <x v="3"/>
    <x v="1048"/>
    <d v="2014-10-15T00:00:00"/>
    <s v="Standard Class"/>
    <s v="CS-12250"/>
    <s v="Chris Selesnick"/>
    <x v="1"/>
    <s v="United States"/>
    <x v="70"/>
    <x v="1"/>
    <n v="92105"/>
    <x v="1"/>
    <s v="TEC-PH-10001336"/>
    <x v="2"/>
    <x v="7"/>
    <x v="941"/>
    <n v="103.19199999999999"/>
    <n v="1"/>
    <n v="0.2"/>
    <n v="11.6091"/>
  </r>
  <r>
    <n v="5482"/>
    <x v="2733"/>
    <x v="3"/>
    <x v="1048"/>
    <d v="2014-10-15T00:00:00"/>
    <s v="Standard Class"/>
    <s v="CS-12250"/>
    <s v="Chris Selesnick"/>
    <x v="1"/>
    <s v="United States"/>
    <x v="70"/>
    <x v="1"/>
    <n v="92105"/>
    <x v="1"/>
    <s v="TEC-AC-10002305"/>
    <x v="2"/>
    <x v="11"/>
    <x v="1521"/>
    <n v="36"/>
    <n v="2"/>
    <n v="0"/>
    <n v="6.48"/>
  </r>
  <r>
    <n v="5483"/>
    <x v="2733"/>
    <x v="3"/>
    <x v="1048"/>
    <d v="2014-10-15T00:00:00"/>
    <s v="Standard Class"/>
    <s v="CS-12250"/>
    <s v="Chris Selesnick"/>
    <x v="1"/>
    <s v="United States"/>
    <x v="70"/>
    <x v="1"/>
    <n v="92105"/>
    <x v="1"/>
    <s v="TEC-AC-10003610"/>
    <x v="2"/>
    <x v="11"/>
    <x v="598"/>
    <n v="239.96"/>
    <n v="4"/>
    <n v="0"/>
    <n v="115.1808"/>
  </r>
  <r>
    <n v="5484"/>
    <x v="2733"/>
    <x v="3"/>
    <x v="1048"/>
    <d v="2014-10-15T00:00:00"/>
    <s v="Standard Class"/>
    <s v="CS-12250"/>
    <s v="Chris Selesnick"/>
    <x v="1"/>
    <s v="United States"/>
    <x v="70"/>
    <x v="1"/>
    <n v="92105"/>
    <x v="1"/>
    <s v="OFF-ST-10002301"/>
    <x v="1"/>
    <x v="4"/>
    <x v="1490"/>
    <n v="40.68"/>
    <n v="2"/>
    <n v="0"/>
    <n v="0.40679999999999999"/>
  </r>
  <r>
    <n v="5485"/>
    <x v="2734"/>
    <x v="3"/>
    <x v="289"/>
    <d v="2014-05-02T00:00:00"/>
    <s v="Standard Class"/>
    <s v="EB-13870"/>
    <s v="Emily Burns"/>
    <x v="0"/>
    <s v="United States"/>
    <x v="100"/>
    <x v="2"/>
    <n v="33142"/>
    <x v="0"/>
    <s v="FUR-CH-10002044"/>
    <x v="0"/>
    <x v="1"/>
    <x v="1725"/>
    <n v="419.13600000000002"/>
    <n v="4"/>
    <n v="0.2"/>
    <n v="-68.1096"/>
  </r>
  <r>
    <n v="5486"/>
    <x v="2735"/>
    <x v="2"/>
    <x v="432"/>
    <d v="2011-12-17T00:00:00"/>
    <s v="Standard Class"/>
    <s v="PB-19150"/>
    <s v="Philip Brown"/>
    <x v="0"/>
    <s v="United States"/>
    <x v="100"/>
    <x v="2"/>
    <n v="33178"/>
    <x v="0"/>
    <s v="OFF-EN-10001099"/>
    <x v="1"/>
    <x v="12"/>
    <x v="33"/>
    <n v="23.472000000000001"/>
    <n v="3"/>
    <n v="0.2"/>
    <n v="7.6284000000000001"/>
  </r>
  <r>
    <n v="5487"/>
    <x v="2736"/>
    <x v="1"/>
    <x v="1040"/>
    <d v="2012-10-29T00:00:00"/>
    <s v="Standard Class"/>
    <s v="MT-18070"/>
    <s v="Michelle Tran"/>
    <x v="2"/>
    <s v="United States"/>
    <x v="52"/>
    <x v="5"/>
    <n v="78207"/>
    <x v="2"/>
    <s v="OFF-BI-10004140"/>
    <x v="1"/>
    <x v="8"/>
    <x v="304"/>
    <n v="3.5920000000000001"/>
    <n v="4"/>
    <n v="0.8"/>
    <n v="-6.2859999999999996"/>
  </r>
  <r>
    <n v="5488"/>
    <x v="2737"/>
    <x v="3"/>
    <x v="719"/>
    <d v="2014-05-04T00:00:00"/>
    <s v="Second Class"/>
    <s v="BF-11020"/>
    <s v="Barry FranzÃ¶sisch"/>
    <x v="1"/>
    <s v="United States"/>
    <x v="108"/>
    <x v="2"/>
    <n v="32216"/>
    <x v="0"/>
    <s v="TEC-PH-10004897"/>
    <x v="2"/>
    <x v="7"/>
    <x v="1115"/>
    <n v="23.975999999999999"/>
    <n v="3"/>
    <n v="0.2"/>
    <n v="-5.6943000000000001"/>
  </r>
  <r>
    <n v="5489"/>
    <x v="2737"/>
    <x v="3"/>
    <x v="719"/>
    <d v="2014-05-04T00:00:00"/>
    <s v="Second Class"/>
    <s v="BF-11020"/>
    <s v="Barry FranzÃ¶sisch"/>
    <x v="1"/>
    <s v="United States"/>
    <x v="108"/>
    <x v="2"/>
    <n v="32216"/>
    <x v="0"/>
    <s v="OFF-LA-10000262"/>
    <x v="1"/>
    <x v="2"/>
    <x v="932"/>
    <n v="6.2640000000000002"/>
    <n v="3"/>
    <n v="0.2"/>
    <n v="2.0358000000000001"/>
  </r>
  <r>
    <n v="5490"/>
    <x v="2737"/>
    <x v="3"/>
    <x v="719"/>
    <d v="2014-05-04T00:00:00"/>
    <s v="Second Class"/>
    <s v="BF-11020"/>
    <s v="Barry FranzÃ¶sisch"/>
    <x v="1"/>
    <s v="United States"/>
    <x v="108"/>
    <x v="2"/>
    <n v="32216"/>
    <x v="0"/>
    <s v="OFF-AP-10002222"/>
    <x v="1"/>
    <x v="9"/>
    <x v="33"/>
    <n v="20.808"/>
    <n v="3"/>
    <n v="0.2"/>
    <n v="1.8207"/>
  </r>
  <r>
    <n v="5491"/>
    <x v="2737"/>
    <x v="3"/>
    <x v="719"/>
    <d v="2014-05-04T00:00:00"/>
    <s v="Second Class"/>
    <s v="BF-11020"/>
    <s v="Barry FranzÃ¶sisch"/>
    <x v="1"/>
    <s v="United States"/>
    <x v="108"/>
    <x v="2"/>
    <n v="32216"/>
    <x v="0"/>
    <s v="FUR-CH-10003774"/>
    <x v="0"/>
    <x v="1"/>
    <x v="1185"/>
    <n v="218.352"/>
    <n v="3"/>
    <n v="0.2"/>
    <n v="-19.105799999999999"/>
  </r>
  <r>
    <n v="5492"/>
    <x v="2738"/>
    <x v="3"/>
    <x v="795"/>
    <d v="2014-01-28T00:00:00"/>
    <s v="First Class"/>
    <s v="CG-12520"/>
    <s v="Claire Gute"/>
    <x v="0"/>
    <s v="United States"/>
    <x v="12"/>
    <x v="5"/>
    <n v="77070"/>
    <x v="2"/>
    <s v="OFF-ST-10000615"/>
    <x v="1"/>
    <x v="4"/>
    <x v="75"/>
    <n v="18.16"/>
    <n v="2"/>
    <n v="0.2"/>
    <n v="1.8160000000000001"/>
  </r>
  <r>
    <n v="5493"/>
    <x v="2739"/>
    <x v="2"/>
    <x v="683"/>
    <d v="2011-11-28T00:00:00"/>
    <s v="Same Day"/>
    <s v="DH-13675"/>
    <s v="Duane Huffman"/>
    <x v="2"/>
    <s v="United States"/>
    <x v="8"/>
    <x v="1"/>
    <n v="94122"/>
    <x v="1"/>
    <s v="OFF-SU-10001225"/>
    <x v="1"/>
    <x v="14"/>
    <x v="33"/>
    <n v="7.36"/>
    <n v="2"/>
    <n v="0"/>
    <n v="0.1472"/>
  </r>
  <r>
    <n v="5494"/>
    <x v="2739"/>
    <x v="2"/>
    <x v="683"/>
    <d v="2011-11-28T00:00:00"/>
    <s v="Same Day"/>
    <s v="DH-13675"/>
    <s v="Duane Huffman"/>
    <x v="2"/>
    <s v="United States"/>
    <x v="8"/>
    <x v="1"/>
    <n v="94122"/>
    <x v="1"/>
    <s v="OFF-LA-10002043"/>
    <x v="1"/>
    <x v="2"/>
    <x v="252"/>
    <n v="41.4"/>
    <n v="4"/>
    <n v="0"/>
    <n v="19.872"/>
  </r>
  <r>
    <n v="5495"/>
    <x v="2739"/>
    <x v="2"/>
    <x v="683"/>
    <d v="2011-11-28T00:00:00"/>
    <s v="Same Day"/>
    <s v="DH-13675"/>
    <s v="Duane Huffman"/>
    <x v="2"/>
    <s v="United States"/>
    <x v="8"/>
    <x v="1"/>
    <n v="94122"/>
    <x v="1"/>
    <s v="FUR-BO-10000330"/>
    <x v="0"/>
    <x v="0"/>
    <x v="1098"/>
    <n v="411.33199999999999"/>
    <n v="4"/>
    <n v="0.15"/>
    <n v="-4.8391999999999999"/>
  </r>
  <r>
    <n v="5496"/>
    <x v="2740"/>
    <x v="1"/>
    <x v="406"/>
    <d v="2012-08-09T00:00:00"/>
    <s v="Standard Class"/>
    <s v="SC-20440"/>
    <s v="Shaun Chance"/>
    <x v="1"/>
    <s v="United States"/>
    <x v="10"/>
    <x v="9"/>
    <n v="19140"/>
    <x v="3"/>
    <s v="OFF-BI-10001249"/>
    <x v="1"/>
    <x v="8"/>
    <x v="1182"/>
    <n v="7.6559999999999997"/>
    <n v="4"/>
    <n v="0.7"/>
    <n v="-6.1247999999999996"/>
  </r>
  <r>
    <n v="5497"/>
    <x v="2741"/>
    <x v="3"/>
    <x v="492"/>
    <d v="2014-06-17T00:00:00"/>
    <s v="Standard Class"/>
    <s v="HG-15025"/>
    <s v="Hunter Glantz"/>
    <x v="0"/>
    <s v="United States"/>
    <x v="292"/>
    <x v="24"/>
    <n v="43302"/>
    <x v="3"/>
    <s v="TEC-AC-10004469"/>
    <x v="2"/>
    <x v="11"/>
    <x v="238"/>
    <n v="63.92"/>
    <n v="2"/>
    <n v="0.2"/>
    <n v="19.175999999999998"/>
  </r>
  <r>
    <n v="5498"/>
    <x v="2742"/>
    <x v="3"/>
    <x v="663"/>
    <d v="2014-07-19T00:00:00"/>
    <s v="Second Class"/>
    <s v="MM-18055"/>
    <s v="Michelle Moray"/>
    <x v="0"/>
    <s v="United States"/>
    <x v="20"/>
    <x v="15"/>
    <n v="10024"/>
    <x v="3"/>
    <s v="OFF-AR-10001177"/>
    <x v="1"/>
    <x v="6"/>
    <x v="1215"/>
    <n v="6.56"/>
    <n v="2"/>
    <n v="0"/>
    <n v="1.9024000000000001"/>
  </r>
  <r>
    <n v="5499"/>
    <x v="2742"/>
    <x v="3"/>
    <x v="663"/>
    <d v="2014-07-19T00:00:00"/>
    <s v="Second Class"/>
    <s v="MM-18055"/>
    <s v="Michelle Moray"/>
    <x v="0"/>
    <s v="United States"/>
    <x v="20"/>
    <x v="15"/>
    <n v="10024"/>
    <x v="3"/>
    <s v="OFF-LA-10000634"/>
    <x v="1"/>
    <x v="2"/>
    <x v="283"/>
    <n v="7.83"/>
    <n v="3"/>
    <n v="0"/>
    <n v="3.6017999999999999"/>
  </r>
  <r>
    <n v="5500"/>
    <x v="2742"/>
    <x v="3"/>
    <x v="663"/>
    <d v="2014-07-19T00:00:00"/>
    <s v="Second Class"/>
    <s v="MM-18055"/>
    <s v="Michelle Moray"/>
    <x v="0"/>
    <s v="United States"/>
    <x v="20"/>
    <x v="15"/>
    <n v="10024"/>
    <x v="3"/>
    <s v="TEC-AC-10004708"/>
    <x v="2"/>
    <x v="11"/>
    <x v="337"/>
    <n v="41.9"/>
    <n v="2"/>
    <n v="0"/>
    <n v="8.7989999999999995"/>
  </r>
  <r>
    <n v="5501"/>
    <x v="2742"/>
    <x v="3"/>
    <x v="663"/>
    <d v="2014-07-19T00:00:00"/>
    <s v="Second Class"/>
    <s v="MM-18055"/>
    <s v="Michelle Moray"/>
    <x v="0"/>
    <s v="United States"/>
    <x v="20"/>
    <x v="15"/>
    <n v="10024"/>
    <x v="3"/>
    <s v="FUR-CH-10002084"/>
    <x v="0"/>
    <x v="1"/>
    <x v="1240"/>
    <n v="664.14599999999996"/>
    <n v="6"/>
    <n v="0.1"/>
    <n v="88.552800000000005"/>
  </r>
  <r>
    <n v="5502"/>
    <x v="2742"/>
    <x v="3"/>
    <x v="663"/>
    <d v="2014-07-19T00:00:00"/>
    <s v="Second Class"/>
    <s v="MM-18055"/>
    <s v="Michelle Moray"/>
    <x v="0"/>
    <s v="United States"/>
    <x v="20"/>
    <x v="15"/>
    <n v="10024"/>
    <x v="3"/>
    <s v="OFF-PA-10004519"/>
    <x v="1"/>
    <x v="10"/>
    <x v="1036"/>
    <n v="8.9600000000000009"/>
    <n v="2"/>
    <n v="0"/>
    <n v="4.3903999999999996"/>
  </r>
  <r>
    <n v="5503"/>
    <x v="2743"/>
    <x v="3"/>
    <x v="808"/>
    <d v="2014-07-11T00:00:00"/>
    <s v="Standard Class"/>
    <s v="TH-21115"/>
    <s v="Thea Hudgings"/>
    <x v="1"/>
    <s v="United States"/>
    <x v="10"/>
    <x v="9"/>
    <n v="19140"/>
    <x v="3"/>
    <s v="FUR-FU-10001847"/>
    <x v="0"/>
    <x v="5"/>
    <x v="1355"/>
    <n v="3.3119999999999998"/>
    <n v="1"/>
    <n v="0.2"/>
    <n v="0.66239999999999999"/>
  </r>
  <r>
    <n v="5504"/>
    <x v="2743"/>
    <x v="3"/>
    <x v="808"/>
    <d v="2014-07-11T00:00:00"/>
    <s v="Standard Class"/>
    <s v="TH-21115"/>
    <s v="Thea Hudgings"/>
    <x v="1"/>
    <s v="United States"/>
    <x v="10"/>
    <x v="9"/>
    <n v="19140"/>
    <x v="3"/>
    <s v="OFF-AP-10001962"/>
    <x v="1"/>
    <x v="9"/>
    <x v="1594"/>
    <n v="20.135999999999999"/>
    <n v="3"/>
    <n v="0.2"/>
    <n v="1.2585"/>
  </r>
  <r>
    <n v="5505"/>
    <x v="2743"/>
    <x v="3"/>
    <x v="808"/>
    <d v="2014-07-11T00:00:00"/>
    <s v="Standard Class"/>
    <s v="TH-21115"/>
    <s v="Thea Hudgings"/>
    <x v="1"/>
    <s v="United States"/>
    <x v="10"/>
    <x v="9"/>
    <n v="19140"/>
    <x v="3"/>
    <s v="OFF-EN-10003845"/>
    <x v="1"/>
    <x v="12"/>
    <x v="431"/>
    <n v="8.8559999999999999"/>
    <n v="3"/>
    <n v="0.2"/>
    <n v="2.8782000000000001"/>
  </r>
  <r>
    <n v="5506"/>
    <x v="2743"/>
    <x v="3"/>
    <x v="808"/>
    <d v="2014-07-11T00:00:00"/>
    <s v="Standard Class"/>
    <s v="TH-21115"/>
    <s v="Thea Hudgings"/>
    <x v="1"/>
    <s v="United States"/>
    <x v="10"/>
    <x v="9"/>
    <n v="19140"/>
    <x v="3"/>
    <s v="TEC-PH-10001817"/>
    <x v="2"/>
    <x v="7"/>
    <x v="1097"/>
    <n v="859.2"/>
    <n v="4"/>
    <n v="0.4"/>
    <n v="-186.16"/>
  </r>
  <r>
    <n v="5507"/>
    <x v="2744"/>
    <x v="0"/>
    <x v="750"/>
    <d v="2013-09-10T00:00:00"/>
    <s v="Same Day"/>
    <s v="JE-15745"/>
    <s v="Joel Eaton"/>
    <x v="0"/>
    <s v="United States"/>
    <x v="1"/>
    <x v="1"/>
    <n v="90036"/>
    <x v="1"/>
    <s v="OFF-PA-10000167"/>
    <x v="1"/>
    <x v="10"/>
    <x v="1071"/>
    <n v="61.96"/>
    <n v="2"/>
    <n v="0"/>
    <n v="27.882000000000001"/>
  </r>
  <r>
    <n v="5508"/>
    <x v="2745"/>
    <x v="0"/>
    <x v="143"/>
    <d v="2013-04-15T00:00:00"/>
    <s v="Standard Class"/>
    <s v="PG-18820"/>
    <s v="Patrick Gardner"/>
    <x v="0"/>
    <s v="United States"/>
    <x v="214"/>
    <x v="32"/>
    <n v="30080"/>
    <x v="0"/>
    <s v="OFF-EN-10002973"/>
    <x v="1"/>
    <x v="12"/>
    <x v="1319"/>
    <n v="17.920000000000002"/>
    <n v="4"/>
    <n v="0"/>
    <n v="8.6015999999999995"/>
  </r>
  <r>
    <n v="5509"/>
    <x v="2746"/>
    <x v="1"/>
    <x v="1049"/>
    <d v="2012-12-10T00:00:00"/>
    <s v="Standard Class"/>
    <s v="MB-17305"/>
    <s v="Maria Bertelson"/>
    <x v="0"/>
    <s v="United States"/>
    <x v="8"/>
    <x v="1"/>
    <n v="94122"/>
    <x v="1"/>
    <s v="FUR-FU-10001588"/>
    <x v="0"/>
    <x v="5"/>
    <x v="284"/>
    <n v="145.9"/>
    <n v="5"/>
    <n v="0"/>
    <n v="62.737000000000002"/>
  </r>
  <r>
    <n v="5510"/>
    <x v="2747"/>
    <x v="3"/>
    <x v="356"/>
    <d v="2014-05-21T00:00:00"/>
    <s v="Standard Class"/>
    <s v="JD-16015"/>
    <s v="Joy Daniels"/>
    <x v="0"/>
    <s v="United States"/>
    <x v="22"/>
    <x v="10"/>
    <n v="60653"/>
    <x v="2"/>
    <s v="OFF-PA-10001736"/>
    <x v="1"/>
    <x v="10"/>
    <x v="129"/>
    <n v="56.704000000000001"/>
    <n v="2"/>
    <n v="0.2"/>
    <n v="19.137599999999999"/>
  </r>
  <r>
    <n v="5511"/>
    <x v="2747"/>
    <x v="3"/>
    <x v="356"/>
    <d v="2014-05-21T00:00:00"/>
    <s v="Standard Class"/>
    <s v="JD-16015"/>
    <s v="Joy Daniels"/>
    <x v="0"/>
    <s v="United States"/>
    <x v="22"/>
    <x v="10"/>
    <n v="60653"/>
    <x v="2"/>
    <s v="TEC-PH-10002185"/>
    <x v="2"/>
    <x v="7"/>
    <x v="1072"/>
    <n v="11.12"/>
    <n v="2"/>
    <n v="0.2"/>
    <n v="3.4750000000000001"/>
  </r>
  <r>
    <n v="5512"/>
    <x v="2748"/>
    <x v="2"/>
    <x v="1050"/>
    <d v="2011-02-03T00:00:00"/>
    <s v="Standard Class"/>
    <s v="JH-15430"/>
    <s v="Jennifer Halladay"/>
    <x v="0"/>
    <s v="United States"/>
    <x v="261"/>
    <x v="21"/>
    <n v="97504"/>
    <x v="1"/>
    <s v="OFF-PA-10000174"/>
    <x v="1"/>
    <x v="10"/>
    <x v="1515"/>
    <n v="32.896000000000001"/>
    <n v="4"/>
    <n v="0.2"/>
    <n v="11.102399999999999"/>
  </r>
  <r>
    <n v="5513"/>
    <x v="2748"/>
    <x v="2"/>
    <x v="1050"/>
    <d v="2011-02-03T00:00:00"/>
    <s v="Standard Class"/>
    <s v="JH-15430"/>
    <s v="Jennifer Halladay"/>
    <x v="0"/>
    <s v="United States"/>
    <x v="261"/>
    <x v="21"/>
    <n v="97504"/>
    <x v="1"/>
    <s v="OFF-PA-10000069"/>
    <x v="1"/>
    <x v="10"/>
    <x v="1569"/>
    <n v="22.776"/>
    <n v="3"/>
    <n v="0.2"/>
    <n v="7.6868999999999996"/>
  </r>
  <r>
    <n v="5514"/>
    <x v="2749"/>
    <x v="1"/>
    <x v="1051"/>
    <d v="2012-01-06T00:00:00"/>
    <s v="First Class"/>
    <s v="EN-13780"/>
    <s v="Edward Nazzal"/>
    <x v="0"/>
    <s v="United States"/>
    <x v="20"/>
    <x v="15"/>
    <n v="10009"/>
    <x v="3"/>
    <s v="TEC-PH-10001795"/>
    <x v="2"/>
    <x v="7"/>
    <x v="1726"/>
    <n v="239.97"/>
    <n v="3"/>
    <n v="0"/>
    <n v="2.3997000000000002"/>
  </r>
  <r>
    <n v="5515"/>
    <x v="2749"/>
    <x v="1"/>
    <x v="1051"/>
    <d v="2012-01-06T00:00:00"/>
    <s v="First Class"/>
    <s v="EN-13780"/>
    <s v="Edward Nazzal"/>
    <x v="0"/>
    <s v="United States"/>
    <x v="20"/>
    <x v="15"/>
    <n v="10009"/>
    <x v="3"/>
    <s v="OFF-AP-10004540"/>
    <x v="1"/>
    <x v="9"/>
    <x v="1294"/>
    <n v="160.32"/>
    <n v="2"/>
    <n v="0"/>
    <n v="44.889600000000002"/>
  </r>
  <r>
    <n v="5516"/>
    <x v="2749"/>
    <x v="1"/>
    <x v="1051"/>
    <d v="2012-01-06T00:00:00"/>
    <s v="First Class"/>
    <s v="EN-13780"/>
    <s v="Edward Nazzal"/>
    <x v="0"/>
    <s v="United States"/>
    <x v="20"/>
    <x v="15"/>
    <n v="10009"/>
    <x v="3"/>
    <s v="TEC-PH-10001527"/>
    <x v="2"/>
    <x v="7"/>
    <x v="1276"/>
    <n v="128.85"/>
    <n v="3"/>
    <n v="0"/>
    <n v="3.8654999999999999"/>
  </r>
  <r>
    <n v="5517"/>
    <x v="2750"/>
    <x v="0"/>
    <x v="741"/>
    <d v="2013-11-22T00:00:00"/>
    <s v="Second Class"/>
    <s v="KC-16255"/>
    <s v="Karen Carlisle"/>
    <x v="1"/>
    <s v="United States"/>
    <x v="114"/>
    <x v="19"/>
    <n v="35810"/>
    <x v="0"/>
    <s v="TEC-AC-10003870"/>
    <x v="2"/>
    <x v="11"/>
    <x v="1718"/>
    <n v="1319.96"/>
    <n v="4"/>
    <n v="0"/>
    <n v="527.98400000000004"/>
  </r>
  <r>
    <n v="5518"/>
    <x v="2751"/>
    <x v="3"/>
    <x v="769"/>
    <d v="2014-10-12T00:00:00"/>
    <s v="Standard Class"/>
    <s v="MS-17980"/>
    <s v="Michael Stewart"/>
    <x v="1"/>
    <s v="United States"/>
    <x v="10"/>
    <x v="9"/>
    <n v="19134"/>
    <x v="3"/>
    <s v="FUR-CH-10004540"/>
    <x v="0"/>
    <x v="1"/>
    <x v="862"/>
    <n v="239.96"/>
    <n v="10"/>
    <n v="0.3"/>
    <n v="-10.284000000000001"/>
  </r>
  <r>
    <n v="5519"/>
    <x v="2751"/>
    <x v="3"/>
    <x v="769"/>
    <d v="2014-10-12T00:00:00"/>
    <s v="Standard Class"/>
    <s v="MS-17980"/>
    <s v="Michael Stewart"/>
    <x v="1"/>
    <s v="United States"/>
    <x v="10"/>
    <x v="9"/>
    <n v="19134"/>
    <x v="3"/>
    <s v="FUR-FU-10004093"/>
    <x v="0"/>
    <x v="5"/>
    <x v="1159"/>
    <n v="54.768000000000001"/>
    <n v="2"/>
    <n v="0.2"/>
    <n v="6.8460000000000001"/>
  </r>
  <r>
    <n v="5520"/>
    <x v="2751"/>
    <x v="3"/>
    <x v="769"/>
    <d v="2014-10-12T00:00:00"/>
    <s v="Standard Class"/>
    <s v="MS-17980"/>
    <s v="Michael Stewart"/>
    <x v="1"/>
    <s v="United States"/>
    <x v="10"/>
    <x v="9"/>
    <n v="19134"/>
    <x v="3"/>
    <s v="OFF-AR-10000716"/>
    <x v="1"/>
    <x v="6"/>
    <x v="786"/>
    <n v="13.391999999999999"/>
    <n v="3"/>
    <n v="0.2"/>
    <n v="3.1806000000000001"/>
  </r>
  <r>
    <n v="5521"/>
    <x v="2751"/>
    <x v="3"/>
    <x v="769"/>
    <d v="2014-10-12T00:00:00"/>
    <s v="Standard Class"/>
    <s v="MS-17980"/>
    <s v="Michael Stewart"/>
    <x v="1"/>
    <s v="United States"/>
    <x v="10"/>
    <x v="9"/>
    <n v="19134"/>
    <x v="3"/>
    <s v="OFF-PA-10002709"/>
    <x v="1"/>
    <x v="10"/>
    <x v="1658"/>
    <n v="23.92"/>
    <n v="5"/>
    <n v="0.2"/>
    <n v="8.6709999999999994"/>
  </r>
  <r>
    <n v="5522"/>
    <x v="2751"/>
    <x v="3"/>
    <x v="769"/>
    <d v="2014-10-12T00:00:00"/>
    <s v="Standard Class"/>
    <s v="MS-17980"/>
    <s v="Michael Stewart"/>
    <x v="1"/>
    <s v="United States"/>
    <x v="10"/>
    <x v="9"/>
    <n v="19134"/>
    <x v="3"/>
    <s v="TEC-AC-10000580"/>
    <x v="2"/>
    <x v="11"/>
    <x v="897"/>
    <n v="255.96799999999999"/>
    <n v="4"/>
    <n v="0.2"/>
    <n v="-28.796399999999998"/>
  </r>
  <r>
    <n v="5523"/>
    <x v="2752"/>
    <x v="0"/>
    <x v="410"/>
    <d v="2013-08-06T00:00:00"/>
    <s v="First Class"/>
    <s v="CK-12205"/>
    <s v="Chloris Kastensmidt"/>
    <x v="0"/>
    <s v="United States"/>
    <x v="68"/>
    <x v="1"/>
    <n v="95051"/>
    <x v="1"/>
    <s v="OFF-BI-10000829"/>
    <x v="1"/>
    <x v="8"/>
    <x v="304"/>
    <n v="21.552"/>
    <n v="6"/>
    <n v="0.2"/>
    <n v="7.0044000000000004"/>
  </r>
  <r>
    <n v="5524"/>
    <x v="2752"/>
    <x v="0"/>
    <x v="410"/>
    <d v="2013-08-06T00:00:00"/>
    <s v="First Class"/>
    <s v="CK-12205"/>
    <s v="Chloris Kastensmidt"/>
    <x v="0"/>
    <s v="United States"/>
    <x v="68"/>
    <x v="1"/>
    <n v="95051"/>
    <x v="1"/>
    <s v="OFF-AP-10004859"/>
    <x v="1"/>
    <x v="9"/>
    <x v="921"/>
    <n v="58.24"/>
    <n v="4"/>
    <n v="0"/>
    <n v="15.7248"/>
  </r>
  <r>
    <n v="5525"/>
    <x v="2753"/>
    <x v="0"/>
    <x v="107"/>
    <d v="2013-12-13T00:00:00"/>
    <s v="First Class"/>
    <s v="SJ-20125"/>
    <s v="Sanjit Jacobs"/>
    <x v="2"/>
    <s v="United States"/>
    <x v="85"/>
    <x v="1"/>
    <n v="90805"/>
    <x v="1"/>
    <s v="OFF-PA-10000575"/>
    <x v="1"/>
    <x v="10"/>
    <x v="1050"/>
    <n v="80.28"/>
    <n v="12"/>
    <n v="0"/>
    <n v="36.928800000000003"/>
  </r>
  <r>
    <n v="5526"/>
    <x v="2754"/>
    <x v="3"/>
    <x v="504"/>
    <d v="2014-06-05T00:00:00"/>
    <s v="Standard Class"/>
    <s v="EA-14035"/>
    <s v="Erin Ashbrook"/>
    <x v="1"/>
    <s v="United States"/>
    <x v="1"/>
    <x v="1"/>
    <n v="90008"/>
    <x v="1"/>
    <s v="OFF-AR-10002804"/>
    <x v="1"/>
    <x v="6"/>
    <x v="279"/>
    <n v="9.7799999999999994"/>
    <n v="2"/>
    <n v="0"/>
    <n v="4.0098000000000003"/>
  </r>
  <r>
    <n v="5527"/>
    <x v="2755"/>
    <x v="3"/>
    <x v="558"/>
    <d v="2014-04-29T00:00:00"/>
    <s v="Standard Class"/>
    <s v="MG-17890"/>
    <s v="Michael Granlund"/>
    <x v="2"/>
    <s v="United States"/>
    <x v="443"/>
    <x v="1"/>
    <n v="93101"/>
    <x v="1"/>
    <s v="OFF-FA-10002676"/>
    <x v="1"/>
    <x v="13"/>
    <x v="1069"/>
    <n v="1.81"/>
    <n v="1"/>
    <n v="0"/>
    <n v="0.65159999999999996"/>
  </r>
  <r>
    <n v="5528"/>
    <x v="2756"/>
    <x v="1"/>
    <x v="412"/>
    <d v="2012-10-05T00:00:00"/>
    <s v="First Class"/>
    <s v="AB-10255"/>
    <s v="Alejandro Ballentine"/>
    <x v="2"/>
    <s v="United States"/>
    <x v="20"/>
    <x v="15"/>
    <n v="10009"/>
    <x v="3"/>
    <s v="OFF-PA-10003465"/>
    <x v="1"/>
    <x v="10"/>
    <x v="418"/>
    <n v="37.94"/>
    <n v="2"/>
    <n v="0"/>
    <n v="18.211200000000002"/>
  </r>
  <r>
    <n v="5529"/>
    <x v="2757"/>
    <x v="1"/>
    <x v="1052"/>
    <d v="2012-04-04T00:00:00"/>
    <s v="Standard Class"/>
    <s v="SC-20260"/>
    <s v="Scott Cohen"/>
    <x v="1"/>
    <s v="United States"/>
    <x v="108"/>
    <x v="2"/>
    <n v="32216"/>
    <x v="0"/>
    <s v="TEC-PH-10000011"/>
    <x v="2"/>
    <x v="7"/>
    <x v="220"/>
    <n v="79.959999999999994"/>
    <n v="5"/>
    <n v="0.2"/>
    <n v="27.986000000000001"/>
  </r>
  <r>
    <n v="5530"/>
    <x v="2758"/>
    <x v="3"/>
    <x v="634"/>
    <d v="2014-12-08T00:00:00"/>
    <s v="Standard Class"/>
    <s v="TB-21355"/>
    <s v="Todd Boyes"/>
    <x v="1"/>
    <s v="United States"/>
    <x v="444"/>
    <x v="5"/>
    <n v="75104"/>
    <x v="2"/>
    <s v="OFF-PA-10004381"/>
    <x v="1"/>
    <x v="10"/>
    <x v="1675"/>
    <n v="115.29600000000001"/>
    <n v="3"/>
    <n v="0.2"/>
    <n v="40.3536"/>
  </r>
  <r>
    <n v="5531"/>
    <x v="2759"/>
    <x v="3"/>
    <x v="574"/>
    <d v="2014-07-12T00:00:00"/>
    <s v="Standard Class"/>
    <s v="JK-16090"/>
    <s v="Juliana Krohn"/>
    <x v="0"/>
    <s v="United States"/>
    <x v="155"/>
    <x v="8"/>
    <n v="68104"/>
    <x v="2"/>
    <s v="TEC-PH-10001795"/>
    <x v="2"/>
    <x v="7"/>
    <x v="641"/>
    <n v="2479.96"/>
    <n v="4"/>
    <n v="0"/>
    <n v="743.98800000000006"/>
  </r>
  <r>
    <n v="5532"/>
    <x v="2760"/>
    <x v="0"/>
    <x v="112"/>
    <d v="2013-08-06T00:00:00"/>
    <s v="First Class"/>
    <s v="CK-12595"/>
    <s v="Clytie Kelty"/>
    <x v="0"/>
    <s v="United States"/>
    <x v="290"/>
    <x v="36"/>
    <n v="72209"/>
    <x v="0"/>
    <s v="TEC-AC-10001109"/>
    <x v="2"/>
    <x v="11"/>
    <x v="998"/>
    <n v="179.94"/>
    <n v="6"/>
    <n v="0"/>
    <n v="75.574799999999996"/>
  </r>
  <r>
    <n v="5533"/>
    <x v="2760"/>
    <x v="0"/>
    <x v="112"/>
    <d v="2013-08-06T00:00:00"/>
    <s v="First Class"/>
    <s v="CK-12595"/>
    <s v="Clytie Kelty"/>
    <x v="0"/>
    <s v="United States"/>
    <x v="290"/>
    <x v="36"/>
    <n v="72209"/>
    <x v="0"/>
    <s v="TEC-AC-10003038"/>
    <x v="2"/>
    <x v="11"/>
    <x v="1024"/>
    <n v="26.85"/>
    <n v="3"/>
    <n v="0"/>
    <n v="5.1014999999999997"/>
  </r>
  <r>
    <n v="5534"/>
    <x v="2760"/>
    <x v="0"/>
    <x v="112"/>
    <d v="2013-08-06T00:00:00"/>
    <s v="First Class"/>
    <s v="CK-12595"/>
    <s v="Clytie Kelty"/>
    <x v="0"/>
    <s v="United States"/>
    <x v="290"/>
    <x v="36"/>
    <n v="72209"/>
    <x v="0"/>
    <s v="TEC-AC-10003174"/>
    <x v="2"/>
    <x v="11"/>
    <x v="614"/>
    <n v="323.37"/>
    <n v="3"/>
    <n v="0"/>
    <n v="129.34800000000001"/>
  </r>
  <r>
    <n v="5535"/>
    <x v="2760"/>
    <x v="0"/>
    <x v="112"/>
    <d v="2013-08-06T00:00:00"/>
    <s v="First Class"/>
    <s v="CK-12595"/>
    <s v="Clytie Kelty"/>
    <x v="0"/>
    <s v="United States"/>
    <x v="290"/>
    <x v="36"/>
    <n v="72209"/>
    <x v="0"/>
    <s v="OFF-PA-10000157"/>
    <x v="1"/>
    <x v="10"/>
    <x v="364"/>
    <n v="59.94"/>
    <n v="3"/>
    <n v="0"/>
    <n v="28.171800000000001"/>
  </r>
  <r>
    <n v="5536"/>
    <x v="2760"/>
    <x v="0"/>
    <x v="112"/>
    <d v="2013-08-06T00:00:00"/>
    <s v="First Class"/>
    <s v="CK-12595"/>
    <s v="Clytie Kelty"/>
    <x v="0"/>
    <s v="United States"/>
    <x v="290"/>
    <x v="36"/>
    <n v="72209"/>
    <x v="0"/>
    <s v="OFF-BI-10001721"/>
    <x v="1"/>
    <x v="8"/>
    <x v="94"/>
    <n v="64.14"/>
    <n v="3"/>
    <n v="0"/>
    <n v="30.787199999999999"/>
  </r>
  <r>
    <n v="5537"/>
    <x v="2760"/>
    <x v="0"/>
    <x v="112"/>
    <d v="2013-08-06T00:00:00"/>
    <s v="First Class"/>
    <s v="CK-12595"/>
    <s v="Clytie Kelty"/>
    <x v="0"/>
    <s v="United States"/>
    <x v="290"/>
    <x v="36"/>
    <n v="72209"/>
    <x v="0"/>
    <s v="OFF-BI-10000591"/>
    <x v="1"/>
    <x v="8"/>
    <x v="1045"/>
    <n v="11.67"/>
    <n v="3"/>
    <n v="0"/>
    <n v="5.6016000000000004"/>
  </r>
  <r>
    <n v="5538"/>
    <x v="2760"/>
    <x v="0"/>
    <x v="112"/>
    <d v="2013-08-06T00:00:00"/>
    <s v="First Class"/>
    <s v="CK-12595"/>
    <s v="Clytie Kelty"/>
    <x v="0"/>
    <s v="United States"/>
    <x v="290"/>
    <x v="36"/>
    <n v="72209"/>
    <x v="0"/>
    <s v="OFF-PA-10001534"/>
    <x v="1"/>
    <x v="10"/>
    <x v="1461"/>
    <n v="12.96"/>
    <n v="2"/>
    <n v="0"/>
    <n v="6.2207999999999997"/>
  </r>
  <r>
    <n v="5539"/>
    <x v="2761"/>
    <x v="1"/>
    <x v="657"/>
    <d v="2012-04-20T00:00:00"/>
    <s v="Standard Class"/>
    <s v="SS-20590"/>
    <s v="Sonia Sunley"/>
    <x v="0"/>
    <s v="United States"/>
    <x v="445"/>
    <x v="8"/>
    <n v="68701"/>
    <x v="2"/>
    <s v="OFF-BI-10002071"/>
    <x v="1"/>
    <x v="8"/>
    <x v="692"/>
    <n v="17.43"/>
    <n v="3"/>
    <n v="0"/>
    <n v="8.0177999999999994"/>
  </r>
  <r>
    <n v="5540"/>
    <x v="2762"/>
    <x v="3"/>
    <x v="1053"/>
    <d v="2014-05-27T00:00:00"/>
    <s v="Standard Class"/>
    <s v="LE-16810"/>
    <s v="Laurel Elliston"/>
    <x v="0"/>
    <s v="United States"/>
    <x v="22"/>
    <x v="10"/>
    <n v="60653"/>
    <x v="2"/>
    <s v="FUR-CH-10000513"/>
    <x v="0"/>
    <x v="1"/>
    <x v="70"/>
    <n v="181.98599999999999"/>
    <n v="2"/>
    <n v="0.3"/>
    <n v="-54.595799999999997"/>
  </r>
  <r>
    <n v="5541"/>
    <x v="2762"/>
    <x v="3"/>
    <x v="1053"/>
    <d v="2014-05-27T00:00:00"/>
    <s v="Standard Class"/>
    <s v="LE-16810"/>
    <s v="Laurel Elliston"/>
    <x v="0"/>
    <s v="United States"/>
    <x v="22"/>
    <x v="10"/>
    <n v="60653"/>
    <x v="2"/>
    <s v="OFF-BI-10003274"/>
    <x v="1"/>
    <x v="8"/>
    <x v="122"/>
    <n v="1.5920000000000001"/>
    <n v="2"/>
    <n v="0.8"/>
    <n v="-2.6267999999999998"/>
  </r>
  <r>
    <n v="5542"/>
    <x v="2762"/>
    <x v="3"/>
    <x v="1053"/>
    <d v="2014-05-27T00:00:00"/>
    <s v="Standard Class"/>
    <s v="LE-16810"/>
    <s v="Laurel Elliston"/>
    <x v="0"/>
    <s v="United States"/>
    <x v="22"/>
    <x v="10"/>
    <n v="60653"/>
    <x v="2"/>
    <s v="OFF-SU-10000381"/>
    <x v="1"/>
    <x v="14"/>
    <x v="654"/>
    <n v="22.344000000000001"/>
    <n v="3"/>
    <n v="0.2"/>
    <n v="2.5137"/>
  </r>
  <r>
    <n v="5543"/>
    <x v="2763"/>
    <x v="0"/>
    <x v="1054"/>
    <d v="2013-12-26T00:00:00"/>
    <s v="Standard Class"/>
    <s v="ES-14080"/>
    <s v="Erin Smith"/>
    <x v="1"/>
    <s v="United States"/>
    <x v="93"/>
    <x v="16"/>
    <n v="85705"/>
    <x v="1"/>
    <s v="FUR-TA-10001086"/>
    <x v="0"/>
    <x v="3"/>
    <x v="1727"/>
    <n v="455.97"/>
    <n v="6"/>
    <n v="0.5"/>
    <n v="-218.8656"/>
  </r>
  <r>
    <n v="5544"/>
    <x v="2763"/>
    <x v="0"/>
    <x v="1054"/>
    <d v="2013-12-26T00:00:00"/>
    <s v="Standard Class"/>
    <s v="ES-14080"/>
    <s v="Erin Smith"/>
    <x v="1"/>
    <s v="United States"/>
    <x v="93"/>
    <x v="16"/>
    <n v="85705"/>
    <x v="1"/>
    <s v="OFF-BI-10000174"/>
    <x v="1"/>
    <x v="8"/>
    <x v="1435"/>
    <n v="10.44"/>
    <n v="6"/>
    <n v="0.7"/>
    <n v="-7.6559999999999997"/>
  </r>
  <r>
    <n v="5545"/>
    <x v="2763"/>
    <x v="0"/>
    <x v="1054"/>
    <d v="2013-12-26T00:00:00"/>
    <s v="Standard Class"/>
    <s v="ES-14080"/>
    <s v="Erin Smith"/>
    <x v="1"/>
    <s v="United States"/>
    <x v="93"/>
    <x v="16"/>
    <n v="85705"/>
    <x v="1"/>
    <s v="OFF-BI-10002103"/>
    <x v="1"/>
    <x v="8"/>
    <x v="525"/>
    <n v="5.2140000000000004"/>
    <n v="2"/>
    <n v="0.7"/>
    <n v="-4.1711999999999998"/>
  </r>
  <r>
    <n v="5546"/>
    <x v="2764"/>
    <x v="3"/>
    <x v="585"/>
    <d v="2014-09-27T00:00:00"/>
    <s v="Standard Class"/>
    <s v="MG-17890"/>
    <s v="Michael Granlund"/>
    <x v="2"/>
    <s v="United States"/>
    <x v="3"/>
    <x v="38"/>
    <n v="3301"/>
    <x v="3"/>
    <s v="OFF-ST-10001590"/>
    <x v="1"/>
    <x v="4"/>
    <x v="146"/>
    <n v="67.400000000000006"/>
    <n v="5"/>
    <n v="0"/>
    <n v="17.524000000000001"/>
  </r>
  <r>
    <n v="5547"/>
    <x v="2765"/>
    <x v="3"/>
    <x v="210"/>
    <d v="2014-09-09T00:00:00"/>
    <s v="First Class"/>
    <s v="JM-16195"/>
    <s v="Justin MacKendrick"/>
    <x v="0"/>
    <s v="United States"/>
    <x v="446"/>
    <x v="7"/>
    <n v="84020"/>
    <x v="1"/>
    <s v="FUR-FU-10002396"/>
    <x v="0"/>
    <x v="5"/>
    <x v="1581"/>
    <n v="25.16"/>
    <n v="2"/>
    <n v="0"/>
    <n v="10.5672"/>
  </r>
  <r>
    <n v="5548"/>
    <x v="2765"/>
    <x v="3"/>
    <x v="210"/>
    <d v="2014-09-09T00:00:00"/>
    <s v="First Class"/>
    <s v="JM-16195"/>
    <s v="Justin MacKendrick"/>
    <x v="0"/>
    <s v="United States"/>
    <x v="446"/>
    <x v="7"/>
    <n v="84020"/>
    <x v="1"/>
    <s v="TEC-PH-10002807"/>
    <x v="2"/>
    <x v="7"/>
    <x v="1230"/>
    <n v="126.56"/>
    <n v="4"/>
    <n v="0.2"/>
    <n v="47.46"/>
  </r>
  <r>
    <n v="5549"/>
    <x v="2766"/>
    <x v="2"/>
    <x v="683"/>
    <d v="2011-01-12T00:00:00"/>
    <s v="First Class"/>
    <s v="SG-20470"/>
    <s v="Sheri Gordon"/>
    <x v="0"/>
    <s v="United States"/>
    <x v="8"/>
    <x v="1"/>
    <n v="94109"/>
    <x v="1"/>
    <s v="OFF-AP-10004859"/>
    <x v="1"/>
    <x v="9"/>
    <x v="921"/>
    <n v="43.68"/>
    <n v="3"/>
    <n v="0"/>
    <n v="11.7936"/>
  </r>
  <r>
    <n v="5550"/>
    <x v="2766"/>
    <x v="2"/>
    <x v="683"/>
    <d v="2011-01-12T00:00:00"/>
    <s v="First Class"/>
    <s v="SG-20470"/>
    <s v="Sheri Gordon"/>
    <x v="0"/>
    <s v="United States"/>
    <x v="8"/>
    <x v="1"/>
    <n v="94109"/>
    <x v="1"/>
    <s v="TEC-AC-10003447"/>
    <x v="2"/>
    <x v="11"/>
    <x v="798"/>
    <n v="139.93"/>
    <n v="7"/>
    <n v="0"/>
    <n v="34.982500000000002"/>
  </r>
  <r>
    <n v="5551"/>
    <x v="2767"/>
    <x v="2"/>
    <x v="607"/>
    <d v="2011-11-16T00:00:00"/>
    <s v="Standard Class"/>
    <s v="DB-12970"/>
    <s v="Darren Budd"/>
    <x v="1"/>
    <s v="United States"/>
    <x v="12"/>
    <x v="5"/>
    <n v="77036"/>
    <x v="2"/>
    <s v="OFF-AR-10003183"/>
    <x v="1"/>
    <x v="6"/>
    <x v="1390"/>
    <n v="2.6720000000000002"/>
    <n v="1"/>
    <n v="0.2"/>
    <n v="0.33400000000000002"/>
  </r>
  <r>
    <n v="5552"/>
    <x v="2767"/>
    <x v="2"/>
    <x v="607"/>
    <d v="2011-11-16T00:00:00"/>
    <s v="Standard Class"/>
    <s v="DB-12970"/>
    <s v="Darren Budd"/>
    <x v="1"/>
    <s v="United States"/>
    <x v="12"/>
    <x v="5"/>
    <n v="77036"/>
    <x v="2"/>
    <s v="OFF-SU-10000432"/>
    <x v="1"/>
    <x v="14"/>
    <x v="1549"/>
    <n v="16.655999999999999"/>
    <n v="6"/>
    <n v="0.2"/>
    <n v="-3.1230000000000002"/>
  </r>
  <r>
    <n v="5553"/>
    <x v="2767"/>
    <x v="2"/>
    <x v="607"/>
    <d v="2011-11-16T00:00:00"/>
    <s v="Standard Class"/>
    <s v="DB-12970"/>
    <s v="Darren Budd"/>
    <x v="1"/>
    <s v="United States"/>
    <x v="12"/>
    <x v="5"/>
    <n v="77036"/>
    <x v="2"/>
    <s v="TEC-AC-10003832"/>
    <x v="2"/>
    <x v="11"/>
    <x v="458"/>
    <n v="79.512"/>
    <n v="3"/>
    <n v="0.2"/>
    <n v="20.8719"/>
  </r>
  <r>
    <n v="5554"/>
    <x v="2767"/>
    <x v="2"/>
    <x v="607"/>
    <d v="2011-11-16T00:00:00"/>
    <s v="Standard Class"/>
    <s v="DB-12970"/>
    <s v="Darren Budd"/>
    <x v="1"/>
    <s v="United States"/>
    <x v="12"/>
    <x v="5"/>
    <n v="77036"/>
    <x v="2"/>
    <s v="OFF-PA-10004100"/>
    <x v="1"/>
    <x v="10"/>
    <x v="257"/>
    <n v="36.287999999999997"/>
    <n v="7"/>
    <n v="0.2"/>
    <n v="12.700799999999999"/>
  </r>
  <r>
    <n v="5555"/>
    <x v="2767"/>
    <x v="2"/>
    <x v="607"/>
    <d v="2011-11-16T00:00:00"/>
    <s v="Standard Class"/>
    <s v="DB-12970"/>
    <s v="Darren Budd"/>
    <x v="1"/>
    <s v="United States"/>
    <x v="12"/>
    <x v="5"/>
    <n v="77036"/>
    <x v="2"/>
    <s v="FUR-BO-10004467"/>
    <x v="0"/>
    <x v="0"/>
    <x v="883"/>
    <n v="67.993200000000002"/>
    <n v="1"/>
    <n v="0.32"/>
    <n v="-12.998699999999999"/>
  </r>
  <r>
    <n v="5556"/>
    <x v="2768"/>
    <x v="3"/>
    <x v="280"/>
    <d v="2014-07-10T00:00:00"/>
    <s v="Second Class"/>
    <s v="JW-15220"/>
    <s v="Jane Waco"/>
    <x v="1"/>
    <s v="United States"/>
    <x v="122"/>
    <x v="19"/>
    <n v="36116"/>
    <x v="0"/>
    <s v="FUR-FU-10002963"/>
    <x v="0"/>
    <x v="5"/>
    <x v="1502"/>
    <n v="10.16"/>
    <n v="2"/>
    <n v="0"/>
    <n v="3.4544000000000001"/>
  </r>
  <r>
    <n v="5557"/>
    <x v="2769"/>
    <x v="1"/>
    <x v="639"/>
    <d v="2012-12-18T00:00:00"/>
    <s v="Standard Class"/>
    <s v="KD-16495"/>
    <s v="Keith Dawkins"/>
    <x v="1"/>
    <s v="United States"/>
    <x v="25"/>
    <x v="35"/>
    <n v="39212"/>
    <x v="0"/>
    <s v="FUR-FU-10003829"/>
    <x v="0"/>
    <x v="5"/>
    <x v="1369"/>
    <n v="6.16"/>
    <n v="2"/>
    <n v="0"/>
    <n v="1.9712000000000001"/>
  </r>
  <r>
    <n v="5558"/>
    <x v="2769"/>
    <x v="1"/>
    <x v="639"/>
    <d v="2012-12-18T00:00:00"/>
    <s v="Standard Class"/>
    <s v="KD-16495"/>
    <s v="Keith Dawkins"/>
    <x v="1"/>
    <s v="United States"/>
    <x v="25"/>
    <x v="35"/>
    <n v="39212"/>
    <x v="0"/>
    <s v="OFF-AR-10003582"/>
    <x v="1"/>
    <x v="6"/>
    <x v="1451"/>
    <n v="56.3"/>
    <n v="2"/>
    <n v="0"/>
    <n v="15.763999999999999"/>
  </r>
  <r>
    <n v="5559"/>
    <x v="2770"/>
    <x v="1"/>
    <x v="401"/>
    <d v="2012-10-12T00:00:00"/>
    <s v="Standard Class"/>
    <s v="IL-15100"/>
    <s v="Ivan Liston"/>
    <x v="0"/>
    <s v="United States"/>
    <x v="226"/>
    <x v="33"/>
    <n v="89031"/>
    <x v="1"/>
    <s v="OFF-PA-10000048"/>
    <x v="1"/>
    <x v="10"/>
    <x v="1728"/>
    <n v="6.48"/>
    <n v="1"/>
    <n v="0"/>
    <n v="3.1103999999999998"/>
  </r>
  <r>
    <n v="5560"/>
    <x v="2770"/>
    <x v="1"/>
    <x v="401"/>
    <d v="2012-10-12T00:00:00"/>
    <s v="Standard Class"/>
    <s v="IL-15100"/>
    <s v="Ivan Liston"/>
    <x v="0"/>
    <s v="United States"/>
    <x v="226"/>
    <x v="33"/>
    <n v="89031"/>
    <x v="1"/>
    <s v="OFF-ST-10000078"/>
    <x v="1"/>
    <x v="4"/>
    <x v="1218"/>
    <n v="1325.85"/>
    <n v="5"/>
    <n v="0"/>
    <n v="238.65299999999999"/>
  </r>
  <r>
    <n v="5561"/>
    <x v="2770"/>
    <x v="1"/>
    <x v="401"/>
    <d v="2012-10-12T00:00:00"/>
    <s v="Standard Class"/>
    <s v="IL-15100"/>
    <s v="Ivan Liston"/>
    <x v="0"/>
    <s v="United States"/>
    <x v="226"/>
    <x v="33"/>
    <n v="89031"/>
    <x v="1"/>
    <s v="OFF-LA-10004853"/>
    <x v="1"/>
    <x v="2"/>
    <x v="683"/>
    <n v="14.94"/>
    <n v="3"/>
    <n v="0"/>
    <n v="6.8723999999999998"/>
  </r>
  <r>
    <n v="5562"/>
    <x v="2771"/>
    <x v="3"/>
    <x v="185"/>
    <d v="2014-03-04T00:00:00"/>
    <s v="Second Class"/>
    <s v="JE-15610"/>
    <s v="Jim Epp"/>
    <x v="1"/>
    <s v="United States"/>
    <x v="118"/>
    <x v="32"/>
    <n v="30318"/>
    <x v="0"/>
    <s v="OFF-BI-10001153"/>
    <x v="1"/>
    <x v="8"/>
    <x v="300"/>
    <n v="34.54"/>
    <n v="1"/>
    <n v="0"/>
    <n v="17.27"/>
  </r>
  <r>
    <n v="5563"/>
    <x v="2771"/>
    <x v="3"/>
    <x v="185"/>
    <d v="2014-03-04T00:00:00"/>
    <s v="Second Class"/>
    <s v="JE-15610"/>
    <s v="Jim Epp"/>
    <x v="1"/>
    <s v="United States"/>
    <x v="118"/>
    <x v="32"/>
    <n v="30318"/>
    <x v="0"/>
    <s v="TEC-CO-10001449"/>
    <x v="2"/>
    <x v="16"/>
    <x v="303"/>
    <n v="2999.95"/>
    <n v="5"/>
    <n v="0"/>
    <n v="1439.9760000000001"/>
  </r>
  <r>
    <n v="5564"/>
    <x v="2771"/>
    <x v="3"/>
    <x v="185"/>
    <d v="2014-03-04T00:00:00"/>
    <s v="Second Class"/>
    <s v="JE-15610"/>
    <s v="Jim Epp"/>
    <x v="1"/>
    <s v="United States"/>
    <x v="118"/>
    <x v="32"/>
    <n v="30318"/>
    <x v="0"/>
    <s v="OFF-BI-10000474"/>
    <x v="1"/>
    <x v="8"/>
    <x v="27"/>
    <n v="64.12"/>
    <n v="4"/>
    <n v="0"/>
    <n v="30.7776"/>
  </r>
  <r>
    <n v="5565"/>
    <x v="2772"/>
    <x v="3"/>
    <x v="677"/>
    <d v="2014-03-14T00:00:00"/>
    <s v="Same Day"/>
    <s v="SU-20665"/>
    <s v="Stephanie Ulpright"/>
    <x v="2"/>
    <s v="United States"/>
    <x v="22"/>
    <x v="10"/>
    <n v="60610"/>
    <x v="2"/>
    <s v="OFF-AR-10000799"/>
    <x v="1"/>
    <x v="6"/>
    <x v="1493"/>
    <n v="19.456"/>
    <n v="4"/>
    <n v="0.2"/>
    <n v="2.1888000000000001"/>
  </r>
  <r>
    <n v="5566"/>
    <x v="2772"/>
    <x v="3"/>
    <x v="677"/>
    <d v="2014-03-14T00:00:00"/>
    <s v="Same Day"/>
    <s v="SU-20665"/>
    <s v="Stephanie Ulpright"/>
    <x v="2"/>
    <s v="United States"/>
    <x v="22"/>
    <x v="10"/>
    <n v="60610"/>
    <x v="2"/>
    <s v="TEC-MA-10002109"/>
    <x v="2"/>
    <x v="15"/>
    <x v="1729"/>
    <n v="209.98599999999999"/>
    <n v="2"/>
    <n v="0.3"/>
    <n v="8.9993999999999996"/>
  </r>
  <r>
    <n v="5567"/>
    <x v="2772"/>
    <x v="3"/>
    <x v="677"/>
    <d v="2014-03-14T00:00:00"/>
    <s v="Same Day"/>
    <s v="SU-20665"/>
    <s v="Stephanie Ulpright"/>
    <x v="2"/>
    <s v="United States"/>
    <x v="22"/>
    <x v="10"/>
    <n v="60610"/>
    <x v="2"/>
    <s v="OFF-AR-10003338"/>
    <x v="1"/>
    <x v="6"/>
    <x v="1430"/>
    <n v="29.76"/>
    <n v="5"/>
    <n v="0.2"/>
    <n v="1.86"/>
  </r>
  <r>
    <n v="5568"/>
    <x v="2772"/>
    <x v="3"/>
    <x v="677"/>
    <d v="2014-03-14T00:00:00"/>
    <s v="Same Day"/>
    <s v="SU-20665"/>
    <s v="Stephanie Ulpright"/>
    <x v="2"/>
    <s v="United States"/>
    <x v="22"/>
    <x v="10"/>
    <n v="60610"/>
    <x v="2"/>
    <s v="FUR-CH-10003606"/>
    <x v="0"/>
    <x v="1"/>
    <x v="1566"/>
    <n v="89.768000000000001"/>
    <n v="1"/>
    <n v="0.3"/>
    <n v="-2.5648"/>
  </r>
  <r>
    <n v="5569"/>
    <x v="2772"/>
    <x v="3"/>
    <x v="677"/>
    <d v="2014-03-14T00:00:00"/>
    <s v="Same Day"/>
    <s v="SU-20665"/>
    <s v="Stephanie Ulpright"/>
    <x v="2"/>
    <s v="United States"/>
    <x v="22"/>
    <x v="10"/>
    <n v="60610"/>
    <x v="2"/>
    <s v="TEC-CO-10001449"/>
    <x v="2"/>
    <x v="16"/>
    <x v="303"/>
    <n v="959.98400000000004"/>
    <n v="2"/>
    <n v="0.2"/>
    <n v="335.99439999999998"/>
  </r>
  <r>
    <n v="5570"/>
    <x v="2772"/>
    <x v="3"/>
    <x v="677"/>
    <d v="2014-03-14T00:00:00"/>
    <s v="Same Day"/>
    <s v="SU-20665"/>
    <s v="Stephanie Ulpright"/>
    <x v="2"/>
    <s v="United States"/>
    <x v="22"/>
    <x v="10"/>
    <n v="60610"/>
    <x v="2"/>
    <s v="OFF-PA-10001934"/>
    <x v="1"/>
    <x v="10"/>
    <x v="543"/>
    <n v="15.552"/>
    <n v="3"/>
    <n v="0.2"/>
    <n v="5.6375999999999999"/>
  </r>
  <r>
    <n v="5571"/>
    <x v="2772"/>
    <x v="3"/>
    <x v="677"/>
    <d v="2014-03-14T00:00:00"/>
    <s v="Same Day"/>
    <s v="SU-20665"/>
    <s v="Stephanie Ulpright"/>
    <x v="2"/>
    <s v="United States"/>
    <x v="22"/>
    <x v="10"/>
    <n v="60610"/>
    <x v="2"/>
    <s v="TEC-PH-10001527"/>
    <x v="2"/>
    <x v="7"/>
    <x v="1276"/>
    <n v="34.36"/>
    <n v="1"/>
    <n v="0.2"/>
    <n v="-7.3014999999999999"/>
  </r>
  <r>
    <n v="5572"/>
    <x v="2773"/>
    <x v="2"/>
    <x v="29"/>
    <d v="2011-09-12T00:00:00"/>
    <s v="Standard Class"/>
    <s v="EA-14035"/>
    <s v="Erin Ashbrook"/>
    <x v="1"/>
    <s v="United States"/>
    <x v="38"/>
    <x v="24"/>
    <n v="43229"/>
    <x v="3"/>
    <s v="OFF-PA-10001033"/>
    <x v="1"/>
    <x v="10"/>
    <x v="1500"/>
    <n v="98.376000000000005"/>
    <n v="3"/>
    <n v="0.2"/>
    <n v="35.661299999999997"/>
  </r>
  <r>
    <n v="5573"/>
    <x v="2773"/>
    <x v="2"/>
    <x v="29"/>
    <d v="2011-09-12T00:00:00"/>
    <s v="Standard Class"/>
    <s v="EA-14035"/>
    <s v="Erin Ashbrook"/>
    <x v="1"/>
    <s v="United States"/>
    <x v="38"/>
    <x v="24"/>
    <n v="43229"/>
    <x v="3"/>
    <s v="OFF-BI-10003719"/>
    <x v="1"/>
    <x v="8"/>
    <x v="684"/>
    <n v="29.94"/>
    <n v="4"/>
    <n v="0.7"/>
    <n v="-23.952000000000002"/>
  </r>
  <r>
    <n v="5574"/>
    <x v="2773"/>
    <x v="2"/>
    <x v="29"/>
    <d v="2011-09-12T00:00:00"/>
    <s v="Standard Class"/>
    <s v="EA-14035"/>
    <s v="Erin Ashbrook"/>
    <x v="1"/>
    <s v="United States"/>
    <x v="38"/>
    <x v="24"/>
    <n v="43229"/>
    <x v="3"/>
    <s v="OFF-PA-10003036"/>
    <x v="1"/>
    <x v="10"/>
    <x v="1730"/>
    <n v="17.472000000000001"/>
    <n v="3"/>
    <n v="0.2"/>
    <n v="5.6783999999999999"/>
  </r>
  <r>
    <n v="5575"/>
    <x v="2773"/>
    <x v="2"/>
    <x v="29"/>
    <d v="2011-09-12T00:00:00"/>
    <s v="Standard Class"/>
    <s v="EA-14035"/>
    <s v="Erin Ashbrook"/>
    <x v="1"/>
    <s v="United States"/>
    <x v="38"/>
    <x v="24"/>
    <n v="43229"/>
    <x v="3"/>
    <s v="TEC-PH-10001870"/>
    <x v="2"/>
    <x v="7"/>
    <x v="1731"/>
    <n v="36.738"/>
    <n v="1"/>
    <n v="0.4"/>
    <n v="-9.1844999999999999"/>
  </r>
  <r>
    <n v="5576"/>
    <x v="2773"/>
    <x v="2"/>
    <x v="29"/>
    <d v="2011-09-12T00:00:00"/>
    <s v="Standard Class"/>
    <s v="EA-14035"/>
    <s v="Erin Ashbrook"/>
    <x v="1"/>
    <s v="United States"/>
    <x v="38"/>
    <x v="24"/>
    <n v="43229"/>
    <x v="3"/>
    <s v="TEC-PH-10001809"/>
    <x v="2"/>
    <x v="7"/>
    <x v="1164"/>
    <n v="179.94"/>
    <n v="2"/>
    <n v="0.4"/>
    <n v="-44.984999999999999"/>
  </r>
  <r>
    <n v="5577"/>
    <x v="2774"/>
    <x v="0"/>
    <x v="939"/>
    <d v="2013-12-17T00:00:00"/>
    <s v="Standard Class"/>
    <s v="RF-19840"/>
    <s v="Roy FranzÃ¶sisch"/>
    <x v="0"/>
    <s v="United States"/>
    <x v="45"/>
    <x v="1"/>
    <n v="91104"/>
    <x v="1"/>
    <s v="FUR-FU-10004864"/>
    <x v="0"/>
    <x v="5"/>
    <x v="436"/>
    <n v="383.64"/>
    <n v="6"/>
    <n v="0"/>
    <n v="122.76479999999999"/>
  </r>
  <r>
    <n v="5578"/>
    <x v="2774"/>
    <x v="0"/>
    <x v="939"/>
    <d v="2013-12-17T00:00:00"/>
    <s v="Standard Class"/>
    <s v="RF-19840"/>
    <s v="Roy FranzÃ¶sisch"/>
    <x v="0"/>
    <s v="United States"/>
    <x v="45"/>
    <x v="1"/>
    <n v="91104"/>
    <x v="1"/>
    <s v="OFF-AP-10002350"/>
    <x v="1"/>
    <x v="9"/>
    <x v="545"/>
    <n v="56.52"/>
    <n v="3"/>
    <n v="0"/>
    <n v="15.8256"/>
  </r>
  <r>
    <n v="5579"/>
    <x v="2775"/>
    <x v="3"/>
    <x v="428"/>
    <d v="2014-09-15T00:00:00"/>
    <s v="Second Class"/>
    <s v="LC-17050"/>
    <s v="Liz Carlisle"/>
    <x v="0"/>
    <s v="United States"/>
    <x v="1"/>
    <x v="1"/>
    <n v="90004"/>
    <x v="1"/>
    <s v="OFF-AR-10003829"/>
    <x v="1"/>
    <x v="6"/>
    <x v="934"/>
    <n v="6.56"/>
    <n v="2"/>
    <n v="0"/>
    <n v="1.9024000000000001"/>
  </r>
  <r>
    <n v="5580"/>
    <x v="2775"/>
    <x v="3"/>
    <x v="428"/>
    <d v="2014-09-15T00:00:00"/>
    <s v="Second Class"/>
    <s v="LC-17050"/>
    <s v="Liz Carlisle"/>
    <x v="0"/>
    <s v="United States"/>
    <x v="1"/>
    <x v="1"/>
    <n v="90004"/>
    <x v="1"/>
    <s v="FUR-CH-10003833"/>
    <x v="0"/>
    <x v="1"/>
    <x v="1200"/>
    <n v="243.92"/>
    <n v="5"/>
    <n v="0.2"/>
    <n v="-15.244999999999999"/>
  </r>
  <r>
    <n v="5581"/>
    <x v="2775"/>
    <x v="3"/>
    <x v="428"/>
    <d v="2014-09-15T00:00:00"/>
    <s v="Second Class"/>
    <s v="LC-17050"/>
    <s v="Liz Carlisle"/>
    <x v="0"/>
    <s v="United States"/>
    <x v="1"/>
    <x v="1"/>
    <n v="90004"/>
    <x v="1"/>
    <s v="OFF-PA-10000143"/>
    <x v="1"/>
    <x v="10"/>
    <x v="1692"/>
    <n v="47.52"/>
    <n v="9"/>
    <n v="0"/>
    <n v="22.8096"/>
  </r>
  <r>
    <n v="5582"/>
    <x v="2776"/>
    <x v="3"/>
    <x v="1055"/>
    <d v="2014-09-10T00:00:00"/>
    <s v="Standard Class"/>
    <s v="PS-18970"/>
    <s v="Paul Stevenson"/>
    <x v="2"/>
    <s v="United States"/>
    <x v="183"/>
    <x v="39"/>
    <n v="20735"/>
    <x v="3"/>
    <s v="FUR-FU-10000076"/>
    <x v="0"/>
    <x v="5"/>
    <x v="875"/>
    <n v="19.98"/>
    <n v="1"/>
    <n v="0"/>
    <n v="8.5914000000000001"/>
  </r>
  <r>
    <n v="5583"/>
    <x v="2777"/>
    <x v="0"/>
    <x v="195"/>
    <d v="2013-05-14T00:00:00"/>
    <s v="Standard Class"/>
    <s v="PS-18970"/>
    <s v="Paul Stevenson"/>
    <x v="2"/>
    <s v="United States"/>
    <x v="20"/>
    <x v="15"/>
    <n v="10024"/>
    <x v="3"/>
    <s v="OFF-AR-10000462"/>
    <x v="1"/>
    <x v="6"/>
    <x v="885"/>
    <n v="8"/>
    <n v="5"/>
    <n v="0"/>
    <n v="3.44"/>
  </r>
  <r>
    <n v="5584"/>
    <x v="2778"/>
    <x v="2"/>
    <x v="534"/>
    <d v="2011-12-19T00:00:00"/>
    <s v="Second Class"/>
    <s v="JO-15280"/>
    <s v="Jas O'Carroll"/>
    <x v="0"/>
    <s v="United States"/>
    <x v="70"/>
    <x v="1"/>
    <n v="92037"/>
    <x v="1"/>
    <s v="FUR-FU-10003829"/>
    <x v="0"/>
    <x v="5"/>
    <x v="1369"/>
    <n v="6.16"/>
    <n v="2"/>
    <n v="0"/>
    <n v="1.9712000000000001"/>
  </r>
  <r>
    <n v="5585"/>
    <x v="2779"/>
    <x v="3"/>
    <x v="329"/>
    <d v="2014-05-12T00:00:00"/>
    <s v="Standard Class"/>
    <s v="VP-21730"/>
    <s v="Victor Preis"/>
    <x v="2"/>
    <s v="United States"/>
    <x v="20"/>
    <x v="15"/>
    <n v="10011"/>
    <x v="3"/>
    <s v="OFF-ST-10002182"/>
    <x v="1"/>
    <x v="4"/>
    <x v="1732"/>
    <n v="83.56"/>
    <n v="4"/>
    <n v="0"/>
    <n v="1.6712"/>
  </r>
  <r>
    <n v="5586"/>
    <x v="2779"/>
    <x v="3"/>
    <x v="329"/>
    <d v="2014-05-12T00:00:00"/>
    <s v="Standard Class"/>
    <s v="VP-21730"/>
    <s v="Victor Preis"/>
    <x v="2"/>
    <s v="United States"/>
    <x v="20"/>
    <x v="15"/>
    <n v="10011"/>
    <x v="3"/>
    <s v="TEC-PH-10001468"/>
    <x v="2"/>
    <x v="7"/>
    <x v="1733"/>
    <n v="546.05999999999995"/>
    <n v="3"/>
    <n v="0"/>
    <n v="163.81800000000001"/>
  </r>
  <r>
    <n v="5587"/>
    <x v="2779"/>
    <x v="3"/>
    <x v="329"/>
    <d v="2014-05-12T00:00:00"/>
    <s v="Standard Class"/>
    <s v="VP-21730"/>
    <s v="Victor Preis"/>
    <x v="2"/>
    <s v="United States"/>
    <x v="20"/>
    <x v="15"/>
    <n v="10011"/>
    <x v="3"/>
    <s v="OFF-ST-10001809"/>
    <x v="1"/>
    <x v="4"/>
    <x v="430"/>
    <n v="269.49"/>
    <n v="3"/>
    <n v="0"/>
    <n v="5.3898000000000001"/>
  </r>
  <r>
    <n v="5588"/>
    <x v="2780"/>
    <x v="1"/>
    <x v="531"/>
    <d v="2012-03-20T00:00:00"/>
    <s v="First Class"/>
    <s v="GA-14725"/>
    <s v="Guy Armstrong"/>
    <x v="0"/>
    <s v="United States"/>
    <x v="152"/>
    <x v="1"/>
    <n v="93534"/>
    <x v="1"/>
    <s v="OFF-FA-10001561"/>
    <x v="1"/>
    <x v="13"/>
    <x v="831"/>
    <n v="10.9"/>
    <n v="5"/>
    <n v="0"/>
    <n v="3.597"/>
  </r>
  <r>
    <n v="5589"/>
    <x v="2781"/>
    <x v="2"/>
    <x v="866"/>
    <d v="2011-07-24T00:00:00"/>
    <s v="Standard Class"/>
    <s v="EM-14140"/>
    <s v="Eugene Moren"/>
    <x v="2"/>
    <s v="United States"/>
    <x v="120"/>
    <x v="37"/>
    <n v="59405"/>
    <x v="1"/>
    <s v="OFF-BI-10001759"/>
    <x v="1"/>
    <x v="8"/>
    <x v="725"/>
    <n v="6.0960000000000001"/>
    <n v="2"/>
    <n v="0.2"/>
    <n v="2.2098"/>
  </r>
  <r>
    <n v="5590"/>
    <x v="2782"/>
    <x v="0"/>
    <x v="16"/>
    <d v="2013-12-12T00:00:00"/>
    <s v="Second Class"/>
    <s v="DB-13615"/>
    <s v="Doug Bickford"/>
    <x v="0"/>
    <s v="United States"/>
    <x v="8"/>
    <x v="1"/>
    <n v="94110"/>
    <x v="1"/>
    <s v="OFF-ST-10000615"/>
    <x v="1"/>
    <x v="4"/>
    <x v="75"/>
    <n v="34.049999999999997"/>
    <n v="3"/>
    <n v="0"/>
    <n v="9.5340000000000007"/>
  </r>
  <r>
    <n v="5591"/>
    <x v="2782"/>
    <x v="0"/>
    <x v="16"/>
    <d v="2013-12-12T00:00:00"/>
    <s v="Second Class"/>
    <s v="DB-13615"/>
    <s v="Doug Bickford"/>
    <x v="0"/>
    <s v="United States"/>
    <x v="8"/>
    <x v="1"/>
    <n v="94110"/>
    <x v="1"/>
    <s v="OFF-ST-10003816"/>
    <x v="1"/>
    <x v="4"/>
    <x v="710"/>
    <n v="352.38"/>
    <n v="2"/>
    <n v="0"/>
    <n v="81.047399999999996"/>
  </r>
  <r>
    <n v="5592"/>
    <x v="2783"/>
    <x v="2"/>
    <x v="303"/>
    <d v="2011-10-18T00:00:00"/>
    <s v="Second Class"/>
    <s v="ML-17395"/>
    <s v="Marina Lichtenstein"/>
    <x v="1"/>
    <s v="United States"/>
    <x v="80"/>
    <x v="30"/>
    <n v="8701"/>
    <x v="3"/>
    <s v="FUR-CH-10002880"/>
    <x v="0"/>
    <x v="1"/>
    <x v="801"/>
    <n v="245.98"/>
    <n v="2"/>
    <n v="0"/>
    <n v="27.0578"/>
  </r>
  <r>
    <n v="5593"/>
    <x v="2783"/>
    <x v="2"/>
    <x v="303"/>
    <d v="2011-10-18T00:00:00"/>
    <s v="Second Class"/>
    <s v="ML-17395"/>
    <s v="Marina Lichtenstein"/>
    <x v="1"/>
    <s v="United States"/>
    <x v="80"/>
    <x v="30"/>
    <n v="8701"/>
    <x v="3"/>
    <s v="OFF-BI-10004738"/>
    <x v="1"/>
    <x v="8"/>
    <x v="92"/>
    <n v="18.940000000000001"/>
    <n v="1"/>
    <n v="0"/>
    <n v="9.4700000000000006"/>
  </r>
  <r>
    <n v="5594"/>
    <x v="2784"/>
    <x v="3"/>
    <x v="123"/>
    <d v="2014-11-26T00:00:00"/>
    <s v="Standard Class"/>
    <s v="JH-15430"/>
    <s v="Jennifer Halladay"/>
    <x v="0"/>
    <s v="United States"/>
    <x v="138"/>
    <x v="24"/>
    <n v="44105"/>
    <x v="3"/>
    <s v="OFF-BI-10003984"/>
    <x v="1"/>
    <x v="8"/>
    <x v="690"/>
    <n v="59.912999999999997"/>
    <n v="7"/>
    <n v="0.7"/>
    <n v="-45.933300000000003"/>
  </r>
  <r>
    <n v="5595"/>
    <x v="2785"/>
    <x v="3"/>
    <x v="241"/>
    <d v="2014-09-25T00:00:00"/>
    <s v="Same Day"/>
    <s v="BP-11095"/>
    <s v="Bart Pistole"/>
    <x v="1"/>
    <s v="United States"/>
    <x v="104"/>
    <x v="31"/>
    <n v="1841"/>
    <x v="3"/>
    <s v="TEC-PH-10000984"/>
    <x v="2"/>
    <x v="7"/>
    <x v="465"/>
    <n v="391.98"/>
    <n v="2"/>
    <n v="0"/>
    <n v="109.7544"/>
  </r>
  <r>
    <n v="5596"/>
    <x v="2785"/>
    <x v="3"/>
    <x v="241"/>
    <d v="2014-09-25T00:00:00"/>
    <s v="Same Day"/>
    <s v="BP-11095"/>
    <s v="Bart Pistole"/>
    <x v="1"/>
    <s v="United States"/>
    <x v="104"/>
    <x v="31"/>
    <n v="1841"/>
    <x v="3"/>
    <s v="TEC-PH-10001944"/>
    <x v="2"/>
    <x v="7"/>
    <x v="1262"/>
    <n v="437.85"/>
    <n v="3"/>
    <n v="0"/>
    <n v="131.35499999999999"/>
  </r>
  <r>
    <n v="5597"/>
    <x v="2786"/>
    <x v="1"/>
    <x v="12"/>
    <d v="2012-09-29T00:00:00"/>
    <s v="Standard Class"/>
    <s v="SB-20185"/>
    <s v="Sarah Brown"/>
    <x v="0"/>
    <s v="United States"/>
    <x v="3"/>
    <x v="38"/>
    <n v="3301"/>
    <x v="3"/>
    <s v="OFF-BI-10002735"/>
    <x v="1"/>
    <x v="8"/>
    <x v="141"/>
    <n v="68.62"/>
    <n v="2"/>
    <n v="0"/>
    <n v="32.251399999999997"/>
  </r>
  <r>
    <n v="5598"/>
    <x v="2787"/>
    <x v="3"/>
    <x v="778"/>
    <d v="2014-02-21T00:00:00"/>
    <s v="Standard Class"/>
    <s v="SV-20785"/>
    <s v="Stewart Visinsky"/>
    <x v="0"/>
    <s v="United States"/>
    <x v="248"/>
    <x v="39"/>
    <n v="21215"/>
    <x v="3"/>
    <s v="OFF-SU-10001165"/>
    <x v="1"/>
    <x v="14"/>
    <x v="1039"/>
    <n v="25.02"/>
    <n v="3"/>
    <n v="0"/>
    <n v="6.5052000000000003"/>
  </r>
  <r>
    <n v="5599"/>
    <x v="2787"/>
    <x v="3"/>
    <x v="778"/>
    <d v="2014-02-21T00:00:00"/>
    <s v="Standard Class"/>
    <s v="SV-20785"/>
    <s v="Stewart Visinsky"/>
    <x v="0"/>
    <s v="United States"/>
    <x v="248"/>
    <x v="39"/>
    <n v="21215"/>
    <x v="3"/>
    <s v="OFF-AR-10000614"/>
    <x v="1"/>
    <x v="6"/>
    <x v="1722"/>
    <n v="10.71"/>
    <n v="3"/>
    <n v="0"/>
    <n v="2.7846000000000002"/>
  </r>
  <r>
    <n v="5600"/>
    <x v="2788"/>
    <x v="2"/>
    <x v="462"/>
    <d v="2011-03-10T00:00:00"/>
    <s v="Same Day"/>
    <s v="DO-13435"/>
    <s v="Denny Ordway"/>
    <x v="0"/>
    <s v="United States"/>
    <x v="38"/>
    <x v="24"/>
    <n v="43229"/>
    <x v="3"/>
    <s v="OFF-AR-10004010"/>
    <x v="1"/>
    <x v="6"/>
    <x v="1734"/>
    <n v="55.984000000000002"/>
    <n v="2"/>
    <n v="0.2"/>
    <n v="4.1988000000000003"/>
  </r>
  <r>
    <n v="5601"/>
    <x v="2788"/>
    <x v="2"/>
    <x v="462"/>
    <d v="2011-03-10T00:00:00"/>
    <s v="Same Day"/>
    <s v="DO-13435"/>
    <s v="Denny Ordway"/>
    <x v="0"/>
    <s v="United States"/>
    <x v="38"/>
    <x v="24"/>
    <n v="43229"/>
    <x v="3"/>
    <s v="OFF-EN-10004030"/>
    <x v="1"/>
    <x v="12"/>
    <x v="135"/>
    <n v="14.48"/>
    <n v="5"/>
    <n v="0.2"/>
    <n v="4.8869999999999996"/>
  </r>
  <r>
    <n v="5602"/>
    <x v="2788"/>
    <x v="2"/>
    <x v="462"/>
    <d v="2011-03-10T00:00:00"/>
    <s v="Same Day"/>
    <s v="DO-13435"/>
    <s v="Denny Ordway"/>
    <x v="0"/>
    <s v="United States"/>
    <x v="38"/>
    <x v="24"/>
    <n v="43229"/>
    <x v="3"/>
    <s v="TEC-AC-10003023"/>
    <x v="2"/>
    <x v="11"/>
    <x v="1070"/>
    <n v="142.488"/>
    <n v="3"/>
    <n v="0.2"/>
    <n v="-3.5621999999999998"/>
  </r>
  <r>
    <n v="5603"/>
    <x v="2789"/>
    <x v="0"/>
    <x v="278"/>
    <d v="2013-08-30T00:00:00"/>
    <s v="Second Class"/>
    <s v="TB-21355"/>
    <s v="Todd Boyes"/>
    <x v="1"/>
    <s v="United States"/>
    <x v="12"/>
    <x v="5"/>
    <n v="77041"/>
    <x v="2"/>
    <s v="OFF-ST-10003572"/>
    <x v="1"/>
    <x v="4"/>
    <x v="1735"/>
    <n v="14.16"/>
    <n v="1"/>
    <n v="0.2"/>
    <n v="1.0620000000000001"/>
  </r>
  <r>
    <n v="5604"/>
    <x v="2789"/>
    <x v="0"/>
    <x v="278"/>
    <d v="2013-08-30T00:00:00"/>
    <s v="Second Class"/>
    <s v="TB-21355"/>
    <s v="Todd Boyes"/>
    <x v="1"/>
    <s v="United States"/>
    <x v="12"/>
    <x v="5"/>
    <n v="77041"/>
    <x v="2"/>
    <s v="OFF-PA-10004353"/>
    <x v="1"/>
    <x v="10"/>
    <x v="1652"/>
    <n v="79.92"/>
    <n v="5"/>
    <n v="0.2"/>
    <n v="27.972000000000001"/>
  </r>
  <r>
    <n v="5605"/>
    <x v="2790"/>
    <x v="1"/>
    <x v="155"/>
    <d v="2012-07-12T00:00:00"/>
    <s v="Standard Class"/>
    <s v="BS-11380"/>
    <s v="Bill Stewart"/>
    <x v="1"/>
    <s v="United States"/>
    <x v="20"/>
    <x v="15"/>
    <n v="10011"/>
    <x v="3"/>
    <s v="OFF-BI-10003718"/>
    <x v="1"/>
    <x v="8"/>
    <x v="1660"/>
    <n v="590.35199999999998"/>
    <n v="6"/>
    <n v="0.2"/>
    <n v="206.6232"/>
  </r>
  <r>
    <n v="5606"/>
    <x v="2791"/>
    <x v="0"/>
    <x v="873"/>
    <d v="2013-09-26T00:00:00"/>
    <s v="Standard Class"/>
    <s v="FM-14215"/>
    <s v="Filia McAdams"/>
    <x v="1"/>
    <s v="United States"/>
    <x v="247"/>
    <x v="3"/>
    <n v="27405"/>
    <x v="0"/>
    <s v="FUR-FU-10001546"/>
    <x v="0"/>
    <x v="5"/>
    <x v="1423"/>
    <n v="17.088000000000001"/>
    <n v="2"/>
    <n v="0.2"/>
    <n v="1.0680000000000001"/>
  </r>
  <r>
    <n v="5607"/>
    <x v="2791"/>
    <x v="0"/>
    <x v="873"/>
    <d v="2013-09-26T00:00:00"/>
    <s v="Standard Class"/>
    <s v="FM-14215"/>
    <s v="Filia McAdams"/>
    <x v="1"/>
    <s v="United States"/>
    <x v="247"/>
    <x v="3"/>
    <n v="27405"/>
    <x v="0"/>
    <s v="FUR-CH-10002880"/>
    <x v="0"/>
    <x v="1"/>
    <x v="801"/>
    <n v="98.391999999999996"/>
    <n v="1"/>
    <n v="0.2"/>
    <n v="-11.069100000000001"/>
  </r>
  <r>
    <n v="5608"/>
    <x v="2792"/>
    <x v="3"/>
    <x v="613"/>
    <d v="2014-01-04T00:00:00"/>
    <s v="Standard Class"/>
    <s v="JL-15835"/>
    <s v="John Lee"/>
    <x v="0"/>
    <s v="United States"/>
    <x v="20"/>
    <x v="15"/>
    <n v="10024"/>
    <x v="3"/>
    <s v="OFF-AR-10001547"/>
    <x v="1"/>
    <x v="6"/>
    <x v="147"/>
    <n v="11.05"/>
    <n v="5"/>
    <n v="0"/>
    <n v="2.9834999999999998"/>
  </r>
  <r>
    <n v="5609"/>
    <x v="2793"/>
    <x v="1"/>
    <x v="401"/>
    <d v="2012-11-12T00:00:00"/>
    <s v="Standard Class"/>
    <s v="AF-10870"/>
    <s v="Art Ferguson"/>
    <x v="0"/>
    <s v="United States"/>
    <x v="8"/>
    <x v="1"/>
    <n v="94109"/>
    <x v="1"/>
    <s v="OFF-AP-10001626"/>
    <x v="1"/>
    <x v="9"/>
    <x v="1016"/>
    <n v="7.78"/>
    <n v="2"/>
    <n v="0"/>
    <n v="2.0228000000000002"/>
  </r>
  <r>
    <n v="5610"/>
    <x v="2794"/>
    <x v="3"/>
    <x v="515"/>
    <d v="2014-06-09T00:00:00"/>
    <s v="Standard Class"/>
    <s v="BG-11035"/>
    <s v="Barry Gonzalez"/>
    <x v="0"/>
    <s v="United States"/>
    <x v="53"/>
    <x v="28"/>
    <n v="71203"/>
    <x v="0"/>
    <s v="TEC-AC-10003033"/>
    <x v="2"/>
    <x v="11"/>
    <x v="756"/>
    <n v="659.9"/>
    <n v="2"/>
    <n v="0"/>
    <n v="217.767"/>
  </r>
  <r>
    <n v="5611"/>
    <x v="2795"/>
    <x v="1"/>
    <x v="348"/>
    <d v="2012-07-10T00:00:00"/>
    <s v="First Class"/>
    <s v="MB-17305"/>
    <s v="Maria Bertelson"/>
    <x v="0"/>
    <s v="United States"/>
    <x v="74"/>
    <x v="24"/>
    <n v="45231"/>
    <x v="3"/>
    <s v="TEC-AC-10002323"/>
    <x v="2"/>
    <x v="11"/>
    <x v="175"/>
    <n v="53.04"/>
    <n v="3"/>
    <n v="0.2"/>
    <n v="-4.641"/>
  </r>
  <r>
    <n v="5612"/>
    <x v="2796"/>
    <x v="3"/>
    <x v="238"/>
    <d v="2014-08-23T00:00:00"/>
    <s v="Standard Class"/>
    <s v="HW-14935"/>
    <s v="Helen Wasserman"/>
    <x v="1"/>
    <s v="United States"/>
    <x v="4"/>
    <x v="4"/>
    <n v="98105"/>
    <x v="1"/>
    <s v="TEC-AC-10002049"/>
    <x v="2"/>
    <x v="11"/>
    <x v="1053"/>
    <n v="843.9"/>
    <n v="2"/>
    <n v="0"/>
    <n v="371.31599999999997"/>
  </r>
  <r>
    <n v="5613"/>
    <x v="2796"/>
    <x v="3"/>
    <x v="238"/>
    <d v="2014-08-23T00:00:00"/>
    <s v="Standard Class"/>
    <s v="HW-14935"/>
    <s v="Helen Wasserman"/>
    <x v="1"/>
    <s v="United States"/>
    <x v="4"/>
    <x v="4"/>
    <n v="98105"/>
    <x v="1"/>
    <s v="TEC-AC-10002253"/>
    <x v="2"/>
    <x v="11"/>
    <x v="572"/>
    <n v="1496.16"/>
    <n v="9"/>
    <n v="0"/>
    <n v="224.42400000000001"/>
  </r>
  <r>
    <n v="5614"/>
    <x v="2797"/>
    <x v="0"/>
    <x v="1056"/>
    <d v="2013-07-02T00:00:00"/>
    <s v="Standard Class"/>
    <s v="AB-10105"/>
    <s v="Adrian Barton"/>
    <x v="0"/>
    <s v="United States"/>
    <x v="20"/>
    <x v="15"/>
    <n v="10011"/>
    <x v="3"/>
    <s v="OFF-ST-10003994"/>
    <x v="1"/>
    <x v="4"/>
    <x v="1736"/>
    <n v="117.96"/>
    <n v="2"/>
    <n v="0"/>
    <n v="5.8979999999999997"/>
  </r>
  <r>
    <n v="5615"/>
    <x v="2798"/>
    <x v="0"/>
    <x v="828"/>
    <d v="2013-08-28T00:00:00"/>
    <s v="Standard Class"/>
    <s v="JP-15460"/>
    <s v="Jennifer Patt"/>
    <x v="1"/>
    <s v="United States"/>
    <x v="20"/>
    <x v="15"/>
    <n v="10035"/>
    <x v="3"/>
    <s v="OFF-AR-10002399"/>
    <x v="1"/>
    <x v="6"/>
    <x v="316"/>
    <n v="21.3"/>
    <n v="5"/>
    <n v="0"/>
    <n v="8.7330000000000005"/>
  </r>
  <r>
    <n v="5616"/>
    <x v="2798"/>
    <x v="0"/>
    <x v="828"/>
    <d v="2013-08-28T00:00:00"/>
    <s v="Standard Class"/>
    <s v="JP-15460"/>
    <s v="Jennifer Patt"/>
    <x v="1"/>
    <s v="United States"/>
    <x v="20"/>
    <x v="15"/>
    <n v="10035"/>
    <x v="3"/>
    <s v="OFF-AP-10002118"/>
    <x v="1"/>
    <x v="9"/>
    <x v="77"/>
    <n v="1040.8"/>
    <n v="5"/>
    <n v="0"/>
    <n v="281.01600000000002"/>
  </r>
  <r>
    <n v="5617"/>
    <x v="2798"/>
    <x v="0"/>
    <x v="828"/>
    <d v="2013-08-28T00:00:00"/>
    <s v="Standard Class"/>
    <s v="JP-15460"/>
    <s v="Jennifer Patt"/>
    <x v="1"/>
    <s v="United States"/>
    <x v="20"/>
    <x v="15"/>
    <n v="10035"/>
    <x v="3"/>
    <s v="OFF-AR-10001954"/>
    <x v="1"/>
    <x v="6"/>
    <x v="558"/>
    <n v="29.34"/>
    <n v="6"/>
    <n v="0"/>
    <n v="7.9218000000000002"/>
  </r>
  <r>
    <n v="5618"/>
    <x v="2799"/>
    <x v="3"/>
    <x v="160"/>
    <d v="2014-05-07T00:00:00"/>
    <s v="Standard Class"/>
    <s v="DV-13045"/>
    <s v="Darrin Van Huff"/>
    <x v="1"/>
    <s v="United States"/>
    <x v="26"/>
    <x v="18"/>
    <n v="38109"/>
    <x v="0"/>
    <s v="FUR-FU-10001591"/>
    <x v="0"/>
    <x v="5"/>
    <x v="1101"/>
    <n v="19.52"/>
    <n v="2"/>
    <n v="0.2"/>
    <n v="5.3680000000000003"/>
  </r>
  <r>
    <n v="5619"/>
    <x v="2800"/>
    <x v="1"/>
    <x v="227"/>
    <d v="2012-09-21T00:00:00"/>
    <s v="First Class"/>
    <s v="CM-12190"/>
    <s v="Charlotte Melton"/>
    <x v="0"/>
    <s v="United States"/>
    <x v="70"/>
    <x v="1"/>
    <n v="92105"/>
    <x v="1"/>
    <s v="OFF-ST-10004186"/>
    <x v="1"/>
    <x v="4"/>
    <x v="16"/>
    <n v="443.92"/>
    <n v="4"/>
    <n v="0"/>
    <n v="8.8783999999999992"/>
  </r>
  <r>
    <n v="5620"/>
    <x v="2801"/>
    <x v="0"/>
    <x v="477"/>
    <d v="2013-01-10T00:00:00"/>
    <s v="Standard Class"/>
    <s v="SC-20695"/>
    <s v="Steve Chapman"/>
    <x v="1"/>
    <s v="United States"/>
    <x v="411"/>
    <x v="6"/>
    <n v="54601"/>
    <x v="2"/>
    <s v="TEC-AC-10001908"/>
    <x v="2"/>
    <x v="11"/>
    <x v="292"/>
    <n v="499.95"/>
    <n v="5"/>
    <n v="0"/>
    <n v="174.98249999999999"/>
  </r>
  <r>
    <n v="5621"/>
    <x v="2801"/>
    <x v="0"/>
    <x v="477"/>
    <d v="2013-01-10T00:00:00"/>
    <s v="Standard Class"/>
    <s v="SC-20695"/>
    <s v="Steve Chapman"/>
    <x v="1"/>
    <s v="United States"/>
    <x v="411"/>
    <x v="6"/>
    <n v="54601"/>
    <x v="2"/>
    <s v="OFF-AR-10000817"/>
    <x v="1"/>
    <x v="6"/>
    <x v="1255"/>
    <n v="3.04"/>
    <n v="1"/>
    <n v="0"/>
    <n v="1.0336000000000001"/>
  </r>
  <r>
    <n v="5622"/>
    <x v="2801"/>
    <x v="0"/>
    <x v="477"/>
    <d v="2013-01-10T00:00:00"/>
    <s v="Standard Class"/>
    <s v="SC-20695"/>
    <s v="Steve Chapman"/>
    <x v="1"/>
    <s v="United States"/>
    <x v="411"/>
    <x v="6"/>
    <n v="54601"/>
    <x v="2"/>
    <s v="FUR-CH-10004218"/>
    <x v="0"/>
    <x v="1"/>
    <x v="38"/>
    <n v="201.96"/>
    <n v="2"/>
    <n v="0"/>
    <n v="50.49"/>
  </r>
  <r>
    <n v="5623"/>
    <x v="2801"/>
    <x v="0"/>
    <x v="477"/>
    <d v="2013-01-10T00:00:00"/>
    <s v="Standard Class"/>
    <s v="SC-20695"/>
    <s v="Steve Chapman"/>
    <x v="1"/>
    <s v="United States"/>
    <x v="411"/>
    <x v="6"/>
    <n v="54601"/>
    <x v="2"/>
    <s v="FUR-FU-10000755"/>
    <x v="0"/>
    <x v="5"/>
    <x v="1443"/>
    <n v="68.64"/>
    <n v="11"/>
    <n v="0"/>
    <n v="17.16"/>
  </r>
  <r>
    <n v="5624"/>
    <x v="2802"/>
    <x v="0"/>
    <x v="1057"/>
    <d v="2013-10-29T00:00:00"/>
    <s v="Second Class"/>
    <s v="VW-21775"/>
    <s v="Victoria Wilson"/>
    <x v="1"/>
    <s v="United States"/>
    <x v="1"/>
    <x v="1"/>
    <n v="90032"/>
    <x v="1"/>
    <s v="TEC-AC-10003063"/>
    <x v="2"/>
    <x v="11"/>
    <x v="1052"/>
    <n v="100"/>
    <n v="4"/>
    <n v="0"/>
    <n v="21"/>
  </r>
  <r>
    <n v="5625"/>
    <x v="2802"/>
    <x v="0"/>
    <x v="1057"/>
    <d v="2013-10-29T00:00:00"/>
    <s v="Second Class"/>
    <s v="VW-21775"/>
    <s v="Victoria Wilson"/>
    <x v="1"/>
    <s v="United States"/>
    <x v="1"/>
    <x v="1"/>
    <n v="90032"/>
    <x v="1"/>
    <s v="TEC-AC-10002637"/>
    <x v="2"/>
    <x v="11"/>
    <x v="1308"/>
    <n v="359.98"/>
    <n v="2"/>
    <n v="0"/>
    <n v="21.598800000000001"/>
  </r>
  <r>
    <n v="5626"/>
    <x v="2803"/>
    <x v="2"/>
    <x v="411"/>
    <d v="2011-01-10T00:00:00"/>
    <s v="Second Class"/>
    <s v="PP-18955"/>
    <s v="Paul Prost"/>
    <x v="2"/>
    <s v="United States"/>
    <x v="4"/>
    <x v="4"/>
    <n v="98115"/>
    <x v="1"/>
    <s v="FUR-FU-10001706"/>
    <x v="0"/>
    <x v="5"/>
    <x v="50"/>
    <n v="6.16"/>
    <n v="2"/>
    <n v="0"/>
    <n v="2.9567999999999999"/>
  </r>
  <r>
    <n v="5627"/>
    <x v="2803"/>
    <x v="2"/>
    <x v="411"/>
    <d v="2011-01-10T00:00:00"/>
    <s v="Second Class"/>
    <s v="PP-18955"/>
    <s v="Paul Prost"/>
    <x v="2"/>
    <s v="United States"/>
    <x v="4"/>
    <x v="4"/>
    <n v="98115"/>
    <x v="1"/>
    <s v="FUR-TA-10002958"/>
    <x v="0"/>
    <x v="3"/>
    <x v="956"/>
    <n v="2348.8200000000002"/>
    <n v="9"/>
    <n v="0"/>
    <n v="399.29939999999999"/>
  </r>
  <r>
    <n v="5628"/>
    <x v="2804"/>
    <x v="3"/>
    <x v="335"/>
    <d v="2014-02-07T00:00:00"/>
    <s v="Standard Class"/>
    <s v="DR-12880"/>
    <s v="Dan Reichenbach"/>
    <x v="1"/>
    <s v="United States"/>
    <x v="100"/>
    <x v="2"/>
    <n v="33180"/>
    <x v="0"/>
    <s v="OFF-LA-10004689"/>
    <x v="1"/>
    <x v="2"/>
    <x v="261"/>
    <n v="13.872"/>
    <n v="6"/>
    <n v="0.2"/>
    <n v="4.6818"/>
  </r>
  <r>
    <n v="5629"/>
    <x v="2804"/>
    <x v="3"/>
    <x v="335"/>
    <d v="2014-02-07T00:00:00"/>
    <s v="Standard Class"/>
    <s v="DR-12880"/>
    <s v="Dan Reichenbach"/>
    <x v="1"/>
    <s v="United States"/>
    <x v="100"/>
    <x v="2"/>
    <n v="33180"/>
    <x v="0"/>
    <s v="FUR-CH-10001545"/>
    <x v="0"/>
    <x v="1"/>
    <x v="1737"/>
    <n v="273.55200000000002"/>
    <n v="3"/>
    <n v="0.2"/>
    <n v="-13.6776"/>
  </r>
  <r>
    <n v="5630"/>
    <x v="2805"/>
    <x v="0"/>
    <x v="1036"/>
    <d v="2013-08-24T00:00:00"/>
    <s v="Second Class"/>
    <s v="RB-19465"/>
    <s v="Rick Bensley"/>
    <x v="2"/>
    <s v="United States"/>
    <x v="10"/>
    <x v="9"/>
    <n v="19143"/>
    <x v="3"/>
    <s v="FUR-TA-10002530"/>
    <x v="0"/>
    <x v="3"/>
    <x v="983"/>
    <n v="815.29200000000003"/>
    <n v="9"/>
    <n v="0.4"/>
    <n v="-339.70499999999998"/>
  </r>
  <r>
    <n v="5631"/>
    <x v="2806"/>
    <x v="2"/>
    <x v="1058"/>
    <d v="2011-02-16T00:00:00"/>
    <s v="Standard Class"/>
    <s v="NF-18385"/>
    <s v="Natalie Fritzler"/>
    <x v="0"/>
    <s v="United States"/>
    <x v="269"/>
    <x v="17"/>
    <n v="23320"/>
    <x v="0"/>
    <s v="TEC-AC-10001432"/>
    <x v="2"/>
    <x v="11"/>
    <x v="471"/>
    <n v="234.45"/>
    <n v="3"/>
    <n v="0"/>
    <n v="103.158"/>
  </r>
  <r>
    <n v="5632"/>
    <x v="2806"/>
    <x v="2"/>
    <x v="1058"/>
    <d v="2011-02-16T00:00:00"/>
    <s v="Standard Class"/>
    <s v="NF-18385"/>
    <s v="Natalie Fritzler"/>
    <x v="0"/>
    <s v="United States"/>
    <x v="269"/>
    <x v="17"/>
    <n v="23320"/>
    <x v="0"/>
    <s v="FUR-TA-10003715"/>
    <x v="0"/>
    <x v="3"/>
    <x v="1003"/>
    <n v="1256.22"/>
    <n v="6"/>
    <n v="0"/>
    <n v="75.373199999999997"/>
  </r>
  <r>
    <n v="5633"/>
    <x v="2806"/>
    <x v="2"/>
    <x v="1058"/>
    <d v="2011-02-16T00:00:00"/>
    <s v="Standard Class"/>
    <s v="NF-18385"/>
    <s v="Natalie Fritzler"/>
    <x v="0"/>
    <s v="United States"/>
    <x v="269"/>
    <x v="17"/>
    <n v="23320"/>
    <x v="0"/>
    <s v="OFF-BI-10003291"/>
    <x v="1"/>
    <x v="8"/>
    <x v="44"/>
    <n v="17.46"/>
    <n v="2"/>
    <n v="0"/>
    <n v="8.2062000000000008"/>
  </r>
  <r>
    <n v="5634"/>
    <x v="2807"/>
    <x v="0"/>
    <x v="713"/>
    <d v="2013-09-29T00:00:00"/>
    <s v="Second Class"/>
    <s v="CR-12580"/>
    <s v="Clay Rozendal"/>
    <x v="2"/>
    <s v="United States"/>
    <x v="20"/>
    <x v="15"/>
    <n v="10009"/>
    <x v="3"/>
    <s v="OFF-BI-10004187"/>
    <x v="1"/>
    <x v="8"/>
    <x v="33"/>
    <n v="10.528"/>
    <n v="7"/>
    <n v="0.2"/>
    <n v="3.6848000000000001"/>
  </r>
  <r>
    <n v="5635"/>
    <x v="2808"/>
    <x v="1"/>
    <x v="901"/>
    <d v="2012-06-12T00:00:00"/>
    <s v="First Class"/>
    <s v="SU-20665"/>
    <s v="Stephanie Ulpright"/>
    <x v="2"/>
    <s v="United States"/>
    <x v="447"/>
    <x v="12"/>
    <n v="48104"/>
    <x v="2"/>
    <s v="OFF-BI-10000666"/>
    <x v="1"/>
    <x v="8"/>
    <x v="980"/>
    <n v="152.80000000000001"/>
    <n v="5"/>
    <n v="0"/>
    <n v="76.400000000000006"/>
  </r>
  <r>
    <n v="5636"/>
    <x v="2809"/>
    <x v="3"/>
    <x v="213"/>
    <d v="2014-09-09T00:00:00"/>
    <s v="Standard Class"/>
    <s v="SC-20050"/>
    <s v="Sample Company A"/>
    <x v="2"/>
    <s v="United States"/>
    <x v="448"/>
    <x v="1"/>
    <n v="91941"/>
    <x v="1"/>
    <s v="OFF-BI-10002225"/>
    <x v="1"/>
    <x v="8"/>
    <x v="336"/>
    <n v="82.56"/>
    <n v="5"/>
    <n v="0.2"/>
    <n v="28.896000000000001"/>
  </r>
  <r>
    <n v="5637"/>
    <x v="2809"/>
    <x v="3"/>
    <x v="213"/>
    <d v="2014-09-09T00:00:00"/>
    <s v="Standard Class"/>
    <s v="SC-20050"/>
    <s v="Sample Company A"/>
    <x v="2"/>
    <s v="United States"/>
    <x v="448"/>
    <x v="1"/>
    <n v="91941"/>
    <x v="1"/>
    <s v="TEC-AC-10000474"/>
    <x v="2"/>
    <x v="11"/>
    <x v="1501"/>
    <n v="284.97000000000003"/>
    <n v="3"/>
    <n v="0"/>
    <n v="85.491"/>
  </r>
  <r>
    <n v="5638"/>
    <x v="2810"/>
    <x v="3"/>
    <x v="606"/>
    <d v="2014-03-04T00:00:00"/>
    <s v="Standard Class"/>
    <s v="ML-18040"/>
    <s v="Michelle Lonsdale"/>
    <x v="1"/>
    <s v="United States"/>
    <x v="130"/>
    <x v="12"/>
    <n v="48126"/>
    <x v="2"/>
    <s v="FUR-FU-10004245"/>
    <x v="0"/>
    <x v="5"/>
    <x v="1738"/>
    <n v="60.84"/>
    <n v="3"/>
    <n v="0"/>
    <n v="23.119199999999999"/>
  </r>
  <r>
    <n v="5639"/>
    <x v="2811"/>
    <x v="2"/>
    <x v="1059"/>
    <d v="2011-12-27T00:00:00"/>
    <s v="Standard Class"/>
    <s v="GM-14440"/>
    <s v="Gary McGarr"/>
    <x v="0"/>
    <s v="United States"/>
    <x v="70"/>
    <x v="1"/>
    <n v="92024"/>
    <x v="1"/>
    <s v="FUR-CH-10004287"/>
    <x v="0"/>
    <x v="1"/>
    <x v="156"/>
    <n v="1325.76"/>
    <n v="6"/>
    <n v="0.2"/>
    <n v="149.148"/>
  </r>
  <r>
    <n v="5640"/>
    <x v="2811"/>
    <x v="2"/>
    <x v="1059"/>
    <d v="2011-12-27T00:00:00"/>
    <s v="Standard Class"/>
    <s v="GM-14440"/>
    <s v="Gary McGarr"/>
    <x v="0"/>
    <s v="United States"/>
    <x v="70"/>
    <x v="1"/>
    <n v="92024"/>
    <x v="1"/>
    <s v="FUR-CH-10000595"/>
    <x v="0"/>
    <x v="1"/>
    <x v="463"/>
    <n v="572.16"/>
    <n v="3"/>
    <n v="0.2"/>
    <n v="35.76"/>
  </r>
  <r>
    <n v="5641"/>
    <x v="2812"/>
    <x v="2"/>
    <x v="865"/>
    <d v="2011-09-28T00:00:00"/>
    <s v="Standard Class"/>
    <s v="JK-15640"/>
    <s v="Jim Kriz"/>
    <x v="2"/>
    <s v="United States"/>
    <x v="80"/>
    <x v="24"/>
    <n v="44107"/>
    <x v="3"/>
    <s v="OFF-PA-10003063"/>
    <x v="1"/>
    <x v="10"/>
    <x v="1711"/>
    <n v="28.8"/>
    <n v="9"/>
    <n v="0.2"/>
    <n v="10.08"/>
  </r>
  <r>
    <n v="5642"/>
    <x v="2813"/>
    <x v="3"/>
    <x v="459"/>
    <d v="2014-06-04T00:00:00"/>
    <s v="First Class"/>
    <s v="AT-10435"/>
    <s v="Alyssa Tate"/>
    <x v="2"/>
    <s v="United States"/>
    <x v="255"/>
    <x v="29"/>
    <n v="6450"/>
    <x v="3"/>
    <s v="OFF-AR-10000246"/>
    <x v="1"/>
    <x v="6"/>
    <x v="21"/>
    <n v="11.12"/>
    <n v="4"/>
    <n v="0"/>
    <n v="2.8912"/>
  </r>
  <r>
    <n v="5643"/>
    <x v="2814"/>
    <x v="0"/>
    <x v="178"/>
    <d v="2013-06-04T00:00:00"/>
    <s v="Second Class"/>
    <s v="DB-12910"/>
    <s v="Daniel Byrd"/>
    <x v="2"/>
    <s v="United States"/>
    <x v="38"/>
    <x v="32"/>
    <n v="31907"/>
    <x v="0"/>
    <s v="FUR-FU-10003274"/>
    <x v="0"/>
    <x v="5"/>
    <x v="245"/>
    <n v="7.04"/>
    <n v="4"/>
    <n v="0"/>
    <n v="3.0975999999999999"/>
  </r>
  <r>
    <n v="5644"/>
    <x v="2815"/>
    <x v="1"/>
    <x v="1060"/>
    <d v="2012-05-20T00:00:00"/>
    <s v="Second Class"/>
    <s v="AH-10690"/>
    <s v="Anna HÃ¤berlin"/>
    <x v="1"/>
    <s v="United States"/>
    <x v="185"/>
    <x v="32"/>
    <n v="30076"/>
    <x v="0"/>
    <s v="OFF-EN-10004147"/>
    <x v="1"/>
    <x v="12"/>
    <x v="1279"/>
    <n v="17.940000000000001"/>
    <n v="3"/>
    <n v="0"/>
    <n v="8.7905999999999995"/>
  </r>
  <r>
    <n v="5645"/>
    <x v="2816"/>
    <x v="3"/>
    <x v="721"/>
    <d v="2014-03-27T00:00:00"/>
    <s v="First Class"/>
    <s v="SJ-20125"/>
    <s v="Sanjit Jacobs"/>
    <x v="2"/>
    <s v="United States"/>
    <x v="4"/>
    <x v="4"/>
    <n v="98105"/>
    <x v="1"/>
    <s v="OFF-BI-10002103"/>
    <x v="1"/>
    <x v="8"/>
    <x v="525"/>
    <n v="34.76"/>
    <n v="5"/>
    <n v="0.2"/>
    <n v="11.297000000000001"/>
  </r>
  <r>
    <n v="5646"/>
    <x v="2817"/>
    <x v="3"/>
    <x v="349"/>
    <d v="2014-04-20T00:00:00"/>
    <s v="Standard Class"/>
    <s v="HM-14860"/>
    <s v="Harry Marie"/>
    <x v="1"/>
    <s v="United States"/>
    <x v="73"/>
    <x v="30"/>
    <n v="7960"/>
    <x v="3"/>
    <s v="FUR-FU-10004018"/>
    <x v="0"/>
    <x v="5"/>
    <x v="927"/>
    <n v="74.45"/>
    <n v="5"/>
    <n v="0"/>
    <n v="20.101500000000001"/>
  </r>
  <r>
    <n v="5647"/>
    <x v="2818"/>
    <x v="1"/>
    <x v="1038"/>
    <d v="2012-09-01T00:00:00"/>
    <s v="Standard Class"/>
    <s v="AG-10495"/>
    <s v="Andrew Gjertsen"/>
    <x v="1"/>
    <s v="United States"/>
    <x v="166"/>
    <x v="17"/>
    <n v="22304"/>
    <x v="0"/>
    <s v="FUR-FU-10001473"/>
    <x v="0"/>
    <x v="5"/>
    <x v="984"/>
    <n v="192.22"/>
    <n v="14"/>
    <n v="0"/>
    <n v="69.199200000000005"/>
  </r>
  <r>
    <n v="5648"/>
    <x v="2819"/>
    <x v="3"/>
    <x v="808"/>
    <d v="2014-08-11T00:00:00"/>
    <s v="Standard Class"/>
    <s v="JB-16000"/>
    <s v="Joy Bell-"/>
    <x v="0"/>
    <s v="United States"/>
    <x v="288"/>
    <x v="7"/>
    <n v="84106"/>
    <x v="1"/>
    <s v="OFF-PA-10001800"/>
    <x v="1"/>
    <x v="10"/>
    <x v="580"/>
    <n v="19.440000000000001"/>
    <n v="3"/>
    <n v="0"/>
    <n v="9.3312000000000008"/>
  </r>
  <r>
    <n v="5649"/>
    <x v="2820"/>
    <x v="3"/>
    <x v="729"/>
    <d v="2014-07-20T00:00:00"/>
    <s v="Second Class"/>
    <s v="AJ-10795"/>
    <s v="Anthony Johnson"/>
    <x v="1"/>
    <s v="United States"/>
    <x v="339"/>
    <x v="1"/>
    <n v="92307"/>
    <x v="1"/>
    <s v="OFF-PA-10004609"/>
    <x v="1"/>
    <x v="10"/>
    <x v="1494"/>
    <n v="32.4"/>
    <n v="5"/>
    <n v="0"/>
    <n v="15.552"/>
  </r>
  <r>
    <n v="5650"/>
    <x v="2820"/>
    <x v="3"/>
    <x v="729"/>
    <d v="2014-07-20T00:00:00"/>
    <s v="Second Class"/>
    <s v="AJ-10795"/>
    <s v="Anthony Johnson"/>
    <x v="1"/>
    <s v="United States"/>
    <x v="339"/>
    <x v="1"/>
    <n v="92307"/>
    <x v="1"/>
    <s v="OFF-EN-10002592"/>
    <x v="1"/>
    <x v="12"/>
    <x v="1702"/>
    <n v="57.9"/>
    <n v="5"/>
    <n v="0"/>
    <n v="28.95"/>
  </r>
  <r>
    <n v="5651"/>
    <x v="2820"/>
    <x v="3"/>
    <x v="729"/>
    <d v="2014-07-20T00:00:00"/>
    <s v="Second Class"/>
    <s v="AJ-10795"/>
    <s v="Anthony Johnson"/>
    <x v="1"/>
    <s v="United States"/>
    <x v="339"/>
    <x v="1"/>
    <n v="92307"/>
    <x v="1"/>
    <s v="OFF-ST-10002957"/>
    <x v="1"/>
    <x v="4"/>
    <x v="1483"/>
    <n v="10.56"/>
    <n v="2"/>
    <n v="0"/>
    <n v="0"/>
  </r>
  <r>
    <n v="5652"/>
    <x v="2820"/>
    <x v="3"/>
    <x v="729"/>
    <d v="2014-07-20T00:00:00"/>
    <s v="Second Class"/>
    <s v="AJ-10795"/>
    <s v="Anthony Johnson"/>
    <x v="1"/>
    <s v="United States"/>
    <x v="339"/>
    <x v="1"/>
    <n v="92307"/>
    <x v="1"/>
    <s v="FUR-BO-10002613"/>
    <x v="0"/>
    <x v="0"/>
    <x v="177"/>
    <n v="1194.165"/>
    <n v="5"/>
    <n v="0.15"/>
    <n v="210.73500000000001"/>
  </r>
  <r>
    <n v="5653"/>
    <x v="2821"/>
    <x v="3"/>
    <x v="833"/>
    <d v="2014-12-10T00:00:00"/>
    <s v="Standard Class"/>
    <s v="MM-18280"/>
    <s v="Muhammed MacIntyre"/>
    <x v="1"/>
    <s v="United States"/>
    <x v="20"/>
    <x v="15"/>
    <n v="10009"/>
    <x v="3"/>
    <s v="OFF-PA-10001033"/>
    <x v="1"/>
    <x v="10"/>
    <x v="1500"/>
    <n v="40.99"/>
    <n v="1"/>
    <n v="0"/>
    <n v="20.085100000000001"/>
  </r>
  <r>
    <n v="5654"/>
    <x v="2822"/>
    <x v="2"/>
    <x v="130"/>
    <d v="2011-11-11T00:00:00"/>
    <s v="Standard Class"/>
    <s v="TH-21235"/>
    <s v="Tiffany House"/>
    <x v="1"/>
    <s v="United States"/>
    <x v="85"/>
    <x v="1"/>
    <n v="90805"/>
    <x v="1"/>
    <s v="OFF-AR-10000940"/>
    <x v="1"/>
    <x v="6"/>
    <x v="134"/>
    <n v="2.94"/>
    <n v="1"/>
    <n v="0"/>
    <n v="0.79379999999999995"/>
  </r>
  <r>
    <n v="5655"/>
    <x v="2823"/>
    <x v="0"/>
    <x v="122"/>
    <d v="2013-12-22T00:00:00"/>
    <s v="First Class"/>
    <s v="AH-10120"/>
    <s v="Adrian Hane"/>
    <x v="2"/>
    <s v="United States"/>
    <x v="127"/>
    <x v="21"/>
    <n v="97301"/>
    <x v="1"/>
    <s v="OFF-BI-10001670"/>
    <x v="1"/>
    <x v="8"/>
    <x v="438"/>
    <n v="45.24"/>
    <n v="4"/>
    <n v="0.7"/>
    <n v="-30.16"/>
  </r>
  <r>
    <n v="5656"/>
    <x v="2823"/>
    <x v="0"/>
    <x v="122"/>
    <d v="2013-12-22T00:00:00"/>
    <s v="First Class"/>
    <s v="AH-10120"/>
    <s v="Adrian Hane"/>
    <x v="2"/>
    <s v="United States"/>
    <x v="127"/>
    <x v="21"/>
    <n v="97301"/>
    <x v="1"/>
    <s v="OFF-AR-10004078"/>
    <x v="1"/>
    <x v="6"/>
    <x v="507"/>
    <n v="18.687999999999999"/>
    <n v="4"/>
    <n v="0.2"/>
    <n v="2.3359999999999999"/>
  </r>
  <r>
    <n v="5657"/>
    <x v="2823"/>
    <x v="0"/>
    <x v="122"/>
    <d v="2013-12-22T00:00:00"/>
    <s v="First Class"/>
    <s v="AH-10120"/>
    <s v="Adrian Hane"/>
    <x v="2"/>
    <s v="United States"/>
    <x v="127"/>
    <x v="21"/>
    <n v="97301"/>
    <x v="1"/>
    <s v="OFF-PA-10003036"/>
    <x v="1"/>
    <x v="10"/>
    <x v="1730"/>
    <n v="11.648"/>
    <n v="2"/>
    <n v="0.2"/>
    <n v="3.7856000000000001"/>
  </r>
  <r>
    <n v="5658"/>
    <x v="2823"/>
    <x v="0"/>
    <x v="122"/>
    <d v="2013-12-22T00:00:00"/>
    <s v="First Class"/>
    <s v="AH-10120"/>
    <s v="Adrian Hane"/>
    <x v="2"/>
    <s v="United States"/>
    <x v="127"/>
    <x v="21"/>
    <n v="97301"/>
    <x v="1"/>
    <s v="TEC-AC-10000991"/>
    <x v="2"/>
    <x v="11"/>
    <x v="432"/>
    <n v="112.776"/>
    <n v="3"/>
    <n v="0.2"/>
    <n v="-8.4581999999999997"/>
  </r>
  <r>
    <n v="5659"/>
    <x v="2823"/>
    <x v="0"/>
    <x v="122"/>
    <d v="2013-12-22T00:00:00"/>
    <s v="First Class"/>
    <s v="AH-10120"/>
    <s v="Adrian Hane"/>
    <x v="2"/>
    <s v="United States"/>
    <x v="127"/>
    <x v="21"/>
    <n v="97301"/>
    <x v="1"/>
    <s v="FUR-TA-10002530"/>
    <x v="0"/>
    <x v="3"/>
    <x v="983"/>
    <n v="377.45"/>
    <n v="5"/>
    <n v="0.5"/>
    <n v="-264.21499999999997"/>
  </r>
  <r>
    <n v="5660"/>
    <x v="2823"/>
    <x v="0"/>
    <x v="122"/>
    <d v="2013-12-22T00:00:00"/>
    <s v="First Class"/>
    <s v="AH-10120"/>
    <s v="Adrian Hane"/>
    <x v="2"/>
    <s v="United States"/>
    <x v="127"/>
    <x v="21"/>
    <n v="97301"/>
    <x v="1"/>
    <s v="OFF-LA-10000407"/>
    <x v="1"/>
    <x v="2"/>
    <x v="1486"/>
    <n v="15.936"/>
    <n v="4"/>
    <n v="0.2"/>
    <n v="5.1791999999999998"/>
  </r>
  <r>
    <n v="5661"/>
    <x v="2823"/>
    <x v="0"/>
    <x v="122"/>
    <d v="2013-12-22T00:00:00"/>
    <s v="First Class"/>
    <s v="AH-10120"/>
    <s v="Adrian Hane"/>
    <x v="2"/>
    <s v="United States"/>
    <x v="127"/>
    <x v="21"/>
    <n v="97301"/>
    <x v="1"/>
    <s v="TEC-PH-10004833"/>
    <x v="2"/>
    <x v="7"/>
    <x v="1354"/>
    <n v="28.68"/>
    <n v="3"/>
    <n v="0.2"/>
    <n v="-7.17"/>
  </r>
  <r>
    <n v="5662"/>
    <x v="2824"/>
    <x v="0"/>
    <x v="446"/>
    <d v="2013-02-10T00:00:00"/>
    <s v="Standard Class"/>
    <s v="CL-12700"/>
    <s v="Craig Leslie"/>
    <x v="2"/>
    <s v="United States"/>
    <x v="34"/>
    <x v="22"/>
    <n v="80013"/>
    <x v="1"/>
    <s v="FUR-FU-10002671"/>
    <x v="0"/>
    <x v="5"/>
    <x v="275"/>
    <n v="21.44"/>
    <n v="2"/>
    <n v="0.2"/>
    <n v="7.5039999999999996"/>
  </r>
  <r>
    <n v="5663"/>
    <x v="2824"/>
    <x v="0"/>
    <x v="446"/>
    <d v="2013-02-10T00:00:00"/>
    <s v="Standard Class"/>
    <s v="CL-12700"/>
    <s v="Craig Leslie"/>
    <x v="2"/>
    <s v="United States"/>
    <x v="34"/>
    <x v="22"/>
    <n v="80013"/>
    <x v="1"/>
    <s v="OFF-ST-10001370"/>
    <x v="1"/>
    <x v="4"/>
    <x v="1023"/>
    <n v="511.05599999999998"/>
    <n v="9"/>
    <n v="0.2"/>
    <n v="-95.822999999999993"/>
  </r>
  <r>
    <n v="5664"/>
    <x v="2825"/>
    <x v="0"/>
    <x v="658"/>
    <d v="2013-07-22T00:00:00"/>
    <s v="Same Day"/>
    <s v="JG-15310"/>
    <s v="Jason Gross"/>
    <x v="1"/>
    <s v="United States"/>
    <x v="46"/>
    <x v="24"/>
    <n v="43055"/>
    <x v="3"/>
    <s v="OFF-AR-10000914"/>
    <x v="1"/>
    <x v="6"/>
    <x v="1739"/>
    <n v="18.655999999999999"/>
    <n v="2"/>
    <n v="0.2"/>
    <n v="1.3992"/>
  </r>
  <r>
    <n v="5665"/>
    <x v="2825"/>
    <x v="0"/>
    <x v="658"/>
    <d v="2013-07-22T00:00:00"/>
    <s v="Same Day"/>
    <s v="JG-15310"/>
    <s v="Jason Gross"/>
    <x v="1"/>
    <s v="United States"/>
    <x v="46"/>
    <x v="24"/>
    <n v="43055"/>
    <x v="3"/>
    <s v="OFF-BI-10001116"/>
    <x v="1"/>
    <x v="8"/>
    <x v="1066"/>
    <n v="11.087999999999999"/>
    <n v="7"/>
    <n v="0.7"/>
    <n v="-8.1311999999999998"/>
  </r>
  <r>
    <n v="5666"/>
    <x v="2825"/>
    <x v="0"/>
    <x v="658"/>
    <d v="2013-07-22T00:00:00"/>
    <s v="Same Day"/>
    <s v="JG-15310"/>
    <s v="Jason Gross"/>
    <x v="1"/>
    <s v="United States"/>
    <x v="46"/>
    <x v="24"/>
    <n v="43055"/>
    <x v="3"/>
    <s v="OFF-ST-10002276"/>
    <x v="1"/>
    <x v="4"/>
    <x v="223"/>
    <n v="66.688000000000002"/>
    <n v="1"/>
    <n v="0.2"/>
    <n v="4.1680000000000001"/>
  </r>
  <r>
    <n v="5667"/>
    <x v="2825"/>
    <x v="0"/>
    <x v="658"/>
    <d v="2013-07-22T00:00:00"/>
    <s v="Same Day"/>
    <s v="JG-15310"/>
    <s v="Jason Gross"/>
    <x v="1"/>
    <s v="United States"/>
    <x v="46"/>
    <x v="24"/>
    <n v="43055"/>
    <x v="3"/>
    <s v="OFF-ST-10004340"/>
    <x v="1"/>
    <x v="4"/>
    <x v="809"/>
    <n v="99.488"/>
    <n v="2"/>
    <n v="0.2"/>
    <n v="8.7051999999999996"/>
  </r>
  <r>
    <n v="5668"/>
    <x v="2826"/>
    <x v="0"/>
    <x v="725"/>
    <d v="2013-06-16T00:00:00"/>
    <s v="Standard Class"/>
    <s v="SE-20110"/>
    <s v="Sanjit Engle"/>
    <x v="0"/>
    <s v="United States"/>
    <x v="4"/>
    <x v="4"/>
    <n v="98103"/>
    <x v="1"/>
    <s v="OFF-LA-10004093"/>
    <x v="1"/>
    <x v="2"/>
    <x v="670"/>
    <n v="14.62"/>
    <n v="2"/>
    <n v="0"/>
    <n v="6.8714000000000004"/>
  </r>
  <r>
    <n v="5669"/>
    <x v="2826"/>
    <x v="0"/>
    <x v="725"/>
    <d v="2013-06-16T00:00:00"/>
    <s v="Standard Class"/>
    <s v="SE-20110"/>
    <s v="Sanjit Engle"/>
    <x v="0"/>
    <s v="United States"/>
    <x v="4"/>
    <x v="4"/>
    <n v="98103"/>
    <x v="1"/>
    <s v="OFF-BI-10004728"/>
    <x v="1"/>
    <x v="8"/>
    <x v="539"/>
    <n v="53.984000000000002"/>
    <n v="14"/>
    <n v="0.2"/>
    <n v="17.544799999999999"/>
  </r>
  <r>
    <n v="5670"/>
    <x v="2826"/>
    <x v="0"/>
    <x v="725"/>
    <d v="2013-06-16T00:00:00"/>
    <s v="Standard Class"/>
    <s v="SE-20110"/>
    <s v="Sanjit Engle"/>
    <x v="0"/>
    <s v="United States"/>
    <x v="4"/>
    <x v="4"/>
    <n v="98103"/>
    <x v="1"/>
    <s v="TEC-AC-10003095"/>
    <x v="2"/>
    <x v="11"/>
    <x v="1277"/>
    <n v="389.97"/>
    <n v="3"/>
    <n v="0"/>
    <n v="132.5898"/>
  </r>
  <r>
    <n v="5671"/>
    <x v="2827"/>
    <x v="1"/>
    <x v="988"/>
    <d v="2012-11-06T00:00:00"/>
    <s v="Second Class"/>
    <s v="TG-21640"/>
    <s v="Trudy Glocke"/>
    <x v="0"/>
    <s v="United States"/>
    <x v="449"/>
    <x v="45"/>
    <n v="83201"/>
    <x v="1"/>
    <s v="FUR-FU-10003192"/>
    <x v="0"/>
    <x v="5"/>
    <x v="1720"/>
    <n v="355.36"/>
    <n v="4"/>
    <n v="0"/>
    <n v="92.393600000000006"/>
  </r>
  <r>
    <n v="5672"/>
    <x v="2827"/>
    <x v="1"/>
    <x v="988"/>
    <d v="2012-11-06T00:00:00"/>
    <s v="Second Class"/>
    <s v="TG-21640"/>
    <s v="Trudy Glocke"/>
    <x v="0"/>
    <s v="United States"/>
    <x v="449"/>
    <x v="45"/>
    <n v="83201"/>
    <x v="1"/>
    <s v="TEC-PH-10004522"/>
    <x v="2"/>
    <x v="7"/>
    <x v="1695"/>
    <n v="140.376"/>
    <n v="3"/>
    <n v="0.2"/>
    <n v="8.7735000000000003"/>
  </r>
  <r>
    <n v="5673"/>
    <x v="2828"/>
    <x v="3"/>
    <x v="855"/>
    <d v="2014-04-11T00:00:00"/>
    <s v="Standard Class"/>
    <s v="SH-19975"/>
    <s v="Sally Hughsby"/>
    <x v="1"/>
    <s v="United States"/>
    <x v="61"/>
    <x v="5"/>
    <n v="75081"/>
    <x v="2"/>
    <s v="OFF-EN-10003068"/>
    <x v="1"/>
    <x v="12"/>
    <x v="1632"/>
    <n v="15.84"/>
    <n v="2"/>
    <n v="0.2"/>
    <n v="5.5439999999999996"/>
  </r>
  <r>
    <n v="5674"/>
    <x v="2828"/>
    <x v="3"/>
    <x v="855"/>
    <d v="2014-04-11T00:00:00"/>
    <s v="Standard Class"/>
    <s v="SH-19975"/>
    <s v="Sally Hughsby"/>
    <x v="1"/>
    <s v="United States"/>
    <x v="61"/>
    <x v="5"/>
    <n v="75081"/>
    <x v="2"/>
    <s v="OFF-PA-10001204"/>
    <x v="1"/>
    <x v="10"/>
    <x v="518"/>
    <n v="8.4480000000000004"/>
    <n v="2"/>
    <n v="0.2"/>
    <n v="2.64"/>
  </r>
  <r>
    <n v="5675"/>
    <x v="2829"/>
    <x v="0"/>
    <x v="115"/>
    <d v="2013-01-27T00:00:00"/>
    <s v="Standard Class"/>
    <s v="MC-17275"/>
    <s v="Marc Crier"/>
    <x v="0"/>
    <s v="United States"/>
    <x v="4"/>
    <x v="4"/>
    <n v="98105"/>
    <x v="1"/>
    <s v="OFF-PA-10003953"/>
    <x v="1"/>
    <x v="10"/>
    <x v="638"/>
    <n v="12.96"/>
    <n v="2"/>
    <n v="0"/>
    <n v="6.2207999999999997"/>
  </r>
  <r>
    <n v="5676"/>
    <x v="2830"/>
    <x v="2"/>
    <x v="1061"/>
    <d v="2011-02-06T00:00:00"/>
    <s v="Standard Class"/>
    <s v="PJ-18835"/>
    <s v="Patrick Jones"/>
    <x v="1"/>
    <s v="United States"/>
    <x v="4"/>
    <x v="4"/>
    <n v="98115"/>
    <x v="1"/>
    <s v="TEC-PH-10001552"/>
    <x v="2"/>
    <x v="7"/>
    <x v="178"/>
    <n v="57.408000000000001"/>
    <n v="6"/>
    <n v="0.2"/>
    <n v="5.7408000000000001"/>
  </r>
  <r>
    <n v="5677"/>
    <x v="2830"/>
    <x v="2"/>
    <x v="1061"/>
    <d v="2011-02-06T00:00:00"/>
    <s v="Standard Class"/>
    <s v="PJ-18835"/>
    <s v="Patrick Jones"/>
    <x v="1"/>
    <s v="United States"/>
    <x v="4"/>
    <x v="4"/>
    <n v="98115"/>
    <x v="1"/>
    <s v="TEC-AC-10004877"/>
    <x v="2"/>
    <x v="11"/>
    <x v="1670"/>
    <n v="27.6"/>
    <n v="4"/>
    <n v="0"/>
    <n v="2.2080000000000002"/>
  </r>
  <r>
    <n v="5678"/>
    <x v="2831"/>
    <x v="2"/>
    <x v="282"/>
    <d v="2012-05-01T00:00:00"/>
    <s v="Standard Class"/>
    <s v="ZC-21910"/>
    <s v="Zuschuss Carroll"/>
    <x v="0"/>
    <s v="United States"/>
    <x v="22"/>
    <x v="10"/>
    <n v="60610"/>
    <x v="2"/>
    <s v="FUR-FU-10000193"/>
    <x v="0"/>
    <x v="5"/>
    <x v="1503"/>
    <n v="38.975999999999999"/>
    <n v="3"/>
    <n v="0.6"/>
    <n v="-50.668799999999997"/>
  </r>
  <r>
    <n v="5679"/>
    <x v="2832"/>
    <x v="0"/>
    <x v="1062"/>
    <d v="2013-04-08T00:00:00"/>
    <s v="Standard Class"/>
    <s v="SC-20680"/>
    <s v="Steve Carroll"/>
    <x v="2"/>
    <s v="United States"/>
    <x v="450"/>
    <x v="12"/>
    <n v="49423"/>
    <x v="2"/>
    <s v="OFF-FA-10000735"/>
    <x v="1"/>
    <x v="13"/>
    <x v="33"/>
    <n v="20.440000000000001"/>
    <n v="7"/>
    <n v="0"/>
    <n v="9.1980000000000004"/>
  </r>
  <r>
    <n v="5680"/>
    <x v="2832"/>
    <x v="0"/>
    <x v="1062"/>
    <d v="2013-04-08T00:00:00"/>
    <s v="Standard Class"/>
    <s v="SC-20680"/>
    <s v="Steve Carroll"/>
    <x v="2"/>
    <s v="United States"/>
    <x v="450"/>
    <x v="12"/>
    <n v="49423"/>
    <x v="2"/>
    <s v="OFF-PA-10002120"/>
    <x v="1"/>
    <x v="10"/>
    <x v="514"/>
    <n v="109.92"/>
    <n v="2"/>
    <n v="0"/>
    <n v="53.860799999999998"/>
  </r>
  <r>
    <n v="5681"/>
    <x v="2833"/>
    <x v="0"/>
    <x v="446"/>
    <d v="2013-01-10T00:00:00"/>
    <s v="Standard Class"/>
    <s v="BP-11230"/>
    <s v="Benjamin Patterson"/>
    <x v="0"/>
    <s v="United States"/>
    <x v="387"/>
    <x v="26"/>
    <n v="74012"/>
    <x v="2"/>
    <s v="OFF-BI-10001249"/>
    <x v="1"/>
    <x v="8"/>
    <x v="1182"/>
    <n v="6.38"/>
    <n v="1"/>
    <n v="0"/>
    <n v="2.9348000000000001"/>
  </r>
  <r>
    <n v="5682"/>
    <x v="2833"/>
    <x v="0"/>
    <x v="446"/>
    <d v="2013-01-10T00:00:00"/>
    <s v="Standard Class"/>
    <s v="BP-11230"/>
    <s v="Benjamin Patterson"/>
    <x v="0"/>
    <s v="United States"/>
    <x v="387"/>
    <x v="26"/>
    <n v="74012"/>
    <x v="2"/>
    <s v="OFF-PA-10001569"/>
    <x v="1"/>
    <x v="10"/>
    <x v="55"/>
    <n v="6.48"/>
    <n v="1"/>
    <n v="0"/>
    <n v="3.1103999999999998"/>
  </r>
  <r>
    <n v="5683"/>
    <x v="2834"/>
    <x v="2"/>
    <x v="1063"/>
    <d v="2011-08-04T00:00:00"/>
    <s v="Standard Class"/>
    <s v="RD-19585"/>
    <s v="Rob Dowd"/>
    <x v="0"/>
    <s v="United States"/>
    <x v="417"/>
    <x v="32"/>
    <n v="30605"/>
    <x v="0"/>
    <s v="OFF-PA-10004248"/>
    <x v="1"/>
    <x v="10"/>
    <x v="1615"/>
    <n v="15.84"/>
    <n v="3"/>
    <n v="0"/>
    <n v="7.1280000000000001"/>
  </r>
  <r>
    <n v="5684"/>
    <x v="2834"/>
    <x v="2"/>
    <x v="1063"/>
    <d v="2011-08-04T00:00:00"/>
    <s v="Standard Class"/>
    <s v="RD-19585"/>
    <s v="Rob Dowd"/>
    <x v="0"/>
    <s v="United States"/>
    <x v="417"/>
    <x v="32"/>
    <n v="30605"/>
    <x v="0"/>
    <s v="TEC-PH-10001128"/>
    <x v="2"/>
    <x v="7"/>
    <x v="1499"/>
    <n v="1049.93"/>
    <n v="7"/>
    <n v="0"/>
    <n v="293.98039999999997"/>
  </r>
  <r>
    <n v="5685"/>
    <x v="2834"/>
    <x v="2"/>
    <x v="1063"/>
    <d v="2011-08-04T00:00:00"/>
    <s v="Standard Class"/>
    <s v="RD-19585"/>
    <s v="Rob Dowd"/>
    <x v="0"/>
    <s v="United States"/>
    <x v="417"/>
    <x v="32"/>
    <n v="30605"/>
    <x v="0"/>
    <s v="OFF-AP-10003842"/>
    <x v="1"/>
    <x v="9"/>
    <x v="1247"/>
    <n v="154.9"/>
    <n v="5"/>
    <n v="0"/>
    <n v="40.274000000000001"/>
  </r>
  <r>
    <n v="5686"/>
    <x v="2835"/>
    <x v="1"/>
    <x v="599"/>
    <d v="2012-05-11T00:00:00"/>
    <s v="Same Day"/>
    <s v="KL-16645"/>
    <s v="Ken Lonsdale"/>
    <x v="0"/>
    <s v="United States"/>
    <x v="4"/>
    <x v="4"/>
    <n v="98105"/>
    <x v="1"/>
    <s v="OFF-BI-10002794"/>
    <x v="1"/>
    <x v="8"/>
    <x v="102"/>
    <n v="98.352000000000004"/>
    <n v="3"/>
    <n v="0.2"/>
    <n v="35.6526"/>
  </r>
  <r>
    <n v="5687"/>
    <x v="2836"/>
    <x v="2"/>
    <x v="1064"/>
    <d v="2011-07-28T00:00:00"/>
    <s v="Same Day"/>
    <s v="CK-12205"/>
    <s v="Chloris Kastensmidt"/>
    <x v="0"/>
    <s v="United States"/>
    <x v="264"/>
    <x v="2"/>
    <n v="32712"/>
    <x v="0"/>
    <s v="OFF-FA-10000621"/>
    <x v="1"/>
    <x v="13"/>
    <x v="110"/>
    <n v="14.32"/>
    <n v="5"/>
    <n v="0.2"/>
    <n v="5.1909999999999998"/>
  </r>
  <r>
    <n v="5688"/>
    <x v="2836"/>
    <x v="2"/>
    <x v="1064"/>
    <d v="2011-07-28T00:00:00"/>
    <s v="Same Day"/>
    <s v="CK-12205"/>
    <s v="Chloris Kastensmidt"/>
    <x v="0"/>
    <s v="United States"/>
    <x v="264"/>
    <x v="2"/>
    <n v="32712"/>
    <x v="0"/>
    <s v="FUR-FU-10003623"/>
    <x v="0"/>
    <x v="5"/>
    <x v="1226"/>
    <n v="129.88800000000001"/>
    <n v="6"/>
    <n v="0.2"/>
    <n v="12.988799999999999"/>
  </r>
  <r>
    <n v="5689"/>
    <x v="2836"/>
    <x v="2"/>
    <x v="1064"/>
    <d v="2011-07-28T00:00:00"/>
    <s v="Same Day"/>
    <s v="CK-12205"/>
    <s v="Chloris Kastensmidt"/>
    <x v="0"/>
    <s v="United States"/>
    <x v="264"/>
    <x v="2"/>
    <n v="32712"/>
    <x v="0"/>
    <s v="OFF-EN-10000781"/>
    <x v="1"/>
    <x v="12"/>
    <x v="746"/>
    <n v="48.944000000000003"/>
    <n v="7"/>
    <n v="0.2"/>
    <n v="16.518599999999999"/>
  </r>
  <r>
    <n v="5690"/>
    <x v="2837"/>
    <x v="1"/>
    <x v="207"/>
    <d v="2012-12-31T00:00:00"/>
    <s v="Standard Class"/>
    <s v="RB-19705"/>
    <s v="Roger Barcio"/>
    <x v="2"/>
    <s v="United States"/>
    <x v="12"/>
    <x v="5"/>
    <n v="77070"/>
    <x v="2"/>
    <s v="FUR-CH-10002044"/>
    <x v="0"/>
    <x v="1"/>
    <x v="1725"/>
    <n v="275.05799999999999"/>
    <n v="3"/>
    <n v="0.3"/>
    <n v="-90.376199999999997"/>
  </r>
  <r>
    <n v="5691"/>
    <x v="2838"/>
    <x v="1"/>
    <x v="895"/>
    <d v="2012-12-16T00:00:00"/>
    <s v="Standard Class"/>
    <s v="KM-16225"/>
    <s v="Kalyca Meade"/>
    <x v="1"/>
    <s v="United States"/>
    <x v="248"/>
    <x v="39"/>
    <n v="21215"/>
    <x v="3"/>
    <s v="OFF-AR-10000817"/>
    <x v="1"/>
    <x v="6"/>
    <x v="1255"/>
    <n v="27.36"/>
    <n v="9"/>
    <n v="0"/>
    <n v="9.3024000000000004"/>
  </r>
  <r>
    <n v="5692"/>
    <x v="2838"/>
    <x v="1"/>
    <x v="895"/>
    <d v="2012-12-16T00:00:00"/>
    <s v="Standard Class"/>
    <s v="KM-16225"/>
    <s v="Kalyca Meade"/>
    <x v="1"/>
    <s v="United States"/>
    <x v="248"/>
    <x v="39"/>
    <n v="21215"/>
    <x v="3"/>
    <s v="OFF-PA-10001509"/>
    <x v="1"/>
    <x v="10"/>
    <x v="417"/>
    <n v="44.75"/>
    <n v="5"/>
    <n v="0"/>
    <n v="20.585000000000001"/>
  </r>
  <r>
    <n v="5693"/>
    <x v="2838"/>
    <x v="1"/>
    <x v="895"/>
    <d v="2012-12-16T00:00:00"/>
    <s v="Standard Class"/>
    <s v="KM-16225"/>
    <s v="Kalyca Meade"/>
    <x v="1"/>
    <s v="United States"/>
    <x v="248"/>
    <x v="39"/>
    <n v="21215"/>
    <x v="3"/>
    <s v="TEC-PH-10004667"/>
    <x v="2"/>
    <x v="7"/>
    <x v="519"/>
    <n v="134.99"/>
    <n v="1"/>
    <n v="0"/>
    <n v="36.447299999999998"/>
  </r>
  <r>
    <n v="5694"/>
    <x v="2838"/>
    <x v="1"/>
    <x v="895"/>
    <d v="2012-12-16T00:00:00"/>
    <s v="Standard Class"/>
    <s v="KM-16225"/>
    <s v="Kalyca Meade"/>
    <x v="1"/>
    <s v="United States"/>
    <x v="248"/>
    <x v="39"/>
    <n v="21215"/>
    <x v="3"/>
    <s v="OFF-PA-10000143"/>
    <x v="1"/>
    <x v="10"/>
    <x v="1692"/>
    <n v="26.4"/>
    <n v="5"/>
    <n v="0"/>
    <n v="12.672000000000001"/>
  </r>
  <r>
    <n v="5695"/>
    <x v="2838"/>
    <x v="1"/>
    <x v="895"/>
    <d v="2012-12-16T00:00:00"/>
    <s v="Standard Class"/>
    <s v="KM-16225"/>
    <s v="Kalyca Meade"/>
    <x v="1"/>
    <s v="United States"/>
    <x v="248"/>
    <x v="39"/>
    <n v="21215"/>
    <x v="3"/>
    <s v="FUR-CH-10000785"/>
    <x v="0"/>
    <x v="1"/>
    <x v="320"/>
    <n v="542.94000000000005"/>
    <n v="3"/>
    <n v="0"/>
    <n v="141.1644"/>
  </r>
  <r>
    <n v="5696"/>
    <x v="2839"/>
    <x v="0"/>
    <x v="465"/>
    <d v="2013-08-05T00:00:00"/>
    <s v="Second Class"/>
    <s v="AH-10465"/>
    <s v="Amy Hunt"/>
    <x v="0"/>
    <s v="United States"/>
    <x v="8"/>
    <x v="1"/>
    <n v="94109"/>
    <x v="1"/>
    <s v="FUR-TA-10001676"/>
    <x v="0"/>
    <x v="3"/>
    <x v="957"/>
    <n v="71.087999999999994"/>
    <n v="2"/>
    <n v="0.2"/>
    <n v="-1.7771999999999999"/>
  </r>
  <r>
    <n v="5697"/>
    <x v="2840"/>
    <x v="3"/>
    <x v="336"/>
    <d v="2014-10-19T00:00:00"/>
    <s v="Standard Class"/>
    <s v="AG-10765"/>
    <s v="Anthony Garverick"/>
    <x v="2"/>
    <s v="United States"/>
    <x v="22"/>
    <x v="10"/>
    <n v="60623"/>
    <x v="2"/>
    <s v="OFF-BI-10000309"/>
    <x v="1"/>
    <x v="8"/>
    <x v="334"/>
    <n v="27.396000000000001"/>
    <n v="9"/>
    <n v="0.8"/>
    <n v="-42.463799999999999"/>
  </r>
  <r>
    <n v="5698"/>
    <x v="2840"/>
    <x v="3"/>
    <x v="336"/>
    <d v="2014-10-19T00:00:00"/>
    <s v="Standard Class"/>
    <s v="AG-10765"/>
    <s v="Anthony Garverick"/>
    <x v="2"/>
    <s v="United States"/>
    <x v="22"/>
    <x v="10"/>
    <n v="60623"/>
    <x v="2"/>
    <s v="OFF-BI-10004224"/>
    <x v="1"/>
    <x v="8"/>
    <x v="1061"/>
    <n v="13.456"/>
    <n v="1"/>
    <n v="0.8"/>
    <n v="-23.547999999999998"/>
  </r>
  <r>
    <n v="5699"/>
    <x v="2841"/>
    <x v="0"/>
    <x v="732"/>
    <d v="2013-06-11T00:00:00"/>
    <s v="Same Day"/>
    <s v="EB-14170"/>
    <s v="Evan Bailliet"/>
    <x v="0"/>
    <s v="United States"/>
    <x v="128"/>
    <x v="5"/>
    <n v="78041"/>
    <x v="2"/>
    <s v="OFF-LA-10002312"/>
    <x v="1"/>
    <x v="2"/>
    <x v="574"/>
    <n v="11.84"/>
    <n v="1"/>
    <n v="0.2"/>
    <n v="4.4400000000000004"/>
  </r>
  <r>
    <n v="5700"/>
    <x v="2842"/>
    <x v="3"/>
    <x v="132"/>
    <d v="2014-09-11T00:00:00"/>
    <s v="Standard Class"/>
    <s v="PG-18895"/>
    <s v="Paul Gonzalez"/>
    <x v="0"/>
    <s v="United States"/>
    <x v="8"/>
    <x v="1"/>
    <n v="94109"/>
    <x v="1"/>
    <s v="OFF-PA-10003022"/>
    <x v="1"/>
    <x v="10"/>
    <x v="1644"/>
    <n v="35.880000000000003"/>
    <n v="6"/>
    <n v="0"/>
    <n v="17.581199999999999"/>
  </r>
  <r>
    <n v="5701"/>
    <x v="2843"/>
    <x v="0"/>
    <x v="390"/>
    <d v="2013-11-27T00:00:00"/>
    <s v="First Class"/>
    <s v="CA-12055"/>
    <s v="Cathy Armstrong"/>
    <x v="2"/>
    <s v="United States"/>
    <x v="138"/>
    <x v="24"/>
    <n v="44105"/>
    <x v="3"/>
    <s v="OFF-EN-10001532"/>
    <x v="1"/>
    <x v="12"/>
    <x v="613"/>
    <n v="40.752000000000002"/>
    <n v="3"/>
    <n v="0.2"/>
    <n v="15.282"/>
  </r>
  <r>
    <n v="5702"/>
    <x v="2843"/>
    <x v="0"/>
    <x v="390"/>
    <d v="2013-11-27T00:00:00"/>
    <s v="First Class"/>
    <s v="CA-12055"/>
    <s v="Cathy Armstrong"/>
    <x v="2"/>
    <s v="United States"/>
    <x v="138"/>
    <x v="24"/>
    <n v="44105"/>
    <x v="3"/>
    <s v="TEC-AC-10004855"/>
    <x v="2"/>
    <x v="11"/>
    <x v="1047"/>
    <n v="139.96"/>
    <n v="5"/>
    <n v="0.2"/>
    <n v="-22.743500000000001"/>
  </r>
  <r>
    <n v="5703"/>
    <x v="2844"/>
    <x v="2"/>
    <x v="637"/>
    <d v="2011-12-21T00:00:00"/>
    <s v="Standard Class"/>
    <s v="SS-20875"/>
    <s v="Sung Shariari"/>
    <x v="0"/>
    <s v="United States"/>
    <x v="292"/>
    <x v="24"/>
    <n v="43302"/>
    <x v="3"/>
    <s v="OFF-AR-10003829"/>
    <x v="1"/>
    <x v="6"/>
    <x v="934"/>
    <n v="2.6240000000000001"/>
    <n v="1"/>
    <n v="0.2"/>
    <n v="0.29520000000000002"/>
  </r>
  <r>
    <n v="5704"/>
    <x v="2844"/>
    <x v="2"/>
    <x v="637"/>
    <d v="2011-12-21T00:00:00"/>
    <s v="Standard Class"/>
    <s v="SS-20875"/>
    <s v="Sung Shariari"/>
    <x v="0"/>
    <s v="United States"/>
    <x v="292"/>
    <x v="24"/>
    <n v="43302"/>
    <x v="3"/>
    <s v="FUR-TA-10002645"/>
    <x v="0"/>
    <x v="3"/>
    <x v="1313"/>
    <n v="136.53"/>
    <n v="1"/>
    <n v="0.4"/>
    <n v="-52.336500000000001"/>
  </r>
  <r>
    <n v="5705"/>
    <x v="2844"/>
    <x v="2"/>
    <x v="637"/>
    <d v="2011-12-21T00:00:00"/>
    <s v="Standard Class"/>
    <s v="SS-20875"/>
    <s v="Sung Shariari"/>
    <x v="0"/>
    <s v="United States"/>
    <x v="292"/>
    <x v="24"/>
    <n v="43302"/>
    <x v="3"/>
    <s v="TEC-AC-10003033"/>
    <x v="2"/>
    <x v="11"/>
    <x v="756"/>
    <n v="263.95999999999998"/>
    <n v="1"/>
    <n v="0.2"/>
    <n v="42.893500000000003"/>
  </r>
  <r>
    <n v="5706"/>
    <x v="2845"/>
    <x v="2"/>
    <x v="935"/>
    <d v="2011-08-11T00:00:00"/>
    <s v="Standard Class"/>
    <s v="RP-19390"/>
    <s v="Resi PÃ¶lking"/>
    <x v="0"/>
    <s v="United States"/>
    <x v="54"/>
    <x v="29"/>
    <n v="6824"/>
    <x v="3"/>
    <s v="OFF-SU-10002522"/>
    <x v="1"/>
    <x v="14"/>
    <x v="1544"/>
    <n v="11.64"/>
    <n v="3"/>
    <n v="0"/>
    <n v="3.3755999999999999"/>
  </r>
  <r>
    <n v="5707"/>
    <x v="2846"/>
    <x v="3"/>
    <x v="585"/>
    <d v="2014-09-26T00:00:00"/>
    <s v="Second Class"/>
    <s v="SC-20440"/>
    <s v="Shaun Chance"/>
    <x v="1"/>
    <s v="United States"/>
    <x v="20"/>
    <x v="15"/>
    <n v="10009"/>
    <x v="3"/>
    <s v="OFF-BI-10004828"/>
    <x v="1"/>
    <x v="8"/>
    <x v="1578"/>
    <n v="40.176000000000002"/>
    <n v="3"/>
    <n v="0.2"/>
    <n v="14.563800000000001"/>
  </r>
  <r>
    <n v="5708"/>
    <x v="2847"/>
    <x v="1"/>
    <x v="412"/>
    <d v="2012-05-15T00:00:00"/>
    <s v="Standard Class"/>
    <s v="NW-18400"/>
    <s v="Natalie Webber"/>
    <x v="0"/>
    <s v="United States"/>
    <x v="20"/>
    <x v="15"/>
    <n v="10024"/>
    <x v="3"/>
    <s v="FUR-FU-10001095"/>
    <x v="0"/>
    <x v="5"/>
    <x v="741"/>
    <n v="79.44"/>
    <n v="3"/>
    <n v="0"/>
    <n v="30.187200000000001"/>
  </r>
  <r>
    <n v="5709"/>
    <x v="2847"/>
    <x v="1"/>
    <x v="412"/>
    <d v="2012-05-15T00:00:00"/>
    <s v="Standard Class"/>
    <s v="NW-18400"/>
    <s v="Natalie Webber"/>
    <x v="0"/>
    <s v="United States"/>
    <x v="20"/>
    <x v="15"/>
    <n v="10024"/>
    <x v="3"/>
    <s v="OFF-SU-10000157"/>
    <x v="1"/>
    <x v="14"/>
    <x v="1399"/>
    <n v="357.93"/>
    <n v="3"/>
    <n v="0"/>
    <n v="7.1585999999999999"/>
  </r>
  <r>
    <n v="5710"/>
    <x v="2847"/>
    <x v="1"/>
    <x v="412"/>
    <d v="2012-05-15T00:00:00"/>
    <s v="Standard Class"/>
    <s v="NW-18400"/>
    <s v="Natalie Webber"/>
    <x v="0"/>
    <s v="United States"/>
    <x v="20"/>
    <x v="15"/>
    <n v="10024"/>
    <x v="3"/>
    <s v="FUR-CH-10002647"/>
    <x v="0"/>
    <x v="1"/>
    <x v="470"/>
    <n v="127.764"/>
    <n v="2"/>
    <n v="0.1"/>
    <n v="21.294"/>
  </r>
  <r>
    <n v="5711"/>
    <x v="2847"/>
    <x v="1"/>
    <x v="412"/>
    <d v="2012-05-15T00:00:00"/>
    <s v="Standard Class"/>
    <s v="NW-18400"/>
    <s v="Natalie Webber"/>
    <x v="0"/>
    <s v="United States"/>
    <x v="20"/>
    <x v="15"/>
    <n v="10024"/>
    <x v="3"/>
    <s v="TEC-CO-10004115"/>
    <x v="2"/>
    <x v="16"/>
    <x v="356"/>
    <n v="2799.944"/>
    <n v="7"/>
    <n v="0.2"/>
    <n v="1014.9797"/>
  </r>
  <r>
    <n v="5712"/>
    <x v="2847"/>
    <x v="1"/>
    <x v="412"/>
    <d v="2012-05-15T00:00:00"/>
    <s v="Standard Class"/>
    <s v="NW-18400"/>
    <s v="Natalie Webber"/>
    <x v="0"/>
    <s v="United States"/>
    <x v="20"/>
    <x v="15"/>
    <n v="10024"/>
    <x v="3"/>
    <s v="OFF-PA-10003363"/>
    <x v="1"/>
    <x v="10"/>
    <x v="1520"/>
    <n v="19.440000000000001"/>
    <n v="3"/>
    <n v="0"/>
    <n v="9.3312000000000008"/>
  </r>
  <r>
    <n v="5713"/>
    <x v="2848"/>
    <x v="3"/>
    <x v="689"/>
    <d v="2014-01-08T00:00:00"/>
    <s v="Same Day"/>
    <s v="KW-16435"/>
    <s v="Katrina Willman"/>
    <x v="0"/>
    <s v="United States"/>
    <x v="22"/>
    <x v="10"/>
    <n v="60653"/>
    <x v="2"/>
    <s v="TEC-PH-10003092"/>
    <x v="2"/>
    <x v="7"/>
    <x v="516"/>
    <n v="36.792000000000002"/>
    <n v="1"/>
    <n v="0.2"/>
    <n v="4.1391"/>
  </r>
  <r>
    <n v="5714"/>
    <x v="2849"/>
    <x v="2"/>
    <x v="72"/>
    <d v="2011-05-03T00:00:00"/>
    <s v="Standard Class"/>
    <s v="HR-14770"/>
    <s v="Hallie Redmond"/>
    <x v="2"/>
    <s v="United States"/>
    <x v="20"/>
    <x v="15"/>
    <n v="10035"/>
    <x v="3"/>
    <s v="TEC-PH-10003655"/>
    <x v="2"/>
    <x v="7"/>
    <x v="854"/>
    <n v="5.94"/>
    <n v="3"/>
    <n v="0"/>
    <n v="1.6037999999999999"/>
  </r>
  <r>
    <n v="5715"/>
    <x v="2850"/>
    <x v="3"/>
    <x v="145"/>
    <d v="2014-09-30T00:00:00"/>
    <s v="Standard Class"/>
    <s v="AG-10900"/>
    <s v="Arthur Gainer"/>
    <x v="0"/>
    <s v="United States"/>
    <x v="102"/>
    <x v="17"/>
    <n v="23223"/>
    <x v="0"/>
    <s v="OFF-ST-10001476"/>
    <x v="1"/>
    <x v="4"/>
    <x v="827"/>
    <n v="177.55"/>
    <n v="5"/>
    <n v="0"/>
    <n v="47.938499999999998"/>
  </r>
  <r>
    <n v="5716"/>
    <x v="2851"/>
    <x v="1"/>
    <x v="330"/>
    <d v="2012-12-10T00:00:00"/>
    <s v="Second Class"/>
    <s v="BM-11650"/>
    <s v="Brian Moss"/>
    <x v="1"/>
    <s v="United States"/>
    <x v="447"/>
    <x v="12"/>
    <n v="48104"/>
    <x v="2"/>
    <s v="TEC-AC-10002049"/>
    <x v="2"/>
    <x v="11"/>
    <x v="688"/>
    <n v="619.95000000000005"/>
    <n v="5"/>
    <n v="0"/>
    <n v="111.59099999999999"/>
  </r>
  <r>
    <n v="5717"/>
    <x v="2851"/>
    <x v="1"/>
    <x v="330"/>
    <d v="2012-12-10T00:00:00"/>
    <s v="Second Class"/>
    <s v="BM-11650"/>
    <s v="Brian Moss"/>
    <x v="1"/>
    <s v="United States"/>
    <x v="447"/>
    <x v="12"/>
    <n v="48104"/>
    <x v="2"/>
    <s v="TEC-PH-10003875"/>
    <x v="2"/>
    <x v="7"/>
    <x v="119"/>
    <n v="29.16"/>
    <n v="3"/>
    <n v="0"/>
    <n v="8.4564000000000004"/>
  </r>
  <r>
    <n v="5718"/>
    <x v="2851"/>
    <x v="1"/>
    <x v="330"/>
    <d v="2012-12-10T00:00:00"/>
    <s v="Second Class"/>
    <s v="BM-11650"/>
    <s v="Brian Moss"/>
    <x v="1"/>
    <s v="United States"/>
    <x v="447"/>
    <x v="12"/>
    <n v="48104"/>
    <x v="2"/>
    <s v="OFF-EN-10003286"/>
    <x v="1"/>
    <x v="12"/>
    <x v="33"/>
    <n v="57.96"/>
    <n v="7"/>
    <n v="0"/>
    <n v="27.241199999999999"/>
  </r>
  <r>
    <n v="5719"/>
    <x v="2851"/>
    <x v="1"/>
    <x v="330"/>
    <d v="2012-12-10T00:00:00"/>
    <s v="Second Class"/>
    <s v="BM-11650"/>
    <s v="Brian Moss"/>
    <x v="1"/>
    <s v="United States"/>
    <x v="447"/>
    <x v="12"/>
    <n v="48104"/>
    <x v="2"/>
    <s v="OFF-AP-10003971"/>
    <x v="1"/>
    <x v="9"/>
    <x v="914"/>
    <n v="29.402999999999999"/>
    <n v="3"/>
    <n v="0.1"/>
    <n v="5.2271999999999998"/>
  </r>
  <r>
    <n v="5720"/>
    <x v="2852"/>
    <x v="3"/>
    <x v="1065"/>
    <d v="2014-03-04T00:00:00"/>
    <s v="Second Class"/>
    <s v="RD-19720"/>
    <s v="Roger Demir"/>
    <x v="0"/>
    <s v="United States"/>
    <x v="240"/>
    <x v="14"/>
    <n v="47905"/>
    <x v="2"/>
    <s v="OFF-ST-10001031"/>
    <x v="1"/>
    <x v="4"/>
    <x v="1551"/>
    <n v="81.400000000000006"/>
    <n v="5"/>
    <n v="0"/>
    <n v="21.164000000000001"/>
  </r>
  <r>
    <n v="5721"/>
    <x v="2853"/>
    <x v="1"/>
    <x v="717"/>
    <d v="2012-11-17T00:00:00"/>
    <s v="First Class"/>
    <s v="KB-16585"/>
    <s v="Ken Black"/>
    <x v="1"/>
    <s v="United States"/>
    <x v="24"/>
    <x v="21"/>
    <n v="97477"/>
    <x v="1"/>
    <s v="OFF-FA-10000304"/>
    <x v="1"/>
    <x v="13"/>
    <x v="52"/>
    <n v="8.7200000000000006"/>
    <n v="5"/>
    <n v="0.2"/>
    <n v="2.2890000000000001"/>
  </r>
  <r>
    <n v="5722"/>
    <x v="2853"/>
    <x v="1"/>
    <x v="717"/>
    <d v="2012-11-17T00:00:00"/>
    <s v="First Class"/>
    <s v="KB-16585"/>
    <s v="Ken Black"/>
    <x v="1"/>
    <s v="United States"/>
    <x v="24"/>
    <x v="21"/>
    <n v="97477"/>
    <x v="1"/>
    <s v="TEC-AC-10000358"/>
    <x v="2"/>
    <x v="11"/>
    <x v="1278"/>
    <n v="91.176000000000002"/>
    <n v="3"/>
    <n v="0.2"/>
    <n v="4.5587999999999997"/>
  </r>
  <r>
    <n v="5723"/>
    <x v="2853"/>
    <x v="1"/>
    <x v="717"/>
    <d v="2012-11-17T00:00:00"/>
    <s v="First Class"/>
    <s v="KB-16585"/>
    <s v="Ken Black"/>
    <x v="1"/>
    <s v="United States"/>
    <x v="24"/>
    <x v="21"/>
    <n v="97477"/>
    <x v="1"/>
    <s v="TEC-AC-10002800"/>
    <x v="2"/>
    <x v="11"/>
    <x v="1207"/>
    <n v="159.96799999999999"/>
    <n v="4"/>
    <n v="0.2"/>
    <n v="29.994"/>
  </r>
  <r>
    <n v="5724"/>
    <x v="2854"/>
    <x v="0"/>
    <x v="182"/>
    <d v="2013-01-10T00:00:00"/>
    <s v="Standard Class"/>
    <s v="DW-13585"/>
    <s v="Dorothy Wardle"/>
    <x v="1"/>
    <s v="United States"/>
    <x v="8"/>
    <x v="1"/>
    <n v="94109"/>
    <x v="1"/>
    <s v="OFF-PA-10004735"/>
    <x v="1"/>
    <x v="10"/>
    <x v="819"/>
    <n v="12.96"/>
    <n v="2"/>
    <n v="0"/>
    <n v="6.2207999999999997"/>
  </r>
  <r>
    <n v="5725"/>
    <x v="2855"/>
    <x v="2"/>
    <x v="358"/>
    <d v="2011-09-27T00:00:00"/>
    <s v="Standard Class"/>
    <s v="VG-21805"/>
    <s v="Vivek Grady"/>
    <x v="1"/>
    <s v="United States"/>
    <x v="22"/>
    <x v="10"/>
    <n v="60653"/>
    <x v="2"/>
    <s v="OFF-ST-10002574"/>
    <x v="1"/>
    <x v="4"/>
    <x v="926"/>
    <n v="331.536"/>
    <n v="3"/>
    <n v="0.2"/>
    <n v="-82.884"/>
  </r>
  <r>
    <n v="5726"/>
    <x v="2856"/>
    <x v="1"/>
    <x v="12"/>
    <d v="2012-09-27T00:00:00"/>
    <s v="First Class"/>
    <s v="DR-12880"/>
    <s v="Dan Reichenbach"/>
    <x v="1"/>
    <s v="United States"/>
    <x v="20"/>
    <x v="15"/>
    <n v="10011"/>
    <x v="3"/>
    <s v="TEC-AC-10004171"/>
    <x v="2"/>
    <x v="11"/>
    <x v="1312"/>
    <n v="899.91"/>
    <n v="9"/>
    <n v="0"/>
    <n v="395.96039999999999"/>
  </r>
  <r>
    <n v="5727"/>
    <x v="2857"/>
    <x v="1"/>
    <x v="124"/>
    <d v="2012-08-05T00:00:00"/>
    <s v="Standard Class"/>
    <s v="AH-10690"/>
    <s v="Anna HÃ¤berlin"/>
    <x v="1"/>
    <s v="United States"/>
    <x v="12"/>
    <x v="5"/>
    <n v="77095"/>
    <x v="2"/>
    <s v="TEC-PH-10002922"/>
    <x v="2"/>
    <x v="7"/>
    <x v="965"/>
    <n v="946.34400000000005"/>
    <n v="7"/>
    <n v="0.2"/>
    <n v="118.29300000000001"/>
  </r>
  <r>
    <n v="5728"/>
    <x v="2858"/>
    <x v="3"/>
    <x v="166"/>
    <d v="2014-12-14T00:00:00"/>
    <s v="Standard Class"/>
    <s v="JP-15520"/>
    <s v="Jeremy Pistek"/>
    <x v="0"/>
    <s v="United States"/>
    <x v="6"/>
    <x v="6"/>
    <n v="53711"/>
    <x v="2"/>
    <s v="TEC-AC-10003023"/>
    <x v="2"/>
    <x v="11"/>
    <x v="1070"/>
    <n v="178.11"/>
    <n v="3"/>
    <n v="0"/>
    <n v="32.059800000000003"/>
  </r>
  <r>
    <n v="5729"/>
    <x v="2858"/>
    <x v="3"/>
    <x v="166"/>
    <d v="2014-12-14T00:00:00"/>
    <s v="Standard Class"/>
    <s v="JP-15520"/>
    <s v="Jeremy Pistek"/>
    <x v="0"/>
    <s v="United States"/>
    <x v="6"/>
    <x v="6"/>
    <n v="53711"/>
    <x v="2"/>
    <s v="OFF-AP-10003590"/>
    <x v="1"/>
    <x v="9"/>
    <x v="947"/>
    <n v="1089.75"/>
    <n v="3"/>
    <n v="0"/>
    <n v="305.13"/>
  </r>
  <r>
    <n v="5730"/>
    <x v="2858"/>
    <x v="3"/>
    <x v="166"/>
    <d v="2014-12-14T00:00:00"/>
    <s v="Standard Class"/>
    <s v="JP-15520"/>
    <s v="Jeremy Pistek"/>
    <x v="0"/>
    <s v="United States"/>
    <x v="6"/>
    <x v="6"/>
    <n v="53711"/>
    <x v="2"/>
    <s v="OFF-LA-10003510"/>
    <x v="1"/>
    <x v="2"/>
    <x v="575"/>
    <n v="61.06"/>
    <n v="2"/>
    <n v="0"/>
    <n v="28.087599999999998"/>
  </r>
  <r>
    <n v="5731"/>
    <x v="2858"/>
    <x v="3"/>
    <x v="166"/>
    <d v="2014-12-14T00:00:00"/>
    <s v="Standard Class"/>
    <s v="JP-15520"/>
    <s v="Jeremy Pistek"/>
    <x v="0"/>
    <s v="United States"/>
    <x v="6"/>
    <x v="6"/>
    <n v="53711"/>
    <x v="2"/>
    <s v="FUR-BO-10003159"/>
    <x v="0"/>
    <x v="0"/>
    <x v="1100"/>
    <n v="459.92"/>
    <n v="4"/>
    <n v="0"/>
    <n v="41.392800000000001"/>
  </r>
  <r>
    <n v="5732"/>
    <x v="2858"/>
    <x v="3"/>
    <x v="166"/>
    <d v="2014-12-14T00:00:00"/>
    <s v="Standard Class"/>
    <s v="JP-15520"/>
    <s v="Jeremy Pistek"/>
    <x v="0"/>
    <s v="United States"/>
    <x v="6"/>
    <x v="6"/>
    <n v="53711"/>
    <x v="2"/>
    <s v="OFF-PA-10002713"/>
    <x v="1"/>
    <x v="10"/>
    <x v="317"/>
    <n v="27.52"/>
    <n v="4"/>
    <n v="0"/>
    <n v="12.6592"/>
  </r>
  <r>
    <n v="5733"/>
    <x v="2859"/>
    <x v="3"/>
    <x v="222"/>
    <d v="2014-03-07T00:00:00"/>
    <s v="First Class"/>
    <s v="DR-12880"/>
    <s v="Dan Reichenbach"/>
    <x v="1"/>
    <s v="United States"/>
    <x v="451"/>
    <x v="29"/>
    <n v="6460"/>
    <x v="3"/>
    <s v="FUR-BO-10002598"/>
    <x v="0"/>
    <x v="0"/>
    <x v="1509"/>
    <n v="638.82000000000005"/>
    <n v="9"/>
    <n v="0"/>
    <n v="185.2578"/>
  </r>
  <r>
    <n v="5734"/>
    <x v="2859"/>
    <x v="3"/>
    <x v="222"/>
    <d v="2014-03-07T00:00:00"/>
    <s v="First Class"/>
    <s v="DR-12880"/>
    <s v="Dan Reichenbach"/>
    <x v="1"/>
    <s v="United States"/>
    <x v="451"/>
    <x v="29"/>
    <n v="6460"/>
    <x v="3"/>
    <s v="OFF-SU-10002537"/>
    <x v="1"/>
    <x v="14"/>
    <x v="676"/>
    <n v="30.69"/>
    <n v="3"/>
    <n v="0"/>
    <n v="7.9794"/>
  </r>
  <r>
    <n v="5735"/>
    <x v="2859"/>
    <x v="3"/>
    <x v="222"/>
    <d v="2014-03-07T00:00:00"/>
    <s v="First Class"/>
    <s v="DR-12880"/>
    <s v="Dan Reichenbach"/>
    <x v="1"/>
    <s v="United States"/>
    <x v="451"/>
    <x v="29"/>
    <n v="6460"/>
    <x v="3"/>
    <s v="FUR-FU-10003976"/>
    <x v="0"/>
    <x v="5"/>
    <x v="964"/>
    <n v="25.16"/>
    <n v="2"/>
    <n v="0"/>
    <n v="8.5543999999999993"/>
  </r>
  <r>
    <n v="5736"/>
    <x v="2860"/>
    <x v="2"/>
    <x v="290"/>
    <d v="2011-03-07T00:00:00"/>
    <s v="Standard Class"/>
    <s v="JK-15625"/>
    <s v="Jim Karlsson"/>
    <x v="0"/>
    <s v="United States"/>
    <x v="20"/>
    <x v="15"/>
    <n v="10024"/>
    <x v="3"/>
    <s v="OFF-BI-10000174"/>
    <x v="1"/>
    <x v="8"/>
    <x v="1435"/>
    <n v="13.92"/>
    <n v="3"/>
    <n v="0.2"/>
    <n v="4.8719999999999999"/>
  </r>
  <r>
    <n v="5737"/>
    <x v="2861"/>
    <x v="2"/>
    <x v="407"/>
    <d v="2011-01-26T00:00:00"/>
    <s v="Standard Class"/>
    <s v="MV-17485"/>
    <s v="Mark Van Huff"/>
    <x v="0"/>
    <s v="United States"/>
    <x v="1"/>
    <x v="1"/>
    <n v="90049"/>
    <x v="1"/>
    <s v="OFF-PA-10002893"/>
    <x v="1"/>
    <x v="10"/>
    <x v="359"/>
    <n v="19.36"/>
    <n v="2"/>
    <n v="0"/>
    <n v="9.2927999999999997"/>
  </r>
  <r>
    <n v="5738"/>
    <x v="2861"/>
    <x v="2"/>
    <x v="407"/>
    <d v="2011-01-26T00:00:00"/>
    <s v="Standard Class"/>
    <s v="MV-17485"/>
    <s v="Mark Van Huff"/>
    <x v="0"/>
    <s v="United States"/>
    <x v="1"/>
    <x v="1"/>
    <n v="90049"/>
    <x v="1"/>
    <s v="FUR-FU-10003194"/>
    <x v="0"/>
    <x v="5"/>
    <x v="76"/>
    <n v="19.3"/>
    <n v="2"/>
    <n v="0"/>
    <n v="5.79"/>
  </r>
  <r>
    <n v="5739"/>
    <x v="2862"/>
    <x v="3"/>
    <x v="413"/>
    <d v="2014-07-01T00:00:00"/>
    <s v="Standard Class"/>
    <s v="BP-11155"/>
    <s v="Becky Pak"/>
    <x v="0"/>
    <s v="United States"/>
    <x v="8"/>
    <x v="1"/>
    <n v="94109"/>
    <x v="1"/>
    <s v="OFF-BI-10004233"/>
    <x v="1"/>
    <x v="8"/>
    <x v="1377"/>
    <n v="38.375999999999998"/>
    <n v="3"/>
    <n v="0.2"/>
    <n v="13.4316"/>
  </r>
  <r>
    <n v="5740"/>
    <x v="2863"/>
    <x v="3"/>
    <x v="615"/>
    <d v="2014-01-04T00:00:00"/>
    <s v="First Class"/>
    <s v="DH-13075"/>
    <s v="Dave Hallsten"/>
    <x v="1"/>
    <s v="United States"/>
    <x v="54"/>
    <x v="1"/>
    <n v="94533"/>
    <x v="1"/>
    <s v="OFF-PA-10000232"/>
    <x v="1"/>
    <x v="10"/>
    <x v="1622"/>
    <n v="12.96"/>
    <n v="2"/>
    <n v="0"/>
    <n v="6.3503999999999996"/>
  </r>
  <r>
    <n v="5741"/>
    <x v="2863"/>
    <x v="3"/>
    <x v="615"/>
    <d v="2014-01-04T00:00:00"/>
    <s v="First Class"/>
    <s v="DH-13075"/>
    <s v="Dave Hallsten"/>
    <x v="1"/>
    <s v="United States"/>
    <x v="54"/>
    <x v="1"/>
    <n v="94533"/>
    <x v="1"/>
    <s v="FUR-FU-10001095"/>
    <x v="0"/>
    <x v="5"/>
    <x v="741"/>
    <n v="26.48"/>
    <n v="1"/>
    <n v="0"/>
    <n v="10.0624"/>
  </r>
  <r>
    <n v="5742"/>
    <x v="2863"/>
    <x v="3"/>
    <x v="615"/>
    <d v="2014-01-04T00:00:00"/>
    <s v="First Class"/>
    <s v="DH-13075"/>
    <s v="Dave Hallsten"/>
    <x v="1"/>
    <s v="United States"/>
    <x v="54"/>
    <x v="1"/>
    <n v="94533"/>
    <x v="1"/>
    <s v="TEC-MA-10004679"/>
    <x v="2"/>
    <x v="15"/>
    <x v="1074"/>
    <n v="532.72"/>
    <n v="2"/>
    <n v="0.2"/>
    <n v="53.271999999999998"/>
  </r>
  <r>
    <n v="5743"/>
    <x v="2863"/>
    <x v="3"/>
    <x v="615"/>
    <d v="2014-01-04T00:00:00"/>
    <s v="First Class"/>
    <s v="DH-13075"/>
    <s v="Dave Hallsten"/>
    <x v="1"/>
    <s v="United States"/>
    <x v="54"/>
    <x v="1"/>
    <n v="94533"/>
    <x v="1"/>
    <s v="OFF-PA-10003651"/>
    <x v="1"/>
    <x v="10"/>
    <x v="646"/>
    <n v="26.72"/>
    <n v="4"/>
    <n v="0"/>
    <n v="12.8256"/>
  </r>
  <r>
    <n v="5744"/>
    <x v="2863"/>
    <x v="3"/>
    <x v="615"/>
    <d v="2014-01-04T00:00:00"/>
    <s v="First Class"/>
    <s v="DH-13075"/>
    <s v="Dave Hallsten"/>
    <x v="1"/>
    <s v="United States"/>
    <x v="54"/>
    <x v="1"/>
    <n v="94533"/>
    <x v="1"/>
    <s v="OFF-PA-10000743"/>
    <x v="1"/>
    <x v="10"/>
    <x v="573"/>
    <n v="20.04"/>
    <n v="3"/>
    <n v="0"/>
    <n v="9.6191999999999993"/>
  </r>
  <r>
    <n v="5745"/>
    <x v="2863"/>
    <x v="3"/>
    <x v="615"/>
    <d v="2014-01-04T00:00:00"/>
    <s v="First Class"/>
    <s v="DH-13075"/>
    <s v="Dave Hallsten"/>
    <x v="1"/>
    <s v="United States"/>
    <x v="54"/>
    <x v="1"/>
    <n v="94533"/>
    <x v="1"/>
    <s v="OFF-ST-10002743"/>
    <x v="1"/>
    <x v="4"/>
    <x v="413"/>
    <n v="795.48"/>
    <n v="7"/>
    <n v="0"/>
    <n v="7.9547999999999996"/>
  </r>
  <r>
    <n v="5746"/>
    <x v="2863"/>
    <x v="3"/>
    <x v="615"/>
    <d v="2014-01-04T00:00:00"/>
    <s v="First Class"/>
    <s v="DH-13075"/>
    <s v="Dave Hallsten"/>
    <x v="1"/>
    <s v="United States"/>
    <x v="54"/>
    <x v="1"/>
    <n v="94533"/>
    <x v="1"/>
    <s v="FUR-FU-10003829"/>
    <x v="0"/>
    <x v="5"/>
    <x v="1369"/>
    <n v="21.56"/>
    <n v="7"/>
    <n v="0"/>
    <n v="6.8992000000000004"/>
  </r>
  <r>
    <n v="5747"/>
    <x v="2864"/>
    <x v="0"/>
    <x v="16"/>
    <d v="2013-12-13T00:00:00"/>
    <s v="Standard Class"/>
    <s v="LH-16900"/>
    <s v="Lena Hernandez"/>
    <x v="0"/>
    <s v="United States"/>
    <x v="202"/>
    <x v="3"/>
    <n v="27834"/>
    <x v="0"/>
    <s v="TEC-PH-10002496"/>
    <x v="2"/>
    <x v="7"/>
    <x v="490"/>
    <n v="249.584"/>
    <n v="2"/>
    <n v="0.2"/>
    <n v="31.198"/>
  </r>
  <r>
    <n v="5748"/>
    <x v="2864"/>
    <x v="0"/>
    <x v="16"/>
    <d v="2013-12-13T00:00:00"/>
    <s v="Standard Class"/>
    <s v="LH-16900"/>
    <s v="Lena Hernandez"/>
    <x v="0"/>
    <s v="United States"/>
    <x v="202"/>
    <x v="3"/>
    <n v="27834"/>
    <x v="0"/>
    <s v="TEC-AC-10002473"/>
    <x v="2"/>
    <x v="11"/>
    <x v="713"/>
    <n v="68.111999999999995"/>
    <n v="3"/>
    <n v="0.2"/>
    <n v="17.8794"/>
  </r>
  <r>
    <n v="5749"/>
    <x v="2864"/>
    <x v="0"/>
    <x v="16"/>
    <d v="2013-12-13T00:00:00"/>
    <s v="Standard Class"/>
    <s v="LH-16900"/>
    <s v="Lena Hernandez"/>
    <x v="0"/>
    <s v="United States"/>
    <x v="202"/>
    <x v="3"/>
    <n v="27834"/>
    <x v="0"/>
    <s v="TEC-AC-10004877"/>
    <x v="2"/>
    <x v="11"/>
    <x v="1670"/>
    <n v="16.559999999999999"/>
    <n v="3"/>
    <n v="0.2"/>
    <n v="-2.484"/>
  </r>
  <r>
    <n v="5750"/>
    <x v="2865"/>
    <x v="3"/>
    <x v="551"/>
    <d v="2014-11-23T00:00:00"/>
    <s v="Standard Class"/>
    <s v="DK-13090"/>
    <s v="Dave Kipp"/>
    <x v="0"/>
    <s v="United States"/>
    <x v="85"/>
    <x v="15"/>
    <n v="11561"/>
    <x v="3"/>
    <s v="TEC-PH-10000923"/>
    <x v="2"/>
    <x v="7"/>
    <x v="1225"/>
    <n v="74.95"/>
    <n v="5"/>
    <n v="0"/>
    <n v="36.725499999999997"/>
  </r>
  <r>
    <n v="5751"/>
    <x v="2866"/>
    <x v="2"/>
    <x v="992"/>
    <d v="2011-05-06T00:00:00"/>
    <s v="Standard Class"/>
    <s v="SS-20410"/>
    <s v="Shahid Shariari"/>
    <x v="0"/>
    <s v="United States"/>
    <x v="452"/>
    <x v="10"/>
    <n v="60089"/>
    <x v="2"/>
    <s v="FUR-TA-10001539"/>
    <x v="0"/>
    <x v="3"/>
    <x v="10"/>
    <n v="355.45499999999998"/>
    <n v="3"/>
    <n v="0.5"/>
    <n v="-184.8366"/>
  </r>
  <r>
    <n v="5752"/>
    <x v="2867"/>
    <x v="0"/>
    <x v="115"/>
    <d v="2013-01-28T00:00:00"/>
    <s v="Standard Class"/>
    <s v="FP-14320"/>
    <s v="Frank Preis"/>
    <x v="0"/>
    <s v="United States"/>
    <x v="70"/>
    <x v="1"/>
    <n v="92037"/>
    <x v="1"/>
    <s v="OFF-LA-10003498"/>
    <x v="1"/>
    <x v="2"/>
    <x v="1740"/>
    <n v="44.4"/>
    <n v="3"/>
    <n v="0"/>
    <n v="22.2"/>
  </r>
  <r>
    <n v="5753"/>
    <x v="2867"/>
    <x v="0"/>
    <x v="115"/>
    <d v="2013-01-28T00:00:00"/>
    <s v="Standard Class"/>
    <s v="FP-14320"/>
    <s v="Frank Preis"/>
    <x v="0"/>
    <s v="United States"/>
    <x v="70"/>
    <x v="1"/>
    <n v="92037"/>
    <x v="1"/>
    <s v="OFF-LA-10004484"/>
    <x v="1"/>
    <x v="2"/>
    <x v="612"/>
    <n v="20.65"/>
    <n v="5"/>
    <n v="0"/>
    <n v="9.4990000000000006"/>
  </r>
  <r>
    <n v="5754"/>
    <x v="2868"/>
    <x v="0"/>
    <x v="1066"/>
    <d v="2013-10-02T00:00:00"/>
    <s v="Standard Class"/>
    <s v="LC-17050"/>
    <s v="Liz Carlisle"/>
    <x v="0"/>
    <s v="United States"/>
    <x v="102"/>
    <x v="0"/>
    <n v="40475"/>
    <x v="0"/>
    <s v="FUR-CH-10000015"/>
    <x v="0"/>
    <x v="1"/>
    <x v="373"/>
    <n v="866.4"/>
    <n v="4"/>
    <n v="0"/>
    <n v="225.26400000000001"/>
  </r>
  <r>
    <n v="5755"/>
    <x v="2869"/>
    <x v="1"/>
    <x v="368"/>
    <d v="2012-03-04T00:00:00"/>
    <s v="Second Class"/>
    <s v="AS-10240"/>
    <s v="Alan Shonely"/>
    <x v="0"/>
    <s v="United States"/>
    <x v="24"/>
    <x v="17"/>
    <n v="22153"/>
    <x v="0"/>
    <s v="OFF-AR-10003732"/>
    <x v="1"/>
    <x v="6"/>
    <x v="321"/>
    <n v="5.56"/>
    <n v="2"/>
    <n v="0"/>
    <n v="1.4456"/>
  </r>
  <r>
    <n v="5756"/>
    <x v="2870"/>
    <x v="2"/>
    <x v="1005"/>
    <d v="2011-10-18T00:00:00"/>
    <s v="Standard Class"/>
    <s v="HG-15025"/>
    <s v="Hunter Glantz"/>
    <x v="0"/>
    <s v="United States"/>
    <x v="5"/>
    <x v="5"/>
    <n v="76106"/>
    <x v="2"/>
    <s v="OFF-AP-10004052"/>
    <x v="1"/>
    <x v="9"/>
    <x v="1662"/>
    <n v="3.16"/>
    <n v="4"/>
    <n v="0.8"/>
    <n v="-8.532"/>
  </r>
  <r>
    <n v="5757"/>
    <x v="2870"/>
    <x v="2"/>
    <x v="1005"/>
    <d v="2011-10-18T00:00:00"/>
    <s v="Standard Class"/>
    <s v="HG-15025"/>
    <s v="Hunter Glantz"/>
    <x v="0"/>
    <s v="United States"/>
    <x v="5"/>
    <x v="5"/>
    <n v="76106"/>
    <x v="2"/>
    <s v="TEC-CO-10002095"/>
    <x v="2"/>
    <x v="16"/>
    <x v="610"/>
    <n v="1999.96"/>
    <n v="5"/>
    <n v="0.2"/>
    <n v="624.98749999999995"/>
  </r>
  <r>
    <n v="5758"/>
    <x v="2871"/>
    <x v="1"/>
    <x v="1067"/>
    <d v="2012-08-16T00:00:00"/>
    <s v="Standard Class"/>
    <s v="BW-11065"/>
    <s v="Barry Weirich"/>
    <x v="0"/>
    <s v="United States"/>
    <x v="253"/>
    <x v="3"/>
    <n v="27604"/>
    <x v="0"/>
    <s v="FUR-FU-10004270"/>
    <x v="0"/>
    <x v="5"/>
    <x v="1372"/>
    <n v="46.152000000000001"/>
    <n v="3"/>
    <n v="0.2"/>
    <n v="12.1149"/>
  </r>
  <r>
    <n v="5759"/>
    <x v="2872"/>
    <x v="1"/>
    <x v="6"/>
    <d v="2012-11-23T00:00:00"/>
    <s v="First Class"/>
    <s v="BH-11710"/>
    <s v="Brosina Hoffman"/>
    <x v="0"/>
    <s v="United States"/>
    <x v="146"/>
    <x v="2"/>
    <n v="33012"/>
    <x v="0"/>
    <s v="TEC-MA-10000423"/>
    <x v="2"/>
    <x v="15"/>
    <x v="1713"/>
    <n v="32.984999999999999"/>
    <n v="3"/>
    <n v="0.5"/>
    <n v="-1.9791000000000001"/>
  </r>
  <r>
    <n v="5760"/>
    <x v="2873"/>
    <x v="0"/>
    <x v="945"/>
    <d v="2013-12-31T00:00:00"/>
    <s v="Same Day"/>
    <s v="JP-16135"/>
    <s v="Julie Prescott"/>
    <x v="2"/>
    <s v="United States"/>
    <x v="1"/>
    <x v="1"/>
    <n v="90032"/>
    <x v="1"/>
    <s v="OFF-ST-10001526"/>
    <x v="1"/>
    <x v="4"/>
    <x v="764"/>
    <n v="481.32"/>
    <n v="4"/>
    <n v="0"/>
    <n v="125.14319999999999"/>
  </r>
  <r>
    <n v="5761"/>
    <x v="2873"/>
    <x v="0"/>
    <x v="945"/>
    <d v="2013-12-31T00:00:00"/>
    <s v="Same Day"/>
    <s v="JP-16135"/>
    <s v="Julie Prescott"/>
    <x v="2"/>
    <s v="United States"/>
    <x v="1"/>
    <x v="1"/>
    <n v="90032"/>
    <x v="1"/>
    <s v="OFF-BI-10002194"/>
    <x v="1"/>
    <x v="8"/>
    <x v="411"/>
    <n v="6.3840000000000003"/>
    <n v="1"/>
    <n v="0.2"/>
    <n v="2.1545999999999998"/>
  </r>
  <r>
    <n v="5762"/>
    <x v="2874"/>
    <x v="3"/>
    <x v="801"/>
    <d v="2014-08-16T00:00:00"/>
    <s v="First Class"/>
    <s v="JM-16195"/>
    <s v="Justin MacKendrick"/>
    <x v="0"/>
    <s v="United States"/>
    <x v="453"/>
    <x v="1"/>
    <n v="92630"/>
    <x v="1"/>
    <s v="OFF-AP-10000828"/>
    <x v="1"/>
    <x v="9"/>
    <x v="1087"/>
    <n v="542.94000000000005"/>
    <n v="3"/>
    <n v="0"/>
    <n v="152.0232"/>
  </r>
  <r>
    <n v="5763"/>
    <x v="2874"/>
    <x v="3"/>
    <x v="801"/>
    <d v="2014-08-16T00:00:00"/>
    <s v="First Class"/>
    <s v="JM-16195"/>
    <s v="Justin MacKendrick"/>
    <x v="0"/>
    <s v="United States"/>
    <x v="453"/>
    <x v="1"/>
    <n v="92630"/>
    <x v="1"/>
    <s v="FUR-FU-10001473"/>
    <x v="0"/>
    <x v="5"/>
    <x v="984"/>
    <n v="54.92"/>
    <n v="4"/>
    <n v="0"/>
    <n v="19.7712"/>
  </r>
  <r>
    <n v="5764"/>
    <x v="2875"/>
    <x v="1"/>
    <x v="502"/>
    <d v="2012-05-11T00:00:00"/>
    <s v="First Class"/>
    <s v="FH-14365"/>
    <s v="Fred Hopkins"/>
    <x v="1"/>
    <s v="United States"/>
    <x v="85"/>
    <x v="15"/>
    <n v="11561"/>
    <x v="3"/>
    <s v="FUR-CH-10004983"/>
    <x v="0"/>
    <x v="1"/>
    <x v="1560"/>
    <n v="1448.82"/>
    <n v="10"/>
    <n v="0.1"/>
    <n v="209.274"/>
  </r>
  <r>
    <n v="5765"/>
    <x v="2876"/>
    <x v="1"/>
    <x v="229"/>
    <d v="2012-12-09T00:00:00"/>
    <s v="Second Class"/>
    <s v="MC-17575"/>
    <s v="Matt Collins"/>
    <x v="0"/>
    <s v="United States"/>
    <x v="4"/>
    <x v="4"/>
    <n v="98103"/>
    <x v="1"/>
    <s v="OFF-ST-10003994"/>
    <x v="1"/>
    <x v="4"/>
    <x v="1736"/>
    <n v="353.88"/>
    <n v="6"/>
    <n v="0"/>
    <n v="17.693999999999999"/>
  </r>
  <r>
    <n v="5766"/>
    <x v="2877"/>
    <x v="2"/>
    <x v="1068"/>
    <d v="2011-11-14T00:00:00"/>
    <s v="Standard Class"/>
    <s v="EB-13870"/>
    <s v="Emily Burns"/>
    <x v="0"/>
    <s v="United States"/>
    <x v="454"/>
    <x v="1"/>
    <n v="96003"/>
    <x v="1"/>
    <s v="TEC-PH-10004447"/>
    <x v="2"/>
    <x v="7"/>
    <x v="857"/>
    <n v="333.57600000000002"/>
    <n v="3"/>
    <n v="0.2"/>
    <n v="25.0182"/>
  </r>
  <r>
    <n v="5767"/>
    <x v="2878"/>
    <x v="0"/>
    <x v="750"/>
    <d v="2013-10-16T00:00:00"/>
    <s v="Standard Class"/>
    <s v="PM-19135"/>
    <s v="Peter McVee"/>
    <x v="2"/>
    <s v="United States"/>
    <x v="52"/>
    <x v="5"/>
    <n v="78207"/>
    <x v="2"/>
    <s v="OFF-LA-10004545"/>
    <x v="1"/>
    <x v="2"/>
    <x v="1328"/>
    <n v="60.143999999999998"/>
    <n v="6"/>
    <n v="0.2"/>
    <n v="20.2986"/>
  </r>
  <r>
    <n v="5768"/>
    <x v="2879"/>
    <x v="3"/>
    <x v="565"/>
    <d v="2014-09-13T00:00:00"/>
    <s v="Second Class"/>
    <s v="AR-10345"/>
    <s v="Alex Russell"/>
    <x v="1"/>
    <s v="United States"/>
    <x v="12"/>
    <x v="5"/>
    <n v="77070"/>
    <x v="2"/>
    <s v="TEC-AC-10003116"/>
    <x v="2"/>
    <x v="11"/>
    <x v="920"/>
    <n v="85.2"/>
    <n v="6"/>
    <n v="0.2"/>
    <n v="20.234999999999999"/>
  </r>
  <r>
    <n v="5769"/>
    <x v="2880"/>
    <x v="1"/>
    <x v="1069"/>
    <d v="2012-01-03T00:00:00"/>
    <s v="Standard Class"/>
    <s v="SS-20875"/>
    <s v="Sung Shariari"/>
    <x v="0"/>
    <s v="United States"/>
    <x v="273"/>
    <x v="31"/>
    <n v="1453"/>
    <x v="3"/>
    <s v="OFF-LA-10001641"/>
    <x v="1"/>
    <x v="2"/>
    <x v="1022"/>
    <n v="3.15"/>
    <n v="1"/>
    <n v="0"/>
    <n v="1.512"/>
  </r>
  <r>
    <n v="5770"/>
    <x v="2880"/>
    <x v="1"/>
    <x v="1069"/>
    <d v="2012-01-03T00:00:00"/>
    <s v="Standard Class"/>
    <s v="SS-20875"/>
    <s v="Sung Shariari"/>
    <x v="0"/>
    <s v="United States"/>
    <x v="273"/>
    <x v="31"/>
    <n v="1453"/>
    <x v="3"/>
    <s v="OFF-PA-10002377"/>
    <x v="1"/>
    <x v="10"/>
    <x v="557"/>
    <n v="22.72"/>
    <n v="4"/>
    <n v="0"/>
    <n v="10.224"/>
  </r>
  <r>
    <n v="5771"/>
    <x v="2881"/>
    <x v="1"/>
    <x v="496"/>
    <d v="2012-09-28T00:00:00"/>
    <s v="Standard Class"/>
    <s v="SC-20440"/>
    <s v="Shaun Chance"/>
    <x v="1"/>
    <s v="United States"/>
    <x v="1"/>
    <x v="1"/>
    <n v="90032"/>
    <x v="1"/>
    <s v="FUR-FU-10000010"/>
    <x v="0"/>
    <x v="5"/>
    <x v="522"/>
    <n v="14.91"/>
    <n v="3"/>
    <n v="0"/>
    <n v="4.6220999999999997"/>
  </r>
  <r>
    <n v="5772"/>
    <x v="2881"/>
    <x v="1"/>
    <x v="496"/>
    <d v="2012-09-28T00:00:00"/>
    <s v="Standard Class"/>
    <s v="SC-20440"/>
    <s v="Shaun Chance"/>
    <x v="1"/>
    <s v="United States"/>
    <x v="1"/>
    <x v="1"/>
    <n v="90032"/>
    <x v="1"/>
    <s v="OFF-AP-10002651"/>
    <x v="1"/>
    <x v="9"/>
    <x v="1341"/>
    <n v="1158.1199999999999"/>
    <n v="4"/>
    <n v="0"/>
    <n v="335.85480000000001"/>
  </r>
  <r>
    <n v="5773"/>
    <x v="2882"/>
    <x v="1"/>
    <x v="650"/>
    <d v="2012-01-12T00:00:00"/>
    <s v="Standard Class"/>
    <s v="EA-14035"/>
    <s v="Erin Ashbrook"/>
    <x v="1"/>
    <s v="United States"/>
    <x v="24"/>
    <x v="25"/>
    <n v="65807"/>
    <x v="2"/>
    <s v="TEC-CO-10002313"/>
    <x v="2"/>
    <x v="16"/>
    <x v="345"/>
    <n v="599.99"/>
    <n v="1"/>
    <n v="0"/>
    <n v="233.99610000000001"/>
  </r>
  <r>
    <n v="5774"/>
    <x v="2883"/>
    <x v="0"/>
    <x v="1070"/>
    <d v="2013-07-09T00:00:00"/>
    <s v="Standard Class"/>
    <s v="TP-21130"/>
    <s v="Theone Pippenger"/>
    <x v="0"/>
    <s v="United States"/>
    <x v="435"/>
    <x v="5"/>
    <n v="76706"/>
    <x v="2"/>
    <s v="OFF-ST-10001580"/>
    <x v="1"/>
    <x v="4"/>
    <x v="351"/>
    <n v="23.968"/>
    <n v="2"/>
    <n v="0.2"/>
    <n v="2.3967999999999998"/>
  </r>
  <r>
    <n v="5775"/>
    <x v="2884"/>
    <x v="0"/>
    <x v="408"/>
    <d v="2013-04-17T00:00:00"/>
    <s v="Standard Class"/>
    <s v="BP-11290"/>
    <s v="Beth Paige"/>
    <x v="0"/>
    <s v="United States"/>
    <x v="1"/>
    <x v="1"/>
    <n v="90036"/>
    <x v="1"/>
    <s v="FUR-CH-10001545"/>
    <x v="0"/>
    <x v="1"/>
    <x v="1737"/>
    <n v="638.28800000000001"/>
    <n v="7"/>
    <n v="0.2"/>
    <n v="-31.914400000000001"/>
  </r>
  <r>
    <n v="5776"/>
    <x v="2884"/>
    <x v="0"/>
    <x v="408"/>
    <d v="2013-04-17T00:00:00"/>
    <s v="Standard Class"/>
    <s v="BP-11290"/>
    <s v="Beth Paige"/>
    <x v="0"/>
    <s v="United States"/>
    <x v="1"/>
    <x v="1"/>
    <n v="90036"/>
    <x v="1"/>
    <s v="OFF-BI-10004826"/>
    <x v="1"/>
    <x v="8"/>
    <x v="721"/>
    <n v="13.208"/>
    <n v="1"/>
    <n v="0.2"/>
    <n v="4.6227999999999998"/>
  </r>
  <r>
    <n v="5777"/>
    <x v="2885"/>
    <x v="0"/>
    <x v="429"/>
    <d v="2013-09-12T00:00:00"/>
    <s v="Standard Class"/>
    <s v="LM-17065"/>
    <s v="Liz MacKendrick"/>
    <x v="0"/>
    <s v="United States"/>
    <x v="109"/>
    <x v="15"/>
    <n v="13021"/>
    <x v="3"/>
    <s v="OFF-BI-10000301"/>
    <x v="1"/>
    <x v="8"/>
    <x v="619"/>
    <n v="15.528"/>
    <n v="3"/>
    <n v="0.2"/>
    <n v="5.8230000000000004"/>
  </r>
  <r>
    <n v="5778"/>
    <x v="2886"/>
    <x v="0"/>
    <x v="429"/>
    <d v="2013-10-12T00:00:00"/>
    <s v="Standard Class"/>
    <s v="KT-16465"/>
    <s v="Kean Takahito"/>
    <x v="0"/>
    <s v="United States"/>
    <x v="8"/>
    <x v="1"/>
    <n v="94109"/>
    <x v="1"/>
    <s v="OFF-PA-10000994"/>
    <x v="1"/>
    <x v="10"/>
    <x v="904"/>
    <n v="104.85"/>
    <n v="1"/>
    <n v="0"/>
    <n v="50.328000000000003"/>
  </r>
  <r>
    <n v="5779"/>
    <x v="2887"/>
    <x v="2"/>
    <x v="7"/>
    <d v="2011-11-18T00:00:00"/>
    <s v="Standard Class"/>
    <s v="AP-10915"/>
    <s v="Arthur Prichep"/>
    <x v="0"/>
    <s v="United States"/>
    <x v="1"/>
    <x v="1"/>
    <n v="90008"/>
    <x v="1"/>
    <s v="OFF-AR-10003156"/>
    <x v="1"/>
    <x v="6"/>
    <x v="396"/>
    <n v="30.48"/>
    <n v="3"/>
    <n v="0"/>
    <n v="7.9248000000000003"/>
  </r>
  <r>
    <n v="5780"/>
    <x v="2887"/>
    <x v="2"/>
    <x v="7"/>
    <d v="2011-11-18T00:00:00"/>
    <s v="Standard Class"/>
    <s v="AP-10915"/>
    <s v="Arthur Prichep"/>
    <x v="0"/>
    <s v="United States"/>
    <x v="1"/>
    <x v="1"/>
    <n v="90008"/>
    <x v="1"/>
    <s v="FUR-CH-10000988"/>
    <x v="0"/>
    <x v="1"/>
    <x v="1132"/>
    <n v="112.648"/>
    <n v="1"/>
    <n v="0.2"/>
    <n v="11.264799999999999"/>
  </r>
  <r>
    <n v="5781"/>
    <x v="2888"/>
    <x v="1"/>
    <x v="788"/>
    <d v="2012-09-04T00:00:00"/>
    <s v="Standard Class"/>
    <s v="JD-15790"/>
    <s v="John Dryer"/>
    <x v="0"/>
    <s v="United States"/>
    <x v="1"/>
    <x v="1"/>
    <n v="90049"/>
    <x v="1"/>
    <s v="TEC-MA-10003329"/>
    <x v="2"/>
    <x v="15"/>
    <x v="1741"/>
    <n v="71.975999999999999"/>
    <n v="3"/>
    <n v="0.2"/>
    <n v="24.291899999999998"/>
  </r>
  <r>
    <n v="5782"/>
    <x v="2889"/>
    <x v="1"/>
    <x v="295"/>
    <d v="2012-12-16T00:00:00"/>
    <s v="Second Class"/>
    <s v="XP-21865"/>
    <s v="Xylona Preis"/>
    <x v="0"/>
    <s v="United States"/>
    <x v="455"/>
    <x v="1"/>
    <n v="95928"/>
    <x v="1"/>
    <s v="OFF-AR-10001547"/>
    <x v="1"/>
    <x v="6"/>
    <x v="147"/>
    <n v="2.21"/>
    <n v="1"/>
    <n v="0"/>
    <n v="0.59670000000000001"/>
  </r>
  <r>
    <n v="5783"/>
    <x v="2889"/>
    <x v="1"/>
    <x v="295"/>
    <d v="2012-12-16T00:00:00"/>
    <s v="Second Class"/>
    <s v="XP-21865"/>
    <s v="Xylona Preis"/>
    <x v="0"/>
    <s v="United States"/>
    <x v="455"/>
    <x v="1"/>
    <n v="95928"/>
    <x v="1"/>
    <s v="OFF-EN-10003072"/>
    <x v="1"/>
    <x v="12"/>
    <x v="767"/>
    <n v="15.52"/>
    <n v="4"/>
    <n v="0"/>
    <n v="7.4496000000000002"/>
  </r>
  <r>
    <n v="5784"/>
    <x v="2889"/>
    <x v="1"/>
    <x v="295"/>
    <d v="2012-12-16T00:00:00"/>
    <s v="Second Class"/>
    <s v="XP-21865"/>
    <s v="Xylona Preis"/>
    <x v="0"/>
    <s v="United States"/>
    <x v="455"/>
    <x v="1"/>
    <n v="95928"/>
    <x v="1"/>
    <s v="OFF-PA-10000726"/>
    <x v="1"/>
    <x v="10"/>
    <x v="1322"/>
    <n v="36.44"/>
    <n v="4"/>
    <n v="0"/>
    <n v="16.398"/>
  </r>
  <r>
    <n v="5785"/>
    <x v="2890"/>
    <x v="3"/>
    <x v="280"/>
    <d v="2014-09-10T00:00:00"/>
    <s v="Standard Class"/>
    <s v="JK-16090"/>
    <s v="Juliana Krohn"/>
    <x v="0"/>
    <s v="United States"/>
    <x v="24"/>
    <x v="21"/>
    <n v="97477"/>
    <x v="1"/>
    <s v="FUR-BO-10001972"/>
    <x v="0"/>
    <x v="0"/>
    <x v="362"/>
    <n v="217.76400000000001"/>
    <n v="6"/>
    <n v="0.7"/>
    <n v="-384.71640000000002"/>
  </r>
  <r>
    <n v="5786"/>
    <x v="2890"/>
    <x v="3"/>
    <x v="280"/>
    <d v="2014-09-10T00:00:00"/>
    <s v="Standard Class"/>
    <s v="JK-16090"/>
    <s v="Juliana Krohn"/>
    <x v="0"/>
    <s v="United States"/>
    <x v="24"/>
    <x v="21"/>
    <n v="97477"/>
    <x v="1"/>
    <s v="OFF-SU-10004664"/>
    <x v="1"/>
    <x v="14"/>
    <x v="592"/>
    <n v="39.072000000000003"/>
    <n v="6"/>
    <n v="0.2"/>
    <n v="4.3956"/>
  </r>
  <r>
    <n v="5787"/>
    <x v="2890"/>
    <x v="3"/>
    <x v="280"/>
    <d v="2014-09-10T00:00:00"/>
    <s v="Standard Class"/>
    <s v="JK-16090"/>
    <s v="Juliana Krohn"/>
    <x v="0"/>
    <s v="United States"/>
    <x v="24"/>
    <x v="21"/>
    <n v="97477"/>
    <x v="1"/>
    <s v="OFF-BI-10003676"/>
    <x v="1"/>
    <x v="8"/>
    <x v="816"/>
    <n v="22.638000000000002"/>
    <n v="7"/>
    <n v="0.7"/>
    <n v="-16.601199999999999"/>
  </r>
  <r>
    <n v="5788"/>
    <x v="2890"/>
    <x v="3"/>
    <x v="280"/>
    <d v="2014-09-10T00:00:00"/>
    <s v="Standard Class"/>
    <s v="JK-16090"/>
    <s v="Juliana Krohn"/>
    <x v="0"/>
    <s v="United States"/>
    <x v="24"/>
    <x v="21"/>
    <n v="97477"/>
    <x v="1"/>
    <s v="OFF-AR-10003727"/>
    <x v="1"/>
    <x v="6"/>
    <x v="1362"/>
    <n v="95.144000000000005"/>
    <n v="7"/>
    <n v="0.2"/>
    <n v="10.7037"/>
  </r>
  <r>
    <n v="5789"/>
    <x v="2891"/>
    <x v="3"/>
    <x v="318"/>
    <d v="2014-04-15T00:00:00"/>
    <s v="Second Class"/>
    <s v="MG-18205"/>
    <s v="Mitch Gastineau"/>
    <x v="1"/>
    <s v="United States"/>
    <x v="108"/>
    <x v="2"/>
    <n v="32216"/>
    <x v="0"/>
    <s v="FUR-FU-10003829"/>
    <x v="0"/>
    <x v="5"/>
    <x v="1369"/>
    <n v="12.32"/>
    <n v="5"/>
    <n v="0.2"/>
    <n v="1.8480000000000001"/>
  </r>
  <r>
    <n v="5790"/>
    <x v="2891"/>
    <x v="3"/>
    <x v="318"/>
    <d v="2014-04-15T00:00:00"/>
    <s v="Second Class"/>
    <s v="MG-18205"/>
    <s v="Mitch Gastineau"/>
    <x v="1"/>
    <s v="United States"/>
    <x v="108"/>
    <x v="2"/>
    <n v="32216"/>
    <x v="0"/>
    <s v="OFF-BI-10003712"/>
    <x v="1"/>
    <x v="8"/>
    <x v="689"/>
    <n v="4.4189999999999996"/>
    <n v="3"/>
    <n v="0.7"/>
    <n v="-3.0933000000000002"/>
  </r>
  <r>
    <n v="5791"/>
    <x v="2892"/>
    <x v="3"/>
    <x v="365"/>
    <d v="2014-03-10T00:00:00"/>
    <s v="First Class"/>
    <s v="PG-18820"/>
    <s v="Patrick Gardner"/>
    <x v="0"/>
    <s v="United States"/>
    <x v="329"/>
    <x v="1"/>
    <n v="93309"/>
    <x v="1"/>
    <s v="OFF-FA-10002280"/>
    <x v="1"/>
    <x v="13"/>
    <x v="653"/>
    <n v="35"/>
    <n v="7"/>
    <n v="0"/>
    <n v="16.8"/>
  </r>
  <r>
    <n v="5792"/>
    <x v="2892"/>
    <x v="3"/>
    <x v="365"/>
    <d v="2014-03-10T00:00:00"/>
    <s v="First Class"/>
    <s v="PG-18820"/>
    <s v="Patrick Gardner"/>
    <x v="0"/>
    <s v="United States"/>
    <x v="329"/>
    <x v="1"/>
    <n v="93309"/>
    <x v="1"/>
    <s v="FUR-CH-10002961"/>
    <x v="0"/>
    <x v="1"/>
    <x v="939"/>
    <n v="72.784000000000006"/>
    <n v="1"/>
    <n v="0.2"/>
    <n v="0"/>
  </r>
  <r>
    <n v="5793"/>
    <x v="2892"/>
    <x v="3"/>
    <x v="365"/>
    <d v="2014-03-10T00:00:00"/>
    <s v="First Class"/>
    <s v="PG-18820"/>
    <s v="Patrick Gardner"/>
    <x v="0"/>
    <s v="United States"/>
    <x v="329"/>
    <x v="1"/>
    <n v="93309"/>
    <x v="1"/>
    <s v="OFF-AP-10002578"/>
    <x v="1"/>
    <x v="9"/>
    <x v="409"/>
    <n v="97.84"/>
    <n v="2"/>
    <n v="0"/>
    <n v="25.438400000000001"/>
  </r>
  <r>
    <n v="5794"/>
    <x v="2892"/>
    <x v="3"/>
    <x v="365"/>
    <d v="2014-03-10T00:00:00"/>
    <s v="First Class"/>
    <s v="PG-18820"/>
    <s v="Patrick Gardner"/>
    <x v="0"/>
    <s v="United States"/>
    <x v="329"/>
    <x v="1"/>
    <n v="93309"/>
    <x v="1"/>
    <s v="FUR-FU-10004848"/>
    <x v="0"/>
    <x v="5"/>
    <x v="28"/>
    <n v="51.75"/>
    <n v="1"/>
    <n v="0"/>
    <n v="15.525"/>
  </r>
  <r>
    <n v="5795"/>
    <x v="2892"/>
    <x v="3"/>
    <x v="365"/>
    <d v="2014-03-10T00:00:00"/>
    <s v="First Class"/>
    <s v="PG-18820"/>
    <s v="Patrick Gardner"/>
    <x v="0"/>
    <s v="United States"/>
    <x v="329"/>
    <x v="1"/>
    <n v="93309"/>
    <x v="1"/>
    <s v="OFF-BI-10003364"/>
    <x v="1"/>
    <x v="8"/>
    <x v="698"/>
    <n v="46.671999999999997"/>
    <n v="2"/>
    <n v="0.2"/>
    <n v="16.3352"/>
  </r>
  <r>
    <n v="5796"/>
    <x v="2893"/>
    <x v="2"/>
    <x v="411"/>
    <d v="2011-03-10T00:00:00"/>
    <s v="Second Class"/>
    <s v="LD-17005"/>
    <s v="Lisa DeCherney"/>
    <x v="0"/>
    <s v="United States"/>
    <x v="20"/>
    <x v="15"/>
    <n v="10011"/>
    <x v="3"/>
    <s v="OFF-ST-10002615"/>
    <x v="1"/>
    <x v="4"/>
    <x v="1427"/>
    <n v="1395.54"/>
    <n v="9"/>
    <n v="0"/>
    <n v="362.84039999999999"/>
  </r>
  <r>
    <n v="5797"/>
    <x v="2893"/>
    <x v="2"/>
    <x v="411"/>
    <d v="2011-03-10T00:00:00"/>
    <s v="Second Class"/>
    <s v="LD-17005"/>
    <s v="Lisa DeCherney"/>
    <x v="0"/>
    <s v="United States"/>
    <x v="20"/>
    <x v="15"/>
    <n v="10011"/>
    <x v="3"/>
    <s v="FUR-FU-10000521"/>
    <x v="0"/>
    <x v="5"/>
    <x v="138"/>
    <n v="117.36"/>
    <n v="4"/>
    <n v="0"/>
    <n v="36.381599999999999"/>
  </r>
  <r>
    <n v="5798"/>
    <x v="2893"/>
    <x v="2"/>
    <x v="411"/>
    <d v="2011-03-10T00:00:00"/>
    <s v="Second Class"/>
    <s v="LD-17005"/>
    <s v="Lisa DeCherney"/>
    <x v="0"/>
    <s v="United States"/>
    <x v="20"/>
    <x v="15"/>
    <n v="10011"/>
    <x v="3"/>
    <s v="OFF-LA-10000121"/>
    <x v="1"/>
    <x v="2"/>
    <x v="902"/>
    <n v="18.899999999999999"/>
    <n v="3"/>
    <n v="0"/>
    <n v="8.6940000000000008"/>
  </r>
  <r>
    <n v="5799"/>
    <x v="2893"/>
    <x v="2"/>
    <x v="411"/>
    <d v="2011-03-10T00:00:00"/>
    <s v="Second Class"/>
    <s v="LD-17005"/>
    <s v="Lisa DeCherney"/>
    <x v="0"/>
    <s v="United States"/>
    <x v="20"/>
    <x v="15"/>
    <n v="10011"/>
    <x v="3"/>
    <s v="OFF-PA-10001289"/>
    <x v="1"/>
    <x v="10"/>
    <x v="952"/>
    <n v="77.52"/>
    <n v="2"/>
    <n v="0"/>
    <n v="37.9848"/>
  </r>
  <r>
    <n v="5800"/>
    <x v="2894"/>
    <x v="2"/>
    <x v="1071"/>
    <d v="2011-08-25T00:00:00"/>
    <s v="Second Class"/>
    <s v="CR-12730"/>
    <s v="Craig Reiter"/>
    <x v="0"/>
    <s v="United States"/>
    <x v="22"/>
    <x v="10"/>
    <n v="60610"/>
    <x v="2"/>
    <s v="FUR-CH-10004495"/>
    <x v="0"/>
    <x v="1"/>
    <x v="1475"/>
    <n v="421.37200000000001"/>
    <n v="2"/>
    <n v="0.3"/>
    <n v="-6.0195999999999996"/>
  </r>
  <r>
    <n v="5801"/>
    <x v="2895"/>
    <x v="2"/>
    <x v="384"/>
    <d v="2011-07-14T00:00:00"/>
    <s v="First Class"/>
    <s v="MN-17935"/>
    <s v="Michael Nguyen"/>
    <x v="0"/>
    <s v="United States"/>
    <x v="236"/>
    <x v="5"/>
    <n v="79907"/>
    <x v="2"/>
    <s v="TEC-PH-10000895"/>
    <x v="2"/>
    <x v="7"/>
    <x v="1128"/>
    <n v="575.96799999999996"/>
    <n v="4"/>
    <n v="0.2"/>
    <n v="43.197600000000001"/>
  </r>
  <r>
    <n v="5802"/>
    <x v="2895"/>
    <x v="2"/>
    <x v="384"/>
    <d v="2011-07-14T00:00:00"/>
    <s v="First Class"/>
    <s v="MN-17935"/>
    <s v="Michael Nguyen"/>
    <x v="0"/>
    <s v="United States"/>
    <x v="236"/>
    <x v="5"/>
    <n v="79907"/>
    <x v="2"/>
    <s v="OFF-PA-10000552"/>
    <x v="1"/>
    <x v="10"/>
    <x v="1532"/>
    <n v="10.368"/>
    <n v="2"/>
    <n v="0.2"/>
    <n v="3.6288"/>
  </r>
  <r>
    <n v="5803"/>
    <x v="2896"/>
    <x v="1"/>
    <x v="204"/>
    <d v="2012-03-24T00:00:00"/>
    <s v="First Class"/>
    <s v="RD-19900"/>
    <s v="Ruben Dartt"/>
    <x v="0"/>
    <s v="United States"/>
    <x v="302"/>
    <x v="1"/>
    <n v="91360"/>
    <x v="1"/>
    <s v="TEC-PH-10000376"/>
    <x v="2"/>
    <x v="7"/>
    <x v="428"/>
    <n v="15.984"/>
    <n v="2"/>
    <n v="0.2"/>
    <n v="1.1988000000000001"/>
  </r>
  <r>
    <n v="5804"/>
    <x v="2897"/>
    <x v="3"/>
    <x v="605"/>
    <d v="2014-05-20T00:00:00"/>
    <s v="Standard Class"/>
    <s v="JP-16135"/>
    <s v="Julie Prescott"/>
    <x v="2"/>
    <s v="United States"/>
    <x v="24"/>
    <x v="24"/>
    <n v="45503"/>
    <x v="3"/>
    <s v="OFF-AR-10003504"/>
    <x v="1"/>
    <x v="6"/>
    <x v="1026"/>
    <n v="10.272"/>
    <n v="3"/>
    <n v="0.2"/>
    <n v="1.1556"/>
  </r>
  <r>
    <n v="5805"/>
    <x v="2898"/>
    <x v="3"/>
    <x v="38"/>
    <d v="2014-11-20T00:00:00"/>
    <s v="Standard Class"/>
    <s v="KE-16420"/>
    <s v="Katrina Edelman"/>
    <x v="1"/>
    <s v="United States"/>
    <x v="61"/>
    <x v="5"/>
    <n v="75220"/>
    <x v="2"/>
    <s v="OFF-ST-10000943"/>
    <x v="1"/>
    <x v="4"/>
    <x v="1195"/>
    <n v="61.792000000000002"/>
    <n v="4"/>
    <n v="0.2"/>
    <n v="6.1791999999999998"/>
  </r>
  <r>
    <n v="5806"/>
    <x v="2898"/>
    <x v="3"/>
    <x v="38"/>
    <d v="2014-11-20T00:00:00"/>
    <s v="Standard Class"/>
    <s v="KE-16420"/>
    <s v="Katrina Edelman"/>
    <x v="1"/>
    <s v="United States"/>
    <x v="61"/>
    <x v="5"/>
    <n v="75220"/>
    <x v="2"/>
    <s v="FUR-BO-10003441"/>
    <x v="0"/>
    <x v="0"/>
    <x v="705"/>
    <n v="205.9992"/>
    <n v="3"/>
    <n v="0.32"/>
    <n v="-27.264600000000002"/>
  </r>
  <r>
    <n v="5807"/>
    <x v="2899"/>
    <x v="0"/>
    <x v="913"/>
    <d v="2013-08-09T00:00:00"/>
    <s v="Second Class"/>
    <s v="DL-13315"/>
    <s v="Delfina Latchford"/>
    <x v="0"/>
    <s v="United States"/>
    <x v="289"/>
    <x v="18"/>
    <n v="37918"/>
    <x v="0"/>
    <s v="OFF-PA-10002195"/>
    <x v="1"/>
    <x v="10"/>
    <x v="719"/>
    <n v="12.192"/>
    <n v="3"/>
    <n v="0.2"/>
    <n v="4.1147999999999998"/>
  </r>
  <r>
    <n v="5808"/>
    <x v="2899"/>
    <x v="0"/>
    <x v="913"/>
    <d v="2013-08-09T00:00:00"/>
    <s v="Second Class"/>
    <s v="DL-13315"/>
    <s v="Delfina Latchford"/>
    <x v="0"/>
    <s v="United States"/>
    <x v="289"/>
    <x v="18"/>
    <n v="37918"/>
    <x v="0"/>
    <s v="OFF-AP-10001205"/>
    <x v="1"/>
    <x v="9"/>
    <x v="1285"/>
    <n v="87.168000000000006"/>
    <n v="2"/>
    <n v="0.2"/>
    <n v="8.7167999999999992"/>
  </r>
  <r>
    <n v="5809"/>
    <x v="2899"/>
    <x v="0"/>
    <x v="913"/>
    <d v="2013-08-09T00:00:00"/>
    <s v="Second Class"/>
    <s v="DL-13315"/>
    <s v="Delfina Latchford"/>
    <x v="0"/>
    <s v="United States"/>
    <x v="289"/>
    <x v="18"/>
    <n v="37918"/>
    <x v="0"/>
    <s v="OFF-AR-10002987"/>
    <x v="1"/>
    <x v="6"/>
    <x v="1553"/>
    <n v="31.744"/>
    <n v="2"/>
    <n v="0.2"/>
    <n v="8.3328000000000007"/>
  </r>
  <r>
    <n v="5810"/>
    <x v="2900"/>
    <x v="0"/>
    <x v="1072"/>
    <d v="2013-11-02T00:00:00"/>
    <s v="Standard Class"/>
    <s v="KB-16240"/>
    <s v="Karen Bern"/>
    <x v="1"/>
    <s v="United States"/>
    <x v="346"/>
    <x v="18"/>
    <n v="37421"/>
    <x v="0"/>
    <s v="FUR-FU-10000723"/>
    <x v="0"/>
    <x v="5"/>
    <x v="475"/>
    <n v="132.22399999999999"/>
    <n v="4"/>
    <n v="0.2"/>
    <n v="-18.180800000000001"/>
  </r>
  <r>
    <n v="5811"/>
    <x v="2901"/>
    <x v="1"/>
    <x v="204"/>
    <d v="2012-03-26T00:00:00"/>
    <s v="Standard Class"/>
    <s v="JD-16150"/>
    <s v="Justin Deggeller"/>
    <x v="1"/>
    <s v="United States"/>
    <x v="70"/>
    <x v="1"/>
    <n v="92037"/>
    <x v="1"/>
    <s v="OFF-PA-10003127"/>
    <x v="1"/>
    <x v="10"/>
    <x v="33"/>
    <n v="105.52"/>
    <n v="4"/>
    <n v="0"/>
    <n v="48.539200000000001"/>
  </r>
  <r>
    <n v="5812"/>
    <x v="2901"/>
    <x v="1"/>
    <x v="204"/>
    <d v="2012-03-26T00:00:00"/>
    <s v="Standard Class"/>
    <s v="JD-16150"/>
    <s v="Justin Deggeller"/>
    <x v="1"/>
    <s v="United States"/>
    <x v="70"/>
    <x v="1"/>
    <n v="92037"/>
    <x v="1"/>
    <s v="FUR-FU-10000747"/>
    <x v="0"/>
    <x v="5"/>
    <x v="1742"/>
    <n v="91.96"/>
    <n v="2"/>
    <n v="0"/>
    <n v="15.6332"/>
  </r>
  <r>
    <n v="5813"/>
    <x v="2901"/>
    <x v="1"/>
    <x v="204"/>
    <d v="2012-03-26T00:00:00"/>
    <s v="Standard Class"/>
    <s v="JD-16150"/>
    <s v="Justin Deggeller"/>
    <x v="1"/>
    <s v="United States"/>
    <x v="70"/>
    <x v="1"/>
    <n v="92037"/>
    <x v="1"/>
    <s v="TEC-PH-10001795"/>
    <x v="2"/>
    <x v="7"/>
    <x v="641"/>
    <n v="1487.9760000000001"/>
    <n v="3"/>
    <n v="0.2"/>
    <n v="185.99700000000001"/>
  </r>
  <r>
    <n v="5814"/>
    <x v="2902"/>
    <x v="1"/>
    <x v="740"/>
    <d v="2012-03-07T00:00:00"/>
    <s v="First Class"/>
    <s v="SR-20740"/>
    <s v="Steven Roelle"/>
    <x v="2"/>
    <s v="United States"/>
    <x v="20"/>
    <x v="15"/>
    <n v="10024"/>
    <x v="3"/>
    <s v="OFF-PA-10003797"/>
    <x v="1"/>
    <x v="10"/>
    <x v="1701"/>
    <n v="19.440000000000001"/>
    <n v="3"/>
    <n v="0"/>
    <n v="9.3312000000000008"/>
  </r>
  <r>
    <n v="5815"/>
    <x v="2903"/>
    <x v="1"/>
    <x v="925"/>
    <d v="2012-06-17T00:00:00"/>
    <s v="First Class"/>
    <s v="AC-10450"/>
    <s v="Amy Cox"/>
    <x v="0"/>
    <s v="United States"/>
    <x v="67"/>
    <x v="2"/>
    <n v="33614"/>
    <x v="0"/>
    <s v="TEC-AC-10002718"/>
    <x v="2"/>
    <x v="11"/>
    <x v="1183"/>
    <n v="11.672000000000001"/>
    <n v="1"/>
    <n v="0.2"/>
    <n v="-0.72950000000000004"/>
  </r>
  <r>
    <n v="5816"/>
    <x v="2904"/>
    <x v="2"/>
    <x v="35"/>
    <d v="2011-11-26T00:00:00"/>
    <s v="Same Day"/>
    <s v="LS-17245"/>
    <s v="Lynn Smith"/>
    <x v="0"/>
    <s v="United States"/>
    <x v="456"/>
    <x v="15"/>
    <n v="13501"/>
    <x v="3"/>
    <s v="TEC-PH-10002170"/>
    <x v="2"/>
    <x v="7"/>
    <x v="594"/>
    <n v="279.95999999999998"/>
    <n v="4"/>
    <n v="0"/>
    <n v="78.388800000000003"/>
  </r>
  <r>
    <n v="5817"/>
    <x v="2904"/>
    <x v="2"/>
    <x v="35"/>
    <d v="2011-11-26T00:00:00"/>
    <s v="Same Day"/>
    <s v="LS-17245"/>
    <s v="Lynn Smith"/>
    <x v="0"/>
    <s v="United States"/>
    <x v="456"/>
    <x v="15"/>
    <n v="13501"/>
    <x v="3"/>
    <s v="OFF-BI-10001078"/>
    <x v="1"/>
    <x v="8"/>
    <x v="61"/>
    <n v="12.912000000000001"/>
    <n v="3"/>
    <n v="0.2"/>
    <n v="4.6806000000000001"/>
  </r>
  <r>
    <n v="5818"/>
    <x v="2904"/>
    <x v="2"/>
    <x v="35"/>
    <d v="2011-11-26T00:00:00"/>
    <s v="Same Day"/>
    <s v="LS-17245"/>
    <s v="Lynn Smith"/>
    <x v="0"/>
    <s v="United States"/>
    <x v="456"/>
    <x v="15"/>
    <n v="13501"/>
    <x v="3"/>
    <s v="OFF-BI-10001031"/>
    <x v="1"/>
    <x v="8"/>
    <x v="865"/>
    <n v="17.088000000000001"/>
    <n v="4"/>
    <n v="0.2"/>
    <n v="5.7671999999999999"/>
  </r>
  <r>
    <n v="5819"/>
    <x v="2904"/>
    <x v="2"/>
    <x v="35"/>
    <d v="2011-11-26T00:00:00"/>
    <s v="Same Day"/>
    <s v="LS-17245"/>
    <s v="Lynn Smith"/>
    <x v="0"/>
    <s v="United States"/>
    <x v="456"/>
    <x v="15"/>
    <n v="13501"/>
    <x v="3"/>
    <s v="OFF-LA-10001158"/>
    <x v="1"/>
    <x v="2"/>
    <x v="319"/>
    <n v="93.15"/>
    <n v="9"/>
    <n v="0"/>
    <n v="44.712000000000003"/>
  </r>
  <r>
    <n v="5820"/>
    <x v="2904"/>
    <x v="2"/>
    <x v="35"/>
    <d v="2011-11-26T00:00:00"/>
    <s v="Same Day"/>
    <s v="LS-17245"/>
    <s v="Lynn Smith"/>
    <x v="0"/>
    <s v="United States"/>
    <x v="456"/>
    <x v="15"/>
    <n v="13501"/>
    <x v="3"/>
    <s v="OFF-LA-10001613"/>
    <x v="1"/>
    <x v="2"/>
    <x v="736"/>
    <n v="11.52"/>
    <n v="4"/>
    <n v="0"/>
    <n v="5.6448"/>
  </r>
  <r>
    <n v="5821"/>
    <x v="2905"/>
    <x v="3"/>
    <x v="605"/>
    <d v="2014-05-19T00:00:00"/>
    <s v="Standard Class"/>
    <s v="CS-12175"/>
    <s v="Charles Sheldon"/>
    <x v="1"/>
    <s v="United States"/>
    <x v="8"/>
    <x v="1"/>
    <n v="94122"/>
    <x v="1"/>
    <s v="OFF-SU-10000157"/>
    <x v="1"/>
    <x v="14"/>
    <x v="1399"/>
    <n v="238.62"/>
    <n v="2"/>
    <n v="0"/>
    <n v="4.7724000000000002"/>
  </r>
  <r>
    <n v="5822"/>
    <x v="2905"/>
    <x v="3"/>
    <x v="605"/>
    <d v="2014-05-19T00:00:00"/>
    <s v="Standard Class"/>
    <s v="CS-12175"/>
    <s v="Charles Sheldon"/>
    <x v="1"/>
    <s v="United States"/>
    <x v="8"/>
    <x v="1"/>
    <n v="94122"/>
    <x v="1"/>
    <s v="OFF-AP-10004868"/>
    <x v="1"/>
    <x v="9"/>
    <x v="1018"/>
    <n v="7.77"/>
    <n v="1"/>
    <n v="0"/>
    <n v="2.0979000000000001"/>
  </r>
  <r>
    <n v="5823"/>
    <x v="2905"/>
    <x v="3"/>
    <x v="605"/>
    <d v="2014-05-19T00:00:00"/>
    <s v="Standard Class"/>
    <s v="CS-12175"/>
    <s v="Charles Sheldon"/>
    <x v="1"/>
    <s v="United States"/>
    <x v="8"/>
    <x v="1"/>
    <n v="94122"/>
    <x v="1"/>
    <s v="FUR-TA-10001520"/>
    <x v="0"/>
    <x v="3"/>
    <x v="711"/>
    <n v="285.48"/>
    <n v="5"/>
    <n v="0.2"/>
    <n v="-10.705500000000001"/>
  </r>
  <r>
    <n v="5824"/>
    <x v="2905"/>
    <x v="3"/>
    <x v="605"/>
    <d v="2014-05-19T00:00:00"/>
    <s v="Standard Class"/>
    <s v="CS-12175"/>
    <s v="Charles Sheldon"/>
    <x v="1"/>
    <s v="United States"/>
    <x v="8"/>
    <x v="1"/>
    <n v="94122"/>
    <x v="1"/>
    <s v="OFF-BI-10001900"/>
    <x v="1"/>
    <x v="8"/>
    <x v="1099"/>
    <n v="19.167999999999999"/>
    <n v="4"/>
    <n v="0.2"/>
    <n v="6.4691999999999998"/>
  </r>
  <r>
    <n v="5825"/>
    <x v="2906"/>
    <x v="2"/>
    <x v="1073"/>
    <d v="2011-02-05T00:00:00"/>
    <s v="Same Day"/>
    <s v="AR-10510"/>
    <s v="Andrew Roberts"/>
    <x v="0"/>
    <s v="United States"/>
    <x v="38"/>
    <x v="24"/>
    <n v="43229"/>
    <x v="3"/>
    <s v="OFF-AP-10003971"/>
    <x v="1"/>
    <x v="9"/>
    <x v="914"/>
    <n v="26.135999999999999"/>
    <n v="3"/>
    <n v="0.2"/>
    <n v="1.9601999999999999"/>
  </r>
  <r>
    <n v="5826"/>
    <x v="2907"/>
    <x v="3"/>
    <x v="213"/>
    <d v="2014-07-09T00:00:00"/>
    <s v="Second Class"/>
    <s v="KB-16405"/>
    <s v="Katrina Bavinger"/>
    <x v="2"/>
    <s v="United States"/>
    <x v="20"/>
    <x v="15"/>
    <n v="10035"/>
    <x v="3"/>
    <s v="OFF-PA-10000418"/>
    <x v="1"/>
    <x v="10"/>
    <x v="961"/>
    <n v="419.4"/>
    <n v="4"/>
    <n v="0"/>
    <n v="201.31200000000001"/>
  </r>
  <r>
    <n v="5827"/>
    <x v="2907"/>
    <x v="3"/>
    <x v="213"/>
    <d v="2014-07-09T00:00:00"/>
    <s v="Second Class"/>
    <s v="KB-16405"/>
    <s v="Katrina Bavinger"/>
    <x v="2"/>
    <s v="United States"/>
    <x v="20"/>
    <x v="15"/>
    <n v="10035"/>
    <x v="3"/>
    <s v="FUR-CH-10004626"/>
    <x v="0"/>
    <x v="1"/>
    <x v="1697"/>
    <n v="90.801000000000002"/>
    <n v="1"/>
    <n v="0.1"/>
    <n v="14.124599999999999"/>
  </r>
  <r>
    <n v="5828"/>
    <x v="2907"/>
    <x v="3"/>
    <x v="213"/>
    <d v="2014-07-09T00:00:00"/>
    <s v="Second Class"/>
    <s v="KB-16405"/>
    <s v="Katrina Bavinger"/>
    <x v="2"/>
    <s v="United States"/>
    <x v="20"/>
    <x v="15"/>
    <n v="10035"/>
    <x v="3"/>
    <s v="FUR-CH-10004860"/>
    <x v="0"/>
    <x v="1"/>
    <x v="210"/>
    <n v="181.76400000000001"/>
    <n v="2"/>
    <n v="0.1"/>
    <n v="-8.0784000000000002"/>
  </r>
  <r>
    <n v="5829"/>
    <x v="2907"/>
    <x v="3"/>
    <x v="213"/>
    <d v="2014-07-09T00:00:00"/>
    <s v="Second Class"/>
    <s v="KB-16405"/>
    <s v="Katrina Bavinger"/>
    <x v="2"/>
    <s v="United States"/>
    <x v="20"/>
    <x v="15"/>
    <n v="10035"/>
    <x v="3"/>
    <s v="OFF-AR-10003251"/>
    <x v="1"/>
    <x v="6"/>
    <x v="1041"/>
    <n v="5.56"/>
    <n v="2"/>
    <n v="0"/>
    <n v="2.2240000000000002"/>
  </r>
  <r>
    <n v="5830"/>
    <x v="2908"/>
    <x v="0"/>
    <x v="275"/>
    <d v="2013-08-12T00:00:00"/>
    <s v="Standard Class"/>
    <s v="MM-17920"/>
    <s v="Michael Moore"/>
    <x v="0"/>
    <s v="United States"/>
    <x v="102"/>
    <x v="14"/>
    <n v="47374"/>
    <x v="2"/>
    <s v="FUR-TA-10004575"/>
    <x v="0"/>
    <x v="3"/>
    <x v="306"/>
    <n v="581.96"/>
    <n v="2"/>
    <n v="0"/>
    <n v="104.75279999999999"/>
  </r>
  <r>
    <n v="5831"/>
    <x v="2908"/>
    <x v="0"/>
    <x v="275"/>
    <d v="2013-08-12T00:00:00"/>
    <s v="Standard Class"/>
    <s v="MM-17920"/>
    <s v="Michael Moore"/>
    <x v="0"/>
    <s v="United States"/>
    <x v="102"/>
    <x v="14"/>
    <n v="47374"/>
    <x v="2"/>
    <s v="FUR-CH-10004754"/>
    <x v="0"/>
    <x v="1"/>
    <x v="1123"/>
    <n v="29.98"/>
    <n v="1"/>
    <n v="0"/>
    <n v="8.0945999999999998"/>
  </r>
  <r>
    <n v="5832"/>
    <x v="2909"/>
    <x v="1"/>
    <x v="1074"/>
    <d v="2012-07-22T00:00:00"/>
    <s v="Standard Class"/>
    <s v="RF-19735"/>
    <s v="Roland Fjeld"/>
    <x v="0"/>
    <s v="United States"/>
    <x v="70"/>
    <x v="1"/>
    <n v="92105"/>
    <x v="1"/>
    <s v="TEC-AC-10003095"/>
    <x v="2"/>
    <x v="11"/>
    <x v="1277"/>
    <n v="519.96"/>
    <n v="4"/>
    <n v="0"/>
    <n v="176.78639999999999"/>
  </r>
  <r>
    <n v="5833"/>
    <x v="2910"/>
    <x v="0"/>
    <x v="658"/>
    <d v="2013-07-27T00:00:00"/>
    <s v="Standard Class"/>
    <s v="BP-11290"/>
    <s v="Beth Paige"/>
    <x v="0"/>
    <s v="United States"/>
    <x v="3"/>
    <x v="3"/>
    <n v="28027"/>
    <x v="0"/>
    <s v="OFF-LA-10000262"/>
    <x v="1"/>
    <x v="2"/>
    <x v="932"/>
    <n v="6.2640000000000002"/>
    <n v="3"/>
    <n v="0.2"/>
    <n v="2.0358000000000001"/>
  </r>
  <r>
    <n v="5834"/>
    <x v="2910"/>
    <x v="0"/>
    <x v="658"/>
    <d v="2013-07-27T00:00:00"/>
    <s v="Standard Class"/>
    <s v="BP-11290"/>
    <s v="Beth Paige"/>
    <x v="0"/>
    <s v="United States"/>
    <x v="3"/>
    <x v="3"/>
    <n v="28027"/>
    <x v="0"/>
    <s v="FUR-CH-10002961"/>
    <x v="0"/>
    <x v="1"/>
    <x v="939"/>
    <n v="363.92"/>
    <n v="5"/>
    <n v="0.2"/>
    <n v="0"/>
  </r>
  <r>
    <n v="5835"/>
    <x v="2911"/>
    <x v="1"/>
    <x v="988"/>
    <d v="2012-06-16T00:00:00"/>
    <s v="Standard Class"/>
    <s v="MJ-17740"/>
    <s v="Max Jones"/>
    <x v="0"/>
    <s v="United States"/>
    <x v="100"/>
    <x v="2"/>
    <n v="33178"/>
    <x v="0"/>
    <s v="OFF-BI-10003876"/>
    <x v="1"/>
    <x v="8"/>
    <x v="1617"/>
    <n v="64.2"/>
    <n v="5"/>
    <n v="0.7"/>
    <n v="-42.8"/>
  </r>
  <r>
    <n v="5836"/>
    <x v="2911"/>
    <x v="1"/>
    <x v="988"/>
    <d v="2012-06-16T00:00:00"/>
    <s v="Standard Class"/>
    <s v="MJ-17740"/>
    <s v="Max Jones"/>
    <x v="0"/>
    <s v="United States"/>
    <x v="100"/>
    <x v="2"/>
    <n v="33178"/>
    <x v="0"/>
    <s v="OFF-BI-10002133"/>
    <x v="1"/>
    <x v="8"/>
    <x v="1138"/>
    <n v="38.520000000000003"/>
    <n v="3"/>
    <n v="0.7"/>
    <n v="-26.963999999999999"/>
  </r>
  <r>
    <n v="5837"/>
    <x v="2911"/>
    <x v="1"/>
    <x v="988"/>
    <d v="2012-06-16T00:00:00"/>
    <s v="Standard Class"/>
    <s v="MJ-17740"/>
    <s v="Max Jones"/>
    <x v="0"/>
    <s v="United States"/>
    <x v="100"/>
    <x v="2"/>
    <n v="33178"/>
    <x v="0"/>
    <s v="TEC-AC-10004396"/>
    <x v="2"/>
    <x v="11"/>
    <x v="1679"/>
    <n v="72.599999999999994"/>
    <n v="5"/>
    <n v="0.2"/>
    <n v="-8.1675000000000004"/>
  </r>
  <r>
    <n v="5838"/>
    <x v="2912"/>
    <x v="3"/>
    <x v="344"/>
    <d v="2014-04-12T00:00:00"/>
    <s v="Standard Class"/>
    <s v="DO-13645"/>
    <s v="Doug O'Connell"/>
    <x v="0"/>
    <s v="United States"/>
    <x v="1"/>
    <x v="1"/>
    <n v="90036"/>
    <x v="1"/>
    <s v="TEC-PH-10004100"/>
    <x v="2"/>
    <x v="7"/>
    <x v="1743"/>
    <n v="57.567999999999998"/>
    <n v="4"/>
    <n v="0.2"/>
    <n v="5.7568000000000001"/>
  </r>
  <r>
    <n v="5839"/>
    <x v="2913"/>
    <x v="1"/>
    <x v="1075"/>
    <d v="2012-03-04T00:00:00"/>
    <s v="Standard Class"/>
    <s v="MV-17485"/>
    <s v="Mark Van Huff"/>
    <x v="0"/>
    <s v="United States"/>
    <x v="4"/>
    <x v="4"/>
    <n v="98115"/>
    <x v="1"/>
    <s v="OFF-ST-10000636"/>
    <x v="1"/>
    <x v="4"/>
    <x v="1744"/>
    <n v="83.7"/>
    <n v="5"/>
    <n v="0"/>
    <n v="3.3479999999999999"/>
  </r>
  <r>
    <n v="5840"/>
    <x v="2914"/>
    <x v="1"/>
    <x v="357"/>
    <d v="2012-09-26T00:00:00"/>
    <s v="Second Class"/>
    <s v="MG-17875"/>
    <s v="Michael Grace"/>
    <x v="2"/>
    <s v="United States"/>
    <x v="81"/>
    <x v="17"/>
    <n v="22204"/>
    <x v="0"/>
    <s v="OFF-PA-10001972"/>
    <x v="1"/>
    <x v="10"/>
    <x v="1169"/>
    <n v="32.4"/>
    <n v="5"/>
    <n v="0"/>
    <n v="15.552"/>
  </r>
  <r>
    <n v="5841"/>
    <x v="2914"/>
    <x v="1"/>
    <x v="357"/>
    <d v="2012-09-26T00:00:00"/>
    <s v="Second Class"/>
    <s v="MG-17875"/>
    <s v="Michael Grace"/>
    <x v="2"/>
    <s v="United States"/>
    <x v="81"/>
    <x v="17"/>
    <n v="22204"/>
    <x v="0"/>
    <s v="FUR-FU-10002554"/>
    <x v="0"/>
    <x v="5"/>
    <x v="912"/>
    <n v="47.98"/>
    <n v="2"/>
    <n v="0"/>
    <n v="11.035399999999999"/>
  </r>
  <r>
    <n v="5842"/>
    <x v="2915"/>
    <x v="1"/>
    <x v="972"/>
    <d v="2012-11-21T00:00:00"/>
    <s v="Standard Class"/>
    <s v="BS-11665"/>
    <s v="Brian Stugart"/>
    <x v="0"/>
    <s v="United States"/>
    <x v="70"/>
    <x v="1"/>
    <n v="92105"/>
    <x v="1"/>
    <s v="TEC-PH-10003174"/>
    <x v="2"/>
    <x v="7"/>
    <x v="1745"/>
    <n v="415.96800000000002"/>
    <n v="4"/>
    <n v="0.2"/>
    <n v="51.996000000000002"/>
  </r>
  <r>
    <n v="5843"/>
    <x v="2915"/>
    <x v="1"/>
    <x v="972"/>
    <d v="2012-11-21T00:00:00"/>
    <s v="Standard Class"/>
    <s v="BS-11665"/>
    <s v="Brian Stugart"/>
    <x v="0"/>
    <s v="United States"/>
    <x v="70"/>
    <x v="1"/>
    <n v="92105"/>
    <x v="1"/>
    <s v="OFF-ST-10001418"/>
    <x v="1"/>
    <x v="4"/>
    <x v="870"/>
    <n v="304.89999999999998"/>
    <n v="5"/>
    <n v="0"/>
    <n v="6.0979999999999999"/>
  </r>
  <r>
    <n v="5844"/>
    <x v="2915"/>
    <x v="1"/>
    <x v="972"/>
    <d v="2012-11-21T00:00:00"/>
    <s v="Standard Class"/>
    <s v="BS-11665"/>
    <s v="Brian Stugart"/>
    <x v="0"/>
    <s v="United States"/>
    <x v="70"/>
    <x v="1"/>
    <n v="92105"/>
    <x v="1"/>
    <s v="FUR-FU-10002813"/>
    <x v="0"/>
    <x v="5"/>
    <x v="1682"/>
    <n v="80.959999999999994"/>
    <n v="4"/>
    <n v="0"/>
    <n v="29.145600000000002"/>
  </r>
  <r>
    <n v="5845"/>
    <x v="2915"/>
    <x v="1"/>
    <x v="972"/>
    <d v="2012-11-21T00:00:00"/>
    <s v="Standard Class"/>
    <s v="BS-11665"/>
    <s v="Brian Stugart"/>
    <x v="0"/>
    <s v="United States"/>
    <x v="70"/>
    <x v="1"/>
    <n v="92105"/>
    <x v="1"/>
    <s v="OFF-ST-10000129"/>
    <x v="1"/>
    <x v="4"/>
    <x v="1646"/>
    <n v="777.21"/>
    <n v="7"/>
    <n v="0"/>
    <n v="54.404699999999998"/>
  </r>
  <r>
    <n v="5846"/>
    <x v="2915"/>
    <x v="1"/>
    <x v="972"/>
    <d v="2012-11-21T00:00:00"/>
    <s v="Standard Class"/>
    <s v="BS-11665"/>
    <s v="Brian Stugart"/>
    <x v="0"/>
    <s v="United States"/>
    <x v="70"/>
    <x v="1"/>
    <n v="92105"/>
    <x v="1"/>
    <s v="OFF-PA-10001639"/>
    <x v="1"/>
    <x v="10"/>
    <x v="972"/>
    <n v="32.4"/>
    <n v="5"/>
    <n v="0"/>
    <n v="15.552"/>
  </r>
  <r>
    <n v="5847"/>
    <x v="2915"/>
    <x v="1"/>
    <x v="972"/>
    <d v="2012-11-21T00:00:00"/>
    <s v="Standard Class"/>
    <s v="BS-11665"/>
    <s v="Brian Stugart"/>
    <x v="0"/>
    <s v="United States"/>
    <x v="70"/>
    <x v="1"/>
    <n v="92105"/>
    <x v="1"/>
    <s v="FUR-CH-10001708"/>
    <x v="0"/>
    <x v="1"/>
    <x v="884"/>
    <n v="225.56800000000001"/>
    <n v="2"/>
    <n v="0.2"/>
    <n v="2.8195999999999999"/>
  </r>
  <r>
    <n v="5848"/>
    <x v="2915"/>
    <x v="1"/>
    <x v="972"/>
    <d v="2012-11-21T00:00:00"/>
    <s v="Standard Class"/>
    <s v="BS-11665"/>
    <s v="Brian Stugart"/>
    <x v="0"/>
    <s v="United States"/>
    <x v="70"/>
    <x v="1"/>
    <n v="92105"/>
    <x v="1"/>
    <s v="FUR-FU-10001591"/>
    <x v="0"/>
    <x v="5"/>
    <x v="1101"/>
    <n v="36.6"/>
    <n v="3"/>
    <n v="0"/>
    <n v="15.372"/>
  </r>
  <r>
    <n v="5849"/>
    <x v="2916"/>
    <x v="1"/>
    <x v="113"/>
    <d v="2012-11-14T00:00:00"/>
    <s v="Standard Class"/>
    <s v="PO-19180"/>
    <s v="Philisse Overcash"/>
    <x v="2"/>
    <s v="United States"/>
    <x v="43"/>
    <x v="11"/>
    <n v="55113"/>
    <x v="2"/>
    <s v="OFF-AP-10003849"/>
    <x v="1"/>
    <x v="9"/>
    <x v="833"/>
    <n v="715.64"/>
    <n v="2"/>
    <n v="0"/>
    <n v="178.91"/>
  </r>
  <r>
    <n v="5850"/>
    <x v="2916"/>
    <x v="1"/>
    <x v="113"/>
    <d v="2012-11-14T00:00:00"/>
    <s v="Standard Class"/>
    <s v="PO-19180"/>
    <s v="Philisse Overcash"/>
    <x v="2"/>
    <s v="United States"/>
    <x v="43"/>
    <x v="11"/>
    <n v="55113"/>
    <x v="2"/>
    <s v="OFF-ST-10000078"/>
    <x v="1"/>
    <x v="4"/>
    <x v="1218"/>
    <n v="795.51"/>
    <n v="3"/>
    <n v="0"/>
    <n v="143.1918"/>
  </r>
  <r>
    <n v="5851"/>
    <x v="2916"/>
    <x v="1"/>
    <x v="113"/>
    <d v="2012-11-14T00:00:00"/>
    <s v="Standard Class"/>
    <s v="PO-19180"/>
    <s v="Philisse Overcash"/>
    <x v="2"/>
    <s v="United States"/>
    <x v="43"/>
    <x v="11"/>
    <n v="55113"/>
    <x v="2"/>
    <s v="TEC-CO-10001571"/>
    <x v="2"/>
    <x v="16"/>
    <x v="1554"/>
    <n v="549.99"/>
    <n v="1"/>
    <n v="0"/>
    <n v="274.995"/>
  </r>
  <r>
    <n v="5852"/>
    <x v="2916"/>
    <x v="1"/>
    <x v="113"/>
    <d v="2012-11-14T00:00:00"/>
    <s v="Standard Class"/>
    <s v="PO-19180"/>
    <s v="Philisse Overcash"/>
    <x v="2"/>
    <s v="United States"/>
    <x v="43"/>
    <x v="11"/>
    <n v="55113"/>
    <x v="2"/>
    <s v="OFF-BI-10001658"/>
    <x v="1"/>
    <x v="8"/>
    <x v="439"/>
    <n v="74.760000000000005"/>
    <n v="3"/>
    <n v="0"/>
    <n v="34.389600000000002"/>
  </r>
  <r>
    <n v="5853"/>
    <x v="2916"/>
    <x v="1"/>
    <x v="113"/>
    <d v="2012-11-14T00:00:00"/>
    <s v="Standard Class"/>
    <s v="PO-19180"/>
    <s v="Philisse Overcash"/>
    <x v="2"/>
    <s v="United States"/>
    <x v="43"/>
    <x v="11"/>
    <n v="55113"/>
    <x v="2"/>
    <s v="FUR-FU-10004351"/>
    <x v="0"/>
    <x v="5"/>
    <x v="33"/>
    <n v="29.22"/>
    <n v="3"/>
    <n v="0"/>
    <n v="12.8568"/>
  </r>
  <r>
    <n v="5854"/>
    <x v="2917"/>
    <x v="2"/>
    <x v="1076"/>
    <d v="2011-09-14T00:00:00"/>
    <s v="Standard Class"/>
    <s v="DA-13450"/>
    <s v="Dianna Arnett"/>
    <x v="2"/>
    <s v="United States"/>
    <x v="173"/>
    <x v="17"/>
    <n v="23464"/>
    <x v="0"/>
    <s v="OFF-BI-10003314"/>
    <x v="1"/>
    <x v="8"/>
    <x v="305"/>
    <n v="9.64"/>
    <n v="2"/>
    <n v="0"/>
    <n v="4.7236000000000002"/>
  </r>
  <r>
    <n v="5855"/>
    <x v="2918"/>
    <x v="1"/>
    <x v="1077"/>
    <d v="2012-11-08T00:00:00"/>
    <s v="Standard Class"/>
    <s v="AH-10690"/>
    <s v="Anna HÃ¤berlin"/>
    <x v="1"/>
    <s v="United States"/>
    <x v="61"/>
    <x v="5"/>
    <n v="75220"/>
    <x v="2"/>
    <s v="OFF-ST-10001505"/>
    <x v="1"/>
    <x v="4"/>
    <x v="1174"/>
    <n v="33.488"/>
    <n v="7"/>
    <n v="0.2"/>
    <n v="-1.2558"/>
  </r>
  <r>
    <n v="5856"/>
    <x v="2918"/>
    <x v="1"/>
    <x v="1077"/>
    <d v="2012-11-08T00:00:00"/>
    <s v="Standard Class"/>
    <s v="AH-10690"/>
    <s v="Anna HÃ¤berlin"/>
    <x v="1"/>
    <s v="United States"/>
    <x v="61"/>
    <x v="5"/>
    <n v="75220"/>
    <x v="2"/>
    <s v="OFF-SU-10003567"/>
    <x v="1"/>
    <x v="14"/>
    <x v="1489"/>
    <n v="23.04"/>
    <n v="3"/>
    <n v="0.2"/>
    <n v="-4.8959999999999999"/>
  </r>
  <r>
    <n v="5857"/>
    <x v="2918"/>
    <x v="1"/>
    <x v="1077"/>
    <d v="2012-11-08T00:00:00"/>
    <s v="Standard Class"/>
    <s v="AH-10690"/>
    <s v="Anna HÃ¤berlin"/>
    <x v="1"/>
    <s v="United States"/>
    <x v="61"/>
    <x v="5"/>
    <n v="75220"/>
    <x v="2"/>
    <s v="OFF-BI-10002982"/>
    <x v="1"/>
    <x v="8"/>
    <x v="1258"/>
    <n v="1.3620000000000001"/>
    <n v="1"/>
    <n v="0.8"/>
    <n v="-2.1791999999999998"/>
  </r>
  <r>
    <n v="5858"/>
    <x v="2918"/>
    <x v="1"/>
    <x v="1077"/>
    <d v="2012-11-08T00:00:00"/>
    <s v="Standard Class"/>
    <s v="AH-10690"/>
    <s v="Anna HÃ¤berlin"/>
    <x v="1"/>
    <s v="United States"/>
    <x v="61"/>
    <x v="5"/>
    <n v="75220"/>
    <x v="2"/>
    <s v="FUR-FU-10002364"/>
    <x v="0"/>
    <x v="5"/>
    <x v="1231"/>
    <n v="14.76"/>
    <n v="5"/>
    <n v="0.6"/>
    <n v="-11.439"/>
  </r>
  <r>
    <n v="5859"/>
    <x v="2919"/>
    <x v="3"/>
    <x v="213"/>
    <d v="2014-08-09T00:00:00"/>
    <s v="Second Class"/>
    <s v="JK-15730"/>
    <s v="Joe Kamberova"/>
    <x v="0"/>
    <s v="United States"/>
    <x v="3"/>
    <x v="1"/>
    <n v="94521"/>
    <x v="1"/>
    <s v="FUR-BO-10004218"/>
    <x v="0"/>
    <x v="0"/>
    <x v="1584"/>
    <n v="239.666"/>
    <n v="2"/>
    <n v="0.15"/>
    <n v="14.098000000000001"/>
  </r>
  <r>
    <n v="5860"/>
    <x v="2920"/>
    <x v="1"/>
    <x v="549"/>
    <d v="2012-08-11T00:00:00"/>
    <s v="Standard Class"/>
    <s v="MS-17530"/>
    <s v="MaryBeth Skach"/>
    <x v="0"/>
    <s v="United States"/>
    <x v="457"/>
    <x v="36"/>
    <n v="72032"/>
    <x v="0"/>
    <s v="FUR-TA-10002530"/>
    <x v="0"/>
    <x v="3"/>
    <x v="983"/>
    <n v="301.95999999999998"/>
    <n v="2"/>
    <n v="0"/>
    <n v="45.293999999999997"/>
  </r>
  <r>
    <n v="5861"/>
    <x v="2921"/>
    <x v="1"/>
    <x v="1078"/>
    <d v="2012-04-05T00:00:00"/>
    <s v="Second Class"/>
    <s v="JK-15640"/>
    <s v="Jim Kriz"/>
    <x v="2"/>
    <s v="United States"/>
    <x v="10"/>
    <x v="9"/>
    <n v="19120"/>
    <x v="3"/>
    <s v="OFF-PA-10001526"/>
    <x v="1"/>
    <x v="10"/>
    <x v="1030"/>
    <n v="7.968"/>
    <n v="2"/>
    <n v="0.2"/>
    <n v="2.8883999999999999"/>
  </r>
  <r>
    <n v="5862"/>
    <x v="2922"/>
    <x v="0"/>
    <x v="766"/>
    <d v="2013-05-05T00:00:00"/>
    <s v="Second Class"/>
    <s v="CM-12235"/>
    <s v="Chris McAfee"/>
    <x v="0"/>
    <s v="United States"/>
    <x v="290"/>
    <x v="36"/>
    <n v="72209"/>
    <x v="0"/>
    <s v="OFF-PA-10001497"/>
    <x v="1"/>
    <x v="10"/>
    <x v="1746"/>
    <n v="109.92"/>
    <n v="2"/>
    <n v="0"/>
    <n v="53.860799999999998"/>
  </r>
  <r>
    <n v="5863"/>
    <x v="2922"/>
    <x v="0"/>
    <x v="766"/>
    <d v="2013-05-05T00:00:00"/>
    <s v="Second Class"/>
    <s v="CM-12235"/>
    <s v="Chris McAfee"/>
    <x v="0"/>
    <s v="United States"/>
    <x v="290"/>
    <x v="36"/>
    <n v="72209"/>
    <x v="0"/>
    <s v="OFF-PA-10003936"/>
    <x v="1"/>
    <x v="10"/>
    <x v="1283"/>
    <n v="19.440000000000001"/>
    <n v="3"/>
    <n v="0"/>
    <n v="9.3312000000000008"/>
  </r>
  <r>
    <n v="5864"/>
    <x v="2922"/>
    <x v="0"/>
    <x v="766"/>
    <d v="2013-05-05T00:00:00"/>
    <s v="Second Class"/>
    <s v="CM-12235"/>
    <s v="Chris McAfee"/>
    <x v="0"/>
    <s v="United States"/>
    <x v="290"/>
    <x v="36"/>
    <n v="72209"/>
    <x v="0"/>
    <s v="OFF-AR-10000716"/>
    <x v="1"/>
    <x v="6"/>
    <x v="786"/>
    <n v="11.16"/>
    <n v="2"/>
    <n v="0"/>
    <n v="4.3524000000000003"/>
  </r>
  <r>
    <n v="5865"/>
    <x v="2923"/>
    <x v="2"/>
    <x v="79"/>
    <d v="2011-07-08T00:00:00"/>
    <s v="Second Class"/>
    <s v="RS-19420"/>
    <s v="Ricardo Sperren"/>
    <x v="1"/>
    <s v="United States"/>
    <x v="255"/>
    <x v="29"/>
    <n v="6450"/>
    <x v="3"/>
    <s v="OFF-AP-10002765"/>
    <x v="1"/>
    <x v="9"/>
    <x v="1252"/>
    <n v="79.47"/>
    <n v="3"/>
    <n v="0"/>
    <n v="22.2516"/>
  </r>
  <r>
    <n v="5866"/>
    <x v="2923"/>
    <x v="2"/>
    <x v="79"/>
    <d v="2011-07-08T00:00:00"/>
    <s v="Second Class"/>
    <s v="RS-19420"/>
    <s v="Ricardo Sperren"/>
    <x v="1"/>
    <s v="United States"/>
    <x v="255"/>
    <x v="29"/>
    <n v="6450"/>
    <x v="3"/>
    <s v="OFF-AR-10004165"/>
    <x v="1"/>
    <x v="6"/>
    <x v="1588"/>
    <n v="4.5599999999999996"/>
    <n v="2"/>
    <n v="0"/>
    <n v="2.0064000000000002"/>
  </r>
  <r>
    <n v="5867"/>
    <x v="2923"/>
    <x v="2"/>
    <x v="79"/>
    <d v="2011-07-08T00:00:00"/>
    <s v="Second Class"/>
    <s v="RS-19420"/>
    <s v="Ricardo Sperren"/>
    <x v="1"/>
    <s v="United States"/>
    <x v="255"/>
    <x v="29"/>
    <n v="6450"/>
    <x v="3"/>
    <s v="FUR-CH-10002335"/>
    <x v="0"/>
    <x v="1"/>
    <x v="623"/>
    <n v="1133.3499999999999"/>
    <n v="5"/>
    <n v="0"/>
    <n v="294.67099999999999"/>
  </r>
  <r>
    <n v="5868"/>
    <x v="2924"/>
    <x v="0"/>
    <x v="810"/>
    <d v="2013-08-01T00:00:00"/>
    <s v="Standard Class"/>
    <s v="BP-11185"/>
    <s v="Ben Peterman"/>
    <x v="1"/>
    <s v="United States"/>
    <x v="10"/>
    <x v="9"/>
    <n v="19143"/>
    <x v="3"/>
    <s v="OFF-AR-10004078"/>
    <x v="1"/>
    <x v="6"/>
    <x v="507"/>
    <n v="4.6719999999999997"/>
    <n v="1"/>
    <n v="0.2"/>
    <n v="0.58399999999999996"/>
  </r>
  <r>
    <n v="5869"/>
    <x v="2924"/>
    <x v="0"/>
    <x v="810"/>
    <d v="2013-08-01T00:00:00"/>
    <s v="Standard Class"/>
    <s v="BP-11185"/>
    <s v="Ben Peterman"/>
    <x v="1"/>
    <s v="United States"/>
    <x v="10"/>
    <x v="9"/>
    <n v="19143"/>
    <x v="3"/>
    <s v="OFF-BI-10002026"/>
    <x v="1"/>
    <x v="8"/>
    <x v="903"/>
    <n v="104.58"/>
    <n v="6"/>
    <n v="0.7"/>
    <n v="-80.177999999999997"/>
  </r>
  <r>
    <n v="5870"/>
    <x v="2925"/>
    <x v="0"/>
    <x v="77"/>
    <d v="2013-11-13T00:00:00"/>
    <s v="Standard Class"/>
    <s v="MA-17995"/>
    <s v="Michelle Arnett"/>
    <x v="2"/>
    <s v="United States"/>
    <x v="458"/>
    <x v="47"/>
    <n v="82001"/>
    <x v="1"/>
    <s v="FUR-CH-10001215"/>
    <x v="0"/>
    <x v="1"/>
    <x v="440"/>
    <n v="1603.136"/>
    <n v="4"/>
    <n v="0.2"/>
    <n v="100.196"/>
  </r>
  <r>
    <n v="5871"/>
    <x v="2926"/>
    <x v="0"/>
    <x v="403"/>
    <d v="2013-06-15T00:00:00"/>
    <s v="Same Day"/>
    <s v="EB-13705"/>
    <s v="Ed Braxton"/>
    <x v="1"/>
    <s v="United States"/>
    <x v="125"/>
    <x v="1"/>
    <n v="92804"/>
    <x v="1"/>
    <s v="FUR-TA-10001771"/>
    <x v="0"/>
    <x v="3"/>
    <x v="1724"/>
    <n v="1293.4880000000001"/>
    <n v="7"/>
    <n v="0.2"/>
    <n v="80.843000000000004"/>
  </r>
  <r>
    <n v="5872"/>
    <x v="2927"/>
    <x v="0"/>
    <x v="446"/>
    <d v="2013-09-29T00:00:00"/>
    <s v="Standard Class"/>
    <s v="RD-19900"/>
    <s v="Ruben Dartt"/>
    <x v="0"/>
    <s v="United States"/>
    <x v="41"/>
    <x v="14"/>
    <n v="47401"/>
    <x v="2"/>
    <s v="FUR-FU-10004006"/>
    <x v="0"/>
    <x v="5"/>
    <x v="101"/>
    <n v="127.95"/>
    <n v="3"/>
    <n v="0"/>
    <n v="21.7515"/>
  </r>
  <r>
    <n v="5873"/>
    <x v="2928"/>
    <x v="3"/>
    <x v="983"/>
    <d v="2014-04-04T00:00:00"/>
    <s v="Standard Class"/>
    <s v="ME-17320"/>
    <s v="Maria Etezadi"/>
    <x v="2"/>
    <s v="United States"/>
    <x v="38"/>
    <x v="32"/>
    <n v="31907"/>
    <x v="0"/>
    <s v="OFF-ST-10003282"/>
    <x v="1"/>
    <x v="4"/>
    <x v="42"/>
    <n v="59.76"/>
    <n v="1"/>
    <n v="0"/>
    <n v="16.732800000000001"/>
  </r>
  <r>
    <n v="5874"/>
    <x v="2929"/>
    <x v="3"/>
    <x v="400"/>
    <d v="2014-05-06T00:00:00"/>
    <s v="Same Day"/>
    <s v="EH-14005"/>
    <s v="Erica Hernandez"/>
    <x v="2"/>
    <s v="United States"/>
    <x v="186"/>
    <x v="36"/>
    <n v="72401"/>
    <x v="0"/>
    <s v="OFF-BI-10002353"/>
    <x v="1"/>
    <x v="8"/>
    <x v="1068"/>
    <n v="108.08"/>
    <n v="7"/>
    <n v="0"/>
    <n v="54.04"/>
  </r>
  <r>
    <n v="5875"/>
    <x v="2929"/>
    <x v="3"/>
    <x v="400"/>
    <d v="2014-05-06T00:00:00"/>
    <s v="Same Day"/>
    <s v="EH-14005"/>
    <s v="Erica Hernandez"/>
    <x v="2"/>
    <s v="United States"/>
    <x v="186"/>
    <x v="36"/>
    <n v="72401"/>
    <x v="0"/>
    <s v="OFF-BI-10004141"/>
    <x v="1"/>
    <x v="8"/>
    <x v="1287"/>
    <n v="9.5399999999999991"/>
    <n v="3"/>
    <n v="0"/>
    <n v="4.3883999999999999"/>
  </r>
  <r>
    <n v="5876"/>
    <x v="2930"/>
    <x v="1"/>
    <x v="1003"/>
    <d v="2012-09-04T00:00:00"/>
    <s v="First Class"/>
    <s v="FM-14290"/>
    <s v="Frank Merwin"/>
    <x v="2"/>
    <s v="United States"/>
    <x v="10"/>
    <x v="9"/>
    <n v="19140"/>
    <x v="3"/>
    <s v="OFF-AR-10001954"/>
    <x v="1"/>
    <x v="6"/>
    <x v="558"/>
    <n v="11.736000000000001"/>
    <n v="3"/>
    <n v="0.2"/>
    <n v="1.0268999999999999"/>
  </r>
  <r>
    <n v="5877"/>
    <x v="2931"/>
    <x v="2"/>
    <x v="371"/>
    <d v="2011-05-26T00:00:00"/>
    <s v="Standard Class"/>
    <s v="FG-14260"/>
    <s v="Frank Gastineau"/>
    <x v="2"/>
    <s v="United States"/>
    <x v="104"/>
    <x v="31"/>
    <n v="1841"/>
    <x v="3"/>
    <s v="OFF-BI-10001071"/>
    <x v="1"/>
    <x v="8"/>
    <x v="663"/>
    <n v="447.86"/>
    <n v="7"/>
    <n v="0"/>
    <n v="219.45140000000001"/>
  </r>
  <r>
    <n v="5878"/>
    <x v="2931"/>
    <x v="2"/>
    <x v="371"/>
    <d v="2011-05-26T00:00:00"/>
    <s v="Standard Class"/>
    <s v="FG-14260"/>
    <s v="Frank Gastineau"/>
    <x v="2"/>
    <s v="United States"/>
    <x v="104"/>
    <x v="31"/>
    <n v="1841"/>
    <x v="3"/>
    <s v="OFF-PA-10003022"/>
    <x v="1"/>
    <x v="10"/>
    <x v="1644"/>
    <n v="17.940000000000001"/>
    <n v="3"/>
    <n v="0"/>
    <n v="8.7905999999999995"/>
  </r>
  <r>
    <n v="5879"/>
    <x v="2931"/>
    <x v="2"/>
    <x v="371"/>
    <d v="2011-05-26T00:00:00"/>
    <s v="Standard Class"/>
    <s v="FG-14260"/>
    <s v="Frank Gastineau"/>
    <x v="2"/>
    <s v="United States"/>
    <x v="104"/>
    <x v="31"/>
    <n v="1841"/>
    <x v="3"/>
    <s v="OFF-AP-10001293"/>
    <x v="1"/>
    <x v="9"/>
    <x v="1337"/>
    <n v="245.88"/>
    <n v="6"/>
    <n v="0"/>
    <n v="68.846400000000003"/>
  </r>
  <r>
    <n v="5880"/>
    <x v="2932"/>
    <x v="0"/>
    <x v="64"/>
    <d v="2013-12-09T00:00:00"/>
    <s v="Standard Class"/>
    <s v="MV-17485"/>
    <s v="Mark Van Huff"/>
    <x v="0"/>
    <s v="United States"/>
    <x v="20"/>
    <x v="15"/>
    <n v="10011"/>
    <x v="3"/>
    <s v="OFF-PA-10001815"/>
    <x v="1"/>
    <x v="10"/>
    <x v="1393"/>
    <n v="192.16"/>
    <n v="4"/>
    <n v="0"/>
    <n v="92.236800000000002"/>
  </r>
  <r>
    <n v="5881"/>
    <x v="2933"/>
    <x v="0"/>
    <x v="31"/>
    <d v="2013-09-23T00:00:00"/>
    <s v="Standard Class"/>
    <s v="JW-15220"/>
    <s v="Jane Waco"/>
    <x v="1"/>
    <s v="United States"/>
    <x v="70"/>
    <x v="1"/>
    <n v="92105"/>
    <x v="1"/>
    <s v="FUR-CH-10001215"/>
    <x v="0"/>
    <x v="1"/>
    <x v="440"/>
    <n v="801.56799999999998"/>
    <n v="2"/>
    <n v="0.2"/>
    <n v="50.097999999999999"/>
  </r>
  <r>
    <n v="5882"/>
    <x v="2933"/>
    <x v="0"/>
    <x v="31"/>
    <d v="2013-09-23T00:00:00"/>
    <s v="Standard Class"/>
    <s v="JW-15220"/>
    <s v="Jane Waco"/>
    <x v="1"/>
    <s v="United States"/>
    <x v="70"/>
    <x v="1"/>
    <n v="92105"/>
    <x v="1"/>
    <s v="OFF-PA-10000100"/>
    <x v="1"/>
    <x v="10"/>
    <x v="825"/>
    <n v="368.91"/>
    <n v="9"/>
    <n v="0"/>
    <n v="180.76589999999999"/>
  </r>
  <r>
    <n v="5883"/>
    <x v="2933"/>
    <x v="0"/>
    <x v="31"/>
    <d v="2013-09-23T00:00:00"/>
    <s v="Standard Class"/>
    <s v="JW-15220"/>
    <s v="Jane Waco"/>
    <x v="1"/>
    <s v="United States"/>
    <x v="70"/>
    <x v="1"/>
    <n v="92105"/>
    <x v="1"/>
    <s v="FUR-CH-10002880"/>
    <x v="0"/>
    <x v="1"/>
    <x v="801"/>
    <n v="885.52800000000002"/>
    <n v="9"/>
    <n v="0.2"/>
    <n v="-99.621899999999997"/>
  </r>
  <r>
    <n v="5884"/>
    <x v="2934"/>
    <x v="0"/>
    <x v="69"/>
    <d v="2013-03-16T00:00:00"/>
    <s v="Second Class"/>
    <s v="EH-13765"/>
    <s v="Edward Hooks"/>
    <x v="1"/>
    <s v="United States"/>
    <x v="8"/>
    <x v="1"/>
    <n v="94109"/>
    <x v="1"/>
    <s v="FUR-FU-10004712"/>
    <x v="0"/>
    <x v="5"/>
    <x v="371"/>
    <n v="28.28"/>
    <n v="2"/>
    <n v="0"/>
    <n v="7.3528000000000002"/>
  </r>
  <r>
    <n v="5885"/>
    <x v="2934"/>
    <x v="0"/>
    <x v="69"/>
    <d v="2013-03-16T00:00:00"/>
    <s v="Second Class"/>
    <s v="EH-13765"/>
    <s v="Edward Hooks"/>
    <x v="1"/>
    <s v="United States"/>
    <x v="8"/>
    <x v="1"/>
    <n v="94109"/>
    <x v="1"/>
    <s v="OFF-SU-10000151"/>
    <x v="1"/>
    <x v="14"/>
    <x v="1336"/>
    <n v="4912.59"/>
    <n v="3"/>
    <n v="0"/>
    <n v="196.50360000000001"/>
  </r>
  <r>
    <n v="5886"/>
    <x v="2935"/>
    <x v="2"/>
    <x v="1079"/>
    <d v="2011-10-17T00:00:00"/>
    <s v="Same Day"/>
    <s v="LS-17245"/>
    <s v="Lynn Smith"/>
    <x v="0"/>
    <s v="United States"/>
    <x v="8"/>
    <x v="1"/>
    <n v="94110"/>
    <x v="1"/>
    <s v="OFF-BI-10000136"/>
    <x v="1"/>
    <x v="8"/>
    <x v="936"/>
    <n v="14.352"/>
    <n v="3"/>
    <n v="0.2"/>
    <n v="5.0232000000000001"/>
  </r>
  <r>
    <n v="5887"/>
    <x v="2935"/>
    <x v="2"/>
    <x v="1079"/>
    <d v="2011-10-17T00:00:00"/>
    <s v="Same Day"/>
    <s v="LS-17245"/>
    <s v="Lynn Smith"/>
    <x v="0"/>
    <s v="United States"/>
    <x v="8"/>
    <x v="1"/>
    <n v="94110"/>
    <x v="1"/>
    <s v="TEC-AC-10003610"/>
    <x v="2"/>
    <x v="11"/>
    <x v="598"/>
    <n v="179.97"/>
    <n v="3"/>
    <n v="0"/>
    <n v="86.385599999999997"/>
  </r>
  <r>
    <n v="5888"/>
    <x v="2936"/>
    <x v="3"/>
    <x v="1048"/>
    <d v="2014-12-10T00:00:00"/>
    <s v="First Class"/>
    <s v="BP-11050"/>
    <s v="Barry Pond"/>
    <x v="1"/>
    <s v="United States"/>
    <x v="395"/>
    <x v="34"/>
    <n v="2920"/>
    <x v="3"/>
    <s v="OFF-ST-10001837"/>
    <x v="1"/>
    <x v="4"/>
    <x v="1331"/>
    <n v="42.76"/>
    <n v="1"/>
    <n v="0"/>
    <n v="11.117599999999999"/>
  </r>
  <r>
    <n v="5889"/>
    <x v="2937"/>
    <x v="1"/>
    <x v="820"/>
    <d v="2012-12-05T00:00:00"/>
    <s v="Standard Class"/>
    <s v="CC-12220"/>
    <s v="Chris Cortes"/>
    <x v="0"/>
    <s v="United States"/>
    <x v="459"/>
    <x v="0"/>
    <n v="42301"/>
    <x v="0"/>
    <s v="OFF-PA-10001952"/>
    <x v="1"/>
    <x v="10"/>
    <x v="1747"/>
    <n v="45.68"/>
    <n v="2"/>
    <n v="0"/>
    <n v="21.012799999999999"/>
  </r>
  <r>
    <n v="5890"/>
    <x v="2938"/>
    <x v="0"/>
    <x v="167"/>
    <d v="2013-04-18T00:00:00"/>
    <s v="First Class"/>
    <s v="JM-15580"/>
    <s v="Jill Matthias"/>
    <x v="0"/>
    <s v="United States"/>
    <x v="248"/>
    <x v="39"/>
    <n v="21215"/>
    <x v="3"/>
    <s v="OFF-BI-10002414"/>
    <x v="1"/>
    <x v="8"/>
    <x v="1076"/>
    <n v="25.06"/>
    <n v="2"/>
    <n v="0"/>
    <n v="11.7782"/>
  </r>
  <r>
    <n v="5891"/>
    <x v="2939"/>
    <x v="0"/>
    <x v="831"/>
    <d v="2013-11-27T00:00:00"/>
    <s v="Standard Class"/>
    <s v="RD-19720"/>
    <s v="Roger Demir"/>
    <x v="0"/>
    <s v="United States"/>
    <x v="22"/>
    <x v="10"/>
    <n v="60610"/>
    <x v="2"/>
    <s v="OFF-PA-10001790"/>
    <x v="1"/>
    <x v="10"/>
    <x v="687"/>
    <n v="38.432000000000002"/>
    <n v="1"/>
    <n v="0.2"/>
    <n v="13.4512"/>
  </r>
  <r>
    <n v="5892"/>
    <x v="2939"/>
    <x v="0"/>
    <x v="831"/>
    <d v="2013-11-27T00:00:00"/>
    <s v="Standard Class"/>
    <s v="RD-19720"/>
    <s v="Roger Demir"/>
    <x v="0"/>
    <s v="United States"/>
    <x v="22"/>
    <x v="10"/>
    <n v="60610"/>
    <x v="2"/>
    <s v="OFF-ST-10001590"/>
    <x v="1"/>
    <x v="4"/>
    <x v="146"/>
    <n v="21.568000000000001"/>
    <n v="2"/>
    <n v="0.2"/>
    <n v="1.6175999999999999"/>
  </r>
  <r>
    <n v="5893"/>
    <x v="2939"/>
    <x v="0"/>
    <x v="831"/>
    <d v="2013-11-27T00:00:00"/>
    <s v="Standard Class"/>
    <s v="RD-19720"/>
    <s v="Roger Demir"/>
    <x v="0"/>
    <s v="United States"/>
    <x v="22"/>
    <x v="10"/>
    <n v="60610"/>
    <x v="2"/>
    <s v="TEC-AC-10003657"/>
    <x v="2"/>
    <x v="11"/>
    <x v="151"/>
    <n v="81.575999999999993"/>
    <n v="3"/>
    <n v="0.2"/>
    <n v="2.0394000000000001"/>
  </r>
  <r>
    <n v="5894"/>
    <x v="2940"/>
    <x v="3"/>
    <x v="18"/>
    <d v="2014-09-15T00:00:00"/>
    <s v="Standard Class"/>
    <s v="SS-20410"/>
    <s v="Shahid Shariari"/>
    <x v="0"/>
    <s v="United States"/>
    <x v="118"/>
    <x v="32"/>
    <n v="30318"/>
    <x v="0"/>
    <s v="OFF-BI-10004876"/>
    <x v="1"/>
    <x v="8"/>
    <x v="977"/>
    <n v="2.78"/>
    <n v="1"/>
    <n v="0"/>
    <n v="1.3622000000000001"/>
  </r>
  <r>
    <n v="5895"/>
    <x v="2941"/>
    <x v="3"/>
    <x v="428"/>
    <d v="2014-09-15T00:00:00"/>
    <s v="Standard Class"/>
    <s v="KD-16495"/>
    <s v="Keith Dawkins"/>
    <x v="1"/>
    <s v="United States"/>
    <x v="1"/>
    <x v="1"/>
    <n v="90036"/>
    <x v="1"/>
    <s v="OFF-ST-10003123"/>
    <x v="1"/>
    <x v="4"/>
    <x v="1268"/>
    <n v="99.87"/>
    <n v="3"/>
    <n v="0"/>
    <n v="23.968800000000002"/>
  </r>
  <r>
    <n v="5896"/>
    <x v="2942"/>
    <x v="2"/>
    <x v="301"/>
    <d v="2011-08-11T00:00:00"/>
    <s v="Standard Class"/>
    <s v="PL-18925"/>
    <s v="Paul Lucas"/>
    <x v="2"/>
    <s v="United States"/>
    <x v="1"/>
    <x v="1"/>
    <n v="90049"/>
    <x v="1"/>
    <s v="OFF-LA-10003498"/>
    <x v="1"/>
    <x v="2"/>
    <x v="1740"/>
    <n v="44.4"/>
    <n v="3"/>
    <n v="0"/>
    <n v="22.2"/>
  </r>
  <r>
    <n v="5897"/>
    <x v="2942"/>
    <x v="2"/>
    <x v="301"/>
    <d v="2011-08-11T00:00:00"/>
    <s v="Standard Class"/>
    <s v="PL-18925"/>
    <s v="Paul Lucas"/>
    <x v="2"/>
    <s v="United States"/>
    <x v="1"/>
    <x v="1"/>
    <n v="90049"/>
    <x v="1"/>
    <s v="OFF-PA-10004947"/>
    <x v="1"/>
    <x v="10"/>
    <x v="33"/>
    <n v="21.4"/>
    <n v="5"/>
    <n v="0"/>
    <n v="9.6300000000000008"/>
  </r>
  <r>
    <n v="5898"/>
    <x v="2943"/>
    <x v="0"/>
    <x v="1015"/>
    <d v="2013-10-04T00:00:00"/>
    <s v="Standard Class"/>
    <s v="ZD-21925"/>
    <s v="Zuschuss Donatelli"/>
    <x v="0"/>
    <s v="United States"/>
    <x v="102"/>
    <x v="14"/>
    <n v="47374"/>
    <x v="2"/>
    <s v="FUR-FU-10003799"/>
    <x v="0"/>
    <x v="5"/>
    <x v="90"/>
    <n v="71.12"/>
    <n v="4"/>
    <n v="0"/>
    <n v="22.0472"/>
  </r>
  <r>
    <n v="5899"/>
    <x v="2943"/>
    <x v="0"/>
    <x v="1015"/>
    <d v="2013-10-04T00:00:00"/>
    <s v="Standard Class"/>
    <s v="ZD-21925"/>
    <s v="Zuschuss Donatelli"/>
    <x v="0"/>
    <s v="United States"/>
    <x v="102"/>
    <x v="14"/>
    <n v="47374"/>
    <x v="2"/>
    <s v="TEC-PH-10000673"/>
    <x v="2"/>
    <x v="7"/>
    <x v="1396"/>
    <n v="259.95999999999998"/>
    <n v="4"/>
    <n v="0"/>
    <n v="124.7808"/>
  </r>
  <r>
    <n v="5900"/>
    <x v="2944"/>
    <x v="3"/>
    <x v="602"/>
    <d v="2014-01-17T00:00:00"/>
    <s v="Standard Class"/>
    <s v="LS-16945"/>
    <s v="Linda Southworth"/>
    <x v="1"/>
    <s v="United States"/>
    <x v="8"/>
    <x v="1"/>
    <n v="94110"/>
    <x v="1"/>
    <s v="OFF-EN-10002621"/>
    <x v="1"/>
    <x v="12"/>
    <x v="33"/>
    <n v="9.7799999999999994"/>
    <n v="1"/>
    <n v="0"/>
    <n v="4.8899999999999997"/>
  </r>
  <r>
    <n v="5901"/>
    <x v="2945"/>
    <x v="1"/>
    <x v="312"/>
    <d v="2012-11-24T00:00:00"/>
    <s v="Standard Class"/>
    <s v="PB-18805"/>
    <s v="Patrick Bzostek"/>
    <x v="2"/>
    <s v="United States"/>
    <x v="8"/>
    <x v="1"/>
    <n v="94122"/>
    <x v="1"/>
    <s v="OFF-BI-10004528"/>
    <x v="1"/>
    <x v="8"/>
    <x v="468"/>
    <n v="24.192"/>
    <n v="9"/>
    <n v="0.2"/>
    <n v="7.56"/>
  </r>
  <r>
    <n v="5902"/>
    <x v="2946"/>
    <x v="0"/>
    <x v="581"/>
    <d v="2013-03-12T00:00:00"/>
    <s v="Standard Class"/>
    <s v="PC-18745"/>
    <s v="Pamela Coakley"/>
    <x v="1"/>
    <s v="United States"/>
    <x v="58"/>
    <x v="30"/>
    <n v="7090"/>
    <x v="3"/>
    <s v="FUR-FU-10001889"/>
    <x v="0"/>
    <x v="5"/>
    <x v="1149"/>
    <n v="31.56"/>
    <n v="3"/>
    <n v="0"/>
    <n v="10.4148"/>
  </r>
  <r>
    <n v="5903"/>
    <x v="2947"/>
    <x v="3"/>
    <x v="44"/>
    <d v="2014-07-11T00:00:00"/>
    <s v="Same Day"/>
    <s v="FM-14290"/>
    <s v="Frank Merwin"/>
    <x v="2"/>
    <s v="United States"/>
    <x v="8"/>
    <x v="1"/>
    <n v="94122"/>
    <x v="1"/>
    <s v="OFF-PA-10000157"/>
    <x v="1"/>
    <x v="10"/>
    <x v="364"/>
    <n v="59.94"/>
    <n v="3"/>
    <n v="0"/>
    <n v="28.171800000000001"/>
  </r>
  <r>
    <n v="5904"/>
    <x v="2947"/>
    <x v="3"/>
    <x v="44"/>
    <d v="2014-07-11T00:00:00"/>
    <s v="Same Day"/>
    <s v="FM-14290"/>
    <s v="Frank Merwin"/>
    <x v="2"/>
    <s v="United States"/>
    <x v="8"/>
    <x v="1"/>
    <n v="94122"/>
    <x v="1"/>
    <s v="OFF-PA-10002764"/>
    <x v="1"/>
    <x v="10"/>
    <x v="33"/>
    <n v="45.36"/>
    <n v="4"/>
    <n v="0"/>
    <n v="22.226400000000002"/>
  </r>
  <r>
    <n v="5905"/>
    <x v="2947"/>
    <x v="3"/>
    <x v="44"/>
    <d v="2014-07-11T00:00:00"/>
    <s v="Same Day"/>
    <s v="FM-14290"/>
    <s v="Frank Merwin"/>
    <x v="2"/>
    <s v="United States"/>
    <x v="8"/>
    <x v="1"/>
    <n v="94122"/>
    <x v="1"/>
    <s v="OFF-PA-10000143"/>
    <x v="1"/>
    <x v="10"/>
    <x v="1692"/>
    <n v="26.4"/>
    <n v="5"/>
    <n v="0"/>
    <n v="12.672000000000001"/>
  </r>
  <r>
    <n v="5906"/>
    <x v="2947"/>
    <x v="3"/>
    <x v="44"/>
    <d v="2014-07-11T00:00:00"/>
    <s v="Same Day"/>
    <s v="FM-14290"/>
    <s v="Frank Merwin"/>
    <x v="2"/>
    <s v="United States"/>
    <x v="8"/>
    <x v="1"/>
    <n v="94122"/>
    <x v="1"/>
    <s v="OFF-LA-10000414"/>
    <x v="1"/>
    <x v="2"/>
    <x v="1634"/>
    <n v="41.4"/>
    <n v="4"/>
    <n v="0"/>
    <n v="19.872"/>
  </r>
  <r>
    <n v="5907"/>
    <x v="2947"/>
    <x v="3"/>
    <x v="44"/>
    <d v="2014-07-11T00:00:00"/>
    <s v="Same Day"/>
    <s v="FM-14290"/>
    <s v="Frank Merwin"/>
    <x v="2"/>
    <s v="United States"/>
    <x v="8"/>
    <x v="1"/>
    <n v="94122"/>
    <x v="1"/>
    <s v="TEC-AC-10003441"/>
    <x v="2"/>
    <x v="11"/>
    <x v="652"/>
    <n v="16.95"/>
    <n v="1"/>
    <n v="0"/>
    <n v="1.0169999999999999"/>
  </r>
  <r>
    <n v="5908"/>
    <x v="2948"/>
    <x v="0"/>
    <x v="499"/>
    <d v="2013-08-12T00:00:00"/>
    <s v="Standard Class"/>
    <s v="KD-16495"/>
    <s v="Keith Dawkins"/>
    <x v="1"/>
    <s v="United States"/>
    <x v="49"/>
    <x v="1"/>
    <n v="95123"/>
    <x v="1"/>
    <s v="OFF-BI-10002353"/>
    <x v="1"/>
    <x v="8"/>
    <x v="1068"/>
    <n v="24.704000000000001"/>
    <n v="2"/>
    <n v="0.2"/>
    <n v="9.2639999999999993"/>
  </r>
  <r>
    <n v="5909"/>
    <x v="2948"/>
    <x v="0"/>
    <x v="499"/>
    <d v="2013-08-12T00:00:00"/>
    <s v="Standard Class"/>
    <s v="KD-16495"/>
    <s v="Keith Dawkins"/>
    <x v="1"/>
    <s v="United States"/>
    <x v="49"/>
    <x v="1"/>
    <n v="95123"/>
    <x v="1"/>
    <s v="OFF-AP-10001303"/>
    <x v="1"/>
    <x v="9"/>
    <x v="925"/>
    <n v="59.7"/>
    <n v="3"/>
    <n v="0"/>
    <n v="26.864999999999998"/>
  </r>
  <r>
    <n v="5910"/>
    <x v="2948"/>
    <x v="0"/>
    <x v="499"/>
    <d v="2013-08-12T00:00:00"/>
    <s v="Standard Class"/>
    <s v="KD-16495"/>
    <s v="Keith Dawkins"/>
    <x v="1"/>
    <s v="United States"/>
    <x v="49"/>
    <x v="1"/>
    <n v="95123"/>
    <x v="1"/>
    <s v="FUR-FU-10003026"/>
    <x v="0"/>
    <x v="5"/>
    <x v="1555"/>
    <n v="14.52"/>
    <n v="3"/>
    <n v="0"/>
    <n v="5.6627999999999998"/>
  </r>
  <r>
    <n v="5911"/>
    <x v="2948"/>
    <x v="0"/>
    <x v="499"/>
    <d v="2013-08-12T00:00:00"/>
    <s v="Standard Class"/>
    <s v="KD-16495"/>
    <s v="Keith Dawkins"/>
    <x v="1"/>
    <s v="United States"/>
    <x v="49"/>
    <x v="1"/>
    <n v="95123"/>
    <x v="1"/>
    <s v="OFF-BI-10000632"/>
    <x v="1"/>
    <x v="8"/>
    <x v="1288"/>
    <n v="104.184"/>
    <n v="3"/>
    <n v="0.2"/>
    <n v="33.8598"/>
  </r>
  <r>
    <n v="5912"/>
    <x v="2949"/>
    <x v="0"/>
    <x v="907"/>
    <d v="2013-12-23T00:00:00"/>
    <s v="Standard Class"/>
    <s v="SC-20680"/>
    <s v="Steve Carroll"/>
    <x v="2"/>
    <s v="United States"/>
    <x v="4"/>
    <x v="4"/>
    <n v="98115"/>
    <x v="1"/>
    <s v="OFF-ST-10001328"/>
    <x v="1"/>
    <x v="4"/>
    <x v="176"/>
    <n v="46.53"/>
    <n v="3"/>
    <n v="0"/>
    <n v="13.0284"/>
  </r>
  <r>
    <n v="5913"/>
    <x v="2950"/>
    <x v="2"/>
    <x v="829"/>
    <d v="2011-08-26T00:00:00"/>
    <s v="Second Class"/>
    <s v="DW-13585"/>
    <s v="Dorothy Wardle"/>
    <x v="1"/>
    <s v="United States"/>
    <x v="459"/>
    <x v="0"/>
    <n v="42301"/>
    <x v="0"/>
    <s v="OFF-SU-10004661"/>
    <x v="1"/>
    <x v="14"/>
    <x v="1748"/>
    <n v="25.5"/>
    <n v="3"/>
    <n v="0"/>
    <n v="6.63"/>
  </r>
  <r>
    <n v="5914"/>
    <x v="2951"/>
    <x v="1"/>
    <x v="14"/>
    <d v="2012-09-23T00:00:00"/>
    <s v="Standard Class"/>
    <s v="PF-19120"/>
    <s v="Peter Fuller"/>
    <x v="0"/>
    <s v="United States"/>
    <x v="20"/>
    <x v="15"/>
    <n v="10035"/>
    <x v="3"/>
    <s v="OFF-ST-10000617"/>
    <x v="1"/>
    <x v="4"/>
    <x v="379"/>
    <n v="14.9"/>
    <n v="5"/>
    <n v="0"/>
    <n v="1.0429999999999999"/>
  </r>
  <r>
    <n v="5915"/>
    <x v="2951"/>
    <x v="1"/>
    <x v="14"/>
    <d v="2012-09-23T00:00:00"/>
    <s v="Standard Class"/>
    <s v="PF-19120"/>
    <s v="Peter Fuller"/>
    <x v="0"/>
    <s v="United States"/>
    <x v="20"/>
    <x v="15"/>
    <n v="10035"/>
    <x v="3"/>
    <s v="OFF-LA-10002762"/>
    <x v="1"/>
    <x v="2"/>
    <x v="49"/>
    <n v="87.71"/>
    <n v="7"/>
    <n v="0"/>
    <n v="41.223700000000001"/>
  </r>
  <r>
    <n v="5916"/>
    <x v="2951"/>
    <x v="1"/>
    <x v="14"/>
    <d v="2012-09-23T00:00:00"/>
    <s v="Standard Class"/>
    <s v="PF-19120"/>
    <s v="Peter Fuller"/>
    <x v="0"/>
    <s v="United States"/>
    <x v="20"/>
    <x v="15"/>
    <n v="10035"/>
    <x v="3"/>
    <s v="FUR-CH-10001973"/>
    <x v="0"/>
    <x v="1"/>
    <x v="896"/>
    <n v="199.76400000000001"/>
    <n v="2"/>
    <n v="0.1"/>
    <n v="8.8783999999999992"/>
  </r>
  <r>
    <n v="5917"/>
    <x v="2951"/>
    <x v="1"/>
    <x v="14"/>
    <d v="2012-09-23T00:00:00"/>
    <s v="Standard Class"/>
    <s v="PF-19120"/>
    <s v="Peter Fuller"/>
    <x v="0"/>
    <s v="United States"/>
    <x v="20"/>
    <x v="15"/>
    <n v="10035"/>
    <x v="3"/>
    <s v="OFF-ST-10003058"/>
    <x v="1"/>
    <x v="4"/>
    <x v="388"/>
    <n v="94.6"/>
    <n v="4"/>
    <n v="0"/>
    <n v="27.434000000000001"/>
  </r>
  <r>
    <n v="5918"/>
    <x v="2951"/>
    <x v="1"/>
    <x v="14"/>
    <d v="2012-09-23T00:00:00"/>
    <s v="Standard Class"/>
    <s v="PF-19120"/>
    <s v="Peter Fuller"/>
    <x v="0"/>
    <s v="United States"/>
    <x v="20"/>
    <x v="15"/>
    <n v="10035"/>
    <x v="3"/>
    <s v="FUR-BO-10004834"/>
    <x v="0"/>
    <x v="0"/>
    <x v="26"/>
    <n v="4228.7039999999997"/>
    <n v="6"/>
    <n v="0.2"/>
    <n v="158.57640000000001"/>
  </r>
  <r>
    <n v="5919"/>
    <x v="2951"/>
    <x v="1"/>
    <x v="14"/>
    <d v="2012-09-23T00:00:00"/>
    <s v="Standard Class"/>
    <s v="PF-19120"/>
    <s v="Peter Fuller"/>
    <x v="0"/>
    <s v="United States"/>
    <x v="20"/>
    <x v="15"/>
    <n v="10035"/>
    <x v="3"/>
    <s v="FUR-BO-10002213"/>
    <x v="0"/>
    <x v="0"/>
    <x v="1223"/>
    <n v="2003.92"/>
    <n v="5"/>
    <n v="0.2"/>
    <n v="-25.048999999999999"/>
  </r>
  <r>
    <n v="5920"/>
    <x v="2951"/>
    <x v="1"/>
    <x v="14"/>
    <d v="2012-09-23T00:00:00"/>
    <s v="Standard Class"/>
    <s v="PF-19120"/>
    <s v="Peter Fuller"/>
    <x v="0"/>
    <s v="United States"/>
    <x v="20"/>
    <x v="15"/>
    <n v="10035"/>
    <x v="3"/>
    <s v="TEC-PH-10002170"/>
    <x v="2"/>
    <x v="7"/>
    <x v="594"/>
    <n v="209.97"/>
    <n v="3"/>
    <n v="0"/>
    <n v="58.791600000000003"/>
  </r>
  <r>
    <n v="5921"/>
    <x v="2951"/>
    <x v="1"/>
    <x v="14"/>
    <d v="2012-09-23T00:00:00"/>
    <s v="Standard Class"/>
    <s v="PF-19120"/>
    <s v="Peter Fuller"/>
    <x v="0"/>
    <s v="United States"/>
    <x v="20"/>
    <x v="15"/>
    <n v="10035"/>
    <x v="3"/>
    <s v="TEC-AC-10003033"/>
    <x v="2"/>
    <x v="11"/>
    <x v="756"/>
    <n v="659.9"/>
    <n v="2"/>
    <n v="0"/>
    <n v="217.767"/>
  </r>
  <r>
    <n v="5922"/>
    <x v="2951"/>
    <x v="1"/>
    <x v="14"/>
    <d v="2012-09-23T00:00:00"/>
    <s v="Standard Class"/>
    <s v="PF-19120"/>
    <s v="Peter Fuller"/>
    <x v="0"/>
    <s v="United States"/>
    <x v="20"/>
    <x v="15"/>
    <n v="10035"/>
    <x v="3"/>
    <s v="OFF-PA-10004071"/>
    <x v="1"/>
    <x v="10"/>
    <x v="412"/>
    <n v="110.96"/>
    <n v="2"/>
    <n v="0"/>
    <n v="53.260800000000003"/>
  </r>
  <r>
    <n v="5923"/>
    <x v="2951"/>
    <x v="1"/>
    <x v="14"/>
    <d v="2012-09-23T00:00:00"/>
    <s v="Standard Class"/>
    <s v="PF-19120"/>
    <s v="Peter Fuller"/>
    <x v="0"/>
    <s v="United States"/>
    <x v="20"/>
    <x v="15"/>
    <n v="10035"/>
    <x v="3"/>
    <s v="TEC-PH-10000169"/>
    <x v="2"/>
    <x v="7"/>
    <x v="1029"/>
    <n v="67.8"/>
    <n v="4"/>
    <n v="0"/>
    <n v="1.3560000000000001"/>
  </r>
  <r>
    <n v="5924"/>
    <x v="2952"/>
    <x v="0"/>
    <x v="491"/>
    <d v="2013-01-12T00:00:00"/>
    <s v="Second Class"/>
    <s v="DK-13225"/>
    <s v="Dean Katz"/>
    <x v="1"/>
    <s v="United States"/>
    <x v="20"/>
    <x v="15"/>
    <n v="10011"/>
    <x v="3"/>
    <s v="FUR-TA-10002958"/>
    <x v="0"/>
    <x v="3"/>
    <x v="956"/>
    <n v="313.17599999999999"/>
    <n v="2"/>
    <n v="0.4"/>
    <n v="-120.0508"/>
  </r>
  <r>
    <n v="5925"/>
    <x v="2953"/>
    <x v="3"/>
    <x v="123"/>
    <d v="2014-11-23T00:00:00"/>
    <s v="Second Class"/>
    <s v="RB-19435"/>
    <s v="Richard Bierner"/>
    <x v="0"/>
    <s v="United States"/>
    <x v="24"/>
    <x v="17"/>
    <n v="22153"/>
    <x v="0"/>
    <s v="OFF-AR-10001177"/>
    <x v="1"/>
    <x v="6"/>
    <x v="1215"/>
    <n v="22.96"/>
    <n v="7"/>
    <n v="0"/>
    <n v="6.6584000000000003"/>
  </r>
  <r>
    <n v="5926"/>
    <x v="2954"/>
    <x v="3"/>
    <x v="95"/>
    <d v="2014-09-06T00:00:00"/>
    <s v="Standard Class"/>
    <s v="GD-14590"/>
    <s v="Giulietta Dortch"/>
    <x v="1"/>
    <s v="United States"/>
    <x v="317"/>
    <x v="4"/>
    <n v="98226"/>
    <x v="1"/>
    <s v="TEC-AC-10004975"/>
    <x v="2"/>
    <x v="11"/>
    <x v="973"/>
    <n v="1099.5"/>
    <n v="10"/>
    <n v="0"/>
    <n v="362.83499999999998"/>
  </r>
  <r>
    <n v="5927"/>
    <x v="2955"/>
    <x v="2"/>
    <x v="918"/>
    <d v="2011-12-04T00:00:00"/>
    <s v="Standard Class"/>
    <s v="RA-19885"/>
    <s v="Ruben Ausman"/>
    <x v="1"/>
    <s v="United States"/>
    <x v="27"/>
    <x v="19"/>
    <n v="35601"/>
    <x v="0"/>
    <s v="FUR-TA-10001086"/>
    <x v="0"/>
    <x v="3"/>
    <x v="1727"/>
    <n v="1215.92"/>
    <n v="8"/>
    <n v="0"/>
    <n v="316.13920000000002"/>
  </r>
  <r>
    <n v="5928"/>
    <x v="2956"/>
    <x v="2"/>
    <x v="856"/>
    <d v="2011-10-15T00:00:00"/>
    <s v="Standard Class"/>
    <s v="DB-13555"/>
    <s v="Dorothy Badders"/>
    <x v="1"/>
    <s v="United States"/>
    <x v="115"/>
    <x v="36"/>
    <n v="72701"/>
    <x v="0"/>
    <s v="OFF-LA-10000240"/>
    <x v="1"/>
    <x v="2"/>
    <x v="2"/>
    <n v="7.31"/>
    <n v="1"/>
    <n v="0"/>
    <n v="3.4357000000000002"/>
  </r>
  <r>
    <n v="5929"/>
    <x v="2956"/>
    <x v="2"/>
    <x v="856"/>
    <d v="2011-10-15T00:00:00"/>
    <s v="Standard Class"/>
    <s v="DB-13555"/>
    <s v="Dorothy Badders"/>
    <x v="1"/>
    <s v="United States"/>
    <x v="115"/>
    <x v="36"/>
    <n v="72701"/>
    <x v="0"/>
    <s v="FUR-FU-10002107"/>
    <x v="0"/>
    <x v="5"/>
    <x v="1324"/>
    <n v="8.92"/>
    <n v="4"/>
    <n v="0"/>
    <n v="3.9247999999999998"/>
  </r>
  <r>
    <n v="5930"/>
    <x v="2957"/>
    <x v="3"/>
    <x v="437"/>
    <d v="2014-10-07T00:00:00"/>
    <s v="First Class"/>
    <s v="RL-19615"/>
    <s v="Rob Lucas"/>
    <x v="0"/>
    <s v="United States"/>
    <x v="10"/>
    <x v="9"/>
    <n v="19120"/>
    <x v="3"/>
    <s v="FUR-BO-10001519"/>
    <x v="0"/>
    <x v="0"/>
    <x v="666"/>
    <n v="87.21"/>
    <n v="3"/>
    <n v="0.5"/>
    <n v="-45.349200000000003"/>
  </r>
  <r>
    <n v="5931"/>
    <x v="2957"/>
    <x v="3"/>
    <x v="437"/>
    <d v="2014-10-07T00:00:00"/>
    <s v="First Class"/>
    <s v="RL-19615"/>
    <s v="Rob Lucas"/>
    <x v="0"/>
    <s v="United States"/>
    <x v="10"/>
    <x v="9"/>
    <n v="19120"/>
    <x v="3"/>
    <s v="OFF-PA-10004100"/>
    <x v="1"/>
    <x v="10"/>
    <x v="257"/>
    <n v="15.552"/>
    <n v="3"/>
    <n v="0.2"/>
    <n v="5.4432"/>
  </r>
  <r>
    <n v="5932"/>
    <x v="2957"/>
    <x v="3"/>
    <x v="437"/>
    <d v="2014-10-07T00:00:00"/>
    <s v="First Class"/>
    <s v="RL-19615"/>
    <s v="Rob Lucas"/>
    <x v="0"/>
    <s v="United States"/>
    <x v="10"/>
    <x v="9"/>
    <n v="19120"/>
    <x v="3"/>
    <s v="TEC-PH-10001363"/>
    <x v="2"/>
    <x v="7"/>
    <x v="427"/>
    <n v="683.98800000000006"/>
    <n v="2"/>
    <n v="0.4"/>
    <n v="-113.998"/>
  </r>
  <r>
    <n v="5933"/>
    <x v="2957"/>
    <x v="3"/>
    <x v="437"/>
    <d v="2014-10-07T00:00:00"/>
    <s v="First Class"/>
    <s v="RL-19615"/>
    <s v="Rob Lucas"/>
    <x v="0"/>
    <s v="United States"/>
    <x v="10"/>
    <x v="9"/>
    <n v="19120"/>
    <x v="3"/>
    <s v="OFF-ST-10004835"/>
    <x v="1"/>
    <x v="4"/>
    <x v="1406"/>
    <n v="13.391999999999999"/>
    <n v="3"/>
    <n v="0.2"/>
    <n v="1.0044"/>
  </r>
  <r>
    <n v="5934"/>
    <x v="2957"/>
    <x v="3"/>
    <x v="437"/>
    <d v="2014-10-07T00:00:00"/>
    <s v="First Class"/>
    <s v="RL-19615"/>
    <s v="Rob Lucas"/>
    <x v="0"/>
    <s v="United States"/>
    <x v="10"/>
    <x v="9"/>
    <n v="19120"/>
    <x v="3"/>
    <s v="TEC-AC-10002018"/>
    <x v="2"/>
    <x v="11"/>
    <x v="1674"/>
    <n v="16.776"/>
    <n v="3"/>
    <n v="0.2"/>
    <n v="4.8231000000000002"/>
  </r>
  <r>
    <n v="5935"/>
    <x v="2957"/>
    <x v="3"/>
    <x v="437"/>
    <d v="2014-10-07T00:00:00"/>
    <s v="First Class"/>
    <s v="RL-19615"/>
    <s v="Rob Lucas"/>
    <x v="0"/>
    <s v="United States"/>
    <x v="10"/>
    <x v="9"/>
    <n v="19120"/>
    <x v="3"/>
    <s v="TEC-AC-10003033"/>
    <x v="2"/>
    <x v="11"/>
    <x v="756"/>
    <n v="527.91999999999996"/>
    <n v="2"/>
    <n v="0.2"/>
    <n v="85.787000000000006"/>
  </r>
  <r>
    <n v="5936"/>
    <x v="2958"/>
    <x v="0"/>
    <x v="975"/>
    <d v="2013-05-07T00:00:00"/>
    <s v="Same Day"/>
    <s v="RB-19465"/>
    <s v="Rick Bensley"/>
    <x v="2"/>
    <s v="United States"/>
    <x v="4"/>
    <x v="4"/>
    <n v="98103"/>
    <x v="1"/>
    <s v="FUR-FU-10000221"/>
    <x v="0"/>
    <x v="5"/>
    <x v="529"/>
    <n v="25.4"/>
    <n v="5"/>
    <n v="0"/>
    <n v="8.6359999999999992"/>
  </r>
  <r>
    <n v="5937"/>
    <x v="2958"/>
    <x v="0"/>
    <x v="975"/>
    <d v="2013-05-07T00:00:00"/>
    <s v="Same Day"/>
    <s v="RB-19465"/>
    <s v="Rick Bensley"/>
    <x v="2"/>
    <s v="United States"/>
    <x v="4"/>
    <x v="4"/>
    <n v="98103"/>
    <x v="1"/>
    <s v="TEC-PH-10001198"/>
    <x v="2"/>
    <x v="7"/>
    <x v="1168"/>
    <n v="177.48"/>
    <n v="3"/>
    <n v="0.2"/>
    <n v="19.9665"/>
  </r>
  <r>
    <n v="5938"/>
    <x v="2958"/>
    <x v="0"/>
    <x v="975"/>
    <d v="2013-05-07T00:00:00"/>
    <s v="Same Day"/>
    <s v="RB-19465"/>
    <s v="Rick Bensley"/>
    <x v="2"/>
    <s v="United States"/>
    <x v="4"/>
    <x v="4"/>
    <n v="98103"/>
    <x v="1"/>
    <s v="TEC-PH-10002564"/>
    <x v="2"/>
    <x v="7"/>
    <x v="976"/>
    <n v="71.975999999999999"/>
    <n v="3"/>
    <n v="0.2"/>
    <n v="8.9969999999999999"/>
  </r>
  <r>
    <n v="5939"/>
    <x v="2959"/>
    <x v="3"/>
    <x v="240"/>
    <d v="2014-05-26T00:00:00"/>
    <s v="Standard Class"/>
    <s v="JF-15295"/>
    <s v="Jason Fortune-"/>
    <x v="0"/>
    <s v="United States"/>
    <x v="243"/>
    <x v="5"/>
    <n v="75023"/>
    <x v="2"/>
    <s v="TEC-PH-10003811"/>
    <x v="2"/>
    <x v="7"/>
    <x v="1187"/>
    <n v="95.992000000000004"/>
    <n v="1"/>
    <n v="0.2"/>
    <n v="9.5991999999999997"/>
  </r>
  <r>
    <n v="5940"/>
    <x v="2959"/>
    <x v="3"/>
    <x v="240"/>
    <d v="2014-05-26T00:00:00"/>
    <s v="Standard Class"/>
    <s v="JF-15295"/>
    <s v="Jason Fortune-"/>
    <x v="0"/>
    <s v="United States"/>
    <x v="243"/>
    <x v="5"/>
    <n v="75023"/>
    <x v="2"/>
    <s v="OFF-LA-10004178"/>
    <x v="1"/>
    <x v="2"/>
    <x v="1700"/>
    <n v="13.215999999999999"/>
    <n v="4"/>
    <n v="0.2"/>
    <n v="4.2952000000000004"/>
  </r>
  <r>
    <n v="5941"/>
    <x v="2960"/>
    <x v="3"/>
    <x v="386"/>
    <d v="2014-10-15T00:00:00"/>
    <s v="Second Class"/>
    <s v="RW-19690"/>
    <s v="Robert Waldorf"/>
    <x v="0"/>
    <s v="United States"/>
    <x v="1"/>
    <x v="1"/>
    <n v="90049"/>
    <x v="1"/>
    <s v="TEC-AC-10001465"/>
    <x v="2"/>
    <x v="11"/>
    <x v="473"/>
    <n v="435.84"/>
    <n v="12"/>
    <n v="0"/>
    <n v="130.75200000000001"/>
  </r>
  <r>
    <n v="5942"/>
    <x v="2960"/>
    <x v="3"/>
    <x v="386"/>
    <d v="2014-10-15T00:00:00"/>
    <s v="Second Class"/>
    <s v="RW-19690"/>
    <s v="Robert Waldorf"/>
    <x v="0"/>
    <s v="United States"/>
    <x v="1"/>
    <x v="1"/>
    <n v="90049"/>
    <x v="1"/>
    <s v="OFF-AR-10000940"/>
    <x v="1"/>
    <x v="6"/>
    <x v="134"/>
    <n v="5.88"/>
    <n v="2"/>
    <n v="0"/>
    <n v="1.5875999999999999"/>
  </r>
  <r>
    <n v="5943"/>
    <x v="2961"/>
    <x v="0"/>
    <x v="876"/>
    <d v="2013-08-14T00:00:00"/>
    <s v="Standard Class"/>
    <s v="VG-21790"/>
    <s v="Vivek Gonzalez"/>
    <x v="0"/>
    <s v="United States"/>
    <x v="1"/>
    <x v="1"/>
    <n v="90032"/>
    <x v="1"/>
    <s v="TEC-PH-10001700"/>
    <x v="2"/>
    <x v="7"/>
    <x v="193"/>
    <n v="211.16800000000001"/>
    <n v="4"/>
    <n v="0.2"/>
    <n v="18.4772"/>
  </r>
  <r>
    <n v="5944"/>
    <x v="2962"/>
    <x v="2"/>
    <x v="55"/>
    <d v="2011-08-29T00:00:00"/>
    <s v="Standard Class"/>
    <s v="JM-15265"/>
    <s v="Janet Molinari"/>
    <x v="1"/>
    <s v="United States"/>
    <x v="1"/>
    <x v="1"/>
    <n v="90036"/>
    <x v="1"/>
    <s v="FUR-FU-10000771"/>
    <x v="0"/>
    <x v="5"/>
    <x v="1426"/>
    <n v="6.28"/>
    <n v="1"/>
    <n v="0"/>
    <n v="2.6375999999999999"/>
  </r>
  <r>
    <n v="5945"/>
    <x v="2962"/>
    <x v="2"/>
    <x v="55"/>
    <d v="2011-08-29T00:00:00"/>
    <s v="Standard Class"/>
    <s v="JM-15265"/>
    <s v="Janet Molinari"/>
    <x v="1"/>
    <s v="United States"/>
    <x v="1"/>
    <x v="1"/>
    <n v="90036"/>
    <x v="1"/>
    <s v="TEC-AC-10002399"/>
    <x v="2"/>
    <x v="11"/>
    <x v="448"/>
    <n v="95.1"/>
    <n v="5"/>
    <n v="0"/>
    <n v="30.431999999999999"/>
  </r>
  <r>
    <n v="5946"/>
    <x v="2962"/>
    <x v="2"/>
    <x v="55"/>
    <d v="2011-08-29T00:00:00"/>
    <s v="Standard Class"/>
    <s v="JM-15265"/>
    <s v="Janet Molinari"/>
    <x v="1"/>
    <s v="United States"/>
    <x v="1"/>
    <x v="1"/>
    <n v="90036"/>
    <x v="1"/>
    <s v="OFF-PA-10004983"/>
    <x v="1"/>
    <x v="10"/>
    <x v="1323"/>
    <n v="25.92"/>
    <n v="4"/>
    <n v="0"/>
    <n v="12.441599999999999"/>
  </r>
  <r>
    <n v="5947"/>
    <x v="2962"/>
    <x v="2"/>
    <x v="55"/>
    <d v="2011-08-29T00:00:00"/>
    <s v="Standard Class"/>
    <s v="JM-15265"/>
    <s v="Janet Molinari"/>
    <x v="1"/>
    <s v="United States"/>
    <x v="1"/>
    <x v="1"/>
    <n v="90036"/>
    <x v="1"/>
    <s v="OFF-ST-10004258"/>
    <x v="1"/>
    <x v="4"/>
    <x v="754"/>
    <n v="48.84"/>
    <n v="4"/>
    <n v="0"/>
    <n v="13.1868"/>
  </r>
  <r>
    <n v="5948"/>
    <x v="2963"/>
    <x v="1"/>
    <x v="471"/>
    <d v="2012-09-18T00:00:00"/>
    <s v="Second Class"/>
    <s v="BE-11455"/>
    <s v="Brad Eason"/>
    <x v="2"/>
    <s v="United States"/>
    <x v="96"/>
    <x v="23"/>
    <n v="50315"/>
    <x v="2"/>
    <s v="OFF-BI-10004040"/>
    <x v="1"/>
    <x v="8"/>
    <x v="1478"/>
    <n v="25.9"/>
    <n v="5"/>
    <n v="0"/>
    <n v="12.691000000000001"/>
  </r>
  <r>
    <n v="5949"/>
    <x v="2964"/>
    <x v="3"/>
    <x v="916"/>
    <d v="2014-06-03T00:00:00"/>
    <s v="Same Day"/>
    <s v="CB-12535"/>
    <s v="Claudia Bergmann"/>
    <x v="1"/>
    <s v="United States"/>
    <x v="295"/>
    <x v="35"/>
    <n v="38671"/>
    <x v="0"/>
    <s v="OFF-EN-10003862"/>
    <x v="1"/>
    <x v="12"/>
    <x v="753"/>
    <n v="42.68"/>
    <n v="4"/>
    <n v="0"/>
    <n v="19.6328"/>
  </r>
  <r>
    <n v="5950"/>
    <x v="2964"/>
    <x v="3"/>
    <x v="916"/>
    <d v="2014-06-03T00:00:00"/>
    <s v="Same Day"/>
    <s v="CB-12535"/>
    <s v="Claudia Bergmann"/>
    <x v="1"/>
    <s v="United States"/>
    <x v="295"/>
    <x v="35"/>
    <n v="38671"/>
    <x v="0"/>
    <s v="TEC-AC-10004571"/>
    <x v="2"/>
    <x v="11"/>
    <x v="404"/>
    <n v="299.97000000000003"/>
    <n v="3"/>
    <n v="0"/>
    <n v="125.98739999999999"/>
  </r>
  <r>
    <n v="5951"/>
    <x v="2964"/>
    <x v="3"/>
    <x v="916"/>
    <d v="2014-06-03T00:00:00"/>
    <s v="Same Day"/>
    <s v="CB-12535"/>
    <s v="Claudia Bergmann"/>
    <x v="1"/>
    <s v="United States"/>
    <x v="295"/>
    <x v="35"/>
    <n v="38671"/>
    <x v="0"/>
    <s v="OFF-AP-10000891"/>
    <x v="1"/>
    <x v="9"/>
    <x v="163"/>
    <n v="262.24"/>
    <n v="2"/>
    <n v="0"/>
    <n v="78.671999999999997"/>
  </r>
  <r>
    <n v="5952"/>
    <x v="2964"/>
    <x v="3"/>
    <x v="916"/>
    <d v="2014-06-03T00:00:00"/>
    <s v="Same Day"/>
    <s v="CB-12535"/>
    <s v="Claudia Bergmann"/>
    <x v="1"/>
    <s v="United States"/>
    <x v="295"/>
    <x v="35"/>
    <n v="38671"/>
    <x v="0"/>
    <s v="OFF-BI-10002026"/>
    <x v="1"/>
    <x v="8"/>
    <x v="1749"/>
    <n v="234.36"/>
    <n v="6"/>
    <n v="0"/>
    <n v="112.4928"/>
  </r>
  <r>
    <n v="5953"/>
    <x v="2965"/>
    <x v="3"/>
    <x v="4"/>
    <d v="2014-04-22T00:00:00"/>
    <s v="Standard Class"/>
    <s v="SD-20485"/>
    <s v="Shirley Daniels"/>
    <x v="2"/>
    <s v="United States"/>
    <x v="12"/>
    <x v="5"/>
    <n v="77041"/>
    <x v="2"/>
    <s v="OFF-PA-10001826"/>
    <x v="1"/>
    <x v="10"/>
    <x v="1750"/>
    <n v="20.736000000000001"/>
    <n v="4"/>
    <n v="0.2"/>
    <n v="7.2576000000000001"/>
  </r>
  <r>
    <n v="5954"/>
    <x v="2966"/>
    <x v="2"/>
    <x v="809"/>
    <d v="2011-03-31T00:00:00"/>
    <s v="First Class"/>
    <s v="SG-20890"/>
    <s v="Susan Gilcrest"/>
    <x v="1"/>
    <s v="United States"/>
    <x v="20"/>
    <x v="15"/>
    <n v="10009"/>
    <x v="3"/>
    <s v="OFF-AR-10001231"/>
    <x v="1"/>
    <x v="6"/>
    <x v="1686"/>
    <n v="10.5"/>
    <n v="5"/>
    <n v="0"/>
    <n v="2.94"/>
  </r>
  <r>
    <n v="5955"/>
    <x v="2967"/>
    <x v="2"/>
    <x v="7"/>
    <d v="2011-11-15T00:00:00"/>
    <s v="Second Class"/>
    <s v="TS-21430"/>
    <s v="Tom Stivers"/>
    <x v="1"/>
    <s v="United States"/>
    <x v="265"/>
    <x v="9"/>
    <n v="19601"/>
    <x v="3"/>
    <s v="FUR-FU-10000409"/>
    <x v="0"/>
    <x v="5"/>
    <x v="1421"/>
    <n v="23.968"/>
    <n v="2"/>
    <n v="0.2"/>
    <n v="7.7896000000000001"/>
  </r>
  <r>
    <n v="5956"/>
    <x v="2967"/>
    <x v="2"/>
    <x v="7"/>
    <d v="2011-11-15T00:00:00"/>
    <s v="Second Class"/>
    <s v="TS-21430"/>
    <s v="Tom Stivers"/>
    <x v="1"/>
    <s v="United States"/>
    <x v="265"/>
    <x v="9"/>
    <n v="19601"/>
    <x v="3"/>
    <s v="FUR-BO-10002545"/>
    <x v="0"/>
    <x v="0"/>
    <x v="37"/>
    <n v="521.96"/>
    <n v="4"/>
    <n v="0.5"/>
    <n v="-250.54079999999999"/>
  </r>
  <r>
    <n v="5957"/>
    <x v="2968"/>
    <x v="0"/>
    <x v="299"/>
    <d v="2013-03-16T00:00:00"/>
    <s v="Second Class"/>
    <s v="DK-13225"/>
    <s v="Dean Katz"/>
    <x v="1"/>
    <s v="United States"/>
    <x v="8"/>
    <x v="1"/>
    <n v="94109"/>
    <x v="1"/>
    <s v="OFF-ST-10002756"/>
    <x v="1"/>
    <x v="4"/>
    <x v="270"/>
    <n v="676.55"/>
    <n v="5"/>
    <n v="0"/>
    <n v="6.7655000000000003"/>
  </r>
  <r>
    <n v="5958"/>
    <x v="2968"/>
    <x v="0"/>
    <x v="299"/>
    <d v="2013-03-16T00:00:00"/>
    <s v="Second Class"/>
    <s v="DK-13225"/>
    <s v="Dean Katz"/>
    <x v="1"/>
    <s v="United States"/>
    <x v="8"/>
    <x v="1"/>
    <n v="94109"/>
    <x v="1"/>
    <s v="OFF-AP-10003842"/>
    <x v="1"/>
    <x v="9"/>
    <x v="1247"/>
    <n v="154.9"/>
    <n v="5"/>
    <n v="0"/>
    <n v="40.274000000000001"/>
  </r>
  <r>
    <n v="5959"/>
    <x v="2968"/>
    <x v="0"/>
    <x v="299"/>
    <d v="2013-03-16T00:00:00"/>
    <s v="Second Class"/>
    <s v="DK-13225"/>
    <s v="Dean Katz"/>
    <x v="1"/>
    <s v="United States"/>
    <x v="8"/>
    <x v="1"/>
    <n v="94109"/>
    <x v="1"/>
    <s v="OFF-EN-10004459"/>
    <x v="1"/>
    <x v="12"/>
    <x v="655"/>
    <n v="30.56"/>
    <n v="4"/>
    <n v="0"/>
    <n v="14.974399999999999"/>
  </r>
  <r>
    <n v="5960"/>
    <x v="2968"/>
    <x v="0"/>
    <x v="299"/>
    <d v="2013-03-16T00:00:00"/>
    <s v="Second Class"/>
    <s v="DK-13225"/>
    <s v="Dean Katz"/>
    <x v="1"/>
    <s v="United States"/>
    <x v="8"/>
    <x v="1"/>
    <n v="94109"/>
    <x v="1"/>
    <s v="FUR-CH-10003746"/>
    <x v="0"/>
    <x v="1"/>
    <x v="617"/>
    <n v="770.35199999999998"/>
    <n v="3"/>
    <n v="0.2"/>
    <n v="77.035200000000003"/>
  </r>
  <r>
    <n v="5961"/>
    <x v="2969"/>
    <x v="3"/>
    <x v="839"/>
    <d v="2014-02-15T00:00:00"/>
    <s v="Second Class"/>
    <s v="ML-17395"/>
    <s v="Marina Lichtenstein"/>
    <x v="1"/>
    <s v="United States"/>
    <x v="1"/>
    <x v="1"/>
    <n v="90045"/>
    <x v="1"/>
    <s v="FUR-FU-10003142"/>
    <x v="0"/>
    <x v="5"/>
    <x v="1201"/>
    <n v="21.12"/>
    <n v="4"/>
    <n v="0"/>
    <n v="6.5472000000000001"/>
  </r>
  <r>
    <n v="5962"/>
    <x v="2970"/>
    <x v="2"/>
    <x v="7"/>
    <d v="2011-11-13T00:00:00"/>
    <s v="Second Class"/>
    <s v="MA-17560"/>
    <s v="Matt Abelman"/>
    <x v="2"/>
    <s v="United States"/>
    <x v="1"/>
    <x v="1"/>
    <n v="90004"/>
    <x v="1"/>
    <s v="TEC-PH-10001425"/>
    <x v="2"/>
    <x v="7"/>
    <x v="511"/>
    <n v="575.928"/>
    <n v="9"/>
    <n v="0.2"/>
    <n v="57.592799999999997"/>
  </r>
  <r>
    <n v="5963"/>
    <x v="2970"/>
    <x v="2"/>
    <x v="7"/>
    <d v="2011-11-13T00:00:00"/>
    <s v="Second Class"/>
    <s v="MA-17560"/>
    <s v="Matt Abelman"/>
    <x v="2"/>
    <s v="United States"/>
    <x v="1"/>
    <x v="1"/>
    <n v="90004"/>
    <x v="1"/>
    <s v="OFF-AP-10001626"/>
    <x v="1"/>
    <x v="9"/>
    <x v="1016"/>
    <n v="7.78"/>
    <n v="2"/>
    <n v="0"/>
    <n v="2.0228000000000002"/>
  </r>
  <r>
    <n v="5964"/>
    <x v="2970"/>
    <x v="2"/>
    <x v="7"/>
    <d v="2011-11-13T00:00:00"/>
    <s v="Second Class"/>
    <s v="MA-17560"/>
    <s v="Matt Abelman"/>
    <x v="2"/>
    <s v="United States"/>
    <x v="1"/>
    <x v="1"/>
    <n v="90004"/>
    <x v="1"/>
    <s v="OFF-PA-10003625"/>
    <x v="1"/>
    <x v="10"/>
    <x v="750"/>
    <n v="123.92"/>
    <n v="4"/>
    <n v="0"/>
    <n v="55.764000000000003"/>
  </r>
  <r>
    <n v="5965"/>
    <x v="2971"/>
    <x v="3"/>
    <x v="648"/>
    <d v="2014-08-26T00:00:00"/>
    <s v="Standard Class"/>
    <s v="LR-17035"/>
    <s v="Lisa Ryan"/>
    <x v="1"/>
    <s v="United States"/>
    <x v="8"/>
    <x v="1"/>
    <n v="94109"/>
    <x v="1"/>
    <s v="OFF-SU-10004768"/>
    <x v="1"/>
    <x v="14"/>
    <x v="1299"/>
    <n v="17.22"/>
    <n v="3"/>
    <n v="0"/>
    <n v="5.1660000000000004"/>
  </r>
  <r>
    <n v="5966"/>
    <x v="2971"/>
    <x v="3"/>
    <x v="648"/>
    <d v="2014-08-26T00:00:00"/>
    <s v="Standard Class"/>
    <s v="LR-17035"/>
    <s v="Lisa Ryan"/>
    <x v="1"/>
    <s v="United States"/>
    <x v="8"/>
    <x v="1"/>
    <n v="94109"/>
    <x v="1"/>
    <s v="OFF-ST-10000777"/>
    <x v="1"/>
    <x v="4"/>
    <x v="117"/>
    <n v="226.56"/>
    <n v="6"/>
    <n v="0"/>
    <n v="63.436799999999998"/>
  </r>
  <r>
    <n v="5967"/>
    <x v="2971"/>
    <x v="3"/>
    <x v="648"/>
    <d v="2014-08-26T00:00:00"/>
    <s v="Standard Class"/>
    <s v="LR-17035"/>
    <s v="Lisa Ryan"/>
    <x v="1"/>
    <s v="United States"/>
    <x v="8"/>
    <x v="1"/>
    <n v="94109"/>
    <x v="1"/>
    <s v="TEC-PH-10003171"/>
    <x v="2"/>
    <x v="7"/>
    <x v="1495"/>
    <n v="107.88"/>
    <n v="3"/>
    <n v="0.2"/>
    <n v="10.788"/>
  </r>
  <r>
    <n v="5968"/>
    <x v="2972"/>
    <x v="0"/>
    <x v="804"/>
    <d v="2013-01-17T00:00:00"/>
    <s v="First Class"/>
    <s v="BE-11335"/>
    <s v="Bill Eplett"/>
    <x v="2"/>
    <s v="United States"/>
    <x v="20"/>
    <x v="15"/>
    <n v="10009"/>
    <x v="3"/>
    <s v="OFF-PA-10001033"/>
    <x v="1"/>
    <x v="10"/>
    <x v="1500"/>
    <n v="81.98"/>
    <n v="2"/>
    <n v="0"/>
    <n v="40.170200000000001"/>
  </r>
  <r>
    <n v="5969"/>
    <x v="2973"/>
    <x v="2"/>
    <x v="836"/>
    <d v="2011-07-22T00:00:00"/>
    <s v="First Class"/>
    <s v="CC-12145"/>
    <s v="Charles Crestani"/>
    <x v="0"/>
    <s v="United States"/>
    <x v="70"/>
    <x v="1"/>
    <n v="92105"/>
    <x v="1"/>
    <s v="OFF-PA-10000418"/>
    <x v="1"/>
    <x v="10"/>
    <x v="961"/>
    <n v="104.85"/>
    <n v="1"/>
    <n v="0"/>
    <n v="50.328000000000003"/>
  </r>
  <r>
    <n v="5970"/>
    <x v="2973"/>
    <x v="2"/>
    <x v="836"/>
    <d v="2011-07-22T00:00:00"/>
    <s v="First Class"/>
    <s v="CC-12145"/>
    <s v="Charles Crestani"/>
    <x v="0"/>
    <s v="United States"/>
    <x v="70"/>
    <x v="1"/>
    <n v="92105"/>
    <x v="1"/>
    <s v="OFF-BI-10001982"/>
    <x v="1"/>
    <x v="8"/>
    <x v="301"/>
    <n v="8.7040000000000006"/>
    <n v="2"/>
    <n v="0.2"/>
    <n v="3.1551999999999998"/>
  </r>
  <r>
    <n v="5971"/>
    <x v="2973"/>
    <x v="2"/>
    <x v="836"/>
    <d v="2011-07-22T00:00:00"/>
    <s v="First Class"/>
    <s v="CC-12145"/>
    <s v="Charles Crestani"/>
    <x v="0"/>
    <s v="United States"/>
    <x v="70"/>
    <x v="1"/>
    <n v="92105"/>
    <x v="1"/>
    <s v="OFF-PA-10002230"/>
    <x v="1"/>
    <x v="10"/>
    <x v="384"/>
    <n v="19.920000000000002"/>
    <n v="4"/>
    <n v="0"/>
    <n v="9.7607999999999997"/>
  </r>
  <r>
    <n v="5972"/>
    <x v="2973"/>
    <x v="2"/>
    <x v="836"/>
    <d v="2011-07-22T00:00:00"/>
    <s v="First Class"/>
    <s v="CC-12145"/>
    <s v="Charles Crestani"/>
    <x v="0"/>
    <s v="United States"/>
    <x v="70"/>
    <x v="1"/>
    <n v="92105"/>
    <x v="1"/>
    <s v="FUR-FU-10003577"/>
    <x v="0"/>
    <x v="5"/>
    <x v="608"/>
    <n v="43.02"/>
    <n v="3"/>
    <n v="0"/>
    <n v="15.4872"/>
  </r>
  <r>
    <n v="5973"/>
    <x v="2974"/>
    <x v="3"/>
    <x v="695"/>
    <d v="2014-12-02T00:00:00"/>
    <s v="Standard Class"/>
    <s v="BD-11770"/>
    <s v="Bryan Davis"/>
    <x v="0"/>
    <s v="United States"/>
    <x v="20"/>
    <x v="15"/>
    <n v="10024"/>
    <x v="3"/>
    <s v="FUR-BO-10001811"/>
    <x v="0"/>
    <x v="0"/>
    <x v="779"/>
    <n v="240.78399999999999"/>
    <n v="1"/>
    <n v="0.2"/>
    <n v="30.097999999999999"/>
  </r>
  <r>
    <n v="5974"/>
    <x v="2975"/>
    <x v="1"/>
    <x v="707"/>
    <d v="2012-12-29T00:00:00"/>
    <s v="Standard Class"/>
    <s v="JK-15640"/>
    <s v="Jim Kriz"/>
    <x v="2"/>
    <s v="United States"/>
    <x v="20"/>
    <x v="15"/>
    <n v="10011"/>
    <x v="3"/>
    <s v="OFF-AP-10003779"/>
    <x v="1"/>
    <x v="9"/>
    <x v="1448"/>
    <n v="414.96"/>
    <n v="2"/>
    <n v="0"/>
    <n v="124.488"/>
  </r>
  <r>
    <n v="5975"/>
    <x v="2976"/>
    <x v="0"/>
    <x v="750"/>
    <d v="2013-10-14T00:00:00"/>
    <s v="Standard Class"/>
    <s v="DB-13615"/>
    <s v="Doug Bickford"/>
    <x v="0"/>
    <s v="United States"/>
    <x v="35"/>
    <x v="3"/>
    <n v="28205"/>
    <x v="0"/>
    <s v="OFF-ST-10000676"/>
    <x v="1"/>
    <x v="4"/>
    <x v="871"/>
    <n v="387.72"/>
    <n v="5"/>
    <n v="0.2"/>
    <n v="-67.850999999999999"/>
  </r>
  <r>
    <n v="5976"/>
    <x v="2977"/>
    <x v="3"/>
    <x v="1002"/>
    <d v="2014-07-18T00:00:00"/>
    <s v="Standard Class"/>
    <s v="RR-19525"/>
    <s v="Rick Reed"/>
    <x v="1"/>
    <s v="United States"/>
    <x v="356"/>
    <x v="41"/>
    <n v="66212"/>
    <x v="2"/>
    <s v="OFF-ST-10001496"/>
    <x v="1"/>
    <x v="4"/>
    <x v="726"/>
    <n v="360.38"/>
    <n v="2"/>
    <n v="0"/>
    <n v="93.698800000000006"/>
  </r>
  <r>
    <n v="5977"/>
    <x v="2977"/>
    <x v="3"/>
    <x v="1002"/>
    <d v="2014-07-18T00:00:00"/>
    <s v="Standard Class"/>
    <s v="RR-19525"/>
    <s v="Rick Reed"/>
    <x v="1"/>
    <s v="United States"/>
    <x v="356"/>
    <x v="41"/>
    <n v="66212"/>
    <x v="2"/>
    <s v="OFF-PA-10003673"/>
    <x v="1"/>
    <x v="10"/>
    <x v="971"/>
    <n v="13.56"/>
    <n v="2"/>
    <n v="0"/>
    <n v="6.2375999999999996"/>
  </r>
  <r>
    <n v="5978"/>
    <x v="2978"/>
    <x v="3"/>
    <x v="558"/>
    <d v="2014-04-26T00:00:00"/>
    <s v="First Class"/>
    <s v="SV-20935"/>
    <s v="Susan Vittorini"/>
    <x v="0"/>
    <s v="United States"/>
    <x v="123"/>
    <x v="16"/>
    <n v="85204"/>
    <x v="1"/>
    <s v="TEC-PH-10004614"/>
    <x v="2"/>
    <x v="7"/>
    <x v="299"/>
    <n v="552"/>
    <n v="10"/>
    <n v="0.2"/>
    <n v="34.5"/>
  </r>
  <r>
    <n v="5979"/>
    <x v="2979"/>
    <x v="2"/>
    <x v="557"/>
    <d v="2011-09-13T00:00:00"/>
    <s v="Standard Class"/>
    <s v="RB-19465"/>
    <s v="Rick Bensley"/>
    <x v="2"/>
    <s v="United States"/>
    <x v="251"/>
    <x v="26"/>
    <n v="74133"/>
    <x v="2"/>
    <s v="FUR-TA-10001039"/>
    <x v="0"/>
    <x v="3"/>
    <x v="824"/>
    <n v="429.9"/>
    <n v="5"/>
    <n v="0"/>
    <n v="111.774"/>
  </r>
  <r>
    <n v="5980"/>
    <x v="2979"/>
    <x v="2"/>
    <x v="557"/>
    <d v="2011-09-13T00:00:00"/>
    <s v="Standard Class"/>
    <s v="RB-19465"/>
    <s v="Rick Bensley"/>
    <x v="2"/>
    <s v="United States"/>
    <x v="251"/>
    <x v="26"/>
    <n v="74133"/>
    <x v="2"/>
    <s v="OFF-BI-10000474"/>
    <x v="1"/>
    <x v="8"/>
    <x v="27"/>
    <n v="32.06"/>
    <n v="2"/>
    <n v="0"/>
    <n v="15.3888"/>
  </r>
  <r>
    <n v="5981"/>
    <x v="2979"/>
    <x v="2"/>
    <x v="557"/>
    <d v="2011-09-13T00:00:00"/>
    <s v="Standard Class"/>
    <s v="RB-19465"/>
    <s v="Rick Bensley"/>
    <x v="2"/>
    <s v="United States"/>
    <x v="251"/>
    <x v="26"/>
    <n v="74133"/>
    <x v="2"/>
    <s v="FUR-CH-10004698"/>
    <x v="0"/>
    <x v="1"/>
    <x v="166"/>
    <n v="161.96"/>
    <n v="2"/>
    <n v="0"/>
    <n v="45.348799999999997"/>
  </r>
  <r>
    <n v="5982"/>
    <x v="2979"/>
    <x v="2"/>
    <x v="557"/>
    <d v="2011-09-13T00:00:00"/>
    <s v="Standard Class"/>
    <s v="RB-19465"/>
    <s v="Rick Bensley"/>
    <x v="2"/>
    <s v="United States"/>
    <x v="251"/>
    <x v="26"/>
    <n v="74133"/>
    <x v="2"/>
    <s v="OFF-ST-10003327"/>
    <x v="1"/>
    <x v="4"/>
    <x v="333"/>
    <n v="19.86"/>
    <n v="2"/>
    <n v="0"/>
    <n v="5.7594000000000003"/>
  </r>
  <r>
    <n v="5983"/>
    <x v="2980"/>
    <x v="0"/>
    <x v="831"/>
    <d v="2013-11-29T00:00:00"/>
    <s v="Standard Class"/>
    <s v="MV-18190"/>
    <s v="Mike Vittorini"/>
    <x v="0"/>
    <s v="United States"/>
    <x v="20"/>
    <x v="15"/>
    <n v="10035"/>
    <x v="3"/>
    <s v="OFF-PA-10000232"/>
    <x v="1"/>
    <x v="10"/>
    <x v="1622"/>
    <n v="12.96"/>
    <n v="2"/>
    <n v="0"/>
    <n v="6.3503999999999996"/>
  </r>
  <r>
    <n v="5984"/>
    <x v="2981"/>
    <x v="3"/>
    <x v="118"/>
    <d v="2014-09-19T00:00:00"/>
    <s v="Second Class"/>
    <s v="EH-14185"/>
    <s v="Evan Henry"/>
    <x v="0"/>
    <s v="United States"/>
    <x v="10"/>
    <x v="9"/>
    <n v="19143"/>
    <x v="3"/>
    <s v="OFF-PA-10003657"/>
    <x v="1"/>
    <x v="10"/>
    <x v="624"/>
    <n v="20.544"/>
    <n v="6"/>
    <n v="0.2"/>
    <n v="6.42"/>
  </r>
  <r>
    <n v="5985"/>
    <x v="2982"/>
    <x v="0"/>
    <x v="1080"/>
    <d v="2013-07-26T00:00:00"/>
    <s v="Standard Class"/>
    <s v="JS-16030"/>
    <s v="Joy Smith"/>
    <x v="0"/>
    <s v="United States"/>
    <x v="413"/>
    <x v="35"/>
    <n v="39401"/>
    <x v="0"/>
    <s v="FUR-FU-10001185"/>
    <x v="0"/>
    <x v="5"/>
    <x v="1414"/>
    <n v="185.58"/>
    <n v="6"/>
    <n v="0"/>
    <n v="76.087800000000001"/>
  </r>
  <r>
    <n v="5986"/>
    <x v="2982"/>
    <x v="0"/>
    <x v="1080"/>
    <d v="2013-07-26T00:00:00"/>
    <s v="Standard Class"/>
    <s v="JS-16030"/>
    <s v="Joy Smith"/>
    <x v="0"/>
    <s v="United States"/>
    <x v="413"/>
    <x v="35"/>
    <n v="39401"/>
    <x v="0"/>
    <s v="OFF-BI-10003007"/>
    <x v="1"/>
    <x v="8"/>
    <x v="1542"/>
    <n v="77.56"/>
    <n v="2"/>
    <n v="0"/>
    <n v="35.677599999999998"/>
  </r>
  <r>
    <n v="5987"/>
    <x v="2982"/>
    <x v="0"/>
    <x v="1080"/>
    <d v="2013-07-26T00:00:00"/>
    <s v="Standard Class"/>
    <s v="JS-16030"/>
    <s v="Joy Smith"/>
    <x v="0"/>
    <s v="United States"/>
    <x v="413"/>
    <x v="35"/>
    <n v="39401"/>
    <x v="0"/>
    <s v="OFF-ST-10002485"/>
    <x v="1"/>
    <x v="4"/>
    <x v="209"/>
    <n v="87.92"/>
    <n v="4"/>
    <n v="0"/>
    <n v="0.87919999999999998"/>
  </r>
  <r>
    <n v="5988"/>
    <x v="2982"/>
    <x v="0"/>
    <x v="1080"/>
    <d v="2013-07-26T00:00:00"/>
    <s v="Standard Class"/>
    <s v="JS-16030"/>
    <s v="Joy Smith"/>
    <x v="0"/>
    <s v="United States"/>
    <x v="413"/>
    <x v="35"/>
    <n v="39401"/>
    <x v="0"/>
    <s v="OFF-PA-10001033"/>
    <x v="1"/>
    <x v="10"/>
    <x v="1500"/>
    <n v="245.94"/>
    <n v="6"/>
    <n v="0"/>
    <n v="120.5106"/>
  </r>
  <r>
    <n v="5989"/>
    <x v="2982"/>
    <x v="0"/>
    <x v="1080"/>
    <d v="2013-07-26T00:00:00"/>
    <s v="Standard Class"/>
    <s v="JS-16030"/>
    <s v="Joy Smith"/>
    <x v="0"/>
    <s v="United States"/>
    <x v="413"/>
    <x v="35"/>
    <n v="39401"/>
    <x v="0"/>
    <s v="OFF-BI-10000404"/>
    <x v="1"/>
    <x v="8"/>
    <x v="476"/>
    <n v="8.6"/>
    <n v="1"/>
    <n v="0"/>
    <n v="4.0419999999999998"/>
  </r>
  <r>
    <n v="5990"/>
    <x v="2982"/>
    <x v="0"/>
    <x v="1080"/>
    <d v="2013-07-26T00:00:00"/>
    <s v="Standard Class"/>
    <s v="JS-16030"/>
    <s v="Joy Smith"/>
    <x v="0"/>
    <s v="United States"/>
    <x v="413"/>
    <x v="35"/>
    <n v="39401"/>
    <x v="0"/>
    <s v="FUR-BO-10003546"/>
    <x v="0"/>
    <x v="0"/>
    <x v="1638"/>
    <n v="504.9"/>
    <n v="5"/>
    <n v="0"/>
    <n v="126.22499999999999"/>
  </r>
  <r>
    <n v="5991"/>
    <x v="2983"/>
    <x v="3"/>
    <x v="175"/>
    <d v="2014-09-22T00:00:00"/>
    <s v="Standard Class"/>
    <s v="ES-14020"/>
    <s v="Erica Smith"/>
    <x v="0"/>
    <s v="United States"/>
    <x v="1"/>
    <x v="1"/>
    <n v="90049"/>
    <x v="1"/>
    <s v="OFF-BI-10004390"/>
    <x v="1"/>
    <x v="8"/>
    <x v="1155"/>
    <n v="2357.4879999999998"/>
    <n v="7"/>
    <n v="0.2"/>
    <n v="884.05799999999999"/>
  </r>
  <r>
    <n v="5992"/>
    <x v="2983"/>
    <x v="3"/>
    <x v="175"/>
    <d v="2014-09-22T00:00:00"/>
    <s v="Standard Class"/>
    <s v="ES-14020"/>
    <s v="Erica Smith"/>
    <x v="0"/>
    <s v="United States"/>
    <x v="1"/>
    <x v="1"/>
    <n v="90049"/>
    <x v="1"/>
    <s v="TEC-PH-10001700"/>
    <x v="2"/>
    <x v="7"/>
    <x v="193"/>
    <n v="369.54399999999998"/>
    <n v="7"/>
    <n v="0.2"/>
    <n v="32.335099999999997"/>
  </r>
  <r>
    <n v="5993"/>
    <x v="2983"/>
    <x v="3"/>
    <x v="175"/>
    <d v="2014-09-22T00:00:00"/>
    <s v="Standard Class"/>
    <s v="ES-14020"/>
    <s v="Erica Smith"/>
    <x v="0"/>
    <s v="United States"/>
    <x v="1"/>
    <x v="1"/>
    <n v="90049"/>
    <x v="1"/>
    <s v="FUR-CH-10003396"/>
    <x v="0"/>
    <x v="1"/>
    <x v="385"/>
    <n v="184.75200000000001"/>
    <n v="3"/>
    <n v="0.2"/>
    <n v="-20.784600000000001"/>
  </r>
  <r>
    <n v="5994"/>
    <x v="2984"/>
    <x v="0"/>
    <x v="25"/>
    <d v="2013-12-12T00:00:00"/>
    <s v="Same Day"/>
    <s v="NS-18640"/>
    <s v="Noel Staavos"/>
    <x v="1"/>
    <s v="United States"/>
    <x v="38"/>
    <x v="24"/>
    <n v="43229"/>
    <x v="3"/>
    <s v="OFF-ST-10001558"/>
    <x v="1"/>
    <x v="4"/>
    <x v="712"/>
    <n v="64.959999999999994"/>
    <n v="5"/>
    <n v="0.2"/>
    <n v="-4.0599999999999996"/>
  </r>
  <r>
    <n v="5995"/>
    <x v="2984"/>
    <x v="0"/>
    <x v="25"/>
    <d v="2013-12-12T00:00:00"/>
    <s v="Same Day"/>
    <s v="NS-18640"/>
    <s v="Noel Staavos"/>
    <x v="1"/>
    <s v="United States"/>
    <x v="38"/>
    <x v="24"/>
    <n v="43229"/>
    <x v="3"/>
    <s v="OFF-SU-10004782"/>
    <x v="1"/>
    <x v="14"/>
    <x v="1548"/>
    <n v="13.52"/>
    <n v="2"/>
    <n v="0.2"/>
    <n v="1.69"/>
  </r>
  <r>
    <n v="5996"/>
    <x v="2984"/>
    <x v="0"/>
    <x v="25"/>
    <d v="2013-12-12T00:00:00"/>
    <s v="Same Day"/>
    <s v="NS-18640"/>
    <s v="Noel Staavos"/>
    <x v="1"/>
    <s v="United States"/>
    <x v="38"/>
    <x v="24"/>
    <n v="43229"/>
    <x v="3"/>
    <s v="FUR-CH-10003298"/>
    <x v="0"/>
    <x v="1"/>
    <x v="1567"/>
    <n v="458.43"/>
    <n v="5"/>
    <n v="0.3"/>
    <n v="-137.529"/>
  </r>
  <r>
    <n v="5997"/>
    <x v="2984"/>
    <x v="0"/>
    <x v="25"/>
    <d v="2013-12-12T00:00:00"/>
    <s v="Same Day"/>
    <s v="NS-18640"/>
    <s v="Noel Staavos"/>
    <x v="1"/>
    <s v="United States"/>
    <x v="38"/>
    <x v="24"/>
    <n v="43229"/>
    <x v="3"/>
    <s v="OFF-AP-10000576"/>
    <x v="1"/>
    <x v="9"/>
    <x v="842"/>
    <n v="387.13600000000002"/>
    <n v="4"/>
    <n v="0.2"/>
    <n v="24.196000000000002"/>
  </r>
  <r>
    <n v="5998"/>
    <x v="2984"/>
    <x v="0"/>
    <x v="25"/>
    <d v="2013-12-12T00:00:00"/>
    <s v="Same Day"/>
    <s v="NS-18640"/>
    <s v="Noel Staavos"/>
    <x v="1"/>
    <s v="United States"/>
    <x v="38"/>
    <x v="24"/>
    <n v="43229"/>
    <x v="3"/>
    <s v="FUR-TA-10003008"/>
    <x v="0"/>
    <x v="3"/>
    <x v="946"/>
    <n v="328.59"/>
    <n v="3"/>
    <n v="0.4"/>
    <n v="-147.8655"/>
  </r>
  <r>
    <n v="5999"/>
    <x v="2985"/>
    <x v="2"/>
    <x v="325"/>
    <d v="2011-12-14T00:00:00"/>
    <s v="Standard Class"/>
    <s v="SH-19975"/>
    <s v="Sally Hughsby"/>
    <x v="1"/>
    <s v="United States"/>
    <x v="460"/>
    <x v="45"/>
    <n v="83605"/>
    <x v="1"/>
    <s v="FUR-CH-10001708"/>
    <x v="0"/>
    <x v="1"/>
    <x v="884"/>
    <n v="338.35199999999998"/>
    <n v="3"/>
    <n v="0.2"/>
    <n v="4.2294"/>
  </r>
  <r>
    <n v="6000"/>
    <x v="2985"/>
    <x v="2"/>
    <x v="325"/>
    <d v="2011-12-14T00:00:00"/>
    <s v="Standard Class"/>
    <s v="SH-19975"/>
    <s v="Sally Hughsby"/>
    <x v="1"/>
    <s v="United States"/>
    <x v="460"/>
    <x v="45"/>
    <n v="83605"/>
    <x v="1"/>
    <s v="OFF-PA-10000019"/>
    <x v="1"/>
    <x v="10"/>
    <x v="704"/>
    <n v="25.92"/>
    <n v="4"/>
    <n v="0"/>
    <n v="12.441599999999999"/>
  </r>
  <r>
    <n v="6001"/>
    <x v="2985"/>
    <x v="2"/>
    <x v="325"/>
    <d v="2011-12-14T00:00:00"/>
    <s v="Standard Class"/>
    <s v="SH-19975"/>
    <s v="Sally Hughsby"/>
    <x v="1"/>
    <s v="United States"/>
    <x v="460"/>
    <x v="45"/>
    <n v="83605"/>
    <x v="1"/>
    <s v="OFF-PA-10002222"/>
    <x v="1"/>
    <x v="10"/>
    <x v="389"/>
    <n v="91.36"/>
    <n v="4"/>
    <n v="0"/>
    <n v="42.025599999999997"/>
  </r>
  <r>
    <n v="6002"/>
    <x v="2986"/>
    <x v="2"/>
    <x v="736"/>
    <d v="2011-12-17T00:00:00"/>
    <s v="Standard Class"/>
    <s v="RF-19345"/>
    <s v="Randy Ferguson"/>
    <x v="1"/>
    <s v="United States"/>
    <x v="42"/>
    <x v="16"/>
    <n v="85023"/>
    <x v="1"/>
    <s v="FUR-FU-10002553"/>
    <x v="0"/>
    <x v="5"/>
    <x v="1121"/>
    <n v="87.96"/>
    <n v="3"/>
    <n v="0.2"/>
    <n v="7.6965000000000003"/>
  </r>
  <r>
    <n v="6003"/>
    <x v="2986"/>
    <x v="2"/>
    <x v="736"/>
    <d v="2011-12-17T00:00:00"/>
    <s v="Standard Class"/>
    <s v="RF-19345"/>
    <s v="Randy Ferguson"/>
    <x v="1"/>
    <s v="United States"/>
    <x v="42"/>
    <x v="16"/>
    <n v="85023"/>
    <x v="1"/>
    <s v="OFF-BI-10002103"/>
    <x v="1"/>
    <x v="8"/>
    <x v="525"/>
    <n v="5.2140000000000004"/>
    <n v="2"/>
    <n v="0.7"/>
    <n v="-4.1711999999999998"/>
  </r>
  <r>
    <n v="6004"/>
    <x v="2987"/>
    <x v="3"/>
    <x v="296"/>
    <d v="2014-09-28T00:00:00"/>
    <s v="Standard Class"/>
    <s v="DL-12865"/>
    <s v="Dan Lawera"/>
    <x v="0"/>
    <s v="United States"/>
    <x v="100"/>
    <x v="2"/>
    <n v="33142"/>
    <x v="0"/>
    <s v="OFF-BI-10002794"/>
    <x v="1"/>
    <x v="8"/>
    <x v="102"/>
    <n v="12.294"/>
    <n v="1"/>
    <n v="0.7"/>
    <n v="-8.6058000000000003"/>
  </r>
  <r>
    <n v="6005"/>
    <x v="2988"/>
    <x v="3"/>
    <x v="210"/>
    <d v="2014-12-09T00:00:00"/>
    <s v="Standard Class"/>
    <s v="AG-10390"/>
    <s v="Allen Goldenen"/>
    <x v="0"/>
    <s v="United States"/>
    <x v="1"/>
    <x v="1"/>
    <n v="90004"/>
    <x v="1"/>
    <s v="FUR-FU-10002597"/>
    <x v="0"/>
    <x v="5"/>
    <x v="621"/>
    <n v="19.760000000000002"/>
    <n v="4"/>
    <n v="0"/>
    <n v="8.2992000000000008"/>
  </r>
  <r>
    <n v="6006"/>
    <x v="2989"/>
    <x v="1"/>
    <x v="121"/>
    <d v="2012-07-11T00:00:00"/>
    <s v="Standard Class"/>
    <s v="SW-20245"/>
    <s v="Scot Wooten"/>
    <x v="0"/>
    <s v="United States"/>
    <x v="21"/>
    <x v="15"/>
    <n v="12180"/>
    <x v="3"/>
    <s v="FUR-CH-10003535"/>
    <x v="0"/>
    <x v="1"/>
    <x v="1513"/>
    <n v="109.764"/>
    <n v="2"/>
    <n v="0.1"/>
    <n v="8.5372000000000003"/>
  </r>
  <r>
    <n v="6007"/>
    <x v="2990"/>
    <x v="3"/>
    <x v="157"/>
    <d v="2014-12-19T00:00:00"/>
    <s v="Standard Class"/>
    <s v="KN-16390"/>
    <s v="Katherine Nockton"/>
    <x v="1"/>
    <s v="United States"/>
    <x v="217"/>
    <x v="31"/>
    <n v="2740"/>
    <x v="3"/>
    <s v="TEC-PH-10001527"/>
    <x v="2"/>
    <x v="7"/>
    <x v="1276"/>
    <n v="128.85"/>
    <n v="3"/>
    <n v="0"/>
    <n v="3.8654999999999999"/>
  </r>
  <r>
    <n v="6008"/>
    <x v="2991"/>
    <x v="3"/>
    <x v="719"/>
    <d v="2014-04-04T00:00:00"/>
    <s v="First Class"/>
    <s v="GB-14530"/>
    <s v="George Bell"/>
    <x v="1"/>
    <s v="United States"/>
    <x v="159"/>
    <x v="20"/>
    <n v="29501"/>
    <x v="0"/>
    <s v="FUR-FU-10004006"/>
    <x v="0"/>
    <x v="5"/>
    <x v="101"/>
    <n v="127.95"/>
    <n v="3"/>
    <n v="0"/>
    <n v="21.7515"/>
  </r>
  <r>
    <n v="6009"/>
    <x v="2992"/>
    <x v="1"/>
    <x v="1081"/>
    <d v="2013-03-01T00:00:00"/>
    <s v="Standard Class"/>
    <s v="CL-12565"/>
    <s v="Clay Ludtke"/>
    <x v="0"/>
    <s v="United States"/>
    <x v="1"/>
    <x v="1"/>
    <n v="90049"/>
    <x v="1"/>
    <s v="OFF-PA-10000595"/>
    <x v="1"/>
    <x v="10"/>
    <x v="1117"/>
    <n v="68.52"/>
    <n v="3"/>
    <n v="0"/>
    <n v="31.519200000000001"/>
  </r>
  <r>
    <n v="6010"/>
    <x v="2992"/>
    <x v="1"/>
    <x v="1081"/>
    <d v="2013-03-01T00:00:00"/>
    <s v="Standard Class"/>
    <s v="CL-12565"/>
    <s v="Clay Ludtke"/>
    <x v="0"/>
    <s v="United States"/>
    <x v="1"/>
    <x v="1"/>
    <n v="90049"/>
    <x v="1"/>
    <s v="OFF-ST-10000798"/>
    <x v="1"/>
    <x v="4"/>
    <x v="348"/>
    <n v="74.94"/>
    <n v="3"/>
    <n v="0"/>
    <n v="14.2386"/>
  </r>
  <r>
    <n v="6011"/>
    <x v="2992"/>
    <x v="1"/>
    <x v="1081"/>
    <d v="2013-03-01T00:00:00"/>
    <s v="Standard Class"/>
    <s v="CL-12565"/>
    <s v="Clay Ludtke"/>
    <x v="0"/>
    <s v="United States"/>
    <x v="1"/>
    <x v="1"/>
    <n v="90049"/>
    <x v="1"/>
    <s v="TEC-MA-10004002"/>
    <x v="2"/>
    <x v="15"/>
    <x v="662"/>
    <n v="2548.56"/>
    <n v="6"/>
    <n v="0.2"/>
    <n v="286.71300000000002"/>
  </r>
  <r>
    <n v="6012"/>
    <x v="2992"/>
    <x v="1"/>
    <x v="1081"/>
    <d v="2013-03-01T00:00:00"/>
    <s v="Standard Class"/>
    <s v="CL-12565"/>
    <s v="Clay Ludtke"/>
    <x v="0"/>
    <s v="United States"/>
    <x v="1"/>
    <x v="1"/>
    <n v="90049"/>
    <x v="1"/>
    <s v="OFF-EN-10003296"/>
    <x v="1"/>
    <x v="12"/>
    <x v="229"/>
    <n v="271.44"/>
    <n v="3"/>
    <n v="0"/>
    <n v="122.148"/>
  </r>
  <r>
    <n v="6013"/>
    <x v="2992"/>
    <x v="1"/>
    <x v="1081"/>
    <d v="2013-03-01T00:00:00"/>
    <s v="Standard Class"/>
    <s v="CL-12565"/>
    <s v="Clay Ludtke"/>
    <x v="0"/>
    <s v="United States"/>
    <x v="1"/>
    <x v="1"/>
    <n v="90049"/>
    <x v="1"/>
    <s v="TEC-PH-10004345"/>
    <x v="2"/>
    <x v="7"/>
    <x v="1167"/>
    <n v="287.88"/>
    <n v="3"/>
    <n v="0.2"/>
    <n v="35.984999999999999"/>
  </r>
  <r>
    <n v="6014"/>
    <x v="2993"/>
    <x v="0"/>
    <x v="612"/>
    <d v="2013-12-03T00:00:00"/>
    <s v="First Class"/>
    <s v="KF-16285"/>
    <s v="Karen Ferguson"/>
    <x v="2"/>
    <s v="United States"/>
    <x v="1"/>
    <x v="1"/>
    <n v="90008"/>
    <x v="1"/>
    <s v="OFF-PA-10004405"/>
    <x v="1"/>
    <x v="10"/>
    <x v="1082"/>
    <n v="14.9"/>
    <n v="5"/>
    <n v="0"/>
    <n v="7.1520000000000001"/>
  </r>
  <r>
    <n v="6015"/>
    <x v="2993"/>
    <x v="0"/>
    <x v="612"/>
    <d v="2013-12-03T00:00:00"/>
    <s v="First Class"/>
    <s v="KF-16285"/>
    <s v="Karen Ferguson"/>
    <x v="2"/>
    <s v="United States"/>
    <x v="1"/>
    <x v="1"/>
    <n v="90008"/>
    <x v="1"/>
    <s v="TEC-PH-10002885"/>
    <x v="2"/>
    <x v="7"/>
    <x v="1127"/>
    <n v="4158.9120000000003"/>
    <n v="8"/>
    <n v="0.2"/>
    <n v="363.90480000000002"/>
  </r>
  <r>
    <n v="6016"/>
    <x v="2994"/>
    <x v="2"/>
    <x v="322"/>
    <d v="2011-12-04T00:00:00"/>
    <s v="Standard Class"/>
    <s v="AY-10555"/>
    <s v="Andy Yotov"/>
    <x v="1"/>
    <s v="United States"/>
    <x v="1"/>
    <x v="1"/>
    <n v="90049"/>
    <x v="1"/>
    <s v="FUR-FU-10000747"/>
    <x v="0"/>
    <x v="5"/>
    <x v="1742"/>
    <n v="91.96"/>
    <n v="2"/>
    <n v="0"/>
    <n v="15.6332"/>
  </r>
  <r>
    <n v="6017"/>
    <x v="2994"/>
    <x v="2"/>
    <x v="322"/>
    <d v="2011-12-04T00:00:00"/>
    <s v="Standard Class"/>
    <s v="AY-10555"/>
    <s v="Andy Yotov"/>
    <x v="1"/>
    <s v="United States"/>
    <x v="1"/>
    <x v="1"/>
    <n v="90049"/>
    <x v="1"/>
    <s v="FUR-FU-10001918"/>
    <x v="0"/>
    <x v="5"/>
    <x v="280"/>
    <n v="33.11"/>
    <n v="7"/>
    <n v="0"/>
    <n v="12.9129"/>
  </r>
  <r>
    <n v="6018"/>
    <x v="2994"/>
    <x v="2"/>
    <x v="322"/>
    <d v="2011-12-04T00:00:00"/>
    <s v="Standard Class"/>
    <s v="AY-10555"/>
    <s v="Andy Yotov"/>
    <x v="1"/>
    <s v="United States"/>
    <x v="1"/>
    <x v="1"/>
    <n v="90049"/>
    <x v="1"/>
    <s v="OFF-PA-10003309"/>
    <x v="1"/>
    <x v="10"/>
    <x v="1143"/>
    <n v="19.440000000000001"/>
    <n v="3"/>
    <n v="0"/>
    <n v="9.3312000000000008"/>
  </r>
  <r>
    <n v="6019"/>
    <x v="2994"/>
    <x v="2"/>
    <x v="322"/>
    <d v="2011-12-04T00:00:00"/>
    <s v="Standard Class"/>
    <s v="AY-10555"/>
    <s v="Andy Yotov"/>
    <x v="1"/>
    <s v="United States"/>
    <x v="1"/>
    <x v="1"/>
    <n v="90049"/>
    <x v="1"/>
    <s v="OFF-PA-10001977"/>
    <x v="1"/>
    <x v="10"/>
    <x v="1464"/>
    <n v="55.48"/>
    <n v="1"/>
    <n v="0"/>
    <n v="26.630400000000002"/>
  </r>
  <r>
    <n v="6020"/>
    <x v="2995"/>
    <x v="2"/>
    <x v="1082"/>
    <d v="2011-10-10T00:00:00"/>
    <s v="Second Class"/>
    <s v="BD-11635"/>
    <s v="Brian Derr"/>
    <x v="0"/>
    <s v="United States"/>
    <x v="38"/>
    <x v="24"/>
    <n v="43229"/>
    <x v="3"/>
    <s v="OFF-AP-10002892"/>
    <x v="1"/>
    <x v="9"/>
    <x v="9"/>
    <n v="91.92"/>
    <n v="5"/>
    <n v="0.2"/>
    <n v="11.49"/>
  </r>
  <r>
    <n v="6021"/>
    <x v="2996"/>
    <x v="0"/>
    <x v="572"/>
    <d v="2013-08-14T00:00:00"/>
    <s v="Same Day"/>
    <s v="HG-15025"/>
    <s v="Hunter Glantz"/>
    <x v="0"/>
    <s v="United States"/>
    <x v="461"/>
    <x v="28"/>
    <n v="70065"/>
    <x v="0"/>
    <s v="OFF-AP-10002222"/>
    <x v="1"/>
    <x v="9"/>
    <x v="33"/>
    <n v="17.34"/>
    <n v="2"/>
    <n v="0"/>
    <n v="4.6818"/>
  </r>
  <r>
    <n v="6022"/>
    <x v="2996"/>
    <x v="0"/>
    <x v="572"/>
    <d v="2013-08-14T00:00:00"/>
    <s v="Same Day"/>
    <s v="HG-15025"/>
    <s v="Hunter Glantz"/>
    <x v="0"/>
    <s v="United States"/>
    <x v="461"/>
    <x v="28"/>
    <n v="70065"/>
    <x v="0"/>
    <s v="TEC-AC-10000158"/>
    <x v="2"/>
    <x v="11"/>
    <x v="353"/>
    <n v="71.98"/>
    <n v="2"/>
    <n v="0"/>
    <n v="15.1158"/>
  </r>
  <r>
    <n v="6023"/>
    <x v="2997"/>
    <x v="2"/>
    <x v="664"/>
    <d v="2011-11-21T00:00:00"/>
    <s v="Standard Class"/>
    <s v="CB-12025"/>
    <s v="Cassandra Brandow"/>
    <x v="0"/>
    <s v="United States"/>
    <x v="444"/>
    <x v="5"/>
    <n v="75104"/>
    <x v="2"/>
    <s v="OFF-EN-10002600"/>
    <x v="1"/>
    <x v="12"/>
    <x v="111"/>
    <n v="7.08"/>
    <n v="3"/>
    <n v="0.2"/>
    <n v="2.4780000000000002"/>
  </r>
  <r>
    <n v="6024"/>
    <x v="2998"/>
    <x v="3"/>
    <x v="558"/>
    <d v="2014-04-28T00:00:00"/>
    <s v="First Class"/>
    <s v="LS-16945"/>
    <s v="Linda Southworth"/>
    <x v="1"/>
    <s v="United States"/>
    <x v="205"/>
    <x v="34"/>
    <n v="2908"/>
    <x v="3"/>
    <s v="TEC-AC-10004855"/>
    <x v="2"/>
    <x v="11"/>
    <x v="1047"/>
    <n v="69.98"/>
    <n v="2"/>
    <n v="0"/>
    <n v="4.8986000000000001"/>
  </r>
  <r>
    <n v="6025"/>
    <x v="2999"/>
    <x v="3"/>
    <x v="1043"/>
    <d v="2014-08-27T00:00:00"/>
    <s v="Second Class"/>
    <s v="DM-13015"/>
    <s v="Darrin Martin"/>
    <x v="0"/>
    <s v="United States"/>
    <x v="152"/>
    <x v="24"/>
    <n v="43130"/>
    <x v="3"/>
    <s v="OFF-AP-10000938"/>
    <x v="1"/>
    <x v="9"/>
    <x v="1703"/>
    <n v="646.27200000000005"/>
    <n v="8"/>
    <n v="0.2"/>
    <n v="64.627200000000002"/>
  </r>
  <r>
    <n v="6026"/>
    <x v="2999"/>
    <x v="3"/>
    <x v="1043"/>
    <d v="2014-08-27T00:00:00"/>
    <s v="Second Class"/>
    <s v="DM-13015"/>
    <s v="Darrin Martin"/>
    <x v="0"/>
    <s v="United States"/>
    <x v="152"/>
    <x v="24"/>
    <n v="43130"/>
    <x v="3"/>
    <s v="OFF-PA-10002195"/>
    <x v="1"/>
    <x v="10"/>
    <x v="1543"/>
    <n v="10.368"/>
    <n v="2"/>
    <n v="0.2"/>
    <n v="3.7584"/>
  </r>
  <r>
    <n v="6027"/>
    <x v="3000"/>
    <x v="3"/>
    <x v="660"/>
    <d v="2014-03-03T00:00:00"/>
    <s v="Standard Class"/>
    <s v="AC-10615"/>
    <s v="Ann Chong"/>
    <x v="1"/>
    <s v="United States"/>
    <x v="4"/>
    <x v="4"/>
    <n v="98115"/>
    <x v="1"/>
    <s v="OFF-FA-10002701"/>
    <x v="1"/>
    <x v="13"/>
    <x v="1449"/>
    <n v="8.4"/>
    <n v="5"/>
    <n v="0"/>
    <n v="0.33600000000000002"/>
  </r>
  <r>
    <n v="6028"/>
    <x v="3000"/>
    <x v="3"/>
    <x v="660"/>
    <d v="2014-03-03T00:00:00"/>
    <s v="Standard Class"/>
    <s v="AC-10615"/>
    <s v="Ann Chong"/>
    <x v="1"/>
    <s v="United States"/>
    <x v="4"/>
    <x v="4"/>
    <n v="98115"/>
    <x v="1"/>
    <s v="TEC-PH-10003589"/>
    <x v="2"/>
    <x v="7"/>
    <x v="818"/>
    <n v="71.959999999999994"/>
    <n v="5"/>
    <n v="0.2"/>
    <n v="25.186"/>
  </r>
  <r>
    <n v="6029"/>
    <x v="3001"/>
    <x v="0"/>
    <x v="258"/>
    <d v="2013-11-22T00:00:00"/>
    <s v="First Class"/>
    <s v="LT-17110"/>
    <s v="Liz Thompson"/>
    <x v="0"/>
    <s v="United States"/>
    <x v="108"/>
    <x v="3"/>
    <n v="28540"/>
    <x v="0"/>
    <s v="OFF-AR-10003752"/>
    <x v="1"/>
    <x v="6"/>
    <x v="677"/>
    <n v="18.48"/>
    <n v="2"/>
    <n v="0.2"/>
    <n v="6.0060000000000002"/>
  </r>
  <r>
    <n v="6030"/>
    <x v="3002"/>
    <x v="0"/>
    <x v="696"/>
    <d v="2013-11-16T00:00:00"/>
    <s v="First Class"/>
    <s v="TB-21250"/>
    <s v="Tim Brockman"/>
    <x v="0"/>
    <s v="United States"/>
    <x v="1"/>
    <x v="1"/>
    <n v="90049"/>
    <x v="1"/>
    <s v="OFF-AR-10003829"/>
    <x v="1"/>
    <x v="6"/>
    <x v="934"/>
    <n v="9.84"/>
    <n v="3"/>
    <n v="0"/>
    <n v="2.8536000000000001"/>
  </r>
  <r>
    <n v="6031"/>
    <x v="3003"/>
    <x v="3"/>
    <x v="91"/>
    <d v="2014-07-07T00:00:00"/>
    <s v="Same Day"/>
    <s v="AH-10585"/>
    <s v="Angele Hood"/>
    <x v="0"/>
    <s v="United States"/>
    <x v="100"/>
    <x v="2"/>
    <n v="33142"/>
    <x v="0"/>
    <s v="FUR-CH-10000155"/>
    <x v="0"/>
    <x v="1"/>
    <x v="1157"/>
    <n v="239.24"/>
    <n v="1"/>
    <n v="0.2"/>
    <n v="23.923999999999999"/>
  </r>
  <r>
    <n v="6032"/>
    <x v="3004"/>
    <x v="0"/>
    <x v="591"/>
    <d v="2014-02-01T00:00:00"/>
    <s v="Standard Class"/>
    <s v="SS-20140"/>
    <s v="Saphhira Shifley"/>
    <x v="1"/>
    <s v="United States"/>
    <x v="462"/>
    <x v="38"/>
    <n v="3060"/>
    <x v="3"/>
    <s v="FUR-FU-10003142"/>
    <x v="0"/>
    <x v="5"/>
    <x v="1201"/>
    <n v="21.12"/>
    <n v="4"/>
    <n v="0"/>
    <n v="6.5472000000000001"/>
  </r>
  <r>
    <n v="6033"/>
    <x v="3005"/>
    <x v="3"/>
    <x v="756"/>
    <d v="2014-04-26T00:00:00"/>
    <s v="First Class"/>
    <s v="TD-20995"/>
    <s v="Tamara Dahlen"/>
    <x v="0"/>
    <s v="United States"/>
    <x v="20"/>
    <x v="15"/>
    <n v="10011"/>
    <x v="3"/>
    <s v="OFF-SU-10001218"/>
    <x v="1"/>
    <x v="14"/>
    <x v="133"/>
    <n v="54.9"/>
    <n v="5"/>
    <n v="0"/>
    <n v="15.372"/>
  </r>
  <r>
    <n v="6034"/>
    <x v="3006"/>
    <x v="1"/>
    <x v="639"/>
    <d v="2012-12-18T00:00:00"/>
    <s v="Standard Class"/>
    <s v="PP-18955"/>
    <s v="Paul Prost"/>
    <x v="2"/>
    <s v="United States"/>
    <x v="1"/>
    <x v="1"/>
    <n v="90036"/>
    <x v="1"/>
    <s v="FUR-FU-10002963"/>
    <x v="0"/>
    <x v="5"/>
    <x v="1502"/>
    <n v="15.24"/>
    <n v="3"/>
    <n v="0"/>
    <n v="5.1816000000000004"/>
  </r>
  <r>
    <n v="6035"/>
    <x v="3007"/>
    <x v="1"/>
    <x v="1083"/>
    <d v="2012-04-25T00:00:00"/>
    <s v="Standard Class"/>
    <s v="PG-18820"/>
    <s v="Patrick Gardner"/>
    <x v="0"/>
    <s v="United States"/>
    <x v="238"/>
    <x v="5"/>
    <n v="75007"/>
    <x v="2"/>
    <s v="OFF-AP-10002578"/>
    <x v="1"/>
    <x v="9"/>
    <x v="409"/>
    <n v="19.568000000000001"/>
    <n v="2"/>
    <n v="0.8"/>
    <n v="-52.833599999999997"/>
  </r>
  <r>
    <n v="6036"/>
    <x v="3007"/>
    <x v="1"/>
    <x v="1083"/>
    <d v="2012-04-25T00:00:00"/>
    <s v="Standard Class"/>
    <s v="PG-18820"/>
    <s v="Patrick Gardner"/>
    <x v="0"/>
    <s v="United States"/>
    <x v="238"/>
    <x v="5"/>
    <n v="75007"/>
    <x v="2"/>
    <s v="OFF-BI-10003925"/>
    <x v="1"/>
    <x v="8"/>
    <x v="751"/>
    <n v="310.392"/>
    <n v="4"/>
    <n v="0.8"/>
    <n v="-512.14679999999998"/>
  </r>
  <r>
    <n v="6037"/>
    <x v="3008"/>
    <x v="0"/>
    <x v="913"/>
    <d v="2013-09-09T00:00:00"/>
    <s v="Standard Class"/>
    <s v="AA-10645"/>
    <s v="Anna Andreadi"/>
    <x v="0"/>
    <s v="United States"/>
    <x v="430"/>
    <x v="0"/>
    <n v="40324"/>
    <x v="0"/>
    <s v="FUR-FU-10003347"/>
    <x v="0"/>
    <x v="5"/>
    <x v="374"/>
    <n v="42.6"/>
    <n v="3"/>
    <n v="0"/>
    <n v="16.614000000000001"/>
  </r>
  <r>
    <n v="6038"/>
    <x v="3008"/>
    <x v="0"/>
    <x v="913"/>
    <d v="2013-09-09T00:00:00"/>
    <s v="Standard Class"/>
    <s v="AA-10645"/>
    <s v="Anna Andreadi"/>
    <x v="0"/>
    <s v="United States"/>
    <x v="430"/>
    <x v="0"/>
    <n v="40324"/>
    <x v="0"/>
    <s v="OFF-BI-10000315"/>
    <x v="1"/>
    <x v="8"/>
    <x v="407"/>
    <n v="113.94"/>
    <n v="6"/>
    <n v="0"/>
    <n v="54.691200000000002"/>
  </r>
  <r>
    <n v="6039"/>
    <x v="3008"/>
    <x v="0"/>
    <x v="913"/>
    <d v="2013-09-09T00:00:00"/>
    <s v="Standard Class"/>
    <s v="AA-10645"/>
    <s v="Anna Andreadi"/>
    <x v="0"/>
    <s v="United States"/>
    <x v="430"/>
    <x v="0"/>
    <n v="40324"/>
    <x v="0"/>
    <s v="OFF-ST-10002583"/>
    <x v="1"/>
    <x v="4"/>
    <x v="566"/>
    <n v="129.91999999999999"/>
    <n v="4"/>
    <n v="0"/>
    <n v="5.1967999999999996"/>
  </r>
  <r>
    <n v="6040"/>
    <x v="3008"/>
    <x v="0"/>
    <x v="913"/>
    <d v="2013-09-09T00:00:00"/>
    <s v="Standard Class"/>
    <s v="AA-10645"/>
    <s v="Anna Andreadi"/>
    <x v="0"/>
    <s v="United States"/>
    <x v="430"/>
    <x v="0"/>
    <n v="40324"/>
    <x v="0"/>
    <s v="OFF-AR-10003469"/>
    <x v="1"/>
    <x v="6"/>
    <x v="1249"/>
    <n v="5.28"/>
    <n v="3"/>
    <n v="0"/>
    <n v="2.5344000000000002"/>
  </r>
  <r>
    <n v="6041"/>
    <x v="3009"/>
    <x v="3"/>
    <x v="241"/>
    <d v="2014-09-30T00:00:00"/>
    <s v="Standard Class"/>
    <s v="FA-14230"/>
    <s v="Frank Atkinson"/>
    <x v="1"/>
    <s v="United States"/>
    <x v="1"/>
    <x v="1"/>
    <n v="90008"/>
    <x v="1"/>
    <s v="TEC-PH-10001817"/>
    <x v="2"/>
    <x v="7"/>
    <x v="1097"/>
    <n v="859.2"/>
    <n v="3"/>
    <n v="0.2"/>
    <n v="75.180000000000007"/>
  </r>
  <r>
    <n v="6042"/>
    <x v="3009"/>
    <x v="3"/>
    <x v="241"/>
    <d v="2014-09-30T00:00:00"/>
    <s v="Standard Class"/>
    <s v="FA-14230"/>
    <s v="Frank Atkinson"/>
    <x v="1"/>
    <s v="United States"/>
    <x v="1"/>
    <x v="1"/>
    <n v="90008"/>
    <x v="1"/>
    <s v="TEC-MA-10001031"/>
    <x v="2"/>
    <x v="15"/>
    <x v="1751"/>
    <n v="506.28"/>
    <n v="3"/>
    <n v="0.2"/>
    <n v="177.19800000000001"/>
  </r>
  <r>
    <n v="6043"/>
    <x v="3010"/>
    <x v="0"/>
    <x v="1084"/>
    <d v="2013-08-02T00:00:00"/>
    <s v="Standard Class"/>
    <s v="TB-21520"/>
    <s v="Tracy Blumstein"/>
    <x v="0"/>
    <s v="United States"/>
    <x v="136"/>
    <x v="16"/>
    <n v="85635"/>
    <x v="1"/>
    <s v="FUR-FU-10002088"/>
    <x v="0"/>
    <x v="5"/>
    <x v="1084"/>
    <n v="14.368"/>
    <n v="2"/>
    <n v="0.2"/>
    <n v="3.9512"/>
  </r>
  <r>
    <n v="6044"/>
    <x v="3011"/>
    <x v="3"/>
    <x v="240"/>
    <d v="2014-05-25T00:00:00"/>
    <s v="Second Class"/>
    <s v="AH-10075"/>
    <s v="Adam Hart"/>
    <x v="1"/>
    <s v="United States"/>
    <x v="289"/>
    <x v="18"/>
    <n v="37918"/>
    <x v="0"/>
    <s v="FUR-CH-10001482"/>
    <x v="0"/>
    <x v="1"/>
    <x v="536"/>
    <n v="314.35199999999998"/>
    <n v="3"/>
    <n v="0.2"/>
    <n v="-35.364600000000003"/>
  </r>
  <r>
    <n v="6045"/>
    <x v="3011"/>
    <x v="3"/>
    <x v="240"/>
    <d v="2014-05-25T00:00:00"/>
    <s v="Second Class"/>
    <s v="AH-10075"/>
    <s v="Adam Hart"/>
    <x v="1"/>
    <s v="United States"/>
    <x v="289"/>
    <x v="18"/>
    <n v="37918"/>
    <x v="0"/>
    <s v="OFF-PA-10001526"/>
    <x v="1"/>
    <x v="10"/>
    <x v="1030"/>
    <n v="27.888000000000002"/>
    <n v="7"/>
    <n v="0.2"/>
    <n v="10.109400000000001"/>
  </r>
  <r>
    <n v="6046"/>
    <x v="3012"/>
    <x v="1"/>
    <x v="37"/>
    <d v="2012-08-09T00:00:00"/>
    <s v="Standard Class"/>
    <s v="CP-12085"/>
    <s v="Cathy Prescott"/>
    <x v="1"/>
    <s v="United States"/>
    <x v="93"/>
    <x v="16"/>
    <n v="85705"/>
    <x v="1"/>
    <s v="FUR-FU-10002937"/>
    <x v="0"/>
    <x v="5"/>
    <x v="1051"/>
    <n v="238.15199999999999"/>
    <n v="3"/>
    <n v="0.2"/>
    <n v="89.307000000000002"/>
  </r>
  <r>
    <n v="6047"/>
    <x v="3013"/>
    <x v="0"/>
    <x v="632"/>
    <d v="2013-06-17T00:00:00"/>
    <s v="Standard Class"/>
    <s v="BF-11215"/>
    <s v="Benjamin Farhat"/>
    <x v="2"/>
    <s v="United States"/>
    <x v="31"/>
    <x v="11"/>
    <n v="55407"/>
    <x v="2"/>
    <s v="FUR-TA-10001771"/>
    <x v="0"/>
    <x v="3"/>
    <x v="1724"/>
    <n v="692.94"/>
    <n v="3"/>
    <n v="0"/>
    <n v="173.23500000000001"/>
  </r>
  <r>
    <n v="6048"/>
    <x v="3014"/>
    <x v="1"/>
    <x v="209"/>
    <d v="2012-11-11T00:00:00"/>
    <s v="Standard Class"/>
    <s v="CP-12340"/>
    <s v="Christine Phan"/>
    <x v="1"/>
    <s v="United States"/>
    <x v="100"/>
    <x v="2"/>
    <n v="33142"/>
    <x v="0"/>
    <s v="OFF-BI-10003305"/>
    <x v="1"/>
    <x v="8"/>
    <x v="565"/>
    <n v="16.146000000000001"/>
    <n v="9"/>
    <n v="0.7"/>
    <n v="-12.9168"/>
  </r>
  <r>
    <n v="6049"/>
    <x v="3014"/>
    <x v="1"/>
    <x v="209"/>
    <d v="2012-11-11T00:00:00"/>
    <s v="Standard Class"/>
    <s v="CP-12340"/>
    <s v="Christine Phan"/>
    <x v="1"/>
    <s v="United States"/>
    <x v="100"/>
    <x v="2"/>
    <n v="33142"/>
    <x v="0"/>
    <s v="OFF-BI-10001359"/>
    <x v="1"/>
    <x v="8"/>
    <x v="1153"/>
    <n v="1345.4849999999999"/>
    <n v="5"/>
    <n v="0.7"/>
    <n v="-1031.5385000000001"/>
  </r>
  <r>
    <n v="6050"/>
    <x v="3015"/>
    <x v="0"/>
    <x v="1085"/>
    <d v="2013-06-19T00:00:00"/>
    <s v="First Class"/>
    <s v="LS-17245"/>
    <s v="Lynn Smith"/>
    <x v="0"/>
    <s v="United States"/>
    <x v="12"/>
    <x v="5"/>
    <n v="77036"/>
    <x v="2"/>
    <s v="OFF-PA-10000483"/>
    <x v="1"/>
    <x v="10"/>
    <x v="1672"/>
    <n v="173.488"/>
    <n v="7"/>
    <n v="0.2"/>
    <n v="54.215000000000003"/>
  </r>
  <r>
    <n v="6051"/>
    <x v="3016"/>
    <x v="1"/>
    <x v="334"/>
    <d v="2012-04-30T00:00:00"/>
    <s v="Standard Class"/>
    <s v="TS-21655"/>
    <s v="Trudy Schmidt"/>
    <x v="0"/>
    <s v="United States"/>
    <x v="158"/>
    <x v="6"/>
    <n v="53209"/>
    <x v="2"/>
    <s v="OFF-AR-10000658"/>
    <x v="1"/>
    <x v="6"/>
    <x v="328"/>
    <n v="57.75"/>
    <n v="5"/>
    <n v="0"/>
    <n v="16.170000000000002"/>
  </r>
  <r>
    <n v="6052"/>
    <x v="3016"/>
    <x v="1"/>
    <x v="334"/>
    <d v="2012-04-30T00:00:00"/>
    <s v="Standard Class"/>
    <s v="TS-21655"/>
    <s v="Trudy Schmidt"/>
    <x v="0"/>
    <s v="United States"/>
    <x v="158"/>
    <x v="6"/>
    <n v="53209"/>
    <x v="2"/>
    <s v="OFF-AP-10001205"/>
    <x v="1"/>
    <x v="9"/>
    <x v="1285"/>
    <n v="272.39999999999998"/>
    <n v="5"/>
    <n v="0"/>
    <n v="76.272000000000006"/>
  </r>
  <r>
    <n v="6053"/>
    <x v="3017"/>
    <x v="0"/>
    <x v="713"/>
    <d v="2013-09-27T00:00:00"/>
    <s v="Second Class"/>
    <s v="JS-15940"/>
    <s v="Joni Sundaresam"/>
    <x v="2"/>
    <s v="United States"/>
    <x v="152"/>
    <x v="24"/>
    <n v="43130"/>
    <x v="3"/>
    <s v="OFF-PA-10002586"/>
    <x v="1"/>
    <x v="10"/>
    <x v="1007"/>
    <n v="11.952"/>
    <n v="3"/>
    <n v="0.2"/>
    <n v="4.0338000000000003"/>
  </r>
  <r>
    <n v="6054"/>
    <x v="3017"/>
    <x v="0"/>
    <x v="713"/>
    <d v="2013-09-27T00:00:00"/>
    <s v="Second Class"/>
    <s v="JS-15940"/>
    <s v="Joni Sundaresam"/>
    <x v="2"/>
    <s v="United States"/>
    <x v="152"/>
    <x v="24"/>
    <n v="43130"/>
    <x v="3"/>
    <s v="FUR-FU-10004963"/>
    <x v="0"/>
    <x v="5"/>
    <x v="1434"/>
    <n v="28"/>
    <n v="4"/>
    <n v="0.2"/>
    <n v="7.7"/>
  </r>
  <r>
    <n v="6055"/>
    <x v="3017"/>
    <x v="0"/>
    <x v="713"/>
    <d v="2013-09-27T00:00:00"/>
    <s v="Second Class"/>
    <s v="JS-15940"/>
    <s v="Joni Sundaresam"/>
    <x v="2"/>
    <s v="United States"/>
    <x v="152"/>
    <x v="24"/>
    <n v="43130"/>
    <x v="3"/>
    <s v="OFF-BI-10002071"/>
    <x v="1"/>
    <x v="8"/>
    <x v="692"/>
    <n v="12.201000000000001"/>
    <n v="7"/>
    <n v="0.7"/>
    <n v="-9.7607999999999997"/>
  </r>
  <r>
    <n v="6056"/>
    <x v="3018"/>
    <x v="0"/>
    <x v="298"/>
    <d v="2013-08-21T00:00:00"/>
    <s v="First Class"/>
    <s v="NF-18385"/>
    <s v="Natalie Fritzler"/>
    <x v="0"/>
    <s v="United States"/>
    <x v="380"/>
    <x v="5"/>
    <n v="78539"/>
    <x v="2"/>
    <s v="OFF-BI-10001617"/>
    <x v="1"/>
    <x v="8"/>
    <x v="1315"/>
    <n v="2.0680000000000001"/>
    <n v="1"/>
    <n v="0.8"/>
    <n v="-3.4121999999999999"/>
  </r>
  <r>
    <n v="6057"/>
    <x v="3018"/>
    <x v="0"/>
    <x v="298"/>
    <d v="2013-08-21T00:00:00"/>
    <s v="First Class"/>
    <s v="NF-18385"/>
    <s v="Natalie Fritzler"/>
    <x v="0"/>
    <s v="United States"/>
    <x v="380"/>
    <x v="5"/>
    <n v="78539"/>
    <x v="2"/>
    <s v="OFF-PA-10004665"/>
    <x v="1"/>
    <x v="10"/>
    <x v="1380"/>
    <n v="83.84"/>
    <n v="8"/>
    <n v="0.2"/>
    <n v="30.391999999999999"/>
  </r>
  <r>
    <n v="6058"/>
    <x v="3019"/>
    <x v="2"/>
    <x v="1086"/>
    <d v="2011-08-03T00:00:00"/>
    <s v="Standard Class"/>
    <s v="KN-16705"/>
    <s v="Kristina Nunn"/>
    <x v="2"/>
    <s v="United States"/>
    <x v="20"/>
    <x v="15"/>
    <n v="10009"/>
    <x v="3"/>
    <s v="OFF-EN-10001990"/>
    <x v="1"/>
    <x v="12"/>
    <x v="33"/>
    <n v="11.36"/>
    <n v="2"/>
    <n v="0"/>
    <n v="5.3391999999999999"/>
  </r>
  <r>
    <n v="6059"/>
    <x v="3019"/>
    <x v="2"/>
    <x v="1086"/>
    <d v="2011-08-03T00:00:00"/>
    <s v="Standard Class"/>
    <s v="KN-16705"/>
    <s v="Kristina Nunn"/>
    <x v="2"/>
    <s v="United States"/>
    <x v="20"/>
    <x v="15"/>
    <n v="10009"/>
    <x v="3"/>
    <s v="OFF-PA-10000587"/>
    <x v="1"/>
    <x v="10"/>
    <x v="57"/>
    <n v="36.4"/>
    <n v="5"/>
    <n v="0"/>
    <n v="17.472000000000001"/>
  </r>
  <r>
    <n v="6060"/>
    <x v="3020"/>
    <x v="2"/>
    <x v="125"/>
    <d v="2012-03-01T00:00:00"/>
    <s v="Standard Class"/>
    <s v="GA-14725"/>
    <s v="Guy Armstrong"/>
    <x v="0"/>
    <s v="United States"/>
    <x v="10"/>
    <x v="9"/>
    <n v="19120"/>
    <x v="3"/>
    <s v="TEC-AC-10004859"/>
    <x v="2"/>
    <x v="11"/>
    <x v="1545"/>
    <n v="27.968"/>
    <n v="2"/>
    <n v="0.2"/>
    <n v="6.992"/>
  </r>
  <r>
    <n v="6061"/>
    <x v="3021"/>
    <x v="1"/>
    <x v="889"/>
    <d v="2012-04-16T00:00:00"/>
    <s v="Standard Class"/>
    <s v="EH-14125"/>
    <s v="Eugene Hildebrand"/>
    <x v="2"/>
    <s v="United States"/>
    <x v="30"/>
    <x v="15"/>
    <n v="14609"/>
    <x v="3"/>
    <s v="OFF-ST-10001476"/>
    <x v="1"/>
    <x v="4"/>
    <x v="827"/>
    <n v="142.04"/>
    <n v="4"/>
    <n v="0"/>
    <n v="38.3508"/>
  </r>
  <r>
    <n v="6062"/>
    <x v="3021"/>
    <x v="1"/>
    <x v="889"/>
    <d v="2012-04-16T00:00:00"/>
    <s v="Standard Class"/>
    <s v="EH-14125"/>
    <s v="Eugene Hildebrand"/>
    <x v="2"/>
    <s v="United States"/>
    <x v="30"/>
    <x v="15"/>
    <n v="14609"/>
    <x v="3"/>
    <s v="OFF-AR-10002804"/>
    <x v="1"/>
    <x v="6"/>
    <x v="279"/>
    <n v="14.67"/>
    <n v="3"/>
    <n v="0"/>
    <n v="6.0147000000000004"/>
  </r>
  <r>
    <n v="6063"/>
    <x v="3022"/>
    <x v="1"/>
    <x v="707"/>
    <d v="2012-12-30T00:00:00"/>
    <s v="Second Class"/>
    <s v="RA-19285"/>
    <s v="Ralph Arnett"/>
    <x v="0"/>
    <s v="United States"/>
    <x v="70"/>
    <x v="1"/>
    <n v="92037"/>
    <x v="1"/>
    <s v="TEC-CO-10004202"/>
    <x v="2"/>
    <x v="16"/>
    <x v="836"/>
    <n v="1199.96"/>
    <n v="5"/>
    <n v="0.2"/>
    <n v="224.99250000000001"/>
  </r>
  <r>
    <n v="6064"/>
    <x v="3022"/>
    <x v="1"/>
    <x v="707"/>
    <d v="2012-12-30T00:00:00"/>
    <s v="Second Class"/>
    <s v="RA-19285"/>
    <s v="Ralph Arnett"/>
    <x v="0"/>
    <s v="United States"/>
    <x v="70"/>
    <x v="1"/>
    <n v="92037"/>
    <x v="1"/>
    <s v="OFF-PA-10001307"/>
    <x v="1"/>
    <x v="10"/>
    <x v="784"/>
    <n v="12.6"/>
    <n v="3"/>
    <n v="0"/>
    <n v="6.1740000000000004"/>
  </r>
  <r>
    <n v="6065"/>
    <x v="3022"/>
    <x v="1"/>
    <x v="707"/>
    <d v="2012-12-30T00:00:00"/>
    <s v="Second Class"/>
    <s v="RA-19285"/>
    <s v="Ralph Arnett"/>
    <x v="0"/>
    <s v="United States"/>
    <x v="70"/>
    <x v="1"/>
    <n v="92037"/>
    <x v="1"/>
    <s v="OFF-PA-10001667"/>
    <x v="1"/>
    <x v="10"/>
    <x v="453"/>
    <n v="17.940000000000001"/>
    <n v="3"/>
    <n v="0"/>
    <n v="8.0730000000000004"/>
  </r>
  <r>
    <n v="6066"/>
    <x v="3023"/>
    <x v="1"/>
    <x v="57"/>
    <d v="2012-07-04T00:00:00"/>
    <s v="First Class"/>
    <s v="TT-21070"/>
    <s v="Ted Trevino"/>
    <x v="0"/>
    <s v="United States"/>
    <x v="10"/>
    <x v="9"/>
    <n v="19120"/>
    <x v="3"/>
    <s v="OFF-LA-10001569"/>
    <x v="1"/>
    <x v="2"/>
    <x v="633"/>
    <n v="23.904"/>
    <n v="6"/>
    <n v="0.2"/>
    <n v="7.7687999999999997"/>
  </r>
  <r>
    <n v="6067"/>
    <x v="3024"/>
    <x v="1"/>
    <x v="184"/>
    <d v="2012-01-23T00:00:00"/>
    <s v="Standard Class"/>
    <s v="AH-10465"/>
    <s v="Amy Hunt"/>
    <x v="0"/>
    <s v="United States"/>
    <x v="463"/>
    <x v="18"/>
    <n v="38134"/>
    <x v="0"/>
    <s v="OFF-SU-10000898"/>
    <x v="1"/>
    <x v="14"/>
    <x v="1181"/>
    <n v="88.96"/>
    <n v="8"/>
    <n v="0.2"/>
    <n v="10.007999999999999"/>
  </r>
  <r>
    <n v="6068"/>
    <x v="3025"/>
    <x v="3"/>
    <x v="968"/>
    <d v="2014-05-25T00:00:00"/>
    <s v="Standard Class"/>
    <s v="CC-12430"/>
    <s v="Chuck Clark"/>
    <x v="2"/>
    <s v="United States"/>
    <x v="80"/>
    <x v="1"/>
    <n v="90712"/>
    <x v="1"/>
    <s v="FUR-CH-10000225"/>
    <x v="0"/>
    <x v="1"/>
    <x v="401"/>
    <n v="518.27200000000005"/>
    <n v="8"/>
    <n v="0.2"/>
    <n v="-97.176000000000002"/>
  </r>
  <r>
    <n v="6069"/>
    <x v="3025"/>
    <x v="3"/>
    <x v="968"/>
    <d v="2014-05-25T00:00:00"/>
    <s v="Standard Class"/>
    <s v="CC-12430"/>
    <s v="Chuck Clark"/>
    <x v="2"/>
    <s v="United States"/>
    <x v="80"/>
    <x v="1"/>
    <n v="90712"/>
    <x v="1"/>
    <s v="FUR-FU-10002191"/>
    <x v="0"/>
    <x v="5"/>
    <x v="762"/>
    <n v="6.98"/>
    <n v="1"/>
    <n v="0"/>
    <n v="3.3504"/>
  </r>
  <r>
    <n v="6070"/>
    <x v="3025"/>
    <x v="3"/>
    <x v="968"/>
    <d v="2014-05-25T00:00:00"/>
    <s v="Standard Class"/>
    <s v="CC-12430"/>
    <s v="Chuck Clark"/>
    <x v="2"/>
    <s v="United States"/>
    <x v="80"/>
    <x v="1"/>
    <n v="90712"/>
    <x v="1"/>
    <s v="TEC-MA-10003176"/>
    <x v="2"/>
    <x v="15"/>
    <x v="1752"/>
    <n v="343.2"/>
    <n v="1"/>
    <n v="0.2"/>
    <n v="38.61"/>
  </r>
  <r>
    <n v="6071"/>
    <x v="3026"/>
    <x v="3"/>
    <x v="802"/>
    <d v="2014-08-21T00:00:00"/>
    <s v="Standard Class"/>
    <s v="KD-16495"/>
    <s v="Keith Dawkins"/>
    <x v="1"/>
    <s v="United States"/>
    <x v="10"/>
    <x v="9"/>
    <n v="19120"/>
    <x v="3"/>
    <s v="OFF-LA-10004093"/>
    <x v="1"/>
    <x v="2"/>
    <x v="670"/>
    <n v="17.544"/>
    <n v="3"/>
    <n v="0.2"/>
    <n v="5.9211"/>
  </r>
  <r>
    <n v="6072"/>
    <x v="3027"/>
    <x v="1"/>
    <x v="620"/>
    <d v="2013-04-01T00:00:00"/>
    <s v="Standard Class"/>
    <s v="BG-11035"/>
    <s v="Barry Gonzalez"/>
    <x v="0"/>
    <s v="United States"/>
    <x v="89"/>
    <x v="5"/>
    <n v="78745"/>
    <x v="2"/>
    <s v="OFF-ST-10000025"/>
    <x v="1"/>
    <x v="4"/>
    <x v="615"/>
    <n v="152.68799999999999"/>
    <n v="2"/>
    <n v="0.2"/>
    <n v="-26.720400000000001"/>
  </r>
  <r>
    <n v="6073"/>
    <x v="3027"/>
    <x v="1"/>
    <x v="620"/>
    <d v="2013-04-01T00:00:00"/>
    <s v="Standard Class"/>
    <s v="BG-11035"/>
    <s v="Barry Gonzalez"/>
    <x v="0"/>
    <s v="United States"/>
    <x v="89"/>
    <x v="5"/>
    <n v="78745"/>
    <x v="2"/>
    <s v="OFF-FA-10001561"/>
    <x v="1"/>
    <x v="13"/>
    <x v="831"/>
    <n v="3.488"/>
    <n v="2"/>
    <n v="0.2"/>
    <n v="0.56679999999999997"/>
  </r>
  <r>
    <n v="6074"/>
    <x v="3027"/>
    <x v="1"/>
    <x v="620"/>
    <d v="2013-04-01T00:00:00"/>
    <s v="Standard Class"/>
    <s v="BG-11035"/>
    <s v="Barry Gonzalez"/>
    <x v="0"/>
    <s v="United States"/>
    <x v="89"/>
    <x v="5"/>
    <n v="78745"/>
    <x v="2"/>
    <s v="OFF-SU-10001225"/>
    <x v="1"/>
    <x v="14"/>
    <x v="33"/>
    <n v="5.8879999999999999"/>
    <n v="2"/>
    <n v="0.2"/>
    <n v="-1.3248"/>
  </r>
  <r>
    <n v="6075"/>
    <x v="3028"/>
    <x v="3"/>
    <x v="53"/>
    <d v="2014-12-30T00:00:00"/>
    <s v="Standard Class"/>
    <s v="FH-14365"/>
    <s v="Fred Hopkins"/>
    <x v="1"/>
    <s v="United States"/>
    <x v="1"/>
    <x v="1"/>
    <n v="90008"/>
    <x v="1"/>
    <s v="OFF-BI-10001718"/>
    <x v="1"/>
    <x v="8"/>
    <x v="1216"/>
    <n v="153.55199999999999"/>
    <n v="3"/>
    <n v="0.2"/>
    <n v="51.823799999999999"/>
  </r>
  <r>
    <n v="6076"/>
    <x v="3028"/>
    <x v="3"/>
    <x v="53"/>
    <d v="2014-12-30T00:00:00"/>
    <s v="Standard Class"/>
    <s v="FH-14365"/>
    <s v="Fred Hopkins"/>
    <x v="1"/>
    <s v="United States"/>
    <x v="1"/>
    <x v="1"/>
    <n v="90008"/>
    <x v="1"/>
    <s v="OFF-ST-10002756"/>
    <x v="1"/>
    <x v="4"/>
    <x v="270"/>
    <n v="270.62"/>
    <n v="2"/>
    <n v="0"/>
    <n v="2.7061999999999999"/>
  </r>
  <r>
    <n v="6077"/>
    <x v="3029"/>
    <x v="0"/>
    <x v="142"/>
    <d v="2013-08-09T00:00:00"/>
    <s v="Standard Class"/>
    <s v="PG-18820"/>
    <s v="Patrick Gardner"/>
    <x v="0"/>
    <s v="United States"/>
    <x v="20"/>
    <x v="15"/>
    <n v="10011"/>
    <x v="3"/>
    <s v="TEC-AC-10001432"/>
    <x v="2"/>
    <x v="11"/>
    <x v="471"/>
    <n v="468.9"/>
    <n v="6"/>
    <n v="0"/>
    <n v="206.316"/>
  </r>
  <r>
    <n v="6078"/>
    <x v="3029"/>
    <x v="0"/>
    <x v="142"/>
    <d v="2013-08-09T00:00:00"/>
    <s v="Standard Class"/>
    <s v="PG-18820"/>
    <s v="Patrick Gardner"/>
    <x v="0"/>
    <s v="United States"/>
    <x v="20"/>
    <x v="15"/>
    <n v="10011"/>
    <x v="3"/>
    <s v="TEC-AC-10003399"/>
    <x v="2"/>
    <x v="11"/>
    <x v="1497"/>
    <n v="72.48"/>
    <n v="2"/>
    <n v="0"/>
    <n v="30.441600000000001"/>
  </r>
  <r>
    <n v="6079"/>
    <x v="3029"/>
    <x v="0"/>
    <x v="142"/>
    <d v="2013-08-09T00:00:00"/>
    <s v="Standard Class"/>
    <s v="PG-18820"/>
    <s v="Patrick Gardner"/>
    <x v="0"/>
    <s v="United States"/>
    <x v="20"/>
    <x v="15"/>
    <n v="10011"/>
    <x v="3"/>
    <s v="OFF-SU-10001574"/>
    <x v="1"/>
    <x v="14"/>
    <x v="498"/>
    <n v="10.95"/>
    <n v="3"/>
    <n v="0"/>
    <n v="3.2850000000000001"/>
  </r>
  <r>
    <n v="6080"/>
    <x v="3029"/>
    <x v="0"/>
    <x v="142"/>
    <d v="2013-08-09T00:00:00"/>
    <s v="Standard Class"/>
    <s v="PG-18820"/>
    <s v="Patrick Gardner"/>
    <x v="0"/>
    <s v="United States"/>
    <x v="20"/>
    <x v="15"/>
    <n v="10011"/>
    <x v="3"/>
    <s v="FUR-FU-10004864"/>
    <x v="0"/>
    <x v="5"/>
    <x v="436"/>
    <n v="191.82"/>
    <n v="3"/>
    <n v="0"/>
    <n v="61.382399999999997"/>
  </r>
  <r>
    <n v="6081"/>
    <x v="3030"/>
    <x v="3"/>
    <x v="485"/>
    <d v="2014-09-08T00:00:00"/>
    <s v="First Class"/>
    <s v="NZ-18565"/>
    <s v="Nick Zandusky"/>
    <x v="2"/>
    <s v="United States"/>
    <x v="12"/>
    <x v="5"/>
    <n v="77070"/>
    <x v="2"/>
    <s v="OFF-ST-10001172"/>
    <x v="1"/>
    <x v="4"/>
    <x v="1197"/>
    <n v="151.05600000000001"/>
    <n v="9"/>
    <n v="0.2"/>
    <n v="7.5528000000000004"/>
  </r>
  <r>
    <n v="6082"/>
    <x v="3031"/>
    <x v="2"/>
    <x v="1087"/>
    <d v="2011-02-19T00:00:00"/>
    <s v="Same Day"/>
    <s v="TB-21595"/>
    <s v="Troy Blackwell"/>
    <x v="0"/>
    <s v="United States"/>
    <x v="270"/>
    <x v="5"/>
    <n v="79424"/>
    <x v="2"/>
    <s v="FUR-FU-10002396"/>
    <x v="0"/>
    <x v="5"/>
    <x v="1581"/>
    <n v="25.16"/>
    <n v="5"/>
    <n v="0.6"/>
    <n v="-11.321999999999999"/>
  </r>
  <r>
    <n v="6083"/>
    <x v="3032"/>
    <x v="0"/>
    <x v="441"/>
    <d v="2013-11-28T00:00:00"/>
    <s v="Standard Class"/>
    <s v="JE-15475"/>
    <s v="Jeremy Ellison"/>
    <x v="0"/>
    <s v="United States"/>
    <x v="12"/>
    <x v="5"/>
    <n v="77095"/>
    <x v="2"/>
    <s v="OFF-BI-10004040"/>
    <x v="1"/>
    <x v="8"/>
    <x v="1478"/>
    <n v="6.2160000000000002"/>
    <n v="6"/>
    <n v="0.8"/>
    <n v="-9.6348000000000003"/>
  </r>
  <r>
    <n v="6084"/>
    <x v="3032"/>
    <x v="0"/>
    <x v="441"/>
    <d v="2013-11-28T00:00:00"/>
    <s v="Standard Class"/>
    <s v="JE-15475"/>
    <s v="Jeremy Ellison"/>
    <x v="0"/>
    <s v="United States"/>
    <x v="12"/>
    <x v="5"/>
    <n v="77095"/>
    <x v="2"/>
    <s v="OFF-AR-10003481"/>
    <x v="1"/>
    <x v="6"/>
    <x v="1591"/>
    <n v="23.616"/>
    <n v="9"/>
    <n v="0.2"/>
    <n v="2.6568000000000001"/>
  </r>
  <r>
    <n v="6085"/>
    <x v="3032"/>
    <x v="0"/>
    <x v="441"/>
    <d v="2013-11-28T00:00:00"/>
    <s v="Standard Class"/>
    <s v="JE-15475"/>
    <s v="Jeremy Ellison"/>
    <x v="0"/>
    <s v="United States"/>
    <x v="12"/>
    <x v="5"/>
    <n v="77095"/>
    <x v="2"/>
    <s v="TEC-AC-10000387"/>
    <x v="2"/>
    <x v="11"/>
    <x v="1350"/>
    <n v="24.032"/>
    <n v="2"/>
    <n v="0.2"/>
    <n v="-0.6008"/>
  </r>
  <r>
    <n v="6086"/>
    <x v="3032"/>
    <x v="0"/>
    <x v="441"/>
    <d v="2013-11-28T00:00:00"/>
    <s v="Standard Class"/>
    <s v="JE-15475"/>
    <s v="Jeremy Ellison"/>
    <x v="0"/>
    <s v="United States"/>
    <x v="12"/>
    <x v="5"/>
    <n v="77095"/>
    <x v="2"/>
    <s v="OFF-LA-10000262"/>
    <x v="1"/>
    <x v="2"/>
    <x v="932"/>
    <n v="2.0880000000000001"/>
    <n v="1"/>
    <n v="0.2"/>
    <n v="0.67859999999999998"/>
  </r>
  <r>
    <n v="6087"/>
    <x v="3032"/>
    <x v="0"/>
    <x v="441"/>
    <d v="2013-11-28T00:00:00"/>
    <s v="Standard Class"/>
    <s v="JE-15475"/>
    <s v="Jeremy Ellison"/>
    <x v="0"/>
    <s v="United States"/>
    <x v="12"/>
    <x v="5"/>
    <n v="77095"/>
    <x v="2"/>
    <s v="OFF-BI-10003196"/>
    <x v="1"/>
    <x v="8"/>
    <x v="1367"/>
    <n v="4.4880000000000004"/>
    <n v="6"/>
    <n v="0.8"/>
    <n v="-6.7320000000000002"/>
  </r>
  <r>
    <n v="6088"/>
    <x v="3033"/>
    <x v="1"/>
    <x v="639"/>
    <d v="2012-12-18T00:00:00"/>
    <s v="Standard Class"/>
    <s v="EH-13945"/>
    <s v="Eric Hoffmann"/>
    <x v="0"/>
    <s v="United States"/>
    <x v="116"/>
    <x v="1"/>
    <n v="92627"/>
    <x v="1"/>
    <s v="FUR-FU-10004351"/>
    <x v="0"/>
    <x v="5"/>
    <x v="33"/>
    <n v="29.22"/>
    <n v="3"/>
    <n v="0"/>
    <n v="12.8568"/>
  </r>
  <r>
    <n v="6089"/>
    <x v="3034"/>
    <x v="1"/>
    <x v="385"/>
    <d v="2012-06-17T00:00:00"/>
    <s v="Standard Class"/>
    <s v="BF-10975"/>
    <s v="Barbara Fisher"/>
    <x v="1"/>
    <s v="United States"/>
    <x v="185"/>
    <x v="32"/>
    <n v="30076"/>
    <x v="0"/>
    <s v="OFF-PA-10001870"/>
    <x v="1"/>
    <x v="10"/>
    <x v="674"/>
    <n v="6.48"/>
    <n v="1"/>
    <n v="0"/>
    <n v="3.1103999999999998"/>
  </r>
  <r>
    <n v="6090"/>
    <x v="3035"/>
    <x v="3"/>
    <x v="116"/>
    <d v="2015-01-01T00:00:00"/>
    <s v="Second Class"/>
    <s v="PC-18745"/>
    <s v="Pamela Coakley"/>
    <x v="1"/>
    <s v="United States"/>
    <x v="431"/>
    <x v="22"/>
    <n v="80538"/>
    <x v="1"/>
    <s v="OFF-BI-10002813"/>
    <x v="1"/>
    <x v="8"/>
    <x v="905"/>
    <n v="1.1879999999999999"/>
    <n v="2"/>
    <n v="0.7"/>
    <n v="-0.99"/>
  </r>
  <r>
    <n v="6091"/>
    <x v="3036"/>
    <x v="3"/>
    <x v="1088"/>
    <d v="2014-09-27T00:00:00"/>
    <s v="Standard Class"/>
    <s v="SV-20365"/>
    <s v="Seth Vernon"/>
    <x v="0"/>
    <s v="United States"/>
    <x v="20"/>
    <x v="15"/>
    <n v="10035"/>
    <x v="3"/>
    <s v="FUR-CH-10003846"/>
    <x v="0"/>
    <x v="1"/>
    <x v="915"/>
    <n v="272.64600000000002"/>
    <n v="3"/>
    <n v="0.1"/>
    <n v="18.176400000000001"/>
  </r>
  <r>
    <n v="6092"/>
    <x v="3036"/>
    <x v="3"/>
    <x v="1088"/>
    <d v="2014-09-27T00:00:00"/>
    <s v="Standard Class"/>
    <s v="SV-20365"/>
    <s v="Seth Vernon"/>
    <x v="0"/>
    <s v="United States"/>
    <x v="20"/>
    <x v="15"/>
    <n v="10035"/>
    <x v="3"/>
    <s v="TEC-AC-10002647"/>
    <x v="2"/>
    <x v="11"/>
    <x v="1753"/>
    <n v="212.8"/>
    <n v="2"/>
    <n v="0"/>
    <n v="95.76"/>
  </r>
  <r>
    <n v="6093"/>
    <x v="3036"/>
    <x v="3"/>
    <x v="1088"/>
    <d v="2014-09-27T00:00:00"/>
    <s v="Standard Class"/>
    <s v="SV-20365"/>
    <s v="Seth Vernon"/>
    <x v="0"/>
    <s v="United States"/>
    <x v="20"/>
    <x v="15"/>
    <n v="10035"/>
    <x v="3"/>
    <s v="OFF-PA-10000807"/>
    <x v="1"/>
    <x v="10"/>
    <x v="1650"/>
    <n v="38.520000000000003"/>
    <n v="9"/>
    <n v="0"/>
    <n v="18.104399999999998"/>
  </r>
  <r>
    <n v="6094"/>
    <x v="3036"/>
    <x v="3"/>
    <x v="1088"/>
    <d v="2014-09-27T00:00:00"/>
    <s v="Standard Class"/>
    <s v="SV-20365"/>
    <s v="Seth Vernon"/>
    <x v="0"/>
    <s v="United States"/>
    <x v="20"/>
    <x v="15"/>
    <n v="10035"/>
    <x v="3"/>
    <s v="TEC-AC-10001465"/>
    <x v="2"/>
    <x v="11"/>
    <x v="473"/>
    <n v="72.64"/>
    <n v="2"/>
    <n v="0"/>
    <n v="21.792000000000002"/>
  </r>
  <r>
    <n v="6095"/>
    <x v="3036"/>
    <x v="3"/>
    <x v="1088"/>
    <d v="2014-09-27T00:00:00"/>
    <s v="Standard Class"/>
    <s v="SV-20365"/>
    <s v="Seth Vernon"/>
    <x v="0"/>
    <s v="United States"/>
    <x v="20"/>
    <x v="15"/>
    <n v="10035"/>
    <x v="3"/>
    <s v="OFF-ST-10000615"/>
    <x v="1"/>
    <x v="4"/>
    <x v="75"/>
    <n v="45.4"/>
    <n v="4"/>
    <n v="0"/>
    <n v="12.712"/>
  </r>
  <r>
    <n v="6096"/>
    <x v="3036"/>
    <x v="3"/>
    <x v="1088"/>
    <d v="2014-09-27T00:00:00"/>
    <s v="Standard Class"/>
    <s v="SV-20365"/>
    <s v="Seth Vernon"/>
    <x v="0"/>
    <s v="United States"/>
    <x v="20"/>
    <x v="15"/>
    <n v="10035"/>
    <x v="3"/>
    <s v="OFF-PA-10002713"/>
    <x v="1"/>
    <x v="10"/>
    <x v="317"/>
    <n v="13.76"/>
    <n v="2"/>
    <n v="0"/>
    <n v="6.3296000000000001"/>
  </r>
  <r>
    <n v="6097"/>
    <x v="3036"/>
    <x v="3"/>
    <x v="1088"/>
    <d v="2014-09-27T00:00:00"/>
    <s v="Standard Class"/>
    <s v="SV-20365"/>
    <s v="Seth Vernon"/>
    <x v="0"/>
    <s v="United States"/>
    <x v="20"/>
    <x v="15"/>
    <n v="10035"/>
    <x v="3"/>
    <s v="FUR-CH-10003061"/>
    <x v="0"/>
    <x v="1"/>
    <x v="51"/>
    <n v="80.991"/>
    <n v="1"/>
    <n v="0.1"/>
    <n v="8.0991"/>
  </r>
  <r>
    <n v="6098"/>
    <x v="3036"/>
    <x v="3"/>
    <x v="1088"/>
    <d v="2014-09-27T00:00:00"/>
    <s v="Standard Class"/>
    <s v="SV-20365"/>
    <s v="Seth Vernon"/>
    <x v="0"/>
    <s v="United States"/>
    <x v="20"/>
    <x v="15"/>
    <n v="10035"/>
    <x v="3"/>
    <s v="OFF-BI-10000343"/>
    <x v="1"/>
    <x v="8"/>
    <x v="184"/>
    <n v="11.784000000000001"/>
    <n v="3"/>
    <n v="0.2"/>
    <n v="3.9771000000000001"/>
  </r>
  <r>
    <n v="6099"/>
    <x v="3036"/>
    <x v="3"/>
    <x v="1088"/>
    <d v="2014-09-27T00:00:00"/>
    <s v="Standard Class"/>
    <s v="SV-20365"/>
    <s v="Seth Vernon"/>
    <x v="0"/>
    <s v="United States"/>
    <x v="20"/>
    <x v="15"/>
    <n v="10035"/>
    <x v="3"/>
    <s v="OFF-FA-10000304"/>
    <x v="1"/>
    <x v="13"/>
    <x v="52"/>
    <n v="4.3600000000000003"/>
    <n v="2"/>
    <n v="0"/>
    <n v="1.7876000000000001"/>
  </r>
  <r>
    <n v="6100"/>
    <x v="3036"/>
    <x v="3"/>
    <x v="1088"/>
    <d v="2014-09-27T00:00:00"/>
    <s v="Standard Class"/>
    <s v="SV-20365"/>
    <s v="Seth Vernon"/>
    <x v="0"/>
    <s v="United States"/>
    <x v="20"/>
    <x v="15"/>
    <n v="10035"/>
    <x v="3"/>
    <s v="FUR-CH-10004086"/>
    <x v="0"/>
    <x v="1"/>
    <x v="281"/>
    <n v="2888.127"/>
    <n v="11"/>
    <n v="0.1"/>
    <n v="609.71569999999997"/>
  </r>
  <r>
    <n v="6101"/>
    <x v="3036"/>
    <x v="3"/>
    <x v="1088"/>
    <d v="2014-09-27T00:00:00"/>
    <s v="Standard Class"/>
    <s v="SV-20365"/>
    <s v="Seth Vernon"/>
    <x v="0"/>
    <s v="United States"/>
    <x v="20"/>
    <x v="15"/>
    <n v="10035"/>
    <x v="3"/>
    <s v="TEC-PH-10002885"/>
    <x v="2"/>
    <x v="7"/>
    <x v="1127"/>
    <n v="1299.6600000000001"/>
    <n v="2"/>
    <n v="0"/>
    <n v="350.90820000000002"/>
  </r>
  <r>
    <n v="6102"/>
    <x v="3036"/>
    <x v="3"/>
    <x v="1088"/>
    <d v="2014-09-27T00:00:00"/>
    <s v="Standard Class"/>
    <s v="SV-20365"/>
    <s v="Seth Vernon"/>
    <x v="0"/>
    <s v="United States"/>
    <x v="20"/>
    <x v="15"/>
    <n v="10035"/>
    <x v="3"/>
    <s v="FUR-CH-10001215"/>
    <x v="0"/>
    <x v="1"/>
    <x v="440"/>
    <n v="2254.41"/>
    <n v="5"/>
    <n v="0.1"/>
    <n v="375.73500000000001"/>
  </r>
  <r>
    <n v="6103"/>
    <x v="3036"/>
    <x v="3"/>
    <x v="1088"/>
    <d v="2014-09-27T00:00:00"/>
    <s v="Standard Class"/>
    <s v="SV-20365"/>
    <s v="Seth Vernon"/>
    <x v="0"/>
    <s v="United States"/>
    <x v="20"/>
    <x v="15"/>
    <n v="10035"/>
    <x v="3"/>
    <s v="TEC-PH-10000215"/>
    <x v="2"/>
    <x v="7"/>
    <x v="139"/>
    <n v="104.85"/>
    <n v="3"/>
    <n v="0"/>
    <n v="28.3095"/>
  </r>
  <r>
    <n v="6104"/>
    <x v="3036"/>
    <x v="3"/>
    <x v="1088"/>
    <d v="2014-09-27T00:00:00"/>
    <s v="Standard Class"/>
    <s v="SV-20365"/>
    <s v="Seth Vernon"/>
    <x v="0"/>
    <s v="United States"/>
    <x v="20"/>
    <x v="15"/>
    <n v="10035"/>
    <x v="3"/>
    <s v="TEC-AC-10001998"/>
    <x v="2"/>
    <x v="11"/>
    <x v="84"/>
    <n v="59.97"/>
    <n v="3"/>
    <n v="0"/>
    <n v="20.389800000000001"/>
  </r>
  <r>
    <n v="6105"/>
    <x v="3037"/>
    <x v="3"/>
    <x v="1029"/>
    <d v="2014-08-25T00:00:00"/>
    <s v="First Class"/>
    <s v="Dp-13240"/>
    <s v="Dean percer"/>
    <x v="2"/>
    <s v="United States"/>
    <x v="10"/>
    <x v="9"/>
    <n v="19143"/>
    <x v="3"/>
    <s v="FUR-TA-10002356"/>
    <x v="0"/>
    <x v="3"/>
    <x v="728"/>
    <n v="314.53199999999998"/>
    <n v="2"/>
    <n v="0.4"/>
    <n v="-83.875200000000007"/>
  </r>
  <r>
    <n v="6106"/>
    <x v="3038"/>
    <x v="1"/>
    <x v="652"/>
    <d v="2012-06-22T00:00:00"/>
    <s v="Standard Class"/>
    <s v="HR-14830"/>
    <s v="Harold Ryan"/>
    <x v="1"/>
    <s v="United States"/>
    <x v="100"/>
    <x v="2"/>
    <n v="33178"/>
    <x v="0"/>
    <s v="OFF-AR-10002399"/>
    <x v="1"/>
    <x v="6"/>
    <x v="316"/>
    <n v="13.632"/>
    <n v="4"/>
    <n v="0.2"/>
    <n v="3.5783999999999998"/>
  </r>
  <r>
    <n v="6107"/>
    <x v="3039"/>
    <x v="2"/>
    <x v="414"/>
    <d v="2011-12-25T00:00:00"/>
    <s v="Standard Class"/>
    <s v="WB-21850"/>
    <s v="William Brown"/>
    <x v="0"/>
    <s v="United States"/>
    <x v="55"/>
    <x v="5"/>
    <n v="75051"/>
    <x v="2"/>
    <s v="OFF-AP-10001563"/>
    <x v="1"/>
    <x v="9"/>
    <x v="530"/>
    <n v="19.431999999999999"/>
    <n v="2"/>
    <n v="0.8"/>
    <n v="-49.551600000000001"/>
  </r>
  <r>
    <n v="6108"/>
    <x v="3039"/>
    <x v="2"/>
    <x v="414"/>
    <d v="2011-12-25T00:00:00"/>
    <s v="Standard Class"/>
    <s v="WB-21850"/>
    <s v="William Brown"/>
    <x v="0"/>
    <s v="United States"/>
    <x v="55"/>
    <x v="5"/>
    <n v="75051"/>
    <x v="2"/>
    <s v="TEC-AC-10004510"/>
    <x v="2"/>
    <x v="11"/>
    <x v="944"/>
    <n v="65.44"/>
    <n v="5"/>
    <n v="0.2"/>
    <n v="-8.18"/>
  </r>
  <r>
    <n v="6109"/>
    <x v="3040"/>
    <x v="0"/>
    <x v="108"/>
    <d v="2013-09-17T00:00:00"/>
    <s v="Standard Class"/>
    <s v="AS-10090"/>
    <s v="Adam Shillingsburg"/>
    <x v="0"/>
    <s v="United States"/>
    <x v="22"/>
    <x v="10"/>
    <n v="60653"/>
    <x v="2"/>
    <s v="OFF-LA-10001982"/>
    <x v="1"/>
    <x v="2"/>
    <x v="1529"/>
    <n v="6"/>
    <n v="2"/>
    <n v="0.2"/>
    <n v="2.1"/>
  </r>
  <r>
    <n v="6110"/>
    <x v="3040"/>
    <x v="0"/>
    <x v="108"/>
    <d v="2013-09-17T00:00:00"/>
    <s v="Standard Class"/>
    <s v="AS-10090"/>
    <s v="Adam Shillingsburg"/>
    <x v="0"/>
    <s v="United States"/>
    <x v="22"/>
    <x v="10"/>
    <n v="60653"/>
    <x v="2"/>
    <s v="OFF-BI-10004141"/>
    <x v="1"/>
    <x v="8"/>
    <x v="1287"/>
    <n v="1.9079999999999999"/>
    <n v="3"/>
    <n v="0.8"/>
    <n v="-3.2435999999999998"/>
  </r>
  <r>
    <n v="6111"/>
    <x v="3041"/>
    <x v="0"/>
    <x v="396"/>
    <d v="2013-11-17T00:00:00"/>
    <s v="Standard Class"/>
    <s v="SP-20920"/>
    <s v="Susan Pistek"/>
    <x v="0"/>
    <s v="United States"/>
    <x v="215"/>
    <x v="24"/>
    <n v="44134"/>
    <x v="3"/>
    <s v="FUR-CH-10004495"/>
    <x v="0"/>
    <x v="1"/>
    <x v="1475"/>
    <n v="1474.8019999999999"/>
    <n v="7"/>
    <n v="0.3"/>
    <n v="-21.0686"/>
  </r>
  <r>
    <n v="6112"/>
    <x v="3041"/>
    <x v="0"/>
    <x v="396"/>
    <d v="2013-11-17T00:00:00"/>
    <s v="Standard Class"/>
    <s v="SP-20920"/>
    <s v="Susan Pistek"/>
    <x v="0"/>
    <s v="United States"/>
    <x v="215"/>
    <x v="24"/>
    <n v="44134"/>
    <x v="3"/>
    <s v="OFF-AP-10002311"/>
    <x v="1"/>
    <x v="9"/>
    <x v="14"/>
    <n v="110.096"/>
    <n v="2"/>
    <n v="0.2"/>
    <n v="33.028799999999997"/>
  </r>
  <r>
    <n v="6113"/>
    <x v="3041"/>
    <x v="0"/>
    <x v="396"/>
    <d v="2013-11-17T00:00:00"/>
    <s v="Standard Class"/>
    <s v="SP-20920"/>
    <s v="Susan Pistek"/>
    <x v="0"/>
    <s v="United States"/>
    <x v="215"/>
    <x v="24"/>
    <n v="44134"/>
    <x v="3"/>
    <s v="OFF-FA-10000585"/>
    <x v="1"/>
    <x v="13"/>
    <x v="202"/>
    <n v="16.751999999999999"/>
    <n v="6"/>
    <n v="0.2"/>
    <n v="5.4443999999999999"/>
  </r>
  <r>
    <n v="6114"/>
    <x v="3041"/>
    <x v="0"/>
    <x v="396"/>
    <d v="2013-11-17T00:00:00"/>
    <s v="Standard Class"/>
    <s v="SP-20920"/>
    <s v="Susan Pistek"/>
    <x v="0"/>
    <s v="United States"/>
    <x v="215"/>
    <x v="24"/>
    <n v="44134"/>
    <x v="3"/>
    <s v="FUR-CH-10000454"/>
    <x v="0"/>
    <x v="1"/>
    <x v="1"/>
    <n v="1537.0740000000001"/>
    <n v="9"/>
    <n v="0.3"/>
    <n v="0"/>
  </r>
  <r>
    <n v="6115"/>
    <x v="3041"/>
    <x v="0"/>
    <x v="396"/>
    <d v="2013-11-17T00:00:00"/>
    <s v="Standard Class"/>
    <s v="SP-20920"/>
    <s v="Susan Pistek"/>
    <x v="0"/>
    <s v="United States"/>
    <x v="215"/>
    <x v="24"/>
    <n v="44134"/>
    <x v="3"/>
    <s v="FUR-CH-10003746"/>
    <x v="0"/>
    <x v="1"/>
    <x v="617"/>
    <n v="449.37200000000001"/>
    <n v="2"/>
    <n v="0.3"/>
    <n v="-12.8392"/>
  </r>
  <r>
    <n v="6116"/>
    <x v="3042"/>
    <x v="0"/>
    <x v="560"/>
    <d v="2013-03-21T00:00:00"/>
    <s v="Standard Class"/>
    <s v="SP-20650"/>
    <s v="Stephanie Phelps"/>
    <x v="1"/>
    <s v="United States"/>
    <x v="464"/>
    <x v="1"/>
    <n v="94061"/>
    <x v="1"/>
    <s v="OFF-BI-10003291"/>
    <x v="1"/>
    <x v="8"/>
    <x v="44"/>
    <n v="41.904000000000003"/>
    <n v="6"/>
    <n v="0.2"/>
    <n v="14.1426"/>
  </r>
  <r>
    <n v="6117"/>
    <x v="3043"/>
    <x v="0"/>
    <x v="373"/>
    <d v="2013-11-20T00:00:00"/>
    <s v="Standard Class"/>
    <s v="CM-12655"/>
    <s v="Corinna Mitchell"/>
    <x v="2"/>
    <s v="United States"/>
    <x v="20"/>
    <x v="15"/>
    <n v="10011"/>
    <x v="3"/>
    <s v="TEC-PH-10002114"/>
    <x v="2"/>
    <x v="7"/>
    <x v="1754"/>
    <n v="2279.96"/>
    <n v="4"/>
    <n v="0"/>
    <n v="592.78959999999995"/>
  </r>
  <r>
    <n v="6118"/>
    <x v="3043"/>
    <x v="0"/>
    <x v="373"/>
    <d v="2013-11-20T00:00:00"/>
    <s v="Standard Class"/>
    <s v="CM-12655"/>
    <s v="Corinna Mitchell"/>
    <x v="2"/>
    <s v="United States"/>
    <x v="20"/>
    <x v="15"/>
    <n v="10011"/>
    <x v="3"/>
    <s v="OFF-LA-10001569"/>
    <x v="1"/>
    <x v="2"/>
    <x v="633"/>
    <n v="14.94"/>
    <n v="3"/>
    <n v="0"/>
    <n v="6.8723999999999998"/>
  </r>
  <r>
    <n v="6119"/>
    <x v="3044"/>
    <x v="3"/>
    <x v="20"/>
    <d v="2014-09-26T00:00:00"/>
    <s v="Standard Class"/>
    <s v="JR-16210"/>
    <s v="Justin Ritter"/>
    <x v="1"/>
    <s v="United States"/>
    <x v="24"/>
    <x v="21"/>
    <n v="97477"/>
    <x v="1"/>
    <s v="TEC-PH-10001425"/>
    <x v="2"/>
    <x v="7"/>
    <x v="511"/>
    <n v="191.976"/>
    <n v="3"/>
    <n v="0.2"/>
    <n v="19.197600000000001"/>
  </r>
  <r>
    <n v="6120"/>
    <x v="3044"/>
    <x v="3"/>
    <x v="20"/>
    <d v="2014-09-26T00:00:00"/>
    <s v="Standard Class"/>
    <s v="JR-16210"/>
    <s v="Justin Ritter"/>
    <x v="1"/>
    <s v="United States"/>
    <x v="24"/>
    <x v="21"/>
    <n v="97477"/>
    <x v="1"/>
    <s v="OFF-AR-10001915"/>
    <x v="1"/>
    <x v="6"/>
    <x v="1048"/>
    <n v="23.832000000000001"/>
    <n v="3"/>
    <n v="0.2"/>
    <n v="6.5537999999999998"/>
  </r>
  <r>
    <n v="6121"/>
    <x v="3044"/>
    <x v="3"/>
    <x v="20"/>
    <d v="2014-09-26T00:00:00"/>
    <s v="Standard Class"/>
    <s v="JR-16210"/>
    <s v="Justin Ritter"/>
    <x v="1"/>
    <s v="United States"/>
    <x v="24"/>
    <x v="21"/>
    <n v="97477"/>
    <x v="1"/>
    <s v="FUR-FU-10004864"/>
    <x v="0"/>
    <x v="5"/>
    <x v="436"/>
    <n v="409.21600000000001"/>
    <n v="8"/>
    <n v="0.2"/>
    <n v="61.382399999999997"/>
  </r>
  <r>
    <n v="6122"/>
    <x v="3044"/>
    <x v="3"/>
    <x v="20"/>
    <d v="2014-09-26T00:00:00"/>
    <s v="Standard Class"/>
    <s v="JR-16210"/>
    <s v="Justin Ritter"/>
    <x v="1"/>
    <s v="United States"/>
    <x v="24"/>
    <x v="21"/>
    <n v="97477"/>
    <x v="1"/>
    <s v="FUR-BO-10001972"/>
    <x v="0"/>
    <x v="0"/>
    <x v="362"/>
    <n v="72.587999999999994"/>
    <n v="2"/>
    <n v="0.7"/>
    <n v="-128.2388"/>
  </r>
  <r>
    <n v="6123"/>
    <x v="3045"/>
    <x v="3"/>
    <x v="769"/>
    <d v="2014-10-12T00:00:00"/>
    <s v="Standard Class"/>
    <s v="CB-12415"/>
    <s v="Christy Brittain"/>
    <x v="0"/>
    <s v="United States"/>
    <x v="22"/>
    <x v="10"/>
    <n v="60610"/>
    <x v="2"/>
    <s v="OFF-ST-10000532"/>
    <x v="1"/>
    <x v="4"/>
    <x v="1403"/>
    <n v="61.567999999999998"/>
    <n v="2"/>
    <n v="0.2"/>
    <n v="4.6176000000000004"/>
  </r>
  <r>
    <n v="6124"/>
    <x v="3046"/>
    <x v="1"/>
    <x v="284"/>
    <d v="2012-05-09T00:00:00"/>
    <s v="Standard Class"/>
    <s v="SD-20485"/>
    <s v="Shirley Daniels"/>
    <x v="2"/>
    <s v="United States"/>
    <x v="385"/>
    <x v="5"/>
    <n v="76021"/>
    <x v="2"/>
    <s v="OFF-PA-10003883"/>
    <x v="1"/>
    <x v="10"/>
    <x v="1229"/>
    <n v="20.96"/>
    <n v="4"/>
    <n v="0.2"/>
    <n v="6.8120000000000003"/>
  </r>
  <r>
    <n v="6125"/>
    <x v="3047"/>
    <x v="3"/>
    <x v="95"/>
    <d v="2014-08-06T00:00:00"/>
    <s v="Standard Class"/>
    <s v="SS-20140"/>
    <s v="Saphhira Shifley"/>
    <x v="1"/>
    <s v="United States"/>
    <x v="1"/>
    <x v="1"/>
    <n v="90036"/>
    <x v="1"/>
    <s v="TEC-AC-10003038"/>
    <x v="2"/>
    <x v="11"/>
    <x v="1024"/>
    <n v="44.75"/>
    <n v="5"/>
    <n v="0"/>
    <n v="8.5024999999999995"/>
  </r>
  <r>
    <n v="6126"/>
    <x v="3047"/>
    <x v="3"/>
    <x v="95"/>
    <d v="2014-08-06T00:00:00"/>
    <s v="Standard Class"/>
    <s v="SS-20140"/>
    <s v="Saphhira Shifley"/>
    <x v="1"/>
    <s v="United States"/>
    <x v="1"/>
    <x v="1"/>
    <n v="90036"/>
    <x v="1"/>
    <s v="OFF-PA-10001593"/>
    <x v="1"/>
    <x v="10"/>
    <x v="1755"/>
    <n v="11.96"/>
    <n v="2"/>
    <n v="0"/>
    <n v="5.3819999999999997"/>
  </r>
  <r>
    <n v="6127"/>
    <x v="3047"/>
    <x v="3"/>
    <x v="95"/>
    <d v="2014-08-06T00:00:00"/>
    <s v="Standard Class"/>
    <s v="SS-20140"/>
    <s v="Saphhira Shifley"/>
    <x v="1"/>
    <s v="United States"/>
    <x v="1"/>
    <x v="1"/>
    <n v="90036"/>
    <x v="1"/>
    <s v="OFF-BI-10002049"/>
    <x v="1"/>
    <x v="8"/>
    <x v="758"/>
    <n v="3.9119999999999999"/>
    <n v="1"/>
    <n v="0.2"/>
    <n v="1.2714000000000001"/>
  </r>
  <r>
    <n v="6128"/>
    <x v="3048"/>
    <x v="0"/>
    <x v="1044"/>
    <d v="2013-07-04T00:00:00"/>
    <s v="Standard Class"/>
    <s v="EH-13990"/>
    <s v="Erica Hackney"/>
    <x v="0"/>
    <s v="United States"/>
    <x v="20"/>
    <x v="15"/>
    <n v="10009"/>
    <x v="3"/>
    <s v="FUR-CH-10003817"/>
    <x v="0"/>
    <x v="1"/>
    <x v="162"/>
    <n v="327.99599999999998"/>
    <n v="6"/>
    <n v="0.1"/>
    <n v="54.665999999999997"/>
  </r>
  <r>
    <n v="6129"/>
    <x v="3049"/>
    <x v="2"/>
    <x v="1089"/>
    <d v="2011-10-28T00:00:00"/>
    <s v="First Class"/>
    <s v="AH-10030"/>
    <s v="Aaron Hawkins"/>
    <x v="1"/>
    <s v="United States"/>
    <x v="8"/>
    <x v="1"/>
    <n v="94109"/>
    <x v="1"/>
    <s v="OFF-BI-10002353"/>
    <x v="1"/>
    <x v="8"/>
    <x v="1068"/>
    <n v="49.408000000000001"/>
    <n v="4"/>
    <n v="0.2"/>
    <n v="18.527999999999999"/>
  </r>
  <r>
    <n v="6130"/>
    <x v="3050"/>
    <x v="3"/>
    <x v="606"/>
    <d v="2014-03-04T00:00:00"/>
    <s v="Standard Class"/>
    <s v="EM-14200"/>
    <s v="Evan Minnotte"/>
    <x v="2"/>
    <s v="United States"/>
    <x v="173"/>
    <x v="17"/>
    <n v="23464"/>
    <x v="0"/>
    <s v="TEC-AC-10003116"/>
    <x v="2"/>
    <x v="11"/>
    <x v="920"/>
    <n v="53.25"/>
    <n v="3"/>
    <n v="0"/>
    <n v="20.767499999999998"/>
  </r>
  <r>
    <n v="6131"/>
    <x v="3050"/>
    <x v="3"/>
    <x v="606"/>
    <d v="2014-03-04T00:00:00"/>
    <s v="Standard Class"/>
    <s v="EM-14200"/>
    <s v="Evan Minnotte"/>
    <x v="2"/>
    <s v="United States"/>
    <x v="173"/>
    <x v="17"/>
    <n v="23464"/>
    <x v="0"/>
    <s v="OFF-FA-10003021"/>
    <x v="1"/>
    <x v="13"/>
    <x v="33"/>
    <n v="3.76"/>
    <n v="2"/>
    <n v="0"/>
    <n v="1.3160000000000001"/>
  </r>
  <r>
    <n v="6132"/>
    <x v="3051"/>
    <x v="2"/>
    <x v="422"/>
    <d v="2011-12-31T00:00:00"/>
    <s v="Standard Class"/>
    <s v="TB-21190"/>
    <s v="Thomas Brumley"/>
    <x v="2"/>
    <s v="United States"/>
    <x v="20"/>
    <x v="15"/>
    <n v="10011"/>
    <x v="3"/>
    <s v="FUR-CH-10004477"/>
    <x v="0"/>
    <x v="1"/>
    <x v="211"/>
    <n v="767.21400000000006"/>
    <n v="14"/>
    <n v="0.1"/>
    <n v="161.9674"/>
  </r>
  <r>
    <n v="6133"/>
    <x v="3052"/>
    <x v="3"/>
    <x v="175"/>
    <d v="2014-09-21T00:00:00"/>
    <s v="Standard Class"/>
    <s v="AB-10165"/>
    <s v="Alan Barnes"/>
    <x v="0"/>
    <s v="United States"/>
    <x v="465"/>
    <x v="18"/>
    <n v="37087"/>
    <x v="0"/>
    <s v="OFF-PA-10001033"/>
    <x v="1"/>
    <x v="10"/>
    <x v="1500"/>
    <n v="163.96"/>
    <n v="5"/>
    <n v="0.2"/>
    <n v="59.435499999999998"/>
  </r>
  <r>
    <n v="6134"/>
    <x v="3053"/>
    <x v="0"/>
    <x v="765"/>
    <d v="2013-08-20T00:00:00"/>
    <s v="First Class"/>
    <s v="AO-10810"/>
    <s v="Anthony O'Donnell"/>
    <x v="1"/>
    <s v="United States"/>
    <x v="1"/>
    <x v="1"/>
    <n v="90045"/>
    <x v="1"/>
    <s v="FUR-TA-10004152"/>
    <x v="0"/>
    <x v="3"/>
    <x v="1507"/>
    <n v="161.28"/>
    <n v="2"/>
    <n v="0.2"/>
    <n v="12.096"/>
  </r>
  <r>
    <n v="6135"/>
    <x v="3054"/>
    <x v="0"/>
    <x v="254"/>
    <d v="2013-05-11T00:00:00"/>
    <s v="Same Day"/>
    <s v="TT-21220"/>
    <s v="Thomas Thornton"/>
    <x v="0"/>
    <s v="United States"/>
    <x v="374"/>
    <x v="1"/>
    <n v="91911"/>
    <x v="1"/>
    <s v="OFF-AR-10002135"/>
    <x v="1"/>
    <x v="6"/>
    <x v="278"/>
    <n v="192.8"/>
    <n v="4"/>
    <n v="0"/>
    <n v="55.911999999999999"/>
  </r>
  <r>
    <n v="6136"/>
    <x v="3055"/>
    <x v="1"/>
    <x v="1090"/>
    <d v="2012-10-22T00:00:00"/>
    <s v="Standard Class"/>
    <s v="KN-16705"/>
    <s v="Kristina Nunn"/>
    <x v="2"/>
    <s v="United States"/>
    <x v="392"/>
    <x v="5"/>
    <n v="78501"/>
    <x v="2"/>
    <s v="TEC-AC-10000521"/>
    <x v="2"/>
    <x v="11"/>
    <x v="1557"/>
    <n v="27.696000000000002"/>
    <n v="3"/>
    <n v="0.2"/>
    <n v="3.4620000000000002"/>
  </r>
  <r>
    <n v="6137"/>
    <x v="3055"/>
    <x v="1"/>
    <x v="1090"/>
    <d v="2012-10-22T00:00:00"/>
    <s v="Standard Class"/>
    <s v="KN-16705"/>
    <s v="Kristina Nunn"/>
    <x v="2"/>
    <s v="United States"/>
    <x v="392"/>
    <x v="5"/>
    <n v="78501"/>
    <x v="2"/>
    <s v="OFF-AP-10000026"/>
    <x v="1"/>
    <x v="9"/>
    <x v="1282"/>
    <n v="73.164000000000001"/>
    <n v="6"/>
    <n v="0.8"/>
    <n v="-186.56819999999999"/>
  </r>
  <r>
    <n v="6138"/>
    <x v="3056"/>
    <x v="0"/>
    <x v="731"/>
    <d v="2013-05-11T00:00:00"/>
    <s v="Second Class"/>
    <s v="FO-14305"/>
    <s v="Frank Olsen"/>
    <x v="0"/>
    <s v="United States"/>
    <x v="389"/>
    <x v="2"/>
    <n v="33021"/>
    <x v="0"/>
    <s v="OFF-PA-10002986"/>
    <x v="1"/>
    <x v="10"/>
    <x v="477"/>
    <n v="32.064"/>
    <n v="6"/>
    <n v="0.2"/>
    <n v="11.2224"/>
  </r>
  <r>
    <n v="6139"/>
    <x v="3057"/>
    <x v="2"/>
    <x v="809"/>
    <d v="2011-04-04T00:00:00"/>
    <s v="Standard Class"/>
    <s v="GA-14725"/>
    <s v="Guy Armstrong"/>
    <x v="0"/>
    <s v="United States"/>
    <x v="8"/>
    <x v="1"/>
    <n v="94110"/>
    <x v="1"/>
    <s v="FUR-BO-10001337"/>
    <x v="0"/>
    <x v="0"/>
    <x v="425"/>
    <n v="205.666"/>
    <n v="2"/>
    <n v="0.15"/>
    <n v="-12.098000000000001"/>
  </r>
  <r>
    <n v="6140"/>
    <x v="3058"/>
    <x v="1"/>
    <x v="24"/>
    <d v="2012-04-20T00:00:00"/>
    <s v="First Class"/>
    <s v="NC-18415"/>
    <s v="Nathan Cano"/>
    <x v="0"/>
    <s v="United States"/>
    <x v="466"/>
    <x v="1"/>
    <n v="93454"/>
    <x v="1"/>
    <s v="OFF-ST-10000532"/>
    <x v="1"/>
    <x v="4"/>
    <x v="1403"/>
    <n v="115.44"/>
    <n v="3"/>
    <n v="0"/>
    <n v="30.014399999999998"/>
  </r>
  <r>
    <n v="6141"/>
    <x v="3059"/>
    <x v="3"/>
    <x v="362"/>
    <d v="2014-07-16T00:00:00"/>
    <s v="Standard Class"/>
    <s v="JF-15190"/>
    <s v="Jamie Frazer"/>
    <x v="0"/>
    <s v="United States"/>
    <x v="91"/>
    <x v="29"/>
    <n v="6040"/>
    <x v="3"/>
    <s v="OFF-PA-10001497"/>
    <x v="1"/>
    <x v="10"/>
    <x v="1746"/>
    <n v="274.8"/>
    <n v="5"/>
    <n v="0"/>
    <n v="134.65199999999999"/>
  </r>
  <r>
    <n v="6142"/>
    <x v="3059"/>
    <x v="3"/>
    <x v="362"/>
    <d v="2014-07-16T00:00:00"/>
    <s v="Standard Class"/>
    <s v="JF-15190"/>
    <s v="Jamie Frazer"/>
    <x v="0"/>
    <s v="United States"/>
    <x v="91"/>
    <x v="29"/>
    <n v="6040"/>
    <x v="3"/>
    <s v="OFF-ST-10002554"/>
    <x v="1"/>
    <x v="4"/>
    <x v="1144"/>
    <n v="195.64"/>
    <n v="4"/>
    <n v="0"/>
    <n v="3.9127999999999998"/>
  </r>
  <r>
    <n v="6143"/>
    <x v="3059"/>
    <x v="3"/>
    <x v="362"/>
    <d v="2014-07-16T00:00:00"/>
    <s v="Standard Class"/>
    <s v="JF-15190"/>
    <s v="Jamie Frazer"/>
    <x v="0"/>
    <s v="United States"/>
    <x v="91"/>
    <x v="29"/>
    <n v="6040"/>
    <x v="3"/>
    <s v="TEC-PH-10001336"/>
    <x v="2"/>
    <x v="7"/>
    <x v="941"/>
    <n v="257.98"/>
    <n v="2"/>
    <n v="0"/>
    <n v="74.8142"/>
  </r>
  <r>
    <n v="6144"/>
    <x v="3059"/>
    <x v="3"/>
    <x v="362"/>
    <d v="2014-07-16T00:00:00"/>
    <s v="Standard Class"/>
    <s v="JF-15190"/>
    <s v="Jamie Frazer"/>
    <x v="0"/>
    <s v="United States"/>
    <x v="91"/>
    <x v="29"/>
    <n v="6040"/>
    <x v="3"/>
    <s v="OFF-AR-10002987"/>
    <x v="1"/>
    <x v="6"/>
    <x v="1553"/>
    <n v="119.04"/>
    <n v="6"/>
    <n v="0"/>
    <n v="48.806399999999996"/>
  </r>
  <r>
    <n v="6145"/>
    <x v="3060"/>
    <x v="3"/>
    <x v="818"/>
    <d v="2014-02-07T00:00:00"/>
    <s v="Standard Class"/>
    <s v="GT-14710"/>
    <s v="Greg Tran"/>
    <x v="0"/>
    <s v="United States"/>
    <x v="155"/>
    <x v="8"/>
    <n v="68104"/>
    <x v="2"/>
    <s v="OFF-PA-10000575"/>
    <x v="1"/>
    <x v="10"/>
    <x v="1050"/>
    <n v="20.07"/>
    <n v="3"/>
    <n v="0"/>
    <n v="9.2322000000000006"/>
  </r>
  <r>
    <n v="6146"/>
    <x v="3061"/>
    <x v="2"/>
    <x v="1091"/>
    <d v="2011-12-26T00:00:00"/>
    <s v="Standard Class"/>
    <s v="KM-16660"/>
    <s v="Khloe Miller"/>
    <x v="0"/>
    <s v="United States"/>
    <x v="49"/>
    <x v="1"/>
    <n v="95123"/>
    <x v="1"/>
    <s v="OFF-AR-10003394"/>
    <x v="1"/>
    <x v="6"/>
    <x v="496"/>
    <n v="11.76"/>
    <n v="4"/>
    <n v="0"/>
    <n v="3.1751999999999998"/>
  </r>
  <r>
    <n v="6147"/>
    <x v="3062"/>
    <x v="3"/>
    <x v="610"/>
    <d v="2014-11-26T00:00:00"/>
    <s v="Standard Class"/>
    <s v="PJ-18835"/>
    <s v="Patrick Jones"/>
    <x v="1"/>
    <s v="United States"/>
    <x v="8"/>
    <x v="1"/>
    <n v="94122"/>
    <x v="1"/>
    <s v="OFF-AR-10003394"/>
    <x v="1"/>
    <x v="6"/>
    <x v="496"/>
    <n v="11.76"/>
    <n v="4"/>
    <n v="0"/>
    <n v="3.1751999999999998"/>
  </r>
  <r>
    <n v="6148"/>
    <x v="3062"/>
    <x v="3"/>
    <x v="610"/>
    <d v="2014-11-26T00:00:00"/>
    <s v="Standard Class"/>
    <s v="PJ-18835"/>
    <s v="Patrick Jones"/>
    <x v="1"/>
    <s v="United States"/>
    <x v="8"/>
    <x v="1"/>
    <n v="94122"/>
    <x v="1"/>
    <s v="OFF-BI-10001191"/>
    <x v="1"/>
    <x v="8"/>
    <x v="970"/>
    <n v="40.735999999999997"/>
    <n v="2"/>
    <n v="0.2"/>
    <n v="14.7668"/>
  </r>
  <r>
    <n v="6149"/>
    <x v="3063"/>
    <x v="0"/>
    <x v="812"/>
    <d v="2013-06-30T00:00:00"/>
    <s v="Second Class"/>
    <s v="AC-10660"/>
    <s v="Anna Chung"/>
    <x v="0"/>
    <s v="United States"/>
    <x v="8"/>
    <x v="1"/>
    <n v="94109"/>
    <x v="1"/>
    <s v="TEC-PH-10003484"/>
    <x v="2"/>
    <x v="7"/>
    <x v="1530"/>
    <n v="201.584"/>
    <n v="2"/>
    <n v="0.2"/>
    <n v="12.599"/>
  </r>
  <r>
    <n v="6150"/>
    <x v="3064"/>
    <x v="3"/>
    <x v="116"/>
    <d v="2015-01-01T00:00:00"/>
    <s v="First Class"/>
    <s v="JG-15310"/>
    <s v="Jason Gross"/>
    <x v="1"/>
    <s v="United States"/>
    <x v="85"/>
    <x v="1"/>
    <n v="90805"/>
    <x v="1"/>
    <s v="FUR-CH-10003968"/>
    <x v="0"/>
    <x v="1"/>
    <x v="56"/>
    <n v="340.70400000000001"/>
    <n v="6"/>
    <n v="0.2"/>
    <n v="-34.070399999999999"/>
  </r>
  <r>
    <n v="6151"/>
    <x v="3065"/>
    <x v="0"/>
    <x v="143"/>
    <d v="2013-12-04T00:00:00"/>
    <s v="First Class"/>
    <s v="RM-19375"/>
    <s v="Raymond Messe"/>
    <x v="0"/>
    <s v="United States"/>
    <x v="38"/>
    <x v="32"/>
    <n v="31907"/>
    <x v="0"/>
    <s v="FUR-BO-10001608"/>
    <x v="0"/>
    <x v="0"/>
    <x v="1523"/>
    <n v="354.9"/>
    <n v="5"/>
    <n v="0"/>
    <n v="88.724999999999994"/>
  </r>
  <r>
    <n v="6152"/>
    <x v="3066"/>
    <x v="2"/>
    <x v="772"/>
    <d v="2011-03-21T00:00:00"/>
    <s v="Second Class"/>
    <s v="EK-13795"/>
    <s v="Eileen Kiefer"/>
    <x v="2"/>
    <s v="United States"/>
    <x v="8"/>
    <x v="1"/>
    <n v="94110"/>
    <x v="1"/>
    <s v="FUR-BO-10004218"/>
    <x v="0"/>
    <x v="0"/>
    <x v="1584"/>
    <n v="1198.33"/>
    <n v="10"/>
    <n v="0.15"/>
    <n v="70.489999999999995"/>
  </r>
  <r>
    <n v="6153"/>
    <x v="3067"/>
    <x v="3"/>
    <x v="445"/>
    <d v="2014-09-07T00:00:00"/>
    <s v="Standard Class"/>
    <s v="RD-19585"/>
    <s v="Rob Dowd"/>
    <x v="0"/>
    <s v="United States"/>
    <x v="1"/>
    <x v="1"/>
    <n v="90004"/>
    <x v="1"/>
    <s v="OFF-ST-10002485"/>
    <x v="1"/>
    <x v="4"/>
    <x v="209"/>
    <n v="87.92"/>
    <n v="4"/>
    <n v="0"/>
    <n v="0.87919999999999998"/>
  </r>
  <r>
    <n v="6154"/>
    <x v="3068"/>
    <x v="3"/>
    <x v="693"/>
    <d v="2014-04-24T00:00:00"/>
    <s v="First Class"/>
    <s v="CV-12805"/>
    <s v="Cynthia Voltz"/>
    <x v="1"/>
    <s v="United States"/>
    <x v="10"/>
    <x v="9"/>
    <n v="19120"/>
    <x v="3"/>
    <s v="FUR-FU-10001876"/>
    <x v="0"/>
    <x v="5"/>
    <x v="1394"/>
    <n v="51.968000000000004"/>
    <n v="2"/>
    <n v="0.2"/>
    <n v="10.393599999999999"/>
  </r>
  <r>
    <n v="6155"/>
    <x v="3068"/>
    <x v="3"/>
    <x v="693"/>
    <d v="2014-04-24T00:00:00"/>
    <s v="First Class"/>
    <s v="CV-12805"/>
    <s v="Cynthia Voltz"/>
    <x v="1"/>
    <s v="United States"/>
    <x v="10"/>
    <x v="9"/>
    <n v="19120"/>
    <x v="3"/>
    <s v="OFF-ST-10002370"/>
    <x v="1"/>
    <x v="4"/>
    <x v="80"/>
    <n v="51.335999999999999"/>
    <n v="3"/>
    <n v="0.2"/>
    <n v="5.7752999999999997"/>
  </r>
  <r>
    <n v="6156"/>
    <x v="3068"/>
    <x v="3"/>
    <x v="693"/>
    <d v="2014-04-24T00:00:00"/>
    <s v="First Class"/>
    <s v="CV-12805"/>
    <s v="Cynthia Voltz"/>
    <x v="1"/>
    <s v="United States"/>
    <x v="10"/>
    <x v="9"/>
    <n v="19120"/>
    <x v="3"/>
    <s v="OFF-ST-10000142"/>
    <x v="1"/>
    <x v="4"/>
    <x v="399"/>
    <n v="332.70400000000001"/>
    <n v="1"/>
    <n v="0.2"/>
    <n v="33.270400000000002"/>
  </r>
  <r>
    <n v="6157"/>
    <x v="3068"/>
    <x v="3"/>
    <x v="693"/>
    <d v="2014-04-24T00:00:00"/>
    <s v="First Class"/>
    <s v="CV-12805"/>
    <s v="Cynthia Voltz"/>
    <x v="1"/>
    <s v="United States"/>
    <x v="10"/>
    <x v="9"/>
    <n v="19120"/>
    <x v="3"/>
    <s v="FUR-FU-10004671"/>
    <x v="0"/>
    <x v="5"/>
    <x v="1357"/>
    <n v="42.408000000000001"/>
    <n v="3"/>
    <n v="0.2"/>
    <n v="9.5418000000000003"/>
  </r>
  <r>
    <n v="6158"/>
    <x v="3069"/>
    <x v="0"/>
    <x v="1092"/>
    <d v="2013-06-08T00:00:00"/>
    <s v="Second Class"/>
    <s v="AG-10330"/>
    <s v="Alex Grayson"/>
    <x v="0"/>
    <s v="United States"/>
    <x v="251"/>
    <x v="26"/>
    <n v="74133"/>
    <x v="2"/>
    <s v="OFF-EN-10002504"/>
    <x v="1"/>
    <x v="12"/>
    <x v="113"/>
    <n v="81.540000000000006"/>
    <n v="3"/>
    <n v="0"/>
    <n v="38.323799999999999"/>
  </r>
  <r>
    <n v="6159"/>
    <x v="3069"/>
    <x v="0"/>
    <x v="1092"/>
    <d v="2013-06-08T00:00:00"/>
    <s v="Second Class"/>
    <s v="AG-10330"/>
    <s v="Alex Grayson"/>
    <x v="0"/>
    <s v="United States"/>
    <x v="251"/>
    <x v="26"/>
    <n v="74133"/>
    <x v="2"/>
    <s v="TEC-AC-10004803"/>
    <x v="2"/>
    <x v="11"/>
    <x v="1756"/>
    <n v="167.28"/>
    <n v="12"/>
    <n v="0"/>
    <n v="23.4192"/>
  </r>
  <r>
    <n v="6160"/>
    <x v="3070"/>
    <x v="0"/>
    <x v="275"/>
    <d v="2013-10-12T00:00:00"/>
    <s v="Standard Class"/>
    <s v="GM-14440"/>
    <s v="Gary McGarr"/>
    <x v="0"/>
    <s v="United States"/>
    <x v="1"/>
    <x v="1"/>
    <n v="90049"/>
    <x v="1"/>
    <s v="OFF-ST-10001932"/>
    <x v="1"/>
    <x v="4"/>
    <x v="1641"/>
    <n v="772.68"/>
    <n v="4"/>
    <n v="0"/>
    <n v="108.1752"/>
  </r>
  <r>
    <n v="6161"/>
    <x v="3071"/>
    <x v="2"/>
    <x v="1093"/>
    <d v="2011-03-21T00:00:00"/>
    <s v="First Class"/>
    <s v="MC-17605"/>
    <s v="Matt Connell"/>
    <x v="1"/>
    <s v="United States"/>
    <x v="121"/>
    <x v="2"/>
    <n v="33801"/>
    <x v="0"/>
    <s v="TEC-PH-10004667"/>
    <x v="2"/>
    <x v="7"/>
    <x v="519"/>
    <n v="323.976"/>
    <n v="3"/>
    <n v="0.2"/>
    <n v="28.347899999999999"/>
  </r>
  <r>
    <n v="6162"/>
    <x v="3071"/>
    <x v="2"/>
    <x v="1093"/>
    <d v="2011-03-21T00:00:00"/>
    <s v="First Class"/>
    <s v="MC-17605"/>
    <s v="Matt Connell"/>
    <x v="1"/>
    <s v="United States"/>
    <x v="121"/>
    <x v="2"/>
    <n v="33801"/>
    <x v="0"/>
    <s v="OFF-LA-10000443"/>
    <x v="1"/>
    <x v="2"/>
    <x v="1118"/>
    <n v="11.808"/>
    <n v="4"/>
    <n v="0.2"/>
    <n v="3.9851999999999999"/>
  </r>
  <r>
    <n v="6163"/>
    <x v="3071"/>
    <x v="2"/>
    <x v="1093"/>
    <d v="2011-03-21T00:00:00"/>
    <s v="First Class"/>
    <s v="MC-17605"/>
    <s v="Matt Connell"/>
    <x v="1"/>
    <s v="United States"/>
    <x v="121"/>
    <x v="2"/>
    <n v="33801"/>
    <x v="0"/>
    <s v="OFF-ST-10000918"/>
    <x v="1"/>
    <x v="4"/>
    <x v="372"/>
    <n v="26.16"/>
    <n v="3"/>
    <n v="0.2"/>
    <n v="1.962"/>
  </r>
  <r>
    <n v="6164"/>
    <x v="3071"/>
    <x v="2"/>
    <x v="1093"/>
    <d v="2011-03-21T00:00:00"/>
    <s v="First Class"/>
    <s v="MC-17605"/>
    <s v="Matt Connell"/>
    <x v="1"/>
    <s v="United States"/>
    <x v="121"/>
    <x v="2"/>
    <n v="33801"/>
    <x v="0"/>
    <s v="OFF-BI-10001196"/>
    <x v="1"/>
    <x v="8"/>
    <x v="1381"/>
    <n v="33.57"/>
    <n v="5"/>
    <n v="0.7"/>
    <n v="-25.736999999999998"/>
  </r>
  <r>
    <n v="6165"/>
    <x v="3071"/>
    <x v="2"/>
    <x v="1093"/>
    <d v="2011-03-21T00:00:00"/>
    <s v="First Class"/>
    <s v="MC-17605"/>
    <s v="Matt Connell"/>
    <x v="1"/>
    <s v="United States"/>
    <x v="121"/>
    <x v="2"/>
    <n v="33801"/>
    <x v="0"/>
    <s v="FUR-FU-10003981"/>
    <x v="0"/>
    <x v="5"/>
    <x v="322"/>
    <n v="4.992"/>
    <n v="3"/>
    <n v="0.2"/>
    <n v="1.3728"/>
  </r>
  <r>
    <n v="6166"/>
    <x v="3071"/>
    <x v="2"/>
    <x v="1093"/>
    <d v="2011-03-21T00:00:00"/>
    <s v="First Class"/>
    <s v="MC-17605"/>
    <s v="Matt Connell"/>
    <x v="1"/>
    <s v="United States"/>
    <x v="121"/>
    <x v="2"/>
    <n v="33801"/>
    <x v="0"/>
    <s v="FUR-FU-10002508"/>
    <x v="0"/>
    <x v="5"/>
    <x v="1661"/>
    <n v="20.015999999999998"/>
    <n v="3"/>
    <n v="0.2"/>
    <n v="5.5044000000000004"/>
  </r>
  <r>
    <n v="6167"/>
    <x v="3071"/>
    <x v="2"/>
    <x v="1093"/>
    <d v="2011-03-21T00:00:00"/>
    <s v="First Class"/>
    <s v="MC-17605"/>
    <s v="Matt Connell"/>
    <x v="1"/>
    <s v="United States"/>
    <x v="121"/>
    <x v="2"/>
    <n v="33801"/>
    <x v="0"/>
    <s v="TEC-AC-10002647"/>
    <x v="2"/>
    <x v="11"/>
    <x v="1753"/>
    <n v="170.24"/>
    <n v="2"/>
    <n v="0.2"/>
    <n v="53.2"/>
  </r>
  <r>
    <n v="6168"/>
    <x v="3072"/>
    <x v="1"/>
    <x v="704"/>
    <d v="2012-04-25T00:00:00"/>
    <s v="Standard Class"/>
    <s v="ES-14020"/>
    <s v="Erica Smith"/>
    <x v="0"/>
    <s v="United States"/>
    <x v="12"/>
    <x v="5"/>
    <n v="77036"/>
    <x v="2"/>
    <s v="OFF-PA-10002377"/>
    <x v="1"/>
    <x v="10"/>
    <x v="127"/>
    <n v="117.456"/>
    <n v="3"/>
    <n v="0.2"/>
    <n v="44.045999999999999"/>
  </r>
  <r>
    <n v="6169"/>
    <x v="3073"/>
    <x v="1"/>
    <x v="444"/>
    <d v="2012-09-22T00:00:00"/>
    <s v="Second Class"/>
    <s v="RW-19540"/>
    <s v="Rick Wilson"/>
    <x v="1"/>
    <s v="United States"/>
    <x v="1"/>
    <x v="1"/>
    <n v="90008"/>
    <x v="1"/>
    <s v="OFF-PA-10004530"/>
    <x v="1"/>
    <x v="10"/>
    <x v="491"/>
    <n v="22.96"/>
    <n v="2"/>
    <n v="0"/>
    <n v="11.250400000000001"/>
  </r>
  <r>
    <n v="6170"/>
    <x v="3074"/>
    <x v="2"/>
    <x v="9"/>
    <d v="2011-08-30T00:00:00"/>
    <s v="Second Class"/>
    <s v="MM-17920"/>
    <s v="Michael Moore"/>
    <x v="0"/>
    <s v="United States"/>
    <x v="24"/>
    <x v="17"/>
    <n v="22153"/>
    <x v="0"/>
    <s v="OFF-PA-10002986"/>
    <x v="1"/>
    <x v="10"/>
    <x v="477"/>
    <n v="13.36"/>
    <n v="2"/>
    <n v="0"/>
    <n v="6.4127999999999998"/>
  </r>
  <r>
    <n v="6171"/>
    <x v="3075"/>
    <x v="0"/>
    <x v="1054"/>
    <d v="2013-12-25T00:00:00"/>
    <s v="Second Class"/>
    <s v="MH-17440"/>
    <s v="Mark Haberlin"/>
    <x v="1"/>
    <s v="United States"/>
    <x v="20"/>
    <x v="15"/>
    <n v="10035"/>
    <x v="3"/>
    <s v="OFF-BI-10000948"/>
    <x v="1"/>
    <x v="8"/>
    <x v="1373"/>
    <n v="34.247999999999998"/>
    <n v="3"/>
    <n v="0.2"/>
    <n v="11.5587"/>
  </r>
  <r>
    <n v="6172"/>
    <x v="3075"/>
    <x v="0"/>
    <x v="1054"/>
    <d v="2013-12-25T00:00:00"/>
    <s v="Second Class"/>
    <s v="MH-17440"/>
    <s v="Mark Haberlin"/>
    <x v="1"/>
    <s v="United States"/>
    <x v="20"/>
    <x v="15"/>
    <n v="10035"/>
    <x v="3"/>
    <s v="OFF-AR-10001545"/>
    <x v="1"/>
    <x v="6"/>
    <x v="812"/>
    <n v="3.52"/>
    <n v="2"/>
    <n v="0"/>
    <n v="1.0207999999999999"/>
  </r>
  <r>
    <n v="6173"/>
    <x v="3076"/>
    <x v="2"/>
    <x v="1094"/>
    <d v="2011-08-08T00:00:00"/>
    <s v="Standard Class"/>
    <s v="NZ-18565"/>
    <s v="Nick Zandusky"/>
    <x v="2"/>
    <s v="United States"/>
    <x v="24"/>
    <x v="25"/>
    <n v="65807"/>
    <x v="2"/>
    <s v="OFF-BI-10001758"/>
    <x v="1"/>
    <x v="8"/>
    <x v="935"/>
    <n v="26.7"/>
    <n v="5"/>
    <n v="0"/>
    <n v="12.548999999999999"/>
  </r>
  <r>
    <n v="6174"/>
    <x v="3076"/>
    <x v="2"/>
    <x v="1094"/>
    <d v="2011-08-08T00:00:00"/>
    <s v="Standard Class"/>
    <s v="NZ-18565"/>
    <s v="Nick Zandusky"/>
    <x v="2"/>
    <s v="United States"/>
    <x v="24"/>
    <x v="25"/>
    <n v="65807"/>
    <x v="2"/>
    <s v="TEC-AC-10003237"/>
    <x v="2"/>
    <x v="11"/>
    <x v="1631"/>
    <n v="21.2"/>
    <n v="2"/>
    <n v="0"/>
    <n v="9.1159999999999997"/>
  </r>
  <r>
    <n v="6175"/>
    <x v="3076"/>
    <x v="2"/>
    <x v="1094"/>
    <d v="2011-08-08T00:00:00"/>
    <s v="Standard Class"/>
    <s v="NZ-18565"/>
    <s v="Nick Zandusky"/>
    <x v="2"/>
    <s v="United States"/>
    <x v="24"/>
    <x v="25"/>
    <n v="65807"/>
    <x v="2"/>
    <s v="OFF-ST-10002011"/>
    <x v="1"/>
    <x v="4"/>
    <x v="1055"/>
    <n v="838.38"/>
    <n v="2"/>
    <n v="0"/>
    <n v="226.36259999999999"/>
  </r>
  <r>
    <n v="6176"/>
    <x v="3077"/>
    <x v="1"/>
    <x v="481"/>
    <d v="2012-09-26T00:00:00"/>
    <s v="Standard Class"/>
    <s v="GB-14575"/>
    <s v="Giulietta Baptist"/>
    <x v="0"/>
    <s v="United States"/>
    <x v="29"/>
    <x v="20"/>
    <n v="29203"/>
    <x v="0"/>
    <s v="FUR-CH-10000309"/>
    <x v="0"/>
    <x v="1"/>
    <x v="765"/>
    <n v="1690.04"/>
    <n v="4"/>
    <n v="0"/>
    <n v="422.51"/>
  </r>
  <r>
    <n v="6177"/>
    <x v="3077"/>
    <x v="1"/>
    <x v="481"/>
    <d v="2012-09-26T00:00:00"/>
    <s v="Standard Class"/>
    <s v="GB-14575"/>
    <s v="Giulietta Baptist"/>
    <x v="0"/>
    <s v="United States"/>
    <x v="29"/>
    <x v="20"/>
    <n v="29203"/>
    <x v="0"/>
    <s v="OFF-ST-10002444"/>
    <x v="1"/>
    <x v="4"/>
    <x v="571"/>
    <n v="85.96"/>
    <n v="7"/>
    <n v="0"/>
    <n v="24.0688"/>
  </r>
  <r>
    <n v="6178"/>
    <x v="3077"/>
    <x v="1"/>
    <x v="481"/>
    <d v="2012-09-26T00:00:00"/>
    <s v="Standard Class"/>
    <s v="GB-14575"/>
    <s v="Giulietta Baptist"/>
    <x v="0"/>
    <s v="United States"/>
    <x v="29"/>
    <x v="20"/>
    <n v="29203"/>
    <x v="0"/>
    <s v="OFF-EN-10001453"/>
    <x v="1"/>
    <x v="12"/>
    <x v="1676"/>
    <n v="121.96"/>
    <n v="2"/>
    <n v="0"/>
    <n v="57.321199999999997"/>
  </r>
  <r>
    <n v="6179"/>
    <x v="3077"/>
    <x v="1"/>
    <x v="481"/>
    <d v="2012-09-26T00:00:00"/>
    <s v="Standard Class"/>
    <s v="GB-14575"/>
    <s v="Giulietta Baptist"/>
    <x v="0"/>
    <s v="United States"/>
    <x v="29"/>
    <x v="20"/>
    <n v="29203"/>
    <x v="0"/>
    <s v="OFF-PA-10001801"/>
    <x v="1"/>
    <x v="10"/>
    <x v="1757"/>
    <n v="23.92"/>
    <n v="4"/>
    <n v="0"/>
    <n v="11.720800000000001"/>
  </r>
  <r>
    <n v="6180"/>
    <x v="3077"/>
    <x v="1"/>
    <x v="481"/>
    <d v="2012-09-26T00:00:00"/>
    <s v="Standard Class"/>
    <s v="GB-14575"/>
    <s v="Giulietta Baptist"/>
    <x v="0"/>
    <s v="United States"/>
    <x v="29"/>
    <x v="20"/>
    <n v="29203"/>
    <x v="0"/>
    <s v="OFF-ST-10000563"/>
    <x v="1"/>
    <x v="4"/>
    <x v="894"/>
    <n v="63.96"/>
    <n v="2"/>
    <n v="0"/>
    <n v="6.3959999999999999"/>
  </r>
  <r>
    <n v="6181"/>
    <x v="3077"/>
    <x v="1"/>
    <x v="481"/>
    <d v="2012-09-26T00:00:00"/>
    <s v="Standard Class"/>
    <s v="GB-14575"/>
    <s v="Giulietta Baptist"/>
    <x v="0"/>
    <s v="United States"/>
    <x v="29"/>
    <x v="20"/>
    <n v="29203"/>
    <x v="0"/>
    <s v="TEC-PH-10000369"/>
    <x v="2"/>
    <x v="7"/>
    <x v="1346"/>
    <n v="629.95000000000005"/>
    <n v="5"/>
    <n v="0"/>
    <n v="176.386"/>
  </r>
  <r>
    <n v="6182"/>
    <x v="3077"/>
    <x v="1"/>
    <x v="481"/>
    <d v="2012-09-26T00:00:00"/>
    <s v="Standard Class"/>
    <s v="GB-14575"/>
    <s v="Giulietta Baptist"/>
    <x v="0"/>
    <s v="United States"/>
    <x v="29"/>
    <x v="20"/>
    <n v="29203"/>
    <x v="0"/>
    <s v="TEC-PH-10002538"/>
    <x v="2"/>
    <x v="7"/>
    <x v="524"/>
    <n v="113.73"/>
    <n v="3"/>
    <n v="0"/>
    <n v="32.981699999999996"/>
  </r>
  <r>
    <n v="6183"/>
    <x v="3077"/>
    <x v="1"/>
    <x v="481"/>
    <d v="2012-09-26T00:00:00"/>
    <s v="Standard Class"/>
    <s v="GB-14575"/>
    <s v="Giulietta Baptist"/>
    <x v="0"/>
    <s v="United States"/>
    <x v="29"/>
    <x v="20"/>
    <n v="29203"/>
    <x v="0"/>
    <s v="OFF-BI-10000050"/>
    <x v="1"/>
    <x v="8"/>
    <x v="343"/>
    <n v="14.6"/>
    <n v="2"/>
    <n v="0"/>
    <n v="6.8620000000000001"/>
  </r>
  <r>
    <n v="6184"/>
    <x v="3077"/>
    <x v="1"/>
    <x v="481"/>
    <d v="2012-09-26T00:00:00"/>
    <s v="Standard Class"/>
    <s v="GB-14575"/>
    <s v="Giulietta Baptist"/>
    <x v="0"/>
    <s v="United States"/>
    <x v="29"/>
    <x v="20"/>
    <n v="29203"/>
    <x v="0"/>
    <s v="OFF-ST-10004186"/>
    <x v="1"/>
    <x v="4"/>
    <x v="16"/>
    <n v="887.84"/>
    <n v="8"/>
    <n v="0"/>
    <n v="17.756799999999998"/>
  </r>
  <r>
    <n v="6185"/>
    <x v="3078"/>
    <x v="0"/>
    <x v="25"/>
    <d v="2013-12-14T00:00:00"/>
    <s v="First Class"/>
    <s v="DB-13270"/>
    <s v="Deborah Brumfield"/>
    <x v="2"/>
    <s v="United States"/>
    <x v="32"/>
    <x v="21"/>
    <n v="97206"/>
    <x v="1"/>
    <s v="FUR-CH-10004218"/>
    <x v="0"/>
    <x v="1"/>
    <x v="38"/>
    <n v="403.92"/>
    <n v="5"/>
    <n v="0.2"/>
    <n v="25.245000000000001"/>
  </r>
  <r>
    <n v="6186"/>
    <x v="3079"/>
    <x v="1"/>
    <x v="976"/>
    <d v="2012-12-08T00:00:00"/>
    <s v="Standard Class"/>
    <s v="JK-15625"/>
    <s v="Jim Karlsson"/>
    <x v="0"/>
    <s v="United States"/>
    <x v="10"/>
    <x v="9"/>
    <n v="19120"/>
    <x v="3"/>
    <s v="OFF-AR-10002952"/>
    <x v="1"/>
    <x v="6"/>
    <x v="806"/>
    <n v="106.8"/>
    <n v="10"/>
    <n v="0.2"/>
    <n v="10.68"/>
  </r>
  <r>
    <n v="6187"/>
    <x v="3080"/>
    <x v="1"/>
    <x v="219"/>
    <d v="2012-11-17T00:00:00"/>
    <s v="First Class"/>
    <s v="MH-17785"/>
    <s v="Maya Herman"/>
    <x v="1"/>
    <s v="United States"/>
    <x v="20"/>
    <x v="15"/>
    <n v="10035"/>
    <x v="3"/>
    <s v="OFF-ST-10003058"/>
    <x v="1"/>
    <x v="4"/>
    <x v="388"/>
    <n v="70.95"/>
    <n v="3"/>
    <n v="0"/>
    <n v="20.575500000000002"/>
  </r>
  <r>
    <n v="6188"/>
    <x v="3080"/>
    <x v="1"/>
    <x v="219"/>
    <d v="2012-11-17T00:00:00"/>
    <s v="First Class"/>
    <s v="MH-17785"/>
    <s v="Maya Herman"/>
    <x v="1"/>
    <s v="United States"/>
    <x v="20"/>
    <x v="15"/>
    <n v="10035"/>
    <x v="3"/>
    <s v="OFF-BI-10003963"/>
    <x v="1"/>
    <x v="8"/>
    <x v="1320"/>
    <n v="34.944000000000003"/>
    <n v="6"/>
    <n v="0.2"/>
    <n v="11.7936"/>
  </r>
  <r>
    <n v="6189"/>
    <x v="3080"/>
    <x v="1"/>
    <x v="219"/>
    <d v="2012-11-17T00:00:00"/>
    <s v="First Class"/>
    <s v="MH-17785"/>
    <s v="Maya Herman"/>
    <x v="1"/>
    <s v="United States"/>
    <x v="20"/>
    <x v="15"/>
    <n v="10035"/>
    <x v="3"/>
    <s v="OFF-AR-10001955"/>
    <x v="1"/>
    <x v="6"/>
    <x v="1021"/>
    <n v="119.04"/>
    <n v="6"/>
    <n v="0"/>
    <n v="35.712000000000003"/>
  </r>
  <r>
    <n v="6190"/>
    <x v="3081"/>
    <x v="3"/>
    <x v="1095"/>
    <d v="2014-09-04T00:00:00"/>
    <s v="Standard Class"/>
    <s v="AM-10705"/>
    <s v="Anne McFarland"/>
    <x v="0"/>
    <s v="United States"/>
    <x v="467"/>
    <x v="10"/>
    <n v="60016"/>
    <x v="2"/>
    <s v="TEC-PH-10004345"/>
    <x v="2"/>
    <x v="7"/>
    <x v="1167"/>
    <n v="383.84"/>
    <n v="4"/>
    <n v="0.2"/>
    <n v="47.98"/>
  </r>
  <r>
    <n v="6191"/>
    <x v="3082"/>
    <x v="0"/>
    <x v="435"/>
    <d v="2013-12-29T00:00:00"/>
    <s v="Standard Class"/>
    <s v="JM-15535"/>
    <s v="Jessica Myrick"/>
    <x v="0"/>
    <s v="United States"/>
    <x v="20"/>
    <x v="15"/>
    <n v="10035"/>
    <x v="3"/>
    <s v="FUR-FU-10003192"/>
    <x v="0"/>
    <x v="5"/>
    <x v="1720"/>
    <n v="799.56"/>
    <n v="9"/>
    <n v="0"/>
    <n v="207.88560000000001"/>
  </r>
  <r>
    <n v="6192"/>
    <x v="3083"/>
    <x v="3"/>
    <x v="1096"/>
    <d v="2014-12-14T00:00:00"/>
    <s v="Same Day"/>
    <s v="MW-18220"/>
    <s v="Mitch Webber"/>
    <x v="0"/>
    <s v="United States"/>
    <x v="4"/>
    <x v="4"/>
    <n v="98103"/>
    <x v="1"/>
    <s v="OFF-ST-10001325"/>
    <x v="1"/>
    <x v="4"/>
    <x v="466"/>
    <n v="31.44"/>
    <n v="3"/>
    <n v="0"/>
    <n v="8.4887999999999995"/>
  </r>
  <r>
    <n v="6193"/>
    <x v="3084"/>
    <x v="3"/>
    <x v="66"/>
    <d v="2014-12-27T00:00:00"/>
    <s v="Standard Class"/>
    <s v="AG-10330"/>
    <s v="Alex Grayson"/>
    <x v="0"/>
    <s v="United States"/>
    <x v="12"/>
    <x v="5"/>
    <n v="77095"/>
    <x v="2"/>
    <s v="OFF-PA-10000019"/>
    <x v="1"/>
    <x v="10"/>
    <x v="704"/>
    <n v="25.92"/>
    <n v="5"/>
    <n v="0.2"/>
    <n v="9.0719999999999992"/>
  </r>
  <r>
    <n v="6194"/>
    <x v="3084"/>
    <x v="3"/>
    <x v="66"/>
    <d v="2014-12-27T00:00:00"/>
    <s v="Standard Class"/>
    <s v="AG-10330"/>
    <s v="Alex Grayson"/>
    <x v="0"/>
    <s v="United States"/>
    <x v="12"/>
    <x v="5"/>
    <n v="77095"/>
    <x v="2"/>
    <s v="OFF-BI-10003429"/>
    <x v="1"/>
    <x v="8"/>
    <x v="844"/>
    <n v="6.33"/>
    <n v="5"/>
    <n v="0.8"/>
    <n v="-9.8115000000000006"/>
  </r>
  <r>
    <n v="6195"/>
    <x v="3084"/>
    <x v="3"/>
    <x v="66"/>
    <d v="2014-12-27T00:00:00"/>
    <s v="Standard Class"/>
    <s v="AG-10330"/>
    <s v="Alex Grayson"/>
    <x v="0"/>
    <s v="United States"/>
    <x v="12"/>
    <x v="5"/>
    <n v="77095"/>
    <x v="2"/>
    <s v="OFF-PA-10000176"/>
    <x v="1"/>
    <x v="10"/>
    <x v="634"/>
    <n v="75.88"/>
    <n v="5"/>
    <n v="0.2"/>
    <n v="26.558"/>
  </r>
  <r>
    <n v="6196"/>
    <x v="3085"/>
    <x v="3"/>
    <x v="208"/>
    <d v="2014-10-29T00:00:00"/>
    <s v="Standard Class"/>
    <s v="CM-12160"/>
    <s v="Charles McCrossin"/>
    <x v="0"/>
    <s v="United States"/>
    <x v="10"/>
    <x v="9"/>
    <n v="19143"/>
    <x v="3"/>
    <s v="TEC-PH-10004165"/>
    <x v="2"/>
    <x v="7"/>
    <x v="886"/>
    <n v="329.988"/>
    <n v="2"/>
    <n v="0.4"/>
    <n v="-76.997200000000007"/>
  </r>
  <r>
    <n v="6197"/>
    <x v="3085"/>
    <x v="3"/>
    <x v="208"/>
    <d v="2014-10-29T00:00:00"/>
    <s v="Standard Class"/>
    <s v="CM-12160"/>
    <s v="Charles McCrossin"/>
    <x v="0"/>
    <s v="United States"/>
    <x v="10"/>
    <x v="9"/>
    <n v="19143"/>
    <x v="3"/>
    <s v="OFF-ST-10000352"/>
    <x v="1"/>
    <x v="4"/>
    <x v="1049"/>
    <n v="71.376000000000005"/>
    <n v="3"/>
    <n v="0.2"/>
    <n v="-4.4610000000000003"/>
  </r>
  <r>
    <n v="6198"/>
    <x v="3086"/>
    <x v="1"/>
    <x v="50"/>
    <d v="2012-11-17T00:00:00"/>
    <s v="Standard Class"/>
    <s v="RA-19915"/>
    <s v="Russell Applegate"/>
    <x v="0"/>
    <s v="United States"/>
    <x v="38"/>
    <x v="14"/>
    <n v="47201"/>
    <x v="2"/>
    <s v="OFF-PA-10000726"/>
    <x v="1"/>
    <x v="10"/>
    <x v="1322"/>
    <n v="63.77"/>
    <n v="7"/>
    <n v="0"/>
    <n v="28.6965"/>
  </r>
  <r>
    <n v="6199"/>
    <x v="3086"/>
    <x v="1"/>
    <x v="50"/>
    <d v="2012-11-17T00:00:00"/>
    <s v="Standard Class"/>
    <s v="RA-19915"/>
    <s v="Russell Applegate"/>
    <x v="0"/>
    <s v="United States"/>
    <x v="38"/>
    <x v="14"/>
    <n v="47201"/>
    <x v="2"/>
    <s v="TEC-PH-10001536"/>
    <x v="2"/>
    <x v="7"/>
    <x v="1234"/>
    <n v="50.97"/>
    <n v="3"/>
    <n v="0"/>
    <n v="13.2522"/>
  </r>
  <r>
    <n v="6200"/>
    <x v="3086"/>
    <x v="1"/>
    <x v="50"/>
    <d v="2012-11-17T00:00:00"/>
    <s v="Standard Class"/>
    <s v="RA-19915"/>
    <s v="Russell Applegate"/>
    <x v="0"/>
    <s v="United States"/>
    <x v="38"/>
    <x v="14"/>
    <n v="47201"/>
    <x v="2"/>
    <s v="OFF-PA-10001790"/>
    <x v="1"/>
    <x v="10"/>
    <x v="687"/>
    <n v="96.08"/>
    <n v="2"/>
    <n v="0"/>
    <n v="46.118400000000001"/>
  </r>
  <r>
    <n v="6201"/>
    <x v="3087"/>
    <x v="1"/>
    <x v="392"/>
    <d v="2012-04-20T00:00:00"/>
    <s v="Standard Class"/>
    <s v="SB-20185"/>
    <s v="Sarah Brown"/>
    <x v="0"/>
    <s v="United States"/>
    <x v="148"/>
    <x v="10"/>
    <n v="60201"/>
    <x v="2"/>
    <s v="TEC-CO-10001766"/>
    <x v="2"/>
    <x v="16"/>
    <x v="1058"/>
    <n v="1439.9680000000001"/>
    <n v="4"/>
    <n v="0.2"/>
    <n v="485.98919999999998"/>
  </r>
  <r>
    <n v="6202"/>
    <x v="3087"/>
    <x v="1"/>
    <x v="392"/>
    <d v="2012-04-20T00:00:00"/>
    <s v="Standard Class"/>
    <s v="SB-20185"/>
    <s v="Sarah Brown"/>
    <x v="0"/>
    <s v="United States"/>
    <x v="148"/>
    <x v="10"/>
    <n v="60201"/>
    <x v="2"/>
    <s v="TEC-AC-10004396"/>
    <x v="2"/>
    <x v="11"/>
    <x v="1679"/>
    <n v="43.56"/>
    <n v="3"/>
    <n v="0.2"/>
    <n v="-4.9005000000000001"/>
  </r>
  <r>
    <n v="6203"/>
    <x v="3088"/>
    <x v="0"/>
    <x v="186"/>
    <d v="2013-12-24T00:00:00"/>
    <s v="Standard Class"/>
    <s v="PK-19075"/>
    <s v="Pete Kriz"/>
    <x v="0"/>
    <s v="United States"/>
    <x v="339"/>
    <x v="1"/>
    <n v="92307"/>
    <x v="1"/>
    <s v="FUR-CH-10001708"/>
    <x v="0"/>
    <x v="1"/>
    <x v="884"/>
    <n v="563.91999999999996"/>
    <n v="5"/>
    <n v="0.2"/>
    <n v="7.0490000000000004"/>
  </r>
  <r>
    <n v="6204"/>
    <x v="3089"/>
    <x v="0"/>
    <x v="147"/>
    <d v="2013-10-28T00:00:00"/>
    <s v="Standard Class"/>
    <s v="SV-20935"/>
    <s v="Susan Vittorini"/>
    <x v="0"/>
    <s v="United States"/>
    <x v="38"/>
    <x v="24"/>
    <n v="43229"/>
    <x v="3"/>
    <s v="TEC-PH-10001305"/>
    <x v="2"/>
    <x v="7"/>
    <x v="1671"/>
    <n v="235.15199999999999"/>
    <n v="8"/>
    <n v="0.4"/>
    <n v="-47.0304"/>
  </r>
  <r>
    <n v="6205"/>
    <x v="3090"/>
    <x v="3"/>
    <x v="96"/>
    <d v="2014-04-12T00:00:00"/>
    <s v="First Class"/>
    <s v="MG-17650"/>
    <s v="Matthew Grinstein"/>
    <x v="2"/>
    <s v="United States"/>
    <x v="292"/>
    <x v="24"/>
    <n v="43302"/>
    <x v="3"/>
    <s v="FUR-FU-10002885"/>
    <x v="0"/>
    <x v="5"/>
    <x v="755"/>
    <n v="7.7119999999999997"/>
    <n v="2"/>
    <n v="0.2"/>
    <n v="1.7352000000000001"/>
  </r>
  <r>
    <n v="6206"/>
    <x v="3091"/>
    <x v="0"/>
    <x v="201"/>
    <d v="2013-10-25T00:00:00"/>
    <s v="Second Class"/>
    <s v="CM-12445"/>
    <s v="Chuck Magee"/>
    <x v="0"/>
    <s v="United States"/>
    <x v="12"/>
    <x v="5"/>
    <n v="77095"/>
    <x v="2"/>
    <s v="OFF-PA-10000726"/>
    <x v="1"/>
    <x v="10"/>
    <x v="1322"/>
    <n v="51.015999999999998"/>
    <n v="7"/>
    <n v="0.2"/>
    <n v="15.942500000000001"/>
  </r>
  <r>
    <n v="6207"/>
    <x v="3091"/>
    <x v="0"/>
    <x v="201"/>
    <d v="2013-10-25T00:00:00"/>
    <s v="Second Class"/>
    <s v="CM-12445"/>
    <s v="Chuck Magee"/>
    <x v="0"/>
    <s v="United States"/>
    <x v="12"/>
    <x v="5"/>
    <n v="77095"/>
    <x v="2"/>
    <s v="OFF-FA-10003112"/>
    <x v="1"/>
    <x v="13"/>
    <x v="33"/>
    <n v="25.248000000000001"/>
    <n v="4"/>
    <n v="0.2"/>
    <n v="7.89"/>
  </r>
  <r>
    <n v="6208"/>
    <x v="3091"/>
    <x v="0"/>
    <x v="201"/>
    <d v="2013-10-25T00:00:00"/>
    <s v="Second Class"/>
    <s v="CM-12445"/>
    <s v="Chuck Magee"/>
    <x v="0"/>
    <s v="United States"/>
    <x v="12"/>
    <x v="5"/>
    <n v="77095"/>
    <x v="2"/>
    <s v="FUR-CH-10002372"/>
    <x v="0"/>
    <x v="1"/>
    <x v="390"/>
    <n v="56.686"/>
    <n v="1"/>
    <n v="0.3"/>
    <n v="-14.5764"/>
  </r>
  <r>
    <n v="6209"/>
    <x v="3092"/>
    <x v="3"/>
    <x v="365"/>
    <d v="2014-04-10T00:00:00"/>
    <s v="Standard Class"/>
    <s v="ME-18010"/>
    <s v="Michelle Ellison"/>
    <x v="1"/>
    <s v="United States"/>
    <x v="292"/>
    <x v="24"/>
    <n v="43302"/>
    <x v="3"/>
    <s v="OFF-ST-10000563"/>
    <x v="1"/>
    <x v="4"/>
    <x v="894"/>
    <n v="51.167999999999999"/>
    <n v="2"/>
    <n v="0.2"/>
    <n v="-6.3959999999999999"/>
  </r>
  <r>
    <n v="6210"/>
    <x v="3093"/>
    <x v="3"/>
    <x v="238"/>
    <d v="2014-08-26T00:00:00"/>
    <s v="Standard Class"/>
    <s v="YS-21880"/>
    <s v="Yana Sorensen"/>
    <x v="1"/>
    <s v="United States"/>
    <x v="4"/>
    <x v="4"/>
    <n v="98103"/>
    <x v="1"/>
    <s v="OFF-BI-10003925"/>
    <x v="1"/>
    <x v="8"/>
    <x v="751"/>
    <n v="2793.5279999999998"/>
    <n v="9"/>
    <n v="0.2"/>
    <n v="942.81569999999999"/>
  </r>
  <r>
    <n v="6211"/>
    <x v="3093"/>
    <x v="3"/>
    <x v="238"/>
    <d v="2014-08-26T00:00:00"/>
    <s v="Standard Class"/>
    <s v="YS-21880"/>
    <s v="Yana Sorensen"/>
    <x v="1"/>
    <s v="United States"/>
    <x v="4"/>
    <x v="4"/>
    <n v="98103"/>
    <x v="1"/>
    <s v="OFF-ST-10003306"/>
    <x v="1"/>
    <x v="4"/>
    <x v="380"/>
    <n v="1000.02"/>
    <n v="7"/>
    <n v="0"/>
    <n v="290.00580000000002"/>
  </r>
  <r>
    <n v="6212"/>
    <x v="3093"/>
    <x v="3"/>
    <x v="238"/>
    <d v="2014-08-26T00:00:00"/>
    <s v="Standard Class"/>
    <s v="YS-21880"/>
    <s v="Yana Sorensen"/>
    <x v="1"/>
    <s v="United States"/>
    <x v="4"/>
    <x v="4"/>
    <n v="98103"/>
    <x v="1"/>
    <s v="FUR-FU-10001475"/>
    <x v="0"/>
    <x v="5"/>
    <x v="499"/>
    <n v="65.94"/>
    <n v="3"/>
    <n v="0"/>
    <n v="22.419599999999999"/>
  </r>
  <r>
    <n v="6213"/>
    <x v="3094"/>
    <x v="3"/>
    <x v="105"/>
    <d v="2014-11-17T00:00:00"/>
    <s v="Second Class"/>
    <s v="MB-17305"/>
    <s v="Maria Bertelson"/>
    <x v="0"/>
    <s v="United States"/>
    <x v="468"/>
    <x v="4"/>
    <n v="98632"/>
    <x v="1"/>
    <s v="OFF-FA-10003495"/>
    <x v="1"/>
    <x v="13"/>
    <x v="33"/>
    <n v="18.239999999999998"/>
    <n v="3"/>
    <n v="0"/>
    <n v="9.1199999999999992"/>
  </r>
  <r>
    <n v="6214"/>
    <x v="3094"/>
    <x v="3"/>
    <x v="105"/>
    <d v="2014-11-17T00:00:00"/>
    <s v="Second Class"/>
    <s v="MB-17305"/>
    <s v="Maria Bertelson"/>
    <x v="0"/>
    <s v="United States"/>
    <x v="468"/>
    <x v="4"/>
    <n v="98632"/>
    <x v="1"/>
    <s v="OFF-AP-10004708"/>
    <x v="1"/>
    <x v="9"/>
    <x v="508"/>
    <n v="76.12"/>
    <n v="2"/>
    <n v="0"/>
    <n v="22.0748"/>
  </r>
  <r>
    <n v="6215"/>
    <x v="3095"/>
    <x v="2"/>
    <x v="856"/>
    <d v="2011-10-15T00:00:00"/>
    <s v="Standard Class"/>
    <s v="AS-10240"/>
    <s v="Alan Shonely"/>
    <x v="0"/>
    <s v="United States"/>
    <x v="332"/>
    <x v="1"/>
    <n v="90278"/>
    <x v="1"/>
    <s v="OFF-EN-10001219"/>
    <x v="1"/>
    <x v="12"/>
    <x v="583"/>
    <n v="7.64"/>
    <n v="1"/>
    <n v="0"/>
    <n v="3.7435999999999998"/>
  </r>
  <r>
    <n v="6216"/>
    <x v="3096"/>
    <x v="1"/>
    <x v="109"/>
    <d v="2012-03-12T00:00:00"/>
    <s v="Standard Class"/>
    <s v="MC-17425"/>
    <s v="Mark Cousins"/>
    <x v="1"/>
    <s v="United States"/>
    <x v="20"/>
    <x v="15"/>
    <n v="10035"/>
    <x v="3"/>
    <s v="FUR-FU-10000087"/>
    <x v="0"/>
    <x v="5"/>
    <x v="204"/>
    <n v="68.16"/>
    <n v="3"/>
    <n v="0"/>
    <n v="27.945599999999999"/>
  </r>
  <r>
    <n v="6217"/>
    <x v="3096"/>
    <x v="1"/>
    <x v="109"/>
    <d v="2012-03-12T00:00:00"/>
    <s v="Standard Class"/>
    <s v="MC-17425"/>
    <s v="Mark Cousins"/>
    <x v="1"/>
    <s v="United States"/>
    <x v="20"/>
    <x v="15"/>
    <n v="10035"/>
    <x v="3"/>
    <s v="OFF-EN-10001539"/>
    <x v="1"/>
    <x v="12"/>
    <x v="33"/>
    <n v="62.24"/>
    <n v="8"/>
    <n v="0"/>
    <n v="29.252800000000001"/>
  </r>
  <r>
    <n v="6218"/>
    <x v="3097"/>
    <x v="1"/>
    <x v="1097"/>
    <d v="2012-02-08T00:00:00"/>
    <s v="Standard Class"/>
    <s v="PG-18820"/>
    <s v="Patrick Gardner"/>
    <x v="0"/>
    <s v="United States"/>
    <x v="103"/>
    <x v="0"/>
    <n v="40214"/>
    <x v="0"/>
    <s v="TEC-PH-10004897"/>
    <x v="2"/>
    <x v="7"/>
    <x v="1115"/>
    <n v="29.97"/>
    <n v="3"/>
    <n v="0"/>
    <n v="0.29970000000000002"/>
  </r>
  <r>
    <n v="6219"/>
    <x v="3098"/>
    <x v="0"/>
    <x v="201"/>
    <d v="2013-10-27T00:00:00"/>
    <s v="Standard Class"/>
    <s v="JS-16030"/>
    <s v="Joy Smith"/>
    <x v="0"/>
    <s v="United States"/>
    <x v="149"/>
    <x v="12"/>
    <n v="48183"/>
    <x v="2"/>
    <s v="TEC-PH-10001300"/>
    <x v="2"/>
    <x v="7"/>
    <x v="1002"/>
    <n v="125.7"/>
    <n v="6"/>
    <n v="0"/>
    <n v="35.195999999999998"/>
  </r>
  <r>
    <n v="6220"/>
    <x v="3098"/>
    <x v="0"/>
    <x v="201"/>
    <d v="2013-10-27T00:00:00"/>
    <s v="Standard Class"/>
    <s v="JS-16030"/>
    <s v="Joy Smith"/>
    <x v="0"/>
    <s v="United States"/>
    <x v="149"/>
    <x v="12"/>
    <n v="48183"/>
    <x v="2"/>
    <s v="TEC-PH-10001557"/>
    <x v="2"/>
    <x v="7"/>
    <x v="658"/>
    <n v="191.98"/>
    <n v="2"/>
    <n v="0"/>
    <n v="51.834600000000002"/>
  </r>
  <r>
    <n v="6221"/>
    <x v="3098"/>
    <x v="0"/>
    <x v="201"/>
    <d v="2013-10-27T00:00:00"/>
    <s v="Standard Class"/>
    <s v="JS-16030"/>
    <s v="Joy Smith"/>
    <x v="0"/>
    <s v="United States"/>
    <x v="149"/>
    <x v="12"/>
    <n v="48183"/>
    <x v="2"/>
    <s v="OFF-ST-10000617"/>
    <x v="1"/>
    <x v="4"/>
    <x v="379"/>
    <n v="20.86"/>
    <n v="7"/>
    <n v="0"/>
    <n v="1.4601999999999999"/>
  </r>
  <r>
    <n v="6222"/>
    <x v="3099"/>
    <x v="3"/>
    <x v="32"/>
    <d v="2014-09-19T00:00:00"/>
    <s v="Second Class"/>
    <s v="JB-16000"/>
    <s v="Joy Bell-"/>
    <x v="0"/>
    <s v="United States"/>
    <x v="1"/>
    <x v="1"/>
    <n v="90045"/>
    <x v="1"/>
    <s v="OFF-LA-10000121"/>
    <x v="1"/>
    <x v="2"/>
    <x v="902"/>
    <n v="56.7"/>
    <n v="9"/>
    <n v="0"/>
    <n v="26.082000000000001"/>
  </r>
  <r>
    <n v="6223"/>
    <x v="3100"/>
    <x v="3"/>
    <x v="331"/>
    <d v="2014-12-28T00:00:00"/>
    <s v="Standard Class"/>
    <s v="DK-12985"/>
    <s v="Darren Koutras"/>
    <x v="0"/>
    <s v="United States"/>
    <x v="469"/>
    <x v="18"/>
    <n v="37075"/>
    <x v="0"/>
    <s v="FUR-FU-10000087"/>
    <x v="0"/>
    <x v="5"/>
    <x v="204"/>
    <n v="72.703999999999994"/>
    <n v="4"/>
    <n v="0.2"/>
    <n v="19.084800000000001"/>
  </r>
  <r>
    <n v="6224"/>
    <x v="3100"/>
    <x v="3"/>
    <x v="331"/>
    <d v="2014-12-28T00:00:00"/>
    <s v="Standard Class"/>
    <s v="DK-12985"/>
    <s v="Darren Koutras"/>
    <x v="0"/>
    <s v="United States"/>
    <x v="469"/>
    <x v="18"/>
    <n v="37075"/>
    <x v="0"/>
    <s v="OFF-AR-10000422"/>
    <x v="1"/>
    <x v="6"/>
    <x v="892"/>
    <n v="12.263999999999999"/>
    <n v="7"/>
    <n v="0.2"/>
    <n v="1.0730999999999999"/>
  </r>
  <r>
    <n v="6225"/>
    <x v="3100"/>
    <x v="3"/>
    <x v="331"/>
    <d v="2014-12-28T00:00:00"/>
    <s v="Standard Class"/>
    <s v="DK-12985"/>
    <s v="Darren Koutras"/>
    <x v="0"/>
    <s v="United States"/>
    <x v="469"/>
    <x v="18"/>
    <n v="37075"/>
    <x v="0"/>
    <s v="OFF-ST-10004123"/>
    <x v="1"/>
    <x v="4"/>
    <x v="72"/>
    <n v="218.352"/>
    <n v="3"/>
    <n v="0.2"/>
    <n v="-54.588000000000001"/>
  </r>
  <r>
    <n v="6226"/>
    <x v="3101"/>
    <x v="1"/>
    <x v="348"/>
    <d v="2012-09-10T00:00:00"/>
    <s v="Standard Class"/>
    <s v="JF-15490"/>
    <s v="Jeremy Farry"/>
    <x v="0"/>
    <s v="United States"/>
    <x v="32"/>
    <x v="21"/>
    <n v="97206"/>
    <x v="1"/>
    <s v="FUR-BO-10003660"/>
    <x v="0"/>
    <x v="0"/>
    <x v="1465"/>
    <n v="66.293999999999997"/>
    <n v="1"/>
    <n v="0.7"/>
    <n v="-103.86060000000001"/>
  </r>
  <r>
    <n v="6227"/>
    <x v="3101"/>
    <x v="1"/>
    <x v="348"/>
    <d v="2012-09-10T00:00:00"/>
    <s v="Standard Class"/>
    <s v="JF-15490"/>
    <s v="Jeremy Farry"/>
    <x v="0"/>
    <s v="United States"/>
    <x v="32"/>
    <x v="21"/>
    <n v="97206"/>
    <x v="1"/>
    <s v="FUR-CH-10000422"/>
    <x v="0"/>
    <x v="1"/>
    <x v="1432"/>
    <n v="291.16800000000001"/>
    <n v="4"/>
    <n v="0.2"/>
    <n v="-14.558400000000001"/>
  </r>
  <r>
    <n v="6228"/>
    <x v="3102"/>
    <x v="2"/>
    <x v="981"/>
    <d v="2011-07-11T00:00:00"/>
    <s v="Standard Class"/>
    <s v="PO-18850"/>
    <s v="Patrick O'Brill"/>
    <x v="0"/>
    <s v="United States"/>
    <x v="218"/>
    <x v="5"/>
    <n v="75061"/>
    <x v="2"/>
    <s v="TEC-PH-10002923"/>
    <x v="2"/>
    <x v="7"/>
    <x v="680"/>
    <n v="88.775999999999996"/>
    <n v="3"/>
    <n v="0.2"/>
    <n v="7.7679"/>
  </r>
  <r>
    <n v="6229"/>
    <x v="3103"/>
    <x v="0"/>
    <x v="115"/>
    <d v="2013-01-27T00:00:00"/>
    <s v="Standard Class"/>
    <s v="BT-11530"/>
    <s v="Bradley Talbott"/>
    <x v="2"/>
    <s v="United States"/>
    <x v="138"/>
    <x v="24"/>
    <n v="44105"/>
    <x v="3"/>
    <s v="TEC-PH-10004093"/>
    <x v="2"/>
    <x v="7"/>
    <x v="40"/>
    <n v="110.376"/>
    <n v="4"/>
    <n v="0.4"/>
    <n v="-20.235600000000002"/>
  </r>
  <r>
    <n v="6230"/>
    <x v="3103"/>
    <x v="0"/>
    <x v="115"/>
    <d v="2013-01-27T00:00:00"/>
    <s v="Standard Class"/>
    <s v="BT-11530"/>
    <s v="Bradley Talbott"/>
    <x v="2"/>
    <s v="United States"/>
    <x v="138"/>
    <x v="24"/>
    <n v="44105"/>
    <x v="3"/>
    <s v="TEC-AC-10000171"/>
    <x v="2"/>
    <x v="11"/>
    <x v="43"/>
    <n v="55.176000000000002"/>
    <n v="3"/>
    <n v="0.2"/>
    <n v="15.863099999999999"/>
  </r>
  <r>
    <n v="6231"/>
    <x v="3104"/>
    <x v="3"/>
    <x v="497"/>
    <d v="2014-07-18T00:00:00"/>
    <s v="Standard Class"/>
    <s v="NW-18400"/>
    <s v="Natalie Webber"/>
    <x v="0"/>
    <s v="United States"/>
    <x v="470"/>
    <x v="23"/>
    <n v="50701"/>
    <x v="2"/>
    <s v="OFF-AR-10001166"/>
    <x v="1"/>
    <x v="6"/>
    <x v="33"/>
    <n v="30.32"/>
    <n v="4"/>
    <n v="0"/>
    <n v="11.8248"/>
  </r>
  <r>
    <n v="6232"/>
    <x v="3105"/>
    <x v="3"/>
    <x v="220"/>
    <d v="2014-12-09T00:00:00"/>
    <s v="Same Day"/>
    <s v="JF-15415"/>
    <s v="Jennifer Ferguson"/>
    <x v="0"/>
    <s v="United States"/>
    <x v="4"/>
    <x v="4"/>
    <n v="98105"/>
    <x v="1"/>
    <s v="FUR-CH-10003199"/>
    <x v="0"/>
    <x v="1"/>
    <x v="631"/>
    <n v="177.56800000000001"/>
    <n v="2"/>
    <n v="0.2"/>
    <n v="8.8783999999999992"/>
  </r>
  <r>
    <n v="6233"/>
    <x v="3105"/>
    <x v="3"/>
    <x v="220"/>
    <d v="2014-12-09T00:00:00"/>
    <s v="Same Day"/>
    <s v="JF-15415"/>
    <s v="Jennifer Ferguson"/>
    <x v="0"/>
    <s v="United States"/>
    <x v="4"/>
    <x v="4"/>
    <n v="98105"/>
    <x v="1"/>
    <s v="OFF-PA-10002005"/>
    <x v="1"/>
    <x v="10"/>
    <x v="505"/>
    <n v="19.440000000000001"/>
    <n v="3"/>
    <n v="0"/>
    <n v="9.3312000000000008"/>
  </r>
  <r>
    <n v="6234"/>
    <x v="3105"/>
    <x v="3"/>
    <x v="220"/>
    <d v="2014-12-09T00:00:00"/>
    <s v="Same Day"/>
    <s v="JF-15415"/>
    <s v="Jennifer Ferguson"/>
    <x v="0"/>
    <s v="United States"/>
    <x v="4"/>
    <x v="4"/>
    <n v="98105"/>
    <x v="1"/>
    <s v="OFF-PA-10004101"/>
    <x v="1"/>
    <x v="10"/>
    <x v="506"/>
    <n v="71.28"/>
    <n v="11"/>
    <n v="0"/>
    <n v="34.214399999999998"/>
  </r>
  <r>
    <n v="6235"/>
    <x v="3105"/>
    <x v="3"/>
    <x v="220"/>
    <d v="2014-12-09T00:00:00"/>
    <s v="Same Day"/>
    <s v="JF-15415"/>
    <s v="Jennifer Ferguson"/>
    <x v="0"/>
    <s v="United States"/>
    <x v="4"/>
    <x v="4"/>
    <n v="98105"/>
    <x v="1"/>
    <s v="OFF-BI-10004600"/>
    <x v="1"/>
    <x v="8"/>
    <x v="1477"/>
    <n v="1471.96"/>
    <n v="5"/>
    <n v="0.2"/>
    <n v="459.98750000000001"/>
  </r>
  <r>
    <n v="6236"/>
    <x v="3105"/>
    <x v="3"/>
    <x v="220"/>
    <d v="2014-12-09T00:00:00"/>
    <s v="Same Day"/>
    <s v="JF-15415"/>
    <s v="Jennifer Ferguson"/>
    <x v="0"/>
    <s v="United States"/>
    <x v="4"/>
    <x v="4"/>
    <n v="98105"/>
    <x v="1"/>
    <s v="TEC-PH-10000127"/>
    <x v="2"/>
    <x v="7"/>
    <x v="1758"/>
    <n v="79.959999999999994"/>
    <n v="5"/>
    <n v="0.2"/>
    <n v="-17.991"/>
  </r>
  <r>
    <n v="6237"/>
    <x v="3106"/>
    <x v="0"/>
    <x v="1098"/>
    <d v="2013-02-27T00:00:00"/>
    <s v="Standard Class"/>
    <s v="AC-10420"/>
    <s v="Alyssa Crouse"/>
    <x v="1"/>
    <s v="United States"/>
    <x v="10"/>
    <x v="9"/>
    <n v="19120"/>
    <x v="3"/>
    <s v="OFF-EN-10004386"/>
    <x v="1"/>
    <x v="12"/>
    <x v="242"/>
    <n v="57.576000000000001"/>
    <n v="3"/>
    <n v="0.2"/>
    <n v="21.591000000000001"/>
  </r>
  <r>
    <n v="6238"/>
    <x v="3107"/>
    <x v="0"/>
    <x v="115"/>
    <d v="2013-01-29T00:00:00"/>
    <s v="Standard Class"/>
    <s v="TB-21280"/>
    <s v="Toby Braunhardt"/>
    <x v="0"/>
    <s v="United States"/>
    <x v="20"/>
    <x v="15"/>
    <n v="10009"/>
    <x v="3"/>
    <s v="OFF-BI-10004506"/>
    <x v="1"/>
    <x v="8"/>
    <x v="1238"/>
    <n v="26.335999999999999"/>
    <n v="4"/>
    <n v="0.2"/>
    <n v="9.2175999999999991"/>
  </r>
  <r>
    <n v="6239"/>
    <x v="3108"/>
    <x v="1"/>
    <x v="295"/>
    <d v="2012-12-16T00:00:00"/>
    <s v="Standard Class"/>
    <s v="HA-14905"/>
    <s v="Helen Abelman"/>
    <x v="0"/>
    <s v="United States"/>
    <x v="49"/>
    <x v="1"/>
    <n v="95123"/>
    <x v="1"/>
    <s v="FUR-FU-10004597"/>
    <x v="0"/>
    <x v="5"/>
    <x v="1257"/>
    <n v="166.5"/>
    <n v="3"/>
    <n v="0"/>
    <n v="21.645"/>
  </r>
  <r>
    <n v="6240"/>
    <x v="3108"/>
    <x v="1"/>
    <x v="295"/>
    <d v="2012-12-16T00:00:00"/>
    <s v="Standard Class"/>
    <s v="HA-14905"/>
    <s v="Helen Abelman"/>
    <x v="0"/>
    <s v="United States"/>
    <x v="49"/>
    <x v="1"/>
    <n v="95123"/>
    <x v="1"/>
    <s v="OFF-ST-10001496"/>
    <x v="1"/>
    <x v="4"/>
    <x v="726"/>
    <n v="360.38"/>
    <n v="2"/>
    <n v="0"/>
    <n v="93.698800000000006"/>
  </r>
  <r>
    <n v="6241"/>
    <x v="3109"/>
    <x v="0"/>
    <x v="517"/>
    <d v="2013-02-11T00:00:00"/>
    <s v="Second Class"/>
    <s v="LH-17155"/>
    <s v="Logan Haushalter"/>
    <x v="0"/>
    <s v="United States"/>
    <x v="1"/>
    <x v="1"/>
    <n v="90008"/>
    <x v="1"/>
    <s v="OFF-BI-10004236"/>
    <x v="1"/>
    <x v="8"/>
    <x v="891"/>
    <n v="11.744"/>
    <n v="1"/>
    <n v="0.2"/>
    <n v="3.8168000000000002"/>
  </r>
  <r>
    <n v="6242"/>
    <x v="3110"/>
    <x v="3"/>
    <x v="39"/>
    <d v="2014-01-06T00:00:00"/>
    <s v="Second Class"/>
    <s v="LO-17170"/>
    <s v="Lori Olson"/>
    <x v="1"/>
    <s v="United States"/>
    <x v="3"/>
    <x v="38"/>
    <n v="3301"/>
    <x v="3"/>
    <s v="FUR-FU-10001185"/>
    <x v="0"/>
    <x v="5"/>
    <x v="1414"/>
    <n v="247.44"/>
    <n v="8"/>
    <n v="0"/>
    <n v="101.4504"/>
  </r>
  <r>
    <n v="6243"/>
    <x v="3111"/>
    <x v="2"/>
    <x v="1059"/>
    <d v="2011-12-28T00:00:00"/>
    <s v="Standard Class"/>
    <s v="DP-13390"/>
    <s v="Dennis Pardue"/>
    <x v="2"/>
    <s v="United States"/>
    <x v="29"/>
    <x v="18"/>
    <n v="38401"/>
    <x v="0"/>
    <s v="OFF-BI-10000977"/>
    <x v="1"/>
    <x v="8"/>
    <x v="982"/>
    <n v="18.239999999999998"/>
    <n v="2"/>
    <n v="0.7"/>
    <n v="-14.592000000000001"/>
  </r>
  <r>
    <n v="6244"/>
    <x v="3112"/>
    <x v="0"/>
    <x v="390"/>
    <d v="2013-11-29T00:00:00"/>
    <s v="Standard Class"/>
    <s v="CR-12580"/>
    <s v="Clay Rozendal"/>
    <x v="2"/>
    <s v="United States"/>
    <x v="234"/>
    <x v="4"/>
    <n v="98006"/>
    <x v="1"/>
    <s v="OFF-SU-10004782"/>
    <x v="1"/>
    <x v="14"/>
    <x v="1548"/>
    <n v="25.35"/>
    <n v="3"/>
    <n v="0"/>
    <n v="7.6050000000000004"/>
  </r>
  <r>
    <n v="6245"/>
    <x v="3113"/>
    <x v="1"/>
    <x v="312"/>
    <d v="2012-11-25T00:00:00"/>
    <s v="Standard Class"/>
    <s v="KB-16405"/>
    <s v="Katrina Bavinger"/>
    <x v="2"/>
    <s v="United States"/>
    <x v="4"/>
    <x v="4"/>
    <n v="98105"/>
    <x v="1"/>
    <s v="OFF-AR-10002067"/>
    <x v="1"/>
    <x v="6"/>
    <x v="1145"/>
    <n v="119.04"/>
    <n v="6"/>
    <n v="0"/>
    <n v="30.950399999999998"/>
  </r>
  <r>
    <n v="6246"/>
    <x v="3113"/>
    <x v="1"/>
    <x v="312"/>
    <d v="2012-11-25T00:00:00"/>
    <s v="Standard Class"/>
    <s v="KB-16405"/>
    <s v="Katrina Bavinger"/>
    <x v="2"/>
    <s v="United States"/>
    <x v="4"/>
    <x v="4"/>
    <n v="98105"/>
    <x v="1"/>
    <s v="FUR-FU-10002364"/>
    <x v="0"/>
    <x v="5"/>
    <x v="1231"/>
    <n v="22.14"/>
    <n v="3"/>
    <n v="0"/>
    <n v="6.4206000000000003"/>
  </r>
  <r>
    <n v="6247"/>
    <x v="3113"/>
    <x v="1"/>
    <x v="312"/>
    <d v="2012-11-25T00:00:00"/>
    <s v="Standard Class"/>
    <s v="KB-16405"/>
    <s v="Katrina Bavinger"/>
    <x v="2"/>
    <s v="United States"/>
    <x v="4"/>
    <x v="4"/>
    <n v="98105"/>
    <x v="1"/>
    <s v="TEC-AC-10002018"/>
    <x v="2"/>
    <x v="11"/>
    <x v="1674"/>
    <n v="13.98"/>
    <n v="2"/>
    <n v="0"/>
    <n v="6.0114000000000001"/>
  </r>
  <r>
    <n v="6248"/>
    <x v="3114"/>
    <x v="3"/>
    <x v="148"/>
    <d v="2014-05-06T00:00:00"/>
    <s v="Standard Class"/>
    <s v="ML-17410"/>
    <s v="Maris LaWare"/>
    <x v="0"/>
    <s v="United States"/>
    <x v="38"/>
    <x v="14"/>
    <n v="47201"/>
    <x v="2"/>
    <s v="OFF-BI-10000632"/>
    <x v="1"/>
    <x v="8"/>
    <x v="1288"/>
    <n v="43.41"/>
    <n v="1"/>
    <n v="0"/>
    <n v="19.968599999999999"/>
  </r>
  <r>
    <n v="6249"/>
    <x v="3114"/>
    <x v="3"/>
    <x v="148"/>
    <d v="2014-05-06T00:00:00"/>
    <s v="Standard Class"/>
    <s v="ML-17410"/>
    <s v="Maris LaWare"/>
    <x v="0"/>
    <s v="United States"/>
    <x v="38"/>
    <x v="14"/>
    <n v="47201"/>
    <x v="2"/>
    <s v="FUR-FU-10003981"/>
    <x v="0"/>
    <x v="5"/>
    <x v="322"/>
    <n v="6.24"/>
    <n v="3"/>
    <n v="0"/>
    <n v="2.6208"/>
  </r>
  <r>
    <n v="6250"/>
    <x v="3114"/>
    <x v="3"/>
    <x v="148"/>
    <d v="2014-05-06T00:00:00"/>
    <s v="Standard Class"/>
    <s v="ML-17410"/>
    <s v="Maris LaWare"/>
    <x v="0"/>
    <s v="United States"/>
    <x v="38"/>
    <x v="14"/>
    <n v="47201"/>
    <x v="2"/>
    <s v="OFF-AP-10001564"/>
    <x v="1"/>
    <x v="9"/>
    <x v="1759"/>
    <n v="465.16"/>
    <n v="2"/>
    <n v="0"/>
    <n v="120.94159999999999"/>
  </r>
  <r>
    <n v="6251"/>
    <x v="3114"/>
    <x v="3"/>
    <x v="148"/>
    <d v="2014-05-06T00:00:00"/>
    <s v="Standard Class"/>
    <s v="ML-17410"/>
    <s v="Maris LaWare"/>
    <x v="0"/>
    <s v="United States"/>
    <x v="38"/>
    <x v="14"/>
    <n v="47201"/>
    <x v="2"/>
    <s v="OFF-PA-10004082"/>
    <x v="1"/>
    <x v="10"/>
    <x v="224"/>
    <n v="7.98"/>
    <n v="1"/>
    <n v="0"/>
    <n v="3.99"/>
  </r>
  <r>
    <n v="6252"/>
    <x v="3115"/>
    <x v="2"/>
    <x v="266"/>
    <d v="2011-04-12T00:00:00"/>
    <s v="First Class"/>
    <s v="MC-17575"/>
    <s v="Matt Collins"/>
    <x v="0"/>
    <s v="United States"/>
    <x v="22"/>
    <x v="10"/>
    <n v="60623"/>
    <x v="2"/>
    <s v="OFF-AP-10004249"/>
    <x v="1"/>
    <x v="9"/>
    <x v="33"/>
    <n v="2.3940000000000001"/>
    <n v="1"/>
    <n v="0.8"/>
    <n v="-6.3441000000000001"/>
  </r>
  <r>
    <n v="6253"/>
    <x v="3116"/>
    <x v="2"/>
    <x v="884"/>
    <d v="2011-07-04T00:00:00"/>
    <s v="Same Day"/>
    <s v="VM-21685"/>
    <s v="Valerie Mitchum"/>
    <x v="2"/>
    <s v="United States"/>
    <x v="419"/>
    <x v="32"/>
    <n v="30062"/>
    <x v="0"/>
    <s v="OFF-PA-10003441"/>
    <x v="1"/>
    <x v="10"/>
    <x v="485"/>
    <n v="58.32"/>
    <n v="9"/>
    <n v="0"/>
    <n v="27.993600000000001"/>
  </r>
  <r>
    <n v="6254"/>
    <x v="3116"/>
    <x v="2"/>
    <x v="884"/>
    <d v="2011-07-04T00:00:00"/>
    <s v="Same Day"/>
    <s v="VM-21685"/>
    <s v="Valerie Mitchum"/>
    <x v="2"/>
    <s v="United States"/>
    <x v="419"/>
    <x v="32"/>
    <n v="30062"/>
    <x v="0"/>
    <s v="TEC-PH-10004922"/>
    <x v="2"/>
    <x v="7"/>
    <x v="1067"/>
    <n v="200.97"/>
    <n v="3"/>
    <n v="0"/>
    <n v="50.2425"/>
  </r>
  <r>
    <n v="6255"/>
    <x v="3117"/>
    <x v="1"/>
    <x v="1014"/>
    <d v="2012-09-14T00:00:00"/>
    <s v="Standard Class"/>
    <s v="VW-21775"/>
    <s v="Victoria Wilson"/>
    <x v="1"/>
    <s v="United States"/>
    <x v="122"/>
    <x v="19"/>
    <n v="36116"/>
    <x v="0"/>
    <s v="FUR-FU-10001731"/>
    <x v="0"/>
    <x v="5"/>
    <x v="1547"/>
    <n v="21.36"/>
    <n v="8"/>
    <n v="0"/>
    <n v="8.1167999999999996"/>
  </r>
  <r>
    <n v="6256"/>
    <x v="3118"/>
    <x v="3"/>
    <x v="428"/>
    <d v="2014-09-16T00:00:00"/>
    <s v="Standard Class"/>
    <s v="GK-14620"/>
    <s v="Grace Kelly"/>
    <x v="1"/>
    <s v="United States"/>
    <x v="243"/>
    <x v="5"/>
    <n v="75023"/>
    <x v="2"/>
    <s v="OFF-LA-10000134"/>
    <x v="1"/>
    <x v="2"/>
    <x v="85"/>
    <n v="9.8559999999999999"/>
    <n v="4"/>
    <n v="0.2"/>
    <n v="3.4496000000000002"/>
  </r>
  <r>
    <n v="6257"/>
    <x v="3119"/>
    <x v="1"/>
    <x v="684"/>
    <d v="2012-08-09T00:00:00"/>
    <s v="Second Class"/>
    <s v="AT-10435"/>
    <s v="Alyssa Tate"/>
    <x v="2"/>
    <s v="United States"/>
    <x v="76"/>
    <x v="2"/>
    <n v="33319"/>
    <x v="0"/>
    <s v="OFF-BI-10003166"/>
    <x v="1"/>
    <x v="8"/>
    <x v="1405"/>
    <n v="3.444"/>
    <n v="1"/>
    <n v="0.7"/>
    <n v="-2.5255999999999998"/>
  </r>
  <r>
    <n v="6258"/>
    <x v="3120"/>
    <x v="3"/>
    <x v="808"/>
    <d v="2014-07-11T00:00:00"/>
    <s v="Second Class"/>
    <s v="AR-10825"/>
    <s v="Anthony Rawles"/>
    <x v="1"/>
    <s v="United States"/>
    <x v="38"/>
    <x v="24"/>
    <n v="43229"/>
    <x v="3"/>
    <s v="OFF-SU-10000646"/>
    <x v="1"/>
    <x v="14"/>
    <x v="259"/>
    <n v="384.59199999999998"/>
    <n v="2"/>
    <n v="0.2"/>
    <n v="-81.725800000000007"/>
  </r>
  <r>
    <n v="6259"/>
    <x v="3121"/>
    <x v="1"/>
    <x v="262"/>
    <d v="2012-03-30T00:00:00"/>
    <s v="Second Class"/>
    <s v="JH-15820"/>
    <s v="John Huston"/>
    <x v="0"/>
    <s v="United States"/>
    <x v="20"/>
    <x v="15"/>
    <n v="10009"/>
    <x v="3"/>
    <s v="OFF-EN-10004459"/>
    <x v="1"/>
    <x v="12"/>
    <x v="655"/>
    <n v="22.92"/>
    <n v="3"/>
    <n v="0"/>
    <n v="11.2308"/>
  </r>
  <r>
    <n v="6260"/>
    <x v="3122"/>
    <x v="1"/>
    <x v="863"/>
    <d v="2012-08-17T00:00:00"/>
    <s v="Second Class"/>
    <s v="RA-19285"/>
    <s v="Ralph Arnett"/>
    <x v="0"/>
    <s v="United States"/>
    <x v="102"/>
    <x v="14"/>
    <n v="47374"/>
    <x v="2"/>
    <s v="OFF-BI-10003529"/>
    <x v="1"/>
    <x v="8"/>
    <x v="788"/>
    <n v="11.36"/>
    <n v="4"/>
    <n v="0"/>
    <n v="5.5663999999999998"/>
  </r>
  <r>
    <n v="6261"/>
    <x v="3123"/>
    <x v="1"/>
    <x v="793"/>
    <d v="2012-05-18T00:00:00"/>
    <s v="Standard Class"/>
    <s v="RO-19780"/>
    <s v="Rose O'Brian"/>
    <x v="0"/>
    <s v="United States"/>
    <x v="4"/>
    <x v="4"/>
    <n v="98115"/>
    <x v="1"/>
    <s v="OFF-BI-10002949"/>
    <x v="1"/>
    <x v="8"/>
    <x v="520"/>
    <n v="14.592000000000001"/>
    <n v="3"/>
    <n v="0.2"/>
    <n v="4.9248000000000003"/>
  </r>
  <r>
    <n v="6262"/>
    <x v="3124"/>
    <x v="3"/>
    <x v="283"/>
    <d v="2014-07-28T00:00:00"/>
    <s v="Standard Class"/>
    <s v="LR-17035"/>
    <s v="Lisa Ryan"/>
    <x v="1"/>
    <s v="United States"/>
    <x v="85"/>
    <x v="15"/>
    <n v="11561"/>
    <x v="3"/>
    <s v="OFF-LA-10001158"/>
    <x v="1"/>
    <x v="2"/>
    <x v="319"/>
    <n v="41.4"/>
    <n v="4"/>
    <n v="0"/>
    <n v="19.872"/>
  </r>
  <r>
    <n v="6263"/>
    <x v="3125"/>
    <x v="0"/>
    <x v="446"/>
    <d v="2013-09-27T00:00:00"/>
    <s v="First Class"/>
    <s v="MK-17905"/>
    <s v="Michael Kennedy"/>
    <x v="1"/>
    <s v="United States"/>
    <x v="179"/>
    <x v="10"/>
    <n v="61107"/>
    <x v="2"/>
    <s v="OFF-BI-10004584"/>
    <x v="1"/>
    <x v="8"/>
    <x v="378"/>
    <n v="442.37200000000001"/>
    <n v="7"/>
    <n v="0.8"/>
    <n v="-729.91380000000004"/>
  </r>
  <r>
    <n v="6264"/>
    <x v="3126"/>
    <x v="3"/>
    <x v="1024"/>
    <d v="2014-11-05T00:00:00"/>
    <s v="Standard Class"/>
    <s v="YS-21880"/>
    <s v="Yana Sorensen"/>
    <x v="1"/>
    <s v="United States"/>
    <x v="38"/>
    <x v="32"/>
    <n v="31907"/>
    <x v="0"/>
    <s v="OFF-BI-10004965"/>
    <x v="1"/>
    <x v="8"/>
    <x v="1005"/>
    <n v="34.5"/>
    <n v="3"/>
    <n v="0"/>
    <n v="15.525"/>
  </r>
  <r>
    <n v="6265"/>
    <x v="3127"/>
    <x v="0"/>
    <x v="1099"/>
    <d v="2013-07-10T00:00:00"/>
    <s v="Same Day"/>
    <s v="JH-15910"/>
    <s v="Jonathan Howell"/>
    <x v="0"/>
    <s v="United States"/>
    <x v="251"/>
    <x v="26"/>
    <n v="74133"/>
    <x v="2"/>
    <s v="OFF-BI-10004654"/>
    <x v="1"/>
    <x v="8"/>
    <x v="68"/>
    <n v="28.85"/>
    <n v="5"/>
    <n v="0"/>
    <n v="14.425000000000001"/>
  </r>
  <r>
    <n v="6266"/>
    <x v="3128"/>
    <x v="2"/>
    <x v="935"/>
    <d v="2011-08-11T00:00:00"/>
    <s v="Standard Class"/>
    <s v="AT-10735"/>
    <s v="Annie Thurman"/>
    <x v="0"/>
    <s v="United States"/>
    <x v="316"/>
    <x v="18"/>
    <n v="37211"/>
    <x v="0"/>
    <s v="OFF-PA-10000141"/>
    <x v="1"/>
    <x v="10"/>
    <x v="821"/>
    <n v="3.488"/>
    <n v="2"/>
    <n v="0.2"/>
    <n v="1.1772"/>
  </r>
  <r>
    <n v="6267"/>
    <x v="3128"/>
    <x v="2"/>
    <x v="935"/>
    <d v="2011-08-11T00:00:00"/>
    <s v="Standard Class"/>
    <s v="AT-10735"/>
    <s v="Annie Thurman"/>
    <x v="0"/>
    <s v="United States"/>
    <x v="316"/>
    <x v="18"/>
    <n v="37211"/>
    <x v="0"/>
    <s v="OFF-PA-10001019"/>
    <x v="1"/>
    <x v="10"/>
    <x v="675"/>
    <n v="143.85599999999999"/>
    <n v="9"/>
    <n v="0.2"/>
    <n v="48.551400000000001"/>
  </r>
  <r>
    <n v="6268"/>
    <x v="3129"/>
    <x v="1"/>
    <x v="486"/>
    <d v="2012-04-10T00:00:00"/>
    <s v="Second Class"/>
    <s v="RM-19675"/>
    <s v="Robert Marley"/>
    <x v="2"/>
    <s v="United States"/>
    <x v="471"/>
    <x v="31"/>
    <n v="2138"/>
    <x v="3"/>
    <s v="TEC-PH-10002496"/>
    <x v="2"/>
    <x v="7"/>
    <x v="490"/>
    <n v="311.98"/>
    <n v="2"/>
    <n v="0"/>
    <n v="93.593999999999994"/>
  </r>
  <r>
    <n v="6269"/>
    <x v="3129"/>
    <x v="1"/>
    <x v="486"/>
    <d v="2012-04-10T00:00:00"/>
    <s v="Second Class"/>
    <s v="RM-19675"/>
    <s v="Robert Marley"/>
    <x v="2"/>
    <s v="United States"/>
    <x v="471"/>
    <x v="31"/>
    <n v="2138"/>
    <x v="3"/>
    <s v="OFF-BI-10000829"/>
    <x v="1"/>
    <x v="8"/>
    <x v="304"/>
    <n v="22.45"/>
    <n v="5"/>
    <n v="0"/>
    <n v="10.327"/>
  </r>
  <r>
    <n v="6270"/>
    <x v="3130"/>
    <x v="3"/>
    <x v="574"/>
    <d v="2014-07-12T00:00:00"/>
    <s v="Standard Class"/>
    <s v="BB-11545"/>
    <s v="Brenda Bowman"/>
    <x v="1"/>
    <s v="United States"/>
    <x v="182"/>
    <x v="1"/>
    <n v="94601"/>
    <x v="1"/>
    <s v="TEC-PH-10001448"/>
    <x v="2"/>
    <x v="7"/>
    <x v="140"/>
    <n v="39.991999999999997"/>
    <n v="1"/>
    <n v="0.2"/>
    <n v="-7.9984000000000002"/>
  </r>
  <r>
    <n v="6271"/>
    <x v="3130"/>
    <x v="3"/>
    <x v="574"/>
    <d v="2014-07-12T00:00:00"/>
    <s v="Standard Class"/>
    <s v="BB-11545"/>
    <s v="Brenda Bowman"/>
    <x v="1"/>
    <s v="United States"/>
    <x v="182"/>
    <x v="1"/>
    <n v="94601"/>
    <x v="1"/>
    <s v="FUR-CH-10004983"/>
    <x v="0"/>
    <x v="1"/>
    <x v="1560"/>
    <n v="1159.056"/>
    <n v="9"/>
    <n v="0.2"/>
    <n v="43.464599999999997"/>
  </r>
  <r>
    <n v="6272"/>
    <x v="3130"/>
    <x v="3"/>
    <x v="574"/>
    <d v="2014-07-12T00:00:00"/>
    <s v="Standard Class"/>
    <s v="BB-11545"/>
    <s v="Brenda Bowman"/>
    <x v="1"/>
    <s v="United States"/>
    <x v="182"/>
    <x v="1"/>
    <n v="94601"/>
    <x v="1"/>
    <s v="OFF-AR-10004022"/>
    <x v="1"/>
    <x v="6"/>
    <x v="898"/>
    <n v="179.9"/>
    <n v="5"/>
    <n v="0"/>
    <n v="44.975000000000001"/>
  </r>
  <r>
    <n v="6273"/>
    <x v="3131"/>
    <x v="3"/>
    <x v="157"/>
    <d v="2014-12-13T00:00:00"/>
    <s v="First Class"/>
    <s v="AS-10285"/>
    <s v="Alejandro Savely"/>
    <x v="1"/>
    <s v="United States"/>
    <x v="472"/>
    <x v="10"/>
    <n v="60067"/>
    <x v="2"/>
    <s v="TEC-AC-10001284"/>
    <x v="2"/>
    <x v="11"/>
    <x v="1172"/>
    <n v="116.312"/>
    <n v="7"/>
    <n v="0.2"/>
    <n v="23.2624"/>
  </r>
  <r>
    <n v="6274"/>
    <x v="3132"/>
    <x v="0"/>
    <x v="19"/>
    <d v="2013-07-23T00:00:00"/>
    <s v="Second Class"/>
    <s v="DK-13375"/>
    <s v="Dennis Kane"/>
    <x v="0"/>
    <s v="United States"/>
    <x v="4"/>
    <x v="4"/>
    <n v="98105"/>
    <x v="1"/>
    <s v="FUR-FU-10001847"/>
    <x v="0"/>
    <x v="5"/>
    <x v="1355"/>
    <n v="12.42"/>
    <n v="3"/>
    <n v="0"/>
    <n v="4.4711999999999996"/>
  </r>
  <r>
    <n v="6275"/>
    <x v="3132"/>
    <x v="0"/>
    <x v="19"/>
    <d v="2013-07-23T00:00:00"/>
    <s v="Second Class"/>
    <s v="DK-13375"/>
    <s v="Dennis Kane"/>
    <x v="0"/>
    <s v="United States"/>
    <x v="4"/>
    <x v="4"/>
    <n v="98105"/>
    <x v="1"/>
    <s v="TEC-AC-10004595"/>
    <x v="2"/>
    <x v="11"/>
    <x v="1760"/>
    <n v="428.4"/>
    <n v="3"/>
    <n v="0"/>
    <n v="89.963999999999999"/>
  </r>
  <r>
    <n v="6276"/>
    <x v="3132"/>
    <x v="0"/>
    <x v="19"/>
    <d v="2013-07-23T00:00:00"/>
    <s v="Second Class"/>
    <s v="DK-13375"/>
    <s v="Dennis Kane"/>
    <x v="0"/>
    <s v="United States"/>
    <x v="4"/>
    <x v="4"/>
    <n v="98105"/>
    <x v="1"/>
    <s v="FUR-FU-10004164"/>
    <x v="0"/>
    <x v="5"/>
    <x v="1575"/>
    <n v="24.75"/>
    <n v="5"/>
    <n v="0"/>
    <n v="10.89"/>
  </r>
  <r>
    <n v="6277"/>
    <x v="3132"/>
    <x v="0"/>
    <x v="19"/>
    <d v="2013-07-23T00:00:00"/>
    <s v="Second Class"/>
    <s v="DK-13375"/>
    <s v="Dennis Kane"/>
    <x v="0"/>
    <s v="United States"/>
    <x v="4"/>
    <x v="4"/>
    <n v="98105"/>
    <x v="1"/>
    <s v="OFF-LA-10001074"/>
    <x v="1"/>
    <x v="2"/>
    <x v="297"/>
    <n v="87.71"/>
    <n v="7"/>
    <n v="0"/>
    <n v="41.223700000000001"/>
  </r>
  <r>
    <n v="6278"/>
    <x v="3132"/>
    <x v="0"/>
    <x v="19"/>
    <d v="2013-07-23T00:00:00"/>
    <s v="Second Class"/>
    <s v="DK-13375"/>
    <s v="Dennis Kane"/>
    <x v="0"/>
    <s v="United States"/>
    <x v="4"/>
    <x v="4"/>
    <n v="98105"/>
    <x v="1"/>
    <s v="OFF-ST-10000604"/>
    <x v="1"/>
    <x v="4"/>
    <x v="54"/>
    <n v="69.52"/>
    <n v="2"/>
    <n v="0"/>
    <n v="17.38"/>
  </r>
  <r>
    <n v="6279"/>
    <x v="3132"/>
    <x v="0"/>
    <x v="19"/>
    <d v="2013-07-23T00:00:00"/>
    <s v="Second Class"/>
    <s v="DK-13375"/>
    <s v="Dennis Kane"/>
    <x v="0"/>
    <s v="United States"/>
    <x v="4"/>
    <x v="4"/>
    <n v="98105"/>
    <x v="1"/>
    <s v="TEC-PH-10000148"/>
    <x v="2"/>
    <x v="7"/>
    <x v="771"/>
    <n v="20.783999999999999"/>
    <n v="2"/>
    <n v="0.2"/>
    <n v="-4.6764000000000001"/>
  </r>
  <r>
    <n v="6280"/>
    <x v="3132"/>
    <x v="0"/>
    <x v="19"/>
    <d v="2013-07-23T00:00:00"/>
    <s v="Second Class"/>
    <s v="DK-13375"/>
    <s v="Dennis Kane"/>
    <x v="0"/>
    <s v="United States"/>
    <x v="4"/>
    <x v="4"/>
    <n v="98105"/>
    <x v="1"/>
    <s v="OFF-BI-10000042"/>
    <x v="1"/>
    <x v="8"/>
    <x v="945"/>
    <n v="12.816000000000001"/>
    <n v="3"/>
    <n v="0.2"/>
    <n v="4.1651999999999996"/>
  </r>
  <r>
    <n v="6281"/>
    <x v="3133"/>
    <x v="3"/>
    <x v="605"/>
    <d v="2014-05-17T00:00:00"/>
    <s v="Standard Class"/>
    <s v="JH-15910"/>
    <s v="Jonathan Howell"/>
    <x v="0"/>
    <s v="United States"/>
    <x v="74"/>
    <x v="24"/>
    <n v="45231"/>
    <x v="3"/>
    <s v="OFF-LA-10000443"/>
    <x v="1"/>
    <x v="2"/>
    <x v="1118"/>
    <n v="5.9039999999999999"/>
    <n v="2"/>
    <n v="0.2"/>
    <n v="1.9925999999999999"/>
  </r>
  <r>
    <n v="6282"/>
    <x v="3134"/>
    <x v="1"/>
    <x v="312"/>
    <d v="2012-11-26T00:00:00"/>
    <s v="Standard Class"/>
    <s v="JK-15205"/>
    <s v="Jamie Kunitz"/>
    <x v="0"/>
    <s v="United States"/>
    <x v="292"/>
    <x v="24"/>
    <n v="43302"/>
    <x v="3"/>
    <s v="FUR-FU-10002874"/>
    <x v="0"/>
    <x v="5"/>
    <x v="1761"/>
    <n v="63.823999999999998"/>
    <n v="2"/>
    <n v="0.2"/>
    <n v="9.5736000000000008"/>
  </r>
  <r>
    <n v="6283"/>
    <x v="3134"/>
    <x v="1"/>
    <x v="312"/>
    <d v="2012-11-26T00:00:00"/>
    <s v="Standard Class"/>
    <s v="JK-15205"/>
    <s v="Jamie Kunitz"/>
    <x v="0"/>
    <s v="United States"/>
    <x v="292"/>
    <x v="24"/>
    <n v="43302"/>
    <x v="3"/>
    <s v="OFF-ST-10003994"/>
    <x v="1"/>
    <x v="4"/>
    <x v="1736"/>
    <n v="141.55199999999999"/>
    <n v="3"/>
    <n v="0.2"/>
    <n v="-26.541"/>
  </r>
  <r>
    <n v="6284"/>
    <x v="3135"/>
    <x v="0"/>
    <x v="446"/>
    <d v="2013-09-29T00:00:00"/>
    <s v="Standard Class"/>
    <s v="EH-13765"/>
    <s v="Edward Hooks"/>
    <x v="1"/>
    <s v="United States"/>
    <x v="1"/>
    <x v="1"/>
    <n v="90049"/>
    <x v="1"/>
    <s v="OFF-EN-10001453"/>
    <x v="1"/>
    <x v="12"/>
    <x v="1676"/>
    <n v="304.89999999999998"/>
    <n v="5"/>
    <n v="0"/>
    <n v="143.303"/>
  </r>
  <r>
    <n v="6285"/>
    <x v="3135"/>
    <x v="0"/>
    <x v="446"/>
    <d v="2013-09-29T00:00:00"/>
    <s v="Standard Class"/>
    <s v="EH-13765"/>
    <s v="Edward Hooks"/>
    <x v="1"/>
    <s v="United States"/>
    <x v="1"/>
    <x v="1"/>
    <n v="90049"/>
    <x v="1"/>
    <s v="FUR-CH-10000988"/>
    <x v="0"/>
    <x v="1"/>
    <x v="1132"/>
    <n v="563.24"/>
    <n v="5"/>
    <n v="0.2"/>
    <n v="56.323999999999998"/>
  </r>
  <r>
    <n v="6286"/>
    <x v="3136"/>
    <x v="0"/>
    <x v="147"/>
    <d v="2013-10-27T00:00:00"/>
    <s v="Standard Class"/>
    <s v="VW-21775"/>
    <s v="Victoria Wilson"/>
    <x v="1"/>
    <s v="United States"/>
    <x v="80"/>
    <x v="24"/>
    <n v="44107"/>
    <x v="3"/>
    <s v="FUR-TA-10003238"/>
    <x v="0"/>
    <x v="3"/>
    <x v="1233"/>
    <n v="661.17600000000004"/>
    <n v="2"/>
    <n v="0.4"/>
    <n v="-231.41159999999999"/>
  </r>
  <r>
    <n v="6287"/>
    <x v="3137"/>
    <x v="0"/>
    <x v="1057"/>
    <d v="2013-01-11T00:00:00"/>
    <s v="Standard Class"/>
    <s v="CG-12040"/>
    <s v="Catherine Glotzbach"/>
    <x v="2"/>
    <s v="United States"/>
    <x v="465"/>
    <x v="18"/>
    <n v="37087"/>
    <x v="0"/>
    <s v="TEC-PH-10001061"/>
    <x v="2"/>
    <x v="7"/>
    <x v="822"/>
    <n v="239.976"/>
    <n v="3"/>
    <n v="0.2"/>
    <n v="17.998200000000001"/>
  </r>
  <r>
    <n v="6288"/>
    <x v="3138"/>
    <x v="2"/>
    <x v="1001"/>
    <d v="2011-12-07T00:00:00"/>
    <s v="Standard Class"/>
    <s v="EB-13705"/>
    <s v="Ed Braxton"/>
    <x v="1"/>
    <s v="United States"/>
    <x v="8"/>
    <x v="1"/>
    <n v="94122"/>
    <x v="1"/>
    <s v="FUR-TA-10003715"/>
    <x v="0"/>
    <x v="3"/>
    <x v="1003"/>
    <n v="502.488"/>
    <n v="3"/>
    <n v="0.2"/>
    <n v="-87.935400000000001"/>
  </r>
  <r>
    <n v="6289"/>
    <x v="3138"/>
    <x v="2"/>
    <x v="1001"/>
    <d v="2011-12-07T00:00:00"/>
    <s v="Standard Class"/>
    <s v="EB-13705"/>
    <s v="Ed Braxton"/>
    <x v="1"/>
    <s v="United States"/>
    <x v="8"/>
    <x v="1"/>
    <n v="94122"/>
    <x v="1"/>
    <s v="OFF-BI-10001597"/>
    <x v="1"/>
    <x v="8"/>
    <x v="790"/>
    <n v="196.70400000000001"/>
    <n v="6"/>
    <n v="0.2"/>
    <n v="68.846400000000003"/>
  </r>
  <r>
    <n v="6290"/>
    <x v="3139"/>
    <x v="1"/>
    <x v="649"/>
    <d v="2012-03-18T00:00:00"/>
    <s v="Second Class"/>
    <s v="NF-18595"/>
    <s v="Nicole Fjeld"/>
    <x v="2"/>
    <s v="United States"/>
    <x v="455"/>
    <x v="1"/>
    <n v="95928"/>
    <x v="1"/>
    <s v="FUR-CH-10004063"/>
    <x v="0"/>
    <x v="1"/>
    <x v="120"/>
    <n v="915.13599999999997"/>
    <n v="4"/>
    <n v="0.2"/>
    <n v="102.9528"/>
  </r>
  <r>
    <n v="6291"/>
    <x v="3139"/>
    <x v="1"/>
    <x v="649"/>
    <d v="2012-03-18T00:00:00"/>
    <s v="Second Class"/>
    <s v="NF-18595"/>
    <s v="Nicole Fjeld"/>
    <x v="2"/>
    <s v="United States"/>
    <x v="455"/>
    <x v="1"/>
    <n v="95928"/>
    <x v="1"/>
    <s v="FUR-FU-10001979"/>
    <x v="0"/>
    <x v="5"/>
    <x v="509"/>
    <n v="327.76"/>
    <n v="8"/>
    <n v="0"/>
    <n v="91.772800000000004"/>
  </r>
  <r>
    <n v="6292"/>
    <x v="3140"/>
    <x v="3"/>
    <x v="574"/>
    <d v="2014-06-12T00:00:00"/>
    <s v="First Class"/>
    <s v="ME-17725"/>
    <s v="Max Engle"/>
    <x v="0"/>
    <s v="United States"/>
    <x v="127"/>
    <x v="17"/>
    <n v="24153"/>
    <x v="0"/>
    <s v="FUR-CH-10001854"/>
    <x v="0"/>
    <x v="1"/>
    <x v="1110"/>
    <n v="701.96"/>
    <n v="2"/>
    <n v="0"/>
    <n v="168.47040000000001"/>
  </r>
  <r>
    <n v="6293"/>
    <x v="3141"/>
    <x v="1"/>
    <x v="1100"/>
    <d v="2012-04-26T00:00:00"/>
    <s v="Standard Class"/>
    <s v="AZ-10750"/>
    <s v="Annie Zypern"/>
    <x v="0"/>
    <s v="United States"/>
    <x v="1"/>
    <x v="1"/>
    <n v="90008"/>
    <x v="1"/>
    <s v="TEC-PH-10002923"/>
    <x v="2"/>
    <x v="7"/>
    <x v="680"/>
    <n v="88.775999999999996"/>
    <n v="3"/>
    <n v="0.2"/>
    <n v="7.7679"/>
  </r>
  <r>
    <n v="6294"/>
    <x v="3141"/>
    <x v="1"/>
    <x v="1100"/>
    <d v="2012-04-26T00:00:00"/>
    <s v="Standard Class"/>
    <s v="AZ-10750"/>
    <s v="Annie Zypern"/>
    <x v="0"/>
    <s v="United States"/>
    <x v="1"/>
    <x v="1"/>
    <n v="90008"/>
    <x v="1"/>
    <s v="OFF-AR-10004691"/>
    <x v="1"/>
    <x v="6"/>
    <x v="1371"/>
    <n v="64.14"/>
    <n v="3"/>
    <n v="0"/>
    <n v="16.676400000000001"/>
  </r>
  <r>
    <n v="6295"/>
    <x v="3142"/>
    <x v="2"/>
    <x v="1101"/>
    <d v="2011-09-19T00:00:00"/>
    <s v="First Class"/>
    <s v="RF-19345"/>
    <s v="Randy Ferguson"/>
    <x v="1"/>
    <s v="United States"/>
    <x v="20"/>
    <x v="15"/>
    <n v="10024"/>
    <x v="3"/>
    <s v="OFF-BI-10002931"/>
    <x v="1"/>
    <x v="8"/>
    <x v="727"/>
    <n v="33.552"/>
    <n v="1"/>
    <n v="0.2"/>
    <n v="12.582000000000001"/>
  </r>
  <r>
    <n v="6296"/>
    <x v="3143"/>
    <x v="2"/>
    <x v="129"/>
    <d v="2012-01-01T00:00:00"/>
    <s v="Standard Class"/>
    <s v="AJ-10780"/>
    <s v="Anthony Jacobs"/>
    <x v="1"/>
    <s v="United States"/>
    <x v="473"/>
    <x v="31"/>
    <n v="1915"/>
    <x v="3"/>
    <s v="OFF-AP-10002651"/>
    <x v="1"/>
    <x v="9"/>
    <x v="1341"/>
    <n v="1737.18"/>
    <n v="6"/>
    <n v="0"/>
    <n v="503.78219999999999"/>
  </r>
  <r>
    <n v="6297"/>
    <x v="3143"/>
    <x v="2"/>
    <x v="129"/>
    <d v="2012-01-01T00:00:00"/>
    <s v="Standard Class"/>
    <s v="AJ-10780"/>
    <s v="Anthony Jacobs"/>
    <x v="1"/>
    <s v="United States"/>
    <x v="473"/>
    <x v="31"/>
    <n v="1915"/>
    <x v="3"/>
    <s v="OFF-ST-10000689"/>
    <x v="1"/>
    <x v="4"/>
    <x v="421"/>
    <n v="704.25"/>
    <n v="5"/>
    <n v="0"/>
    <n v="84.51"/>
  </r>
  <r>
    <n v="6298"/>
    <x v="3143"/>
    <x v="2"/>
    <x v="129"/>
    <d v="2012-01-01T00:00:00"/>
    <s v="Standard Class"/>
    <s v="AJ-10780"/>
    <s v="Anthony Jacobs"/>
    <x v="1"/>
    <s v="United States"/>
    <x v="473"/>
    <x v="31"/>
    <n v="1915"/>
    <x v="3"/>
    <s v="OFF-PA-10003302"/>
    <x v="1"/>
    <x v="10"/>
    <x v="1712"/>
    <n v="141.76"/>
    <n v="4"/>
    <n v="0"/>
    <n v="66.627200000000002"/>
  </r>
  <r>
    <n v="6299"/>
    <x v="3144"/>
    <x v="2"/>
    <x v="618"/>
    <d v="2011-10-26T00:00:00"/>
    <s v="Standard Class"/>
    <s v="SF-20965"/>
    <s v="Sylvia Foulston"/>
    <x v="1"/>
    <s v="United States"/>
    <x v="70"/>
    <x v="1"/>
    <n v="92024"/>
    <x v="1"/>
    <s v="OFF-BI-10001460"/>
    <x v="1"/>
    <x v="8"/>
    <x v="58"/>
    <n v="36.36"/>
    <n v="3"/>
    <n v="0.2"/>
    <n v="12.2715"/>
  </r>
  <r>
    <n v="6300"/>
    <x v="3145"/>
    <x v="3"/>
    <x v="329"/>
    <d v="2014-04-12T00:00:00"/>
    <s v="First Class"/>
    <s v="MZ-17335"/>
    <s v="Maria Zettner"/>
    <x v="2"/>
    <s v="United States"/>
    <x v="8"/>
    <x v="1"/>
    <n v="94109"/>
    <x v="1"/>
    <s v="FUR-FU-10003489"/>
    <x v="0"/>
    <x v="5"/>
    <x v="1762"/>
    <n v="25.83"/>
    <n v="3"/>
    <n v="0"/>
    <n v="9.5571000000000002"/>
  </r>
  <r>
    <n v="6301"/>
    <x v="3146"/>
    <x v="2"/>
    <x v="571"/>
    <d v="2011-12-06T00:00:00"/>
    <s v="Standard Class"/>
    <s v="SB-20170"/>
    <s v="Sarah Bern"/>
    <x v="0"/>
    <s v="United States"/>
    <x v="22"/>
    <x v="10"/>
    <n v="60623"/>
    <x v="2"/>
    <s v="OFF-BI-10002794"/>
    <x v="1"/>
    <x v="8"/>
    <x v="102"/>
    <n v="24.588000000000001"/>
    <n v="3"/>
    <n v="0.8"/>
    <n v="-38.111400000000003"/>
  </r>
  <r>
    <n v="6302"/>
    <x v="3146"/>
    <x v="2"/>
    <x v="571"/>
    <d v="2011-12-06T00:00:00"/>
    <s v="Standard Class"/>
    <s v="SB-20170"/>
    <s v="Sarah Bern"/>
    <x v="0"/>
    <s v="United States"/>
    <x v="22"/>
    <x v="10"/>
    <n v="60623"/>
    <x v="2"/>
    <s v="OFF-EN-10000461"/>
    <x v="1"/>
    <x v="12"/>
    <x v="746"/>
    <n v="13.984"/>
    <n v="2"/>
    <n v="0.2"/>
    <n v="4.7195999999999998"/>
  </r>
  <r>
    <n v="6303"/>
    <x v="3147"/>
    <x v="3"/>
    <x v="51"/>
    <d v="2014-11-28T00:00:00"/>
    <s v="Standard Class"/>
    <s v="AH-10210"/>
    <s v="Alan Hwang"/>
    <x v="0"/>
    <s v="United States"/>
    <x v="61"/>
    <x v="5"/>
    <n v="75220"/>
    <x v="2"/>
    <s v="TEC-PH-10001305"/>
    <x v="2"/>
    <x v="7"/>
    <x v="1671"/>
    <n v="195.96"/>
    <n v="5"/>
    <n v="0.2"/>
    <n v="19.596"/>
  </r>
  <r>
    <n v="6304"/>
    <x v="3148"/>
    <x v="3"/>
    <x v="978"/>
    <d v="2014-06-21T00:00:00"/>
    <s v="Second Class"/>
    <s v="NK-18490"/>
    <s v="Neil Knudson"/>
    <x v="2"/>
    <s v="United States"/>
    <x v="331"/>
    <x v="5"/>
    <n v="78415"/>
    <x v="2"/>
    <s v="OFF-PA-10000167"/>
    <x v="1"/>
    <x v="10"/>
    <x v="1071"/>
    <n v="74.352000000000004"/>
    <n v="3"/>
    <n v="0.2"/>
    <n v="23.234999999999999"/>
  </r>
  <r>
    <n v="6305"/>
    <x v="3149"/>
    <x v="3"/>
    <x v="1024"/>
    <d v="2014-06-05T00:00:00"/>
    <s v="Same Day"/>
    <s v="AI-10855"/>
    <s v="Arianne Irving"/>
    <x v="0"/>
    <s v="United States"/>
    <x v="20"/>
    <x v="15"/>
    <n v="10035"/>
    <x v="3"/>
    <s v="OFF-PA-10002947"/>
    <x v="1"/>
    <x v="10"/>
    <x v="703"/>
    <n v="6.68"/>
    <n v="1"/>
    <n v="0"/>
    <n v="3.2063999999999999"/>
  </r>
  <r>
    <n v="6306"/>
    <x v="3150"/>
    <x v="0"/>
    <x v="254"/>
    <d v="2013-07-11T00:00:00"/>
    <s v="Second Class"/>
    <s v="TP-21565"/>
    <s v="Tracy Poddar"/>
    <x v="1"/>
    <s v="United States"/>
    <x v="474"/>
    <x v="21"/>
    <n v="97405"/>
    <x v="1"/>
    <s v="OFF-SU-10002301"/>
    <x v="1"/>
    <x v="14"/>
    <x v="1573"/>
    <n v="17.584"/>
    <n v="7"/>
    <n v="0.2"/>
    <n v="-4.1761999999999997"/>
  </r>
  <r>
    <n v="6307"/>
    <x v="3150"/>
    <x v="0"/>
    <x v="254"/>
    <d v="2013-07-11T00:00:00"/>
    <s v="Second Class"/>
    <s v="TP-21565"/>
    <s v="Tracy Poddar"/>
    <x v="1"/>
    <s v="United States"/>
    <x v="474"/>
    <x v="21"/>
    <n v="97405"/>
    <x v="1"/>
    <s v="FUR-CH-10003298"/>
    <x v="0"/>
    <x v="1"/>
    <x v="1567"/>
    <n v="104.78400000000001"/>
    <n v="1"/>
    <n v="0.2"/>
    <n v="-14.4078"/>
  </r>
  <r>
    <n v="6308"/>
    <x v="3150"/>
    <x v="0"/>
    <x v="254"/>
    <d v="2013-07-11T00:00:00"/>
    <s v="Second Class"/>
    <s v="TP-21565"/>
    <s v="Tracy Poddar"/>
    <x v="1"/>
    <s v="United States"/>
    <x v="474"/>
    <x v="21"/>
    <n v="97405"/>
    <x v="1"/>
    <s v="OFF-PA-10004353"/>
    <x v="1"/>
    <x v="10"/>
    <x v="1652"/>
    <n v="47.951999999999998"/>
    <n v="3"/>
    <n v="0.2"/>
    <n v="16.783200000000001"/>
  </r>
  <r>
    <n v="6309"/>
    <x v="3150"/>
    <x v="0"/>
    <x v="254"/>
    <d v="2013-07-11T00:00:00"/>
    <s v="Second Class"/>
    <s v="TP-21565"/>
    <s v="Tracy Poddar"/>
    <x v="1"/>
    <s v="United States"/>
    <x v="474"/>
    <x v="21"/>
    <n v="97405"/>
    <x v="1"/>
    <s v="FUR-CH-10000229"/>
    <x v="0"/>
    <x v="1"/>
    <x v="1612"/>
    <n v="650.35199999999998"/>
    <n v="3"/>
    <n v="0.2"/>
    <n v="-97.552800000000005"/>
  </r>
  <r>
    <n v="6310"/>
    <x v="3150"/>
    <x v="0"/>
    <x v="254"/>
    <d v="2013-07-11T00:00:00"/>
    <s v="Second Class"/>
    <s v="TP-21565"/>
    <s v="Tracy Poddar"/>
    <x v="1"/>
    <s v="United States"/>
    <x v="474"/>
    <x v="21"/>
    <n v="97405"/>
    <x v="1"/>
    <s v="OFF-LA-10003930"/>
    <x v="1"/>
    <x v="2"/>
    <x v="503"/>
    <n v="629.18399999999997"/>
    <n v="8"/>
    <n v="0.2"/>
    <n v="228.07919999999999"/>
  </r>
  <r>
    <n v="6311"/>
    <x v="3150"/>
    <x v="0"/>
    <x v="254"/>
    <d v="2013-07-11T00:00:00"/>
    <s v="Second Class"/>
    <s v="TP-21565"/>
    <s v="Tracy Poddar"/>
    <x v="1"/>
    <s v="United States"/>
    <x v="474"/>
    <x v="21"/>
    <n v="97405"/>
    <x v="1"/>
    <s v="OFF-PA-10000176"/>
    <x v="1"/>
    <x v="10"/>
    <x v="634"/>
    <n v="15.176"/>
    <n v="1"/>
    <n v="0.2"/>
    <n v="5.3116000000000003"/>
  </r>
  <r>
    <n v="6312"/>
    <x v="3151"/>
    <x v="2"/>
    <x v="1102"/>
    <d v="2011-09-16T00:00:00"/>
    <s v="Standard Class"/>
    <s v="LW-17125"/>
    <s v="Liz Willingham"/>
    <x v="0"/>
    <s v="United States"/>
    <x v="475"/>
    <x v="1"/>
    <n v="93030"/>
    <x v="1"/>
    <s v="FUR-FU-10004006"/>
    <x v="0"/>
    <x v="5"/>
    <x v="101"/>
    <n v="127.95"/>
    <n v="3"/>
    <n v="0"/>
    <n v="21.7515"/>
  </r>
  <r>
    <n v="6313"/>
    <x v="3152"/>
    <x v="3"/>
    <x v="911"/>
    <d v="2014-02-22T00:00:00"/>
    <s v="Standard Class"/>
    <s v="NG-18355"/>
    <s v="Nat Gilpin"/>
    <x v="1"/>
    <s v="United States"/>
    <x v="54"/>
    <x v="29"/>
    <n v="6824"/>
    <x v="3"/>
    <s v="OFF-ST-10001932"/>
    <x v="1"/>
    <x v="4"/>
    <x v="1641"/>
    <n v="579.51"/>
    <n v="3"/>
    <n v="0"/>
    <n v="81.131399999999999"/>
  </r>
  <r>
    <n v="6314"/>
    <x v="3152"/>
    <x v="3"/>
    <x v="911"/>
    <d v="2014-02-22T00:00:00"/>
    <s v="Standard Class"/>
    <s v="NG-18355"/>
    <s v="Nat Gilpin"/>
    <x v="1"/>
    <s v="United States"/>
    <x v="54"/>
    <x v="29"/>
    <n v="6824"/>
    <x v="3"/>
    <s v="TEC-PH-10000923"/>
    <x v="2"/>
    <x v="7"/>
    <x v="1225"/>
    <n v="14.99"/>
    <n v="1"/>
    <n v="0"/>
    <n v="7.3451000000000004"/>
  </r>
  <r>
    <n v="6315"/>
    <x v="3153"/>
    <x v="2"/>
    <x v="156"/>
    <d v="2011-11-29T00:00:00"/>
    <s v="Standard Class"/>
    <s v="NG-18355"/>
    <s v="Nat Gilpin"/>
    <x v="1"/>
    <s v="United States"/>
    <x v="25"/>
    <x v="12"/>
    <n v="49201"/>
    <x v="2"/>
    <s v="OFF-AR-10000380"/>
    <x v="1"/>
    <x v="6"/>
    <x v="108"/>
    <n v="151.91999999999999"/>
    <n v="4"/>
    <n v="0"/>
    <n v="45.576000000000001"/>
  </r>
  <r>
    <n v="6316"/>
    <x v="3153"/>
    <x v="2"/>
    <x v="156"/>
    <d v="2011-11-29T00:00:00"/>
    <s v="Standard Class"/>
    <s v="NG-18355"/>
    <s v="Nat Gilpin"/>
    <x v="1"/>
    <s v="United States"/>
    <x v="25"/>
    <x v="12"/>
    <n v="49201"/>
    <x v="2"/>
    <s v="OFF-LA-10003930"/>
    <x v="1"/>
    <x v="2"/>
    <x v="503"/>
    <n v="196.62"/>
    <n v="2"/>
    <n v="0"/>
    <n v="96.343800000000002"/>
  </r>
  <r>
    <n v="6317"/>
    <x v="3153"/>
    <x v="2"/>
    <x v="156"/>
    <d v="2011-11-29T00:00:00"/>
    <s v="Standard Class"/>
    <s v="NG-18355"/>
    <s v="Nat Gilpin"/>
    <x v="1"/>
    <s v="United States"/>
    <x v="25"/>
    <x v="12"/>
    <n v="49201"/>
    <x v="2"/>
    <s v="OFF-PA-10001815"/>
    <x v="1"/>
    <x v="10"/>
    <x v="1393"/>
    <n v="144.12"/>
    <n v="3"/>
    <n v="0"/>
    <n v="69.177599999999998"/>
  </r>
  <r>
    <n v="6318"/>
    <x v="3153"/>
    <x v="2"/>
    <x v="156"/>
    <d v="2011-11-29T00:00:00"/>
    <s v="Standard Class"/>
    <s v="NG-18355"/>
    <s v="Nat Gilpin"/>
    <x v="1"/>
    <s v="United States"/>
    <x v="25"/>
    <x v="12"/>
    <n v="49201"/>
    <x v="2"/>
    <s v="OFF-PA-10004082"/>
    <x v="1"/>
    <x v="10"/>
    <x v="224"/>
    <n v="15.96"/>
    <n v="2"/>
    <n v="0"/>
    <n v="7.98"/>
  </r>
  <r>
    <n v="6319"/>
    <x v="3154"/>
    <x v="3"/>
    <x v="920"/>
    <d v="2014-11-30T00:00:00"/>
    <s v="Second Class"/>
    <s v="EB-13750"/>
    <s v="Edward Becker"/>
    <x v="1"/>
    <s v="United States"/>
    <x v="229"/>
    <x v="1"/>
    <n v="92677"/>
    <x v="1"/>
    <s v="TEC-PH-10004071"/>
    <x v="2"/>
    <x v="7"/>
    <x v="1537"/>
    <n v="39.96"/>
    <n v="5"/>
    <n v="0.2"/>
    <n v="3.4965000000000002"/>
  </r>
  <r>
    <n v="6320"/>
    <x v="3154"/>
    <x v="3"/>
    <x v="920"/>
    <d v="2014-11-30T00:00:00"/>
    <s v="Second Class"/>
    <s v="EB-13750"/>
    <s v="Edward Becker"/>
    <x v="1"/>
    <s v="United States"/>
    <x v="229"/>
    <x v="1"/>
    <n v="92677"/>
    <x v="1"/>
    <s v="OFF-PA-10002377"/>
    <x v="1"/>
    <x v="10"/>
    <x v="557"/>
    <n v="34.08"/>
    <n v="6"/>
    <n v="0"/>
    <n v="15.336"/>
  </r>
  <r>
    <n v="6321"/>
    <x v="3155"/>
    <x v="3"/>
    <x v="394"/>
    <d v="2014-03-10T00:00:00"/>
    <s v="Standard Class"/>
    <s v="SP-20860"/>
    <s v="Sung Pak"/>
    <x v="1"/>
    <s v="United States"/>
    <x v="108"/>
    <x v="2"/>
    <n v="32216"/>
    <x v="0"/>
    <s v="OFF-PA-10001800"/>
    <x v="1"/>
    <x v="10"/>
    <x v="580"/>
    <n v="10.368"/>
    <n v="2"/>
    <n v="0.2"/>
    <n v="3.6288"/>
  </r>
  <r>
    <n v="6322"/>
    <x v="3156"/>
    <x v="2"/>
    <x v="303"/>
    <d v="2011-10-17T00:00:00"/>
    <s v="Standard Class"/>
    <s v="SP-20545"/>
    <s v="Sibella Parks"/>
    <x v="1"/>
    <s v="United States"/>
    <x v="145"/>
    <x v="15"/>
    <n v="10550"/>
    <x v="3"/>
    <s v="OFF-BI-10002764"/>
    <x v="1"/>
    <x v="8"/>
    <x v="502"/>
    <n v="7.7519999999999998"/>
    <n v="3"/>
    <n v="0.2"/>
    <n v="2.8100999999999998"/>
  </r>
  <r>
    <n v="6323"/>
    <x v="3157"/>
    <x v="2"/>
    <x v="561"/>
    <d v="2011-07-06T00:00:00"/>
    <s v="Second Class"/>
    <s v="RB-19795"/>
    <s v="Ross Baird"/>
    <x v="2"/>
    <s v="United States"/>
    <x v="297"/>
    <x v="12"/>
    <n v="48640"/>
    <x v="2"/>
    <s v="OFF-EN-10004459"/>
    <x v="1"/>
    <x v="12"/>
    <x v="655"/>
    <n v="15.28"/>
    <n v="2"/>
    <n v="0"/>
    <n v="7.4871999999999996"/>
  </r>
  <r>
    <n v="6324"/>
    <x v="3158"/>
    <x v="2"/>
    <x v="1103"/>
    <d v="2011-06-23T00:00:00"/>
    <s v="Standard Class"/>
    <s v="DB-13660"/>
    <s v="Duane Benoit"/>
    <x v="0"/>
    <s v="United States"/>
    <x v="46"/>
    <x v="13"/>
    <n v="19711"/>
    <x v="3"/>
    <s v="TEC-MA-10000423"/>
    <x v="2"/>
    <x v="15"/>
    <x v="1713"/>
    <n v="65.97"/>
    <n v="3"/>
    <n v="0"/>
    <n v="31.0059"/>
  </r>
  <r>
    <n v="6325"/>
    <x v="3159"/>
    <x v="1"/>
    <x v="1104"/>
    <d v="2012-02-11T00:00:00"/>
    <s v="Standard Class"/>
    <s v="NB-18655"/>
    <s v="Nona Balk"/>
    <x v="1"/>
    <s v="United States"/>
    <x v="8"/>
    <x v="1"/>
    <n v="94109"/>
    <x v="1"/>
    <s v="OFF-PA-10002986"/>
    <x v="1"/>
    <x v="10"/>
    <x v="477"/>
    <n v="33.4"/>
    <n v="5"/>
    <n v="0"/>
    <n v="16.032"/>
  </r>
  <r>
    <n v="6326"/>
    <x v="3159"/>
    <x v="1"/>
    <x v="1104"/>
    <d v="2012-02-11T00:00:00"/>
    <s v="Standard Class"/>
    <s v="NB-18655"/>
    <s v="Nona Balk"/>
    <x v="1"/>
    <s v="United States"/>
    <x v="8"/>
    <x v="1"/>
    <n v="94109"/>
    <x v="1"/>
    <s v="OFF-EN-10001434"/>
    <x v="1"/>
    <x v="12"/>
    <x v="434"/>
    <n v="210.84"/>
    <n v="4"/>
    <n v="0"/>
    <n v="103.3116"/>
  </r>
  <r>
    <n v="6327"/>
    <x v="3160"/>
    <x v="2"/>
    <x v="407"/>
    <d v="2011-01-27T00:00:00"/>
    <s v="Standard Class"/>
    <s v="XP-21865"/>
    <s v="Xylona Preis"/>
    <x v="0"/>
    <s v="United States"/>
    <x v="17"/>
    <x v="12"/>
    <n v="48185"/>
    <x v="2"/>
    <s v="OFF-ST-10000760"/>
    <x v="1"/>
    <x v="4"/>
    <x v="4"/>
    <n v="13.98"/>
    <n v="1"/>
    <n v="0"/>
    <n v="4.0541999999999998"/>
  </r>
  <r>
    <n v="6328"/>
    <x v="3160"/>
    <x v="2"/>
    <x v="407"/>
    <d v="2011-01-27T00:00:00"/>
    <s v="Standard Class"/>
    <s v="XP-21865"/>
    <s v="Xylona Preis"/>
    <x v="0"/>
    <s v="United States"/>
    <x v="17"/>
    <x v="12"/>
    <n v="48185"/>
    <x v="2"/>
    <s v="FUR-FU-10002918"/>
    <x v="0"/>
    <x v="5"/>
    <x v="266"/>
    <n v="272.94"/>
    <n v="3"/>
    <n v="0"/>
    <n v="30.023399999999999"/>
  </r>
  <r>
    <n v="6329"/>
    <x v="3160"/>
    <x v="2"/>
    <x v="407"/>
    <d v="2011-01-27T00:00:00"/>
    <s v="Standard Class"/>
    <s v="XP-21865"/>
    <s v="Xylona Preis"/>
    <x v="0"/>
    <s v="United States"/>
    <x v="17"/>
    <x v="12"/>
    <n v="48185"/>
    <x v="2"/>
    <s v="OFF-BI-10000605"/>
    <x v="1"/>
    <x v="8"/>
    <x v="531"/>
    <n v="19.05"/>
    <n v="5"/>
    <n v="0"/>
    <n v="8.9535"/>
  </r>
  <r>
    <n v="6330"/>
    <x v="3160"/>
    <x v="2"/>
    <x v="407"/>
    <d v="2011-01-27T00:00:00"/>
    <s v="Standard Class"/>
    <s v="XP-21865"/>
    <s v="Xylona Preis"/>
    <x v="0"/>
    <s v="United States"/>
    <x v="17"/>
    <x v="12"/>
    <n v="48185"/>
    <x v="2"/>
    <s v="OFF-AP-10002311"/>
    <x v="1"/>
    <x v="9"/>
    <x v="14"/>
    <n v="247.71600000000001"/>
    <n v="4"/>
    <n v="0.1"/>
    <n v="93.581599999999995"/>
  </r>
  <r>
    <n v="6331"/>
    <x v="3160"/>
    <x v="2"/>
    <x v="407"/>
    <d v="2011-01-27T00:00:00"/>
    <s v="Standard Class"/>
    <s v="XP-21865"/>
    <s v="Xylona Preis"/>
    <x v="0"/>
    <s v="United States"/>
    <x v="17"/>
    <x v="12"/>
    <n v="48185"/>
    <x v="2"/>
    <s v="OFF-ST-10003123"/>
    <x v="1"/>
    <x v="4"/>
    <x v="1268"/>
    <n v="66.58"/>
    <n v="2"/>
    <n v="0"/>
    <n v="15.979200000000001"/>
  </r>
  <r>
    <n v="6332"/>
    <x v="3160"/>
    <x v="2"/>
    <x v="407"/>
    <d v="2011-01-27T00:00:00"/>
    <s v="Standard Class"/>
    <s v="XP-21865"/>
    <s v="Xylona Preis"/>
    <x v="0"/>
    <s v="United States"/>
    <x v="17"/>
    <x v="12"/>
    <n v="48185"/>
    <x v="2"/>
    <s v="OFF-AR-10004456"/>
    <x v="1"/>
    <x v="6"/>
    <x v="1044"/>
    <n v="43.92"/>
    <n v="3"/>
    <n v="0"/>
    <n v="12.736800000000001"/>
  </r>
  <r>
    <n v="6333"/>
    <x v="3160"/>
    <x v="2"/>
    <x v="407"/>
    <d v="2011-01-27T00:00:00"/>
    <s v="Standard Class"/>
    <s v="XP-21865"/>
    <s v="Xylona Preis"/>
    <x v="0"/>
    <s v="United States"/>
    <x v="17"/>
    <x v="12"/>
    <n v="48185"/>
    <x v="2"/>
    <s v="FUR-FU-10002268"/>
    <x v="0"/>
    <x v="5"/>
    <x v="860"/>
    <n v="14.73"/>
    <n v="3"/>
    <n v="0"/>
    <n v="4.8609"/>
  </r>
  <r>
    <n v="6334"/>
    <x v="3160"/>
    <x v="2"/>
    <x v="407"/>
    <d v="2011-01-27T00:00:00"/>
    <s v="Standard Class"/>
    <s v="XP-21865"/>
    <s v="Xylona Preis"/>
    <x v="0"/>
    <s v="United States"/>
    <x v="17"/>
    <x v="12"/>
    <n v="48185"/>
    <x v="2"/>
    <s v="OFF-BI-10004364"/>
    <x v="1"/>
    <x v="8"/>
    <x v="302"/>
    <n v="29.7"/>
    <n v="5"/>
    <n v="0"/>
    <n v="13.365"/>
  </r>
  <r>
    <n v="6335"/>
    <x v="3161"/>
    <x v="2"/>
    <x v="384"/>
    <d v="2011-07-15T00:00:00"/>
    <s v="Standard Class"/>
    <s v="MH-17455"/>
    <s v="Mark Hamilton"/>
    <x v="0"/>
    <s v="United States"/>
    <x v="20"/>
    <x v="15"/>
    <n v="10011"/>
    <x v="3"/>
    <s v="OFF-PA-10001970"/>
    <x v="1"/>
    <x v="10"/>
    <x v="311"/>
    <n v="49.12"/>
    <n v="4"/>
    <n v="0"/>
    <n v="23.086400000000001"/>
  </r>
  <r>
    <n v="6336"/>
    <x v="3161"/>
    <x v="2"/>
    <x v="384"/>
    <d v="2011-07-15T00:00:00"/>
    <s v="Standard Class"/>
    <s v="MH-17455"/>
    <s v="Mark Hamilton"/>
    <x v="0"/>
    <s v="United States"/>
    <x v="20"/>
    <x v="15"/>
    <n v="10011"/>
    <x v="3"/>
    <s v="OFF-BI-10002954"/>
    <x v="1"/>
    <x v="8"/>
    <x v="1179"/>
    <n v="18.28"/>
    <n v="5"/>
    <n v="0.2"/>
    <n v="6.3979999999999997"/>
  </r>
  <r>
    <n v="6337"/>
    <x v="3162"/>
    <x v="0"/>
    <x v="133"/>
    <d v="2013-07-09T00:00:00"/>
    <s v="Standard Class"/>
    <s v="BG-11740"/>
    <s v="Bruce Geld"/>
    <x v="0"/>
    <s v="United States"/>
    <x v="1"/>
    <x v="1"/>
    <n v="90008"/>
    <x v="1"/>
    <s v="FUR-FU-10000672"/>
    <x v="0"/>
    <x v="5"/>
    <x v="1508"/>
    <n v="47.04"/>
    <n v="4"/>
    <n v="0"/>
    <n v="15.993600000000001"/>
  </r>
  <r>
    <n v="6338"/>
    <x v="3162"/>
    <x v="0"/>
    <x v="133"/>
    <d v="2013-07-09T00:00:00"/>
    <s v="Standard Class"/>
    <s v="BG-11740"/>
    <s v="Bruce Geld"/>
    <x v="0"/>
    <s v="United States"/>
    <x v="1"/>
    <x v="1"/>
    <n v="90008"/>
    <x v="1"/>
    <s v="TEC-PH-10004908"/>
    <x v="2"/>
    <x v="7"/>
    <x v="1474"/>
    <n v="339.96"/>
    <n v="5"/>
    <n v="0.2"/>
    <n v="42.494999999999997"/>
  </r>
  <r>
    <n v="6339"/>
    <x v="3163"/>
    <x v="3"/>
    <x v="361"/>
    <d v="2014-10-10T00:00:00"/>
    <s v="Standard Class"/>
    <s v="TS-21370"/>
    <s v="Todd Sumrall"/>
    <x v="1"/>
    <s v="United States"/>
    <x v="20"/>
    <x v="15"/>
    <n v="10035"/>
    <x v="3"/>
    <s v="TEC-PH-10003095"/>
    <x v="2"/>
    <x v="7"/>
    <x v="1491"/>
    <n v="87.8"/>
    <n v="4"/>
    <n v="0"/>
    <n v="43.9"/>
  </r>
  <r>
    <n v="6340"/>
    <x v="3163"/>
    <x v="3"/>
    <x v="361"/>
    <d v="2014-10-10T00:00:00"/>
    <s v="Standard Class"/>
    <s v="TS-21370"/>
    <s v="Todd Sumrall"/>
    <x v="1"/>
    <s v="United States"/>
    <x v="20"/>
    <x v="15"/>
    <n v="10035"/>
    <x v="3"/>
    <s v="FUR-CH-10002880"/>
    <x v="0"/>
    <x v="1"/>
    <x v="801"/>
    <n v="221.38200000000001"/>
    <n v="2"/>
    <n v="0.1"/>
    <n v="2.4598"/>
  </r>
  <r>
    <n v="6341"/>
    <x v="3163"/>
    <x v="3"/>
    <x v="361"/>
    <d v="2014-10-10T00:00:00"/>
    <s v="Standard Class"/>
    <s v="TS-21370"/>
    <s v="Todd Sumrall"/>
    <x v="1"/>
    <s v="United States"/>
    <x v="20"/>
    <x v="15"/>
    <n v="10035"/>
    <x v="3"/>
    <s v="TEC-MA-10001047"/>
    <x v="2"/>
    <x v="15"/>
    <x v="1626"/>
    <n v="5199.96"/>
    <n v="4"/>
    <n v="0"/>
    <n v="1351.9896000000001"/>
  </r>
  <r>
    <n v="6342"/>
    <x v="3164"/>
    <x v="3"/>
    <x v="413"/>
    <d v="2014-03-01T00:00:00"/>
    <s v="First Class"/>
    <s v="DB-13660"/>
    <s v="Duane Benoit"/>
    <x v="0"/>
    <s v="United States"/>
    <x v="152"/>
    <x v="24"/>
    <n v="43130"/>
    <x v="3"/>
    <s v="OFF-ST-10002554"/>
    <x v="1"/>
    <x v="4"/>
    <x v="1144"/>
    <n v="156.512"/>
    <n v="4"/>
    <n v="0.2"/>
    <n v="-35.215200000000003"/>
  </r>
  <r>
    <n v="6343"/>
    <x v="3165"/>
    <x v="1"/>
    <x v="1105"/>
    <d v="2012-10-03T00:00:00"/>
    <s v="First Class"/>
    <s v="EM-14140"/>
    <s v="Eugene Moren"/>
    <x v="2"/>
    <s v="United States"/>
    <x v="46"/>
    <x v="13"/>
    <n v="19711"/>
    <x v="3"/>
    <s v="TEC-AC-10004469"/>
    <x v="2"/>
    <x v="11"/>
    <x v="238"/>
    <n v="119.85"/>
    <n v="3"/>
    <n v="0"/>
    <n v="52.734000000000002"/>
  </r>
  <r>
    <n v="6344"/>
    <x v="3165"/>
    <x v="1"/>
    <x v="1105"/>
    <d v="2012-10-03T00:00:00"/>
    <s v="First Class"/>
    <s v="EM-14140"/>
    <s v="Eugene Moren"/>
    <x v="2"/>
    <s v="United States"/>
    <x v="46"/>
    <x v="13"/>
    <n v="19711"/>
    <x v="3"/>
    <s v="OFF-BI-10000309"/>
    <x v="1"/>
    <x v="8"/>
    <x v="334"/>
    <n v="30.44"/>
    <n v="2"/>
    <n v="0"/>
    <n v="14.9156"/>
  </r>
  <r>
    <n v="6345"/>
    <x v="3165"/>
    <x v="1"/>
    <x v="1105"/>
    <d v="2012-10-03T00:00:00"/>
    <s v="First Class"/>
    <s v="EM-14140"/>
    <s v="Eugene Moren"/>
    <x v="2"/>
    <s v="United States"/>
    <x v="46"/>
    <x v="13"/>
    <n v="19711"/>
    <x v="3"/>
    <s v="OFF-BI-10001765"/>
    <x v="1"/>
    <x v="8"/>
    <x v="985"/>
    <n v="69.28"/>
    <n v="2"/>
    <n v="0"/>
    <n v="33.254399999999997"/>
  </r>
  <r>
    <n v="6346"/>
    <x v="3165"/>
    <x v="1"/>
    <x v="1105"/>
    <d v="2012-10-03T00:00:00"/>
    <s v="First Class"/>
    <s v="EM-14140"/>
    <s v="Eugene Moren"/>
    <x v="2"/>
    <s v="United States"/>
    <x v="46"/>
    <x v="13"/>
    <n v="19711"/>
    <x v="3"/>
    <s v="TEC-PH-10001619"/>
    <x v="2"/>
    <x v="7"/>
    <x v="1585"/>
    <n v="587.97"/>
    <n v="3"/>
    <n v="0"/>
    <n v="170.51130000000001"/>
  </r>
  <r>
    <n v="6347"/>
    <x v="3166"/>
    <x v="3"/>
    <x v="179"/>
    <d v="2014-10-21T00:00:00"/>
    <s v="Same Day"/>
    <s v="RB-19465"/>
    <s v="Rick Bensley"/>
    <x v="2"/>
    <s v="United States"/>
    <x v="20"/>
    <x v="15"/>
    <n v="10024"/>
    <x v="3"/>
    <s v="OFF-LA-10002034"/>
    <x v="1"/>
    <x v="2"/>
    <x v="1102"/>
    <n v="24.55"/>
    <n v="5"/>
    <n v="0"/>
    <n v="12.029500000000001"/>
  </r>
  <r>
    <n v="6348"/>
    <x v="3167"/>
    <x v="1"/>
    <x v="489"/>
    <d v="2012-06-05T00:00:00"/>
    <s v="Standard Class"/>
    <s v="PO-18850"/>
    <s v="Patrick O'Brill"/>
    <x v="0"/>
    <s v="United States"/>
    <x v="8"/>
    <x v="1"/>
    <n v="94109"/>
    <x v="1"/>
    <s v="OFF-BI-10000309"/>
    <x v="1"/>
    <x v="8"/>
    <x v="334"/>
    <n v="12.176"/>
    <n v="1"/>
    <n v="0.2"/>
    <n v="4.4138000000000002"/>
  </r>
  <r>
    <n v="6349"/>
    <x v="3167"/>
    <x v="1"/>
    <x v="489"/>
    <d v="2012-06-05T00:00:00"/>
    <s v="Standard Class"/>
    <s v="PO-18850"/>
    <s v="Patrick O'Brill"/>
    <x v="0"/>
    <s v="United States"/>
    <x v="8"/>
    <x v="1"/>
    <n v="94109"/>
    <x v="1"/>
    <s v="OFF-ST-10000876"/>
    <x v="1"/>
    <x v="4"/>
    <x v="251"/>
    <n v="37.32"/>
    <n v="3"/>
    <n v="0"/>
    <n v="10.4496"/>
  </r>
  <r>
    <n v="6350"/>
    <x v="3167"/>
    <x v="1"/>
    <x v="489"/>
    <d v="2012-06-05T00:00:00"/>
    <s v="Standard Class"/>
    <s v="PO-18850"/>
    <s v="Patrick O'Brill"/>
    <x v="0"/>
    <s v="United States"/>
    <x v="8"/>
    <x v="1"/>
    <n v="94109"/>
    <x v="1"/>
    <s v="OFF-SU-10002573"/>
    <x v="1"/>
    <x v="14"/>
    <x v="350"/>
    <n v="35.06"/>
    <n v="2"/>
    <n v="0"/>
    <n v="10.518000000000001"/>
  </r>
  <r>
    <n v="6351"/>
    <x v="3168"/>
    <x v="3"/>
    <x v="213"/>
    <d v="2014-09-09T00:00:00"/>
    <s v="Standard Class"/>
    <s v="AG-10900"/>
    <s v="Arthur Gainer"/>
    <x v="0"/>
    <s v="United States"/>
    <x v="61"/>
    <x v="5"/>
    <n v="75217"/>
    <x v="2"/>
    <s v="FUR-FU-10004622"/>
    <x v="0"/>
    <x v="5"/>
    <x v="787"/>
    <n v="108.4"/>
    <n v="5"/>
    <n v="0.6"/>
    <n v="-105.69"/>
  </r>
  <r>
    <n v="6352"/>
    <x v="3169"/>
    <x v="3"/>
    <x v="132"/>
    <d v="2014-09-11T00:00:00"/>
    <s v="Standard Class"/>
    <s v="BF-11275"/>
    <s v="Beth Fritzler"/>
    <x v="1"/>
    <s v="United States"/>
    <x v="100"/>
    <x v="2"/>
    <n v="33178"/>
    <x v="0"/>
    <s v="TEC-PH-10002549"/>
    <x v="2"/>
    <x v="7"/>
    <x v="928"/>
    <n v="361.37599999999998"/>
    <n v="2"/>
    <n v="0.2"/>
    <n v="27.103200000000001"/>
  </r>
  <r>
    <n v="6353"/>
    <x v="3170"/>
    <x v="1"/>
    <x v="1023"/>
    <d v="2012-09-19T00:00:00"/>
    <s v="Standard Class"/>
    <s v="HG-14845"/>
    <s v="Harry Greene"/>
    <x v="0"/>
    <s v="United States"/>
    <x v="10"/>
    <x v="9"/>
    <n v="19120"/>
    <x v="3"/>
    <s v="OFF-BI-10004209"/>
    <x v="1"/>
    <x v="8"/>
    <x v="1206"/>
    <n v="2.4119999999999999"/>
    <n v="1"/>
    <n v="0.7"/>
    <n v="-2.0099999999999998"/>
  </r>
  <r>
    <n v="6354"/>
    <x v="3171"/>
    <x v="1"/>
    <x v="684"/>
    <d v="2012-12-09T00:00:00"/>
    <s v="Standard Class"/>
    <s v="BS-11590"/>
    <s v="Brendan Sweed"/>
    <x v="1"/>
    <s v="United States"/>
    <x v="20"/>
    <x v="15"/>
    <n v="10011"/>
    <x v="3"/>
    <s v="OFF-AP-10001962"/>
    <x v="1"/>
    <x v="9"/>
    <x v="1594"/>
    <n v="8.39"/>
    <n v="1"/>
    <n v="0"/>
    <n v="2.0975000000000001"/>
  </r>
  <r>
    <n v="6355"/>
    <x v="3171"/>
    <x v="1"/>
    <x v="684"/>
    <d v="2012-12-09T00:00:00"/>
    <s v="Standard Class"/>
    <s v="BS-11590"/>
    <s v="Brendan Sweed"/>
    <x v="1"/>
    <s v="United States"/>
    <x v="20"/>
    <x v="15"/>
    <n v="10011"/>
    <x v="3"/>
    <s v="TEC-PH-10002922"/>
    <x v="2"/>
    <x v="7"/>
    <x v="965"/>
    <n v="337.98"/>
    <n v="2"/>
    <n v="0"/>
    <n v="101.39400000000001"/>
  </r>
  <r>
    <n v="6356"/>
    <x v="3172"/>
    <x v="2"/>
    <x v="191"/>
    <d v="2011-10-13T00:00:00"/>
    <s v="Standard Class"/>
    <s v="JD-16015"/>
    <s v="Joy Daniels"/>
    <x v="0"/>
    <s v="United States"/>
    <x v="10"/>
    <x v="9"/>
    <n v="19120"/>
    <x v="3"/>
    <s v="OFF-ST-10000642"/>
    <x v="1"/>
    <x v="4"/>
    <x v="192"/>
    <n v="83.92"/>
    <n v="5"/>
    <n v="0.2"/>
    <n v="-13.637"/>
  </r>
  <r>
    <n v="6357"/>
    <x v="3173"/>
    <x v="3"/>
    <x v="205"/>
    <d v="2014-01-29T00:00:00"/>
    <s v="Standard Class"/>
    <s v="CS-12250"/>
    <s v="Chris Selesnick"/>
    <x v="1"/>
    <s v="United States"/>
    <x v="4"/>
    <x v="4"/>
    <n v="98103"/>
    <x v="1"/>
    <s v="OFF-BI-10001757"/>
    <x v="1"/>
    <x v="8"/>
    <x v="1158"/>
    <n v="19.68"/>
    <n v="5"/>
    <n v="0.2"/>
    <n v="6.8879999999999999"/>
  </r>
  <r>
    <n v="6358"/>
    <x v="3173"/>
    <x v="3"/>
    <x v="205"/>
    <d v="2014-01-29T00:00:00"/>
    <s v="Standard Class"/>
    <s v="CS-12250"/>
    <s v="Chris Selesnick"/>
    <x v="1"/>
    <s v="United States"/>
    <x v="4"/>
    <x v="4"/>
    <n v="98103"/>
    <x v="1"/>
    <s v="OFF-PA-10004621"/>
    <x v="1"/>
    <x v="10"/>
    <x v="738"/>
    <n v="25.92"/>
    <n v="4"/>
    <n v="0"/>
    <n v="12.441599999999999"/>
  </r>
  <r>
    <n v="6359"/>
    <x v="3173"/>
    <x v="3"/>
    <x v="205"/>
    <d v="2014-01-29T00:00:00"/>
    <s v="Standard Class"/>
    <s v="CS-12250"/>
    <s v="Chris Selesnick"/>
    <x v="1"/>
    <s v="United States"/>
    <x v="4"/>
    <x v="4"/>
    <n v="98103"/>
    <x v="1"/>
    <s v="OFF-PA-10002262"/>
    <x v="1"/>
    <x v="10"/>
    <x v="992"/>
    <n v="6.48"/>
    <n v="1"/>
    <n v="0"/>
    <n v="3.1103999999999998"/>
  </r>
  <r>
    <n v="6360"/>
    <x v="3173"/>
    <x v="3"/>
    <x v="205"/>
    <d v="2014-01-29T00:00:00"/>
    <s v="Standard Class"/>
    <s v="CS-12250"/>
    <s v="Chris Selesnick"/>
    <x v="1"/>
    <s v="United States"/>
    <x v="4"/>
    <x v="4"/>
    <n v="98103"/>
    <x v="1"/>
    <s v="TEC-PH-10004100"/>
    <x v="2"/>
    <x v="7"/>
    <x v="1743"/>
    <n v="86.352000000000004"/>
    <n v="6"/>
    <n v="0.2"/>
    <n v="8.6351999999999993"/>
  </r>
  <r>
    <n v="6361"/>
    <x v="3174"/>
    <x v="1"/>
    <x v="895"/>
    <d v="2012-12-15T00:00:00"/>
    <s v="Standard Class"/>
    <s v="FC-14245"/>
    <s v="Frank Carlisle"/>
    <x v="2"/>
    <s v="United States"/>
    <x v="1"/>
    <x v="1"/>
    <n v="90032"/>
    <x v="1"/>
    <s v="OFF-AR-10003582"/>
    <x v="1"/>
    <x v="6"/>
    <x v="1451"/>
    <n v="56.3"/>
    <n v="2"/>
    <n v="0"/>
    <n v="15.763999999999999"/>
  </r>
  <r>
    <n v="6362"/>
    <x v="3175"/>
    <x v="2"/>
    <x v="641"/>
    <d v="2011-11-30T00:00:00"/>
    <s v="Standard Class"/>
    <s v="SE-20110"/>
    <s v="Sanjit Engle"/>
    <x v="0"/>
    <s v="United States"/>
    <x v="24"/>
    <x v="21"/>
    <n v="97477"/>
    <x v="1"/>
    <s v="OFF-AR-10003179"/>
    <x v="1"/>
    <x v="6"/>
    <x v="1565"/>
    <n v="51.015999999999998"/>
    <n v="7"/>
    <n v="0.2"/>
    <n v="8.2901000000000007"/>
  </r>
  <r>
    <n v="6363"/>
    <x v="3176"/>
    <x v="3"/>
    <x v="610"/>
    <d v="2014-11-26T00:00:00"/>
    <s v="Standard Class"/>
    <s v="CK-12205"/>
    <s v="Chloris Kastensmidt"/>
    <x v="0"/>
    <s v="United States"/>
    <x v="476"/>
    <x v="4"/>
    <n v="98059"/>
    <x v="1"/>
    <s v="OFF-BI-10001670"/>
    <x v="1"/>
    <x v="8"/>
    <x v="438"/>
    <n v="150.80000000000001"/>
    <n v="5"/>
    <n v="0.2"/>
    <n v="56.55"/>
  </r>
  <r>
    <n v="6364"/>
    <x v="3176"/>
    <x v="3"/>
    <x v="610"/>
    <d v="2014-11-26T00:00:00"/>
    <s v="Standard Class"/>
    <s v="CK-12205"/>
    <s v="Chloris Kastensmidt"/>
    <x v="0"/>
    <s v="United States"/>
    <x v="476"/>
    <x v="4"/>
    <n v="98059"/>
    <x v="1"/>
    <s v="TEC-MA-10002073"/>
    <x v="2"/>
    <x v="15"/>
    <x v="1763"/>
    <n v="1039.992"/>
    <n v="1"/>
    <n v="0.2"/>
    <n v="103.9992"/>
  </r>
  <r>
    <n v="6365"/>
    <x v="3176"/>
    <x v="3"/>
    <x v="610"/>
    <d v="2014-11-26T00:00:00"/>
    <s v="Standard Class"/>
    <s v="CK-12205"/>
    <s v="Chloris Kastensmidt"/>
    <x v="0"/>
    <s v="United States"/>
    <x v="476"/>
    <x v="4"/>
    <n v="98059"/>
    <x v="1"/>
    <s v="OFF-PA-10003797"/>
    <x v="1"/>
    <x v="10"/>
    <x v="1701"/>
    <n v="51.84"/>
    <n v="8"/>
    <n v="0"/>
    <n v="24.883199999999999"/>
  </r>
  <r>
    <n v="6366"/>
    <x v="3177"/>
    <x v="3"/>
    <x v="1095"/>
    <d v="2014-06-04T00:00:00"/>
    <s v="First Class"/>
    <s v="DS-13030"/>
    <s v="Darrin Sayre"/>
    <x v="2"/>
    <s v="United States"/>
    <x v="20"/>
    <x v="15"/>
    <n v="10009"/>
    <x v="3"/>
    <s v="TEC-PH-10004006"/>
    <x v="2"/>
    <x v="7"/>
    <x v="1764"/>
    <n v="41.22"/>
    <n v="1"/>
    <n v="0"/>
    <n v="11.1294"/>
  </r>
  <r>
    <n v="6367"/>
    <x v="3177"/>
    <x v="3"/>
    <x v="1095"/>
    <d v="2014-06-04T00:00:00"/>
    <s v="First Class"/>
    <s v="DS-13030"/>
    <s v="Darrin Sayre"/>
    <x v="2"/>
    <s v="United States"/>
    <x v="20"/>
    <x v="15"/>
    <n v="10009"/>
    <x v="3"/>
    <s v="OFF-SU-10000646"/>
    <x v="1"/>
    <x v="14"/>
    <x v="259"/>
    <n v="240.37"/>
    <n v="1"/>
    <n v="0"/>
    <n v="7.2111000000000001"/>
  </r>
  <r>
    <n v="6368"/>
    <x v="3177"/>
    <x v="3"/>
    <x v="1095"/>
    <d v="2014-06-04T00:00:00"/>
    <s v="First Class"/>
    <s v="DS-13030"/>
    <s v="Darrin Sayre"/>
    <x v="2"/>
    <s v="United States"/>
    <x v="20"/>
    <x v="15"/>
    <n v="10009"/>
    <x v="3"/>
    <s v="TEC-PH-10002262"/>
    <x v="2"/>
    <x v="7"/>
    <x v="472"/>
    <n v="119.02"/>
    <n v="2"/>
    <n v="0"/>
    <n v="33.325600000000001"/>
  </r>
  <r>
    <n v="6369"/>
    <x v="3178"/>
    <x v="3"/>
    <x v="240"/>
    <d v="2014-05-25T00:00:00"/>
    <s v="Standard Class"/>
    <s v="SA-20830"/>
    <s v="Sue Ann Reed"/>
    <x v="0"/>
    <s v="United States"/>
    <x v="49"/>
    <x v="1"/>
    <n v="95123"/>
    <x v="1"/>
    <s v="OFF-BI-10002082"/>
    <x v="1"/>
    <x v="8"/>
    <x v="1173"/>
    <n v="133.12"/>
    <n v="5"/>
    <n v="0.2"/>
    <n v="49.92"/>
  </r>
  <r>
    <n v="6370"/>
    <x v="3179"/>
    <x v="0"/>
    <x v="339"/>
    <d v="2013-08-10T00:00:00"/>
    <s v="Standard Class"/>
    <s v="TP-21565"/>
    <s v="Tracy Poddar"/>
    <x v="1"/>
    <s v="United States"/>
    <x v="55"/>
    <x v="5"/>
    <n v="75051"/>
    <x v="2"/>
    <s v="FUR-FU-10001756"/>
    <x v="0"/>
    <x v="5"/>
    <x v="282"/>
    <n v="38.08"/>
    <n v="5"/>
    <n v="0.6"/>
    <n v="-29.512"/>
  </r>
  <r>
    <n v="6371"/>
    <x v="3180"/>
    <x v="0"/>
    <x v="831"/>
    <d v="2013-11-22T00:00:00"/>
    <s v="Same Day"/>
    <s v="JK-16120"/>
    <s v="Julie Kriz"/>
    <x v="2"/>
    <s v="United States"/>
    <x v="20"/>
    <x v="15"/>
    <n v="10009"/>
    <x v="3"/>
    <s v="FUR-BO-10002598"/>
    <x v="0"/>
    <x v="0"/>
    <x v="1509"/>
    <n v="113.568"/>
    <n v="2"/>
    <n v="0.2"/>
    <n v="12.776400000000001"/>
  </r>
  <r>
    <n v="6372"/>
    <x v="3181"/>
    <x v="3"/>
    <x v="621"/>
    <d v="2014-06-10T00:00:00"/>
    <s v="Second Class"/>
    <s v="CC-12430"/>
    <s v="Chuck Clark"/>
    <x v="2"/>
    <s v="United States"/>
    <x v="20"/>
    <x v="15"/>
    <n v="10009"/>
    <x v="3"/>
    <s v="FUR-FU-10001934"/>
    <x v="0"/>
    <x v="5"/>
    <x v="107"/>
    <n v="83.92"/>
    <n v="4"/>
    <n v="0"/>
    <n v="21.819199999999999"/>
  </r>
  <r>
    <n v="6373"/>
    <x v="3181"/>
    <x v="3"/>
    <x v="621"/>
    <d v="2014-06-10T00:00:00"/>
    <s v="Second Class"/>
    <s v="CC-12430"/>
    <s v="Chuck Clark"/>
    <x v="2"/>
    <s v="United States"/>
    <x v="20"/>
    <x v="15"/>
    <n v="10009"/>
    <x v="3"/>
    <s v="OFF-AR-10001130"/>
    <x v="1"/>
    <x v="6"/>
    <x v="780"/>
    <n v="6.63"/>
    <n v="3"/>
    <n v="0"/>
    <n v="3.1160999999999999"/>
  </r>
  <r>
    <n v="6374"/>
    <x v="3181"/>
    <x v="3"/>
    <x v="621"/>
    <d v="2014-06-10T00:00:00"/>
    <s v="Second Class"/>
    <s v="CC-12430"/>
    <s v="Chuck Clark"/>
    <x v="2"/>
    <s v="United States"/>
    <x v="20"/>
    <x v="15"/>
    <n v="10009"/>
    <x v="3"/>
    <s v="TEC-AC-10002049"/>
    <x v="2"/>
    <x v="11"/>
    <x v="688"/>
    <n v="371.97"/>
    <n v="3"/>
    <n v="0"/>
    <n v="66.954599999999999"/>
  </r>
  <r>
    <n v="6375"/>
    <x v="3182"/>
    <x v="2"/>
    <x v="333"/>
    <d v="2011-03-05T00:00:00"/>
    <s v="Standard Class"/>
    <s v="LA-16780"/>
    <s v="Laura Armstrong"/>
    <x v="1"/>
    <s v="United States"/>
    <x v="26"/>
    <x v="18"/>
    <n v="38109"/>
    <x v="0"/>
    <s v="FUR-CH-10001394"/>
    <x v="0"/>
    <x v="1"/>
    <x v="648"/>
    <n v="561.58399999999995"/>
    <n v="2"/>
    <n v="0.2"/>
    <n v="70.197999999999993"/>
  </r>
  <r>
    <n v="6376"/>
    <x v="3182"/>
    <x v="2"/>
    <x v="333"/>
    <d v="2011-03-05T00:00:00"/>
    <s v="Standard Class"/>
    <s v="LA-16780"/>
    <s v="Laura Armstrong"/>
    <x v="1"/>
    <s v="United States"/>
    <x v="26"/>
    <x v="18"/>
    <n v="38109"/>
    <x v="0"/>
    <s v="OFF-ST-10000798"/>
    <x v="1"/>
    <x v="4"/>
    <x v="348"/>
    <n v="99.92"/>
    <n v="5"/>
    <n v="0.2"/>
    <n v="-1.2490000000000001"/>
  </r>
  <r>
    <n v="6377"/>
    <x v="3183"/>
    <x v="0"/>
    <x v="877"/>
    <d v="2013-11-10T00:00:00"/>
    <s v="First Class"/>
    <s v="AW-10930"/>
    <s v="Arthur Wiediger"/>
    <x v="2"/>
    <s v="United States"/>
    <x v="10"/>
    <x v="9"/>
    <n v="19143"/>
    <x v="3"/>
    <s v="OFF-LA-10000134"/>
    <x v="1"/>
    <x v="2"/>
    <x v="85"/>
    <n v="4.9279999999999999"/>
    <n v="2"/>
    <n v="0.2"/>
    <n v="1.7248000000000001"/>
  </r>
  <r>
    <n v="6378"/>
    <x v="3184"/>
    <x v="0"/>
    <x v="272"/>
    <d v="2013-12-23T00:00:00"/>
    <s v="Standard Class"/>
    <s v="BP-11230"/>
    <s v="Benjamin Patterson"/>
    <x v="0"/>
    <s v="United States"/>
    <x v="1"/>
    <x v="1"/>
    <n v="90004"/>
    <x v="1"/>
    <s v="FUR-FU-10002364"/>
    <x v="0"/>
    <x v="5"/>
    <x v="1231"/>
    <n v="14.76"/>
    <n v="2"/>
    <n v="0"/>
    <n v="4.2804000000000002"/>
  </r>
  <r>
    <n v="6379"/>
    <x v="3185"/>
    <x v="3"/>
    <x v="318"/>
    <d v="2014-04-15T00:00:00"/>
    <s v="Standard Class"/>
    <s v="DB-13360"/>
    <s v="Dennis Bolton"/>
    <x v="2"/>
    <s v="United States"/>
    <x v="416"/>
    <x v="29"/>
    <n v="6708"/>
    <x v="3"/>
    <s v="TEC-AC-10004571"/>
    <x v="2"/>
    <x v="11"/>
    <x v="404"/>
    <n v="99.99"/>
    <n v="1"/>
    <n v="0"/>
    <n v="41.995800000000003"/>
  </r>
  <r>
    <n v="6380"/>
    <x v="3185"/>
    <x v="3"/>
    <x v="318"/>
    <d v="2014-04-15T00:00:00"/>
    <s v="Standard Class"/>
    <s v="DB-13360"/>
    <s v="Dennis Bolton"/>
    <x v="2"/>
    <s v="United States"/>
    <x v="416"/>
    <x v="29"/>
    <n v="6708"/>
    <x v="3"/>
    <s v="OFF-ST-10003692"/>
    <x v="1"/>
    <x v="4"/>
    <x v="1253"/>
    <n v="286.14999999999998"/>
    <n v="5"/>
    <n v="0"/>
    <n v="71.537499999999994"/>
  </r>
  <r>
    <n v="6381"/>
    <x v="3186"/>
    <x v="2"/>
    <x v="918"/>
    <d v="2011-04-13T00:00:00"/>
    <s v="Standard Class"/>
    <s v="PC-19000"/>
    <s v="Pauline Chand"/>
    <x v="2"/>
    <s v="United States"/>
    <x v="432"/>
    <x v="16"/>
    <n v="85224"/>
    <x v="1"/>
    <s v="OFF-FA-10001883"/>
    <x v="1"/>
    <x v="13"/>
    <x v="1484"/>
    <n v="49.792000000000002"/>
    <n v="8"/>
    <n v="0.2"/>
    <n v="-11.8256"/>
  </r>
  <r>
    <n v="6382"/>
    <x v="3187"/>
    <x v="0"/>
    <x v="892"/>
    <d v="2013-03-04T00:00:00"/>
    <s v="Standard Class"/>
    <s v="TB-21595"/>
    <s v="Troy Blackwell"/>
    <x v="0"/>
    <s v="United States"/>
    <x v="24"/>
    <x v="24"/>
    <n v="45503"/>
    <x v="3"/>
    <s v="FUR-BO-10004015"/>
    <x v="0"/>
    <x v="0"/>
    <x v="569"/>
    <n v="299.97500000000002"/>
    <n v="5"/>
    <n v="0.5"/>
    <n v="-167.98599999999999"/>
  </r>
  <r>
    <n v="6383"/>
    <x v="3187"/>
    <x v="0"/>
    <x v="892"/>
    <d v="2013-03-04T00:00:00"/>
    <s v="Standard Class"/>
    <s v="TB-21595"/>
    <s v="Troy Blackwell"/>
    <x v="0"/>
    <s v="United States"/>
    <x v="24"/>
    <x v="24"/>
    <n v="45503"/>
    <x v="3"/>
    <s v="TEC-PH-10000141"/>
    <x v="2"/>
    <x v="7"/>
    <x v="1303"/>
    <n v="158.376"/>
    <n v="4"/>
    <n v="0.4"/>
    <n v="-36.9544"/>
  </r>
  <r>
    <n v="6384"/>
    <x v="3188"/>
    <x v="3"/>
    <x v="787"/>
    <d v="2014-01-19T00:00:00"/>
    <s v="First Class"/>
    <s v="TB-21250"/>
    <s v="Tim Brockman"/>
    <x v="0"/>
    <s v="United States"/>
    <x v="89"/>
    <x v="5"/>
    <n v="78745"/>
    <x v="2"/>
    <s v="OFF-BI-10001597"/>
    <x v="1"/>
    <x v="8"/>
    <x v="790"/>
    <n v="32.783999999999999"/>
    <n v="4"/>
    <n v="0.8"/>
    <n v="-52.4544"/>
  </r>
  <r>
    <n v="6385"/>
    <x v="3188"/>
    <x v="3"/>
    <x v="787"/>
    <d v="2014-01-19T00:00:00"/>
    <s v="First Class"/>
    <s v="TB-21250"/>
    <s v="Tim Brockman"/>
    <x v="0"/>
    <s v="United States"/>
    <x v="89"/>
    <x v="5"/>
    <n v="78745"/>
    <x v="2"/>
    <s v="TEC-AC-10003628"/>
    <x v="2"/>
    <x v="11"/>
    <x v="244"/>
    <n v="47.984000000000002"/>
    <n v="2"/>
    <n v="0.2"/>
    <n v="14.395200000000001"/>
  </r>
  <r>
    <n v="6386"/>
    <x v="3188"/>
    <x v="3"/>
    <x v="787"/>
    <d v="2014-01-19T00:00:00"/>
    <s v="First Class"/>
    <s v="TB-21250"/>
    <s v="Tim Brockman"/>
    <x v="0"/>
    <s v="United States"/>
    <x v="89"/>
    <x v="5"/>
    <n v="78745"/>
    <x v="2"/>
    <s v="TEC-AC-10002331"/>
    <x v="2"/>
    <x v="11"/>
    <x v="1582"/>
    <n v="62.591999999999999"/>
    <n v="8"/>
    <n v="0.2"/>
    <n v="13.300800000000001"/>
  </r>
  <r>
    <n v="6387"/>
    <x v="3188"/>
    <x v="3"/>
    <x v="787"/>
    <d v="2014-01-19T00:00:00"/>
    <s v="First Class"/>
    <s v="TB-21250"/>
    <s v="Tim Brockman"/>
    <x v="0"/>
    <s v="United States"/>
    <x v="89"/>
    <x v="5"/>
    <n v="78745"/>
    <x v="2"/>
    <s v="OFF-BI-10001098"/>
    <x v="1"/>
    <x v="8"/>
    <x v="405"/>
    <n v="4.2759999999999998"/>
    <n v="1"/>
    <n v="0.8"/>
    <n v="-6.6277999999999997"/>
  </r>
  <r>
    <n v="6388"/>
    <x v="3189"/>
    <x v="2"/>
    <x v="1106"/>
    <d v="2011-05-02T00:00:00"/>
    <s v="Standard Class"/>
    <s v="MV-18190"/>
    <s v="Mike Vittorini"/>
    <x v="0"/>
    <s v="United States"/>
    <x v="66"/>
    <x v="12"/>
    <n v="48234"/>
    <x v="2"/>
    <s v="OFF-PA-10001204"/>
    <x v="1"/>
    <x v="10"/>
    <x v="518"/>
    <n v="10.56"/>
    <n v="2"/>
    <n v="0"/>
    <n v="4.7519999999999998"/>
  </r>
  <r>
    <n v="6389"/>
    <x v="3189"/>
    <x v="2"/>
    <x v="1106"/>
    <d v="2011-05-02T00:00:00"/>
    <s v="Standard Class"/>
    <s v="MV-18190"/>
    <s v="Mike Vittorini"/>
    <x v="0"/>
    <s v="United States"/>
    <x v="66"/>
    <x v="12"/>
    <n v="48234"/>
    <x v="2"/>
    <s v="OFF-ST-10000991"/>
    <x v="1"/>
    <x v="4"/>
    <x v="155"/>
    <n v="229.94"/>
    <n v="2"/>
    <n v="0"/>
    <n v="6.8982000000000001"/>
  </r>
  <r>
    <n v="6390"/>
    <x v="3190"/>
    <x v="1"/>
    <x v="1107"/>
    <d v="2012-11-02T00:00:00"/>
    <s v="Standard Class"/>
    <s v="DK-12835"/>
    <s v="Damala Kotsonis"/>
    <x v="1"/>
    <s v="United States"/>
    <x v="24"/>
    <x v="17"/>
    <n v="22153"/>
    <x v="0"/>
    <s v="OFF-EN-10000056"/>
    <x v="1"/>
    <x v="12"/>
    <x v="627"/>
    <n v="311.14999999999998"/>
    <n v="5"/>
    <n v="0"/>
    <n v="146.2405"/>
  </r>
  <r>
    <n v="6391"/>
    <x v="3190"/>
    <x v="1"/>
    <x v="1107"/>
    <d v="2012-11-02T00:00:00"/>
    <s v="Standard Class"/>
    <s v="DK-12835"/>
    <s v="Damala Kotsonis"/>
    <x v="1"/>
    <s v="United States"/>
    <x v="24"/>
    <x v="17"/>
    <n v="22153"/>
    <x v="0"/>
    <s v="OFF-PA-10003349"/>
    <x v="1"/>
    <x v="10"/>
    <x v="218"/>
    <n v="12.96"/>
    <n v="2"/>
    <n v="0"/>
    <n v="6.3503999999999996"/>
  </r>
  <r>
    <n v="6392"/>
    <x v="3191"/>
    <x v="0"/>
    <x v="882"/>
    <d v="2013-12-20T00:00:00"/>
    <s v="Standard Class"/>
    <s v="PK-19075"/>
    <s v="Pete Kriz"/>
    <x v="0"/>
    <s v="United States"/>
    <x v="20"/>
    <x v="15"/>
    <n v="10011"/>
    <x v="3"/>
    <s v="OFF-PA-10001471"/>
    <x v="1"/>
    <x v="10"/>
    <x v="1468"/>
    <n v="14.62"/>
    <n v="2"/>
    <n v="0"/>
    <n v="6.7252000000000001"/>
  </r>
  <r>
    <n v="6393"/>
    <x v="3191"/>
    <x v="0"/>
    <x v="882"/>
    <d v="2013-12-20T00:00:00"/>
    <s v="Standard Class"/>
    <s v="PK-19075"/>
    <s v="Pete Kriz"/>
    <x v="0"/>
    <s v="United States"/>
    <x v="20"/>
    <x v="15"/>
    <n v="10011"/>
    <x v="3"/>
    <s v="OFF-LA-10003190"/>
    <x v="1"/>
    <x v="2"/>
    <x v="1163"/>
    <n v="5.76"/>
    <n v="2"/>
    <n v="0"/>
    <n v="2.8224"/>
  </r>
  <r>
    <n v="6394"/>
    <x v="3191"/>
    <x v="0"/>
    <x v="882"/>
    <d v="2013-12-20T00:00:00"/>
    <s v="Standard Class"/>
    <s v="PK-19075"/>
    <s v="Pete Kriz"/>
    <x v="0"/>
    <s v="United States"/>
    <x v="20"/>
    <x v="15"/>
    <n v="10011"/>
    <x v="3"/>
    <s v="OFF-FA-10000621"/>
    <x v="1"/>
    <x v="13"/>
    <x v="110"/>
    <n v="21.48"/>
    <n v="6"/>
    <n v="0"/>
    <n v="10.5252"/>
  </r>
  <r>
    <n v="6395"/>
    <x v="3191"/>
    <x v="0"/>
    <x v="882"/>
    <d v="2013-12-20T00:00:00"/>
    <s v="Standard Class"/>
    <s v="PK-19075"/>
    <s v="Pete Kriz"/>
    <x v="0"/>
    <s v="United States"/>
    <x v="20"/>
    <x v="15"/>
    <n v="10011"/>
    <x v="3"/>
    <s v="FUR-FU-10002937"/>
    <x v="0"/>
    <x v="5"/>
    <x v="1051"/>
    <n v="396.92"/>
    <n v="4"/>
    <n v="0"/>
    <n v="198.46"/>
  </r>
  <r>
    <n v="6396"/>
    <x v="3191"/>
    <x v="0"/>
    <x v="882"/>
    <d v="2013-12-20T00:00:00"/>
    <s v="Standard Class"/>
    <s v="PK-19075"/>
    <s v="Pete Kriz"/>
    <x v="0"/>
    <s v="United States"/>
    <x v="20"/>
    <x v="15"/>
    <n v="10011"/>
    <x v="3"/>
    <s v="OFF-ST-10004507"/>
    <x v="1"/>
    <x v="4"/>
    <x v="452"/>
    <n v="17.149999999999999"/>
    <n v="1"/>
    <n v="0"/>
    <n v="4.6304999999999996"/>
  </r>
  <r>
    <n v="6397"/>
    <x v="3191"/>
    <x v="0"/>
    <x v="882"/>
    <d v="2013-12-20T00:00:00"/>
    <s v="Standard Class"/>
    <s v="PK-19075"/>
    <s v="Pete Kriz"/>
    <x v="0"/>
    <s v="United States"/>
    <x v="20"/>
    <x v="15"/>
    <n v="10011"/>
    <x v="3"/>
    <s v="OFF-BI-10000279"/>
    <x v="1"/>
    <x v="8"/>
    <x v="1765"/>
    <n v="23.12"/>
    <n v="2"/>
    <n v="0.2"/>
    <n v="7.8029999999999999"/>
  </r>
  <r>
    <n v="6398"/>
    <x v="3192"/>
    <x v="3"/>
    <x v="1108"/>
    <d v="2014-05-11T00:00:00"/>
    <s v="Standard Class"/>
    <s v="AH-10120"/>
    <s v="Adrian Hane"/>
    <x v="2"/>
    <s v="United States"/>
    <x v="61"/>
    <x v="5"/>
    <n v="75217"/>
    <x v="2"/>
    <s v="OFF-AR-10003651"/>
    <x v="1"/>
    <x v="6"/>
    <x v="276"/>
    <n v="5.2480000000000002"/>
    <n v="2"/>
    <n v="0.2"/>
    <n v="0.59040000000000004"/>
  </r>
  <r>
    <n v="6399"/>
    <x v="3193"/>
    <x v="3"/>
    <x v="634"/>
    <d v="2014-08-13T00:00:00"/>
    <s v="Standard Class"/>
    <s v="GM-14455"/>
    <s v="Gary Mitchum"/>
    <x v="2"/>
    <s v="United States"/>
    <x v="3"/>
    <x v="38"/>
    <n v="3301"/>
    <x v="3"/>
    <s v="TEC-PH-10003601"/>
    <x v="2"/>
    <x v="7"/>
    <x v="1383"/>
    <n v="824.95"/>
    <n v="5"/>
    <n v="0"/>
    <n v="247.48500000000001"/>
  </r>
  <r>
    <n v="6400"/>
    <x v="3193"/>
    <x v="3"/>
    <x v="634"/>
    <d v="2014-08-13T00:00:00"/>
    <s v="Standard Class"/>
    <s v="GM-14455"/>
    <s v="Gary Mitchum"/>
    <x v="2"/>
    <s v="United States"/>
    <x v="3"/>
    <x v="38"/>
    <n v="3301"/>
    <x v="3"/>
    <s v="OFF-LA-10002195"/>
    <x v="1"/>
    <x v="2"/>
    <x v="1019"/>
    <n v="24.64"/>
    <n v="8"/>
    <n v="0"/>
    <n v="11.827199999999999"/>
  </r>
  <r>
    <n v="6401"/>
    <x v="3193"/>
    <x v="3"/>
    <x v="634"/>
    <d v="2014-08-13T00:00:00"/>
    <s v="Standard Class"/>
    <s v="GM-14455"/>
    <s v="Gary Mitchum"/>
    <x v="2"/>
    <s v="United States"/>
    <x v="3"/>
    <x v="38"/>
    <n v="3301"/>
    <x v="3"/>
    <s v="OFF-AR-10000380"/>
    <x v="1"/>
    <x v="6"/>
    <x v="108"/>
    <n v="227.88"/>
    <n v="6"/>
    <n v="0"/>
    <n v="68.364000000000004"/>
  </r>
  <r>
    <n v="6402"/>
    <x v="3194"/>
    <x v="3"/>
    <x v="1109"/>
    <d v="2014-01-06T00:00:00"/>
    <s v="First Class"/>
    <s v="BD-11725"/>
    <s v="Bruce Degenhardt"/>
    <x v="0"/>
    <s v="United States"/>
    <x v="240"/>
    <x v="28"/>
    <n v="70506"/>
    <x v="0"/>
    <s v="FUR-BO-10000330"/>
    <x v="0"/>
    <x v="0"/>
    <x v="1098"/>
    <n v="241.96"/>
    <n v="2"/>
    <n v="0"/>
    <n v="33.874400000000001"/>
  </r>
  <r>
    <n v="6403"/>
    <x v="3194"/>
    <x v="3"/>
    <x v="1109"/>
    <d v="2014-01-06T00:00:00"/>
    <s v="First Class"/>
    <s v="BD-11725"/>
    <s v="Bruce Degenhardt"/>
    <x v="0"/>
    <s v="United States"/>
    <x v="240"/>
    <x v="28"/>
    <n v="70506"/>
    <x v="0"/>
    <s v="OFF-BI-10000591"/>
    <x v="1"/>
    <x v="8"/>
    <x v="1045"/>
    <n v="3.89"/>
    <n v="1"/>
    <n v="0"/>
    <n v="1.8672"/>
  </r>
  <r>
    <n v="6404"/>
    <x v="3194"/>
    <x v="3"/>
    <x v="1109"/>
    <d v="2014-01-06T00:00:00"/>
    <s v="First Class"/>
    <s v="BD-11725"/>
    <s v="Bruce Degenhardt"/>
    <x v="0"/>
    <s v="United States"/>
    <x v="240"/>
    <x v="28"/>
    <n v="70506"/>
    <x v="0"/>
    <s v="FUR-FU-10001731"/>
    <x v="0"/>
    <x v="5"/>
    <x v="1547"/>
    <n v="8.01"/>
    <n v="3"/>
    <n v="0"/>
    <n v="3.0438000000000001"/>
  </r>
  <r>
    <n v="6405"/>
    <x v="3195"/>
    <x v="1"/>
    <x v="672"/>
    <d v="2012-05-12T00:00:00"/>
    <s v="Standard Class"/>
    <s v="RM-19375"/>
    <s v="Raymond Messe"/>
    <x v="0"/>
    <s v="United States"/>
    <x v="253"/>
    <x v="3"/>
    <n v="27604"/>
    <x v="0"/>
    <s v="TEC-PH-10001198"/>
    <x v="2"/>
    <x v="7"/>
    <x v="1168"/>
    <n v="177.48"/>
    <n v="3"/>
    <n v="0.2"/>
    <n v="19.9665"/>
  </r>
  <r>
    <n v="6406"/>
    <x v="3196"/>
    <x v="3"/>
    <x v="515"/>
    <d v="2014-03-09T00:00:00"/>
    <s v="Second Class"/>
    <s v="BW-11110"/>
    <s v="Bart Watters"/>
    <x v="1"/>
    <s v="United States"/>
    <x v="258"/>
    <x v="4"/>
    <n v="99207"/>
    <x v="1"/>
    <s v="FUR-CH-10002331"/>
    <x v="0"/>
    <x v="1"/>
    <x v="402"/>
    <n v="569.56799999999998"/>
    <n v="2"/>
    <n v="0.2"/>
    <n v="7.1196000000000002"/>
  </r>
  <r>
    <n v="6407"/>
    <x v="3196"/>
    <x v="3"/>
    <x v="515"/>
    <d v="2014-03-09T00:00:00"/>
    <s v="Second Class"/>
    <s v="BW-11110"/>
    <s v="Bart Watters"/>
    <x v="1"/>
    <s v="United States"/>
    <x v="258"/>
    <x v="4"/>
    <n v="99207"/>
    <x v="1"/>
    <s v="OFF-ST-10002370"/>
    <x v="1"/>
    <x v="4"/>
    <x v="80"/>
    <n v="149.72999999999999"/>
    <n v="7"/>
    <n v="0"/>
    <n v="43.421700000000001"/>
  </r>
  <r>
    <n v="6408"/>
    <x v="3197"/>
    <x v="3"/>
    <x v="304"/>
    <d v="2014-05-16T00:00:00"/>
    <s v="First Class"/>
    <s v="GT-14710"/>
    <s v="Greg Tran"/>
    <x v="0"/>
    <s v="United States"/>
    <x v="12"/>
    <x v="5"/>
    <n v="77041"/>
    <x v="2"/>
    <s v="FUR-CH-10003981"/>
    <x v="0"/>
    <x v="1"/>
    <x v="1166"/>
    <n v="899.43"/>
    <n v="5"/>
    <n v="0.3"/>
    <n v="-12.849"/>
  </r>
  <r>
    <n v="6409"/>
    <x v="3197"/>
    <x v="3"/>
    <x v="304"/>
    <d v="2014-05-16T00:00:00"/>
    <s v="First Class"/>
    <s v="GT-14710"/>
    <s v="Greg Tran"/>
    <x v="0"/>
    <s v="United States"/>
    <x v="12"/>
    <x v="5"/>
    <n v="77041"/>
    <x v="2"/>
    <s v="OFF-AR-10001446"/>
    <x v="1"/>
    <x v="6"/>
    <x v="1152"/>
    <n v="46.2"/>
    <n v="5"/>
    <n v="0.2"/>
    <n v="5.7750000000000004"/>
  </r>
  <r>
    <n v="6410"/>
    <x v="3197"/>
    <x v="3"/>
    <x v="304"/>
    <d v="2014-05-16T00:00:00"/>
    <s v="First Class"/>
    <s v="GT-14710"/>
    <s v="Greg Tran"/>
    <x v="0"/>
    <s v="United States"/>
    <x v="12"/>
    <x v="5"/>
    <n v="77041"/>
    <x v="2"/>
    <s v="OFF-PA-10000300"/>
    <x v="1"/>
    <x v="10"/>
    <x v="1766"/>
    <n v="47.951999999999998"/>
    <n v="3"/>
    <n v="0.2"/>
    <n v="16.183800000000002"/>
  </r>
  <r>
    <n v="6411"/>
    <x v="3197"/>
    <x v="3"/>
    <x v="304"/>
    <d v="2014-05-16T00:00:00"/>
    <s v="First Class"/>
    <s v="GT-14710"/>
    <s v="Greg Tran"/>
    <x v="0"/>
    <s v="United States"/>
    <x v="12"/>
    <x v="5"/>
    <n v="77041"/>
    <x v="2"/>
    <s v="TEC-PH-10004071"/>
    <x v="2"/>
    <x v="7"/>
    <x v="1537"/>
    <n v="7.992"/>
    <n v="1"/>
    <n v="0.2"/>
    <n v="0.69930000000000003"/>
  </r>
  <r>
    <n v="6412"/>
    <x v="3197"/>
    <x v="3"/>
    <x v="304"/>
    <d v="2014-05-16T00:00:00"/>
    <s v="First Class"/>
    <s v="GT-14710"/>
    <s v="Greg Tran"/>
    <x v="0"/>
    <s v="United States"/>
    <x v="12"/>
    <x v="5"/>
    <n v="77041"/>
    <x v="2"/>
    <s v="OFF-PA-10003134"/>
    <x v="1"/>
    <x v="10"/>
    <x v="1663"/>
    <n v="76.864000000000004"/>
    <n v="2"/>
    <n v="0.2"/>
    <n v="26.9024"/>
  </r>
  <r>
    <n v="6413"/>
    <x v="3198"/>
    <x v="3"/>
    <x v="629"/>
    <d v="2014-08-24T00:00:00"/>
    <s v="Standard Class"/>
    <s v="AH-10120"/>
    <s v="Adrian Hane"/>
    <x v="2"/>
    <s v="United States"/>
    <x v="103"/>
    <x v="0"/>
    <n v="40214"/>
    <x v="0"/>
    <s v="OFF-BI-10002735"/>
    <x v="1"/>
    <x v="8"/>
    <x v="141"/>
    <n v="102.93"/>
    <n v="3"/>
    <n v="0"/>
    <n v="48.377099999999999"/>
  </r>
  <r>
    <n v="6414"/>
    <x v="3198"/>
    <x v="3"/>
    <x v="629"/>
    <d v="2014-08-24T00:00:00"/>
    <s v="Standard Class"/>
    <s v="AH-10120"/>
    <s v="Adrian Hane"/>
    <x v="2"/>
    <s v="United States"/>
    <x v="103"/>
    <x v="0"/>
    <n v="40214"/>
    <x v="0"/>
    <s v="TEC-AC-10004510"/>
    <x v="2"/>
    <x v="11"/>
    <x v="944"/>
    <n v="98.16"/>
    <n v="6"/>
    <n v="0"/>
    <n v="9.8160000000000007"/>
  </r>
  <r>
    <n v="6415"/>
    <x v="3199"/>
    <x v="3"/>
    <x v="468"/>
    <d v="2014-11-15T00:00:00"/>
    <s v="Second Class"/>
    <s v="DR-12940"/>
    <s v="Daniel Raglin"/>
    <x v="2"/>
    <s v="United States"/>
    <x v="389"/>
    <x v="2"/>
    <n v="33021"/>
    <x v="0"/>
    <s v="OFF-BI-10004099"/>
    <x v="1"/>
    <x v="8"/>
    <x v="1716"/>
    <n v="11.52"/>
    <n v="5"/>
    <n v="0.7"/>
    <n v="-7.68"/>
  </r>
  <r>
    <n v="6416"/>
    <x v="3200"/>
    <x v="3"/>
    <x v="170"/>
    <d v="2014-08-22T00:00:00"/>
    <s v="Same Day"/>
    <s v="DL-13495"/>
    <s v="Dionis Lloyd"/>
    <x v="1"/>
    <s v="United States"/>
    <x v="432"/>
    <x v="16"/>
    <n v="85224"/>
    <x v="1"/>
    <s v="OFF-PA-10003395"/>
    <x v="1"/>
    <x v="10"/>
    <x v="650"/>
    <n v="83.88"/>
    <n v="1"/>
    <n v="0.2"/>
    <n v="29.358000000000001"/>
  </r>
  <r>
    <n v="6417"/>
    <x v="3201"/>
    <x v="0"/>
    <x v="387"/>
    <d v="2013-03-13T00:00:00"/>
    <s v="Standard Class"/>
    <s v="BD-11620"/>
    <s v="Brian DeCherney"/>
    <x v="0"/>
    <s v="United States"/>
    <x v="10"/>
    <x v="9"/>
    <n v="19120"/>
    <x v="3"/>
    <s v="TEC-PH-10002890"/>
    <x v="2"/>
    <x v="7"/>
    <x v="1387"/>
    <n v="108.57599999999999"/>
    <n v="4"/>
    <n v="0.4"/>
    <n v="-25.334399999999999"/>
  </r>
  <r>
    <n v="6418"/>
    <x v="3201"/>
    <x v="0"/>
    <x v="387"/>
    <d v="2013-03-13T00:00:00"/>
    <s v="Standard Class"/>
    <s v="BD-11620"/>
    <s v="Brian DeCherney"/>
    <x v="0"/>
    <s v="United States"/>
    <x v="10"/>
    <x v="9"/>
    <n v="19120"/>
    <x v="3"/>
    <s v="OFF-FA-10004968"/>
    <x v="1"/>
    <x v="13"/>
    <x v="1010"/>
    <n v="5.984"/>
    <n v="2"/>
    <n v="0.2"/>
    <n v="-1.3464"/>
  </r>
  <r>
    <n v="6419"/>
    <x v="3202"/>
    <x v="0"/>
    <x v="731"/>
    <d v="2013-06-11T00:00:00"/>
    <s v="Standard Class"/>
    <s v="HW-14935"/>
    <s v="Helen Wasserman"/>
    <x v="1"/>
    <s v="United States"/>
    <x v="251"/>
    <x v="26"/>
    <n v="74133"/>
    <x v="2"/>
    <s v="OFF-SU-10001218"/>
    <x v="1"/>
    <x v="14"/>
    <x v="133"/>
    <n v="21.96"/>
    <n v="2"/>
    <n v="0"/>
    <n v="6.1487999999999996"/>
  </r>
  <r>
    <n v="6420"/>
    <x v="3202"/>
    <x v="0"/>
    <x v="731"/>
    <d v="2013-06-11T00:00:00"/>
    <s v="Standard Class"/>
    <s v="HW-14935"/>
    <s v="Helen Wasserman"/>
    <x v="1"/>
    <s v="United States"/>
    <x v="251"/>
    <x v="26"/>
    <n v="74133"/>
    <x v="2"/>
    <s v="FUR-CH-10002084"/>
    <x v="0"/>
    <x v="1"/>
    <x v="1240"/>
    <n v="368.97"/>
    <n v="3"/>
    <n v="0"/>
    <n v="81.173400000000001"/>
  </r>
  <r>
    <n v="6421"/>
    <x v="3202"/>
    <x v="0"/>
    <x v="731"/>
    <d v="2013-06-11T00:00:00"/>
    <s v="Standard Class"/>
    <s v="HW-14935"/>
    <s v="Helen Wasserman"/>
    <x v="1"/>
    <s v="United States"/>
    <x v="251"/>
    <x v="26"/>
    <n v="74133"/>
    <x v="2"/>
    <s v="OFF-AR-10004269"/>
    <x v="1"/>
    <x v="6"/>
    <x v="1541"/>
    <n v="12.39"/>
    <n v="3"/>
    <n v="0"/>
    <n v="3.4691999999999998"/>
  </r>
  <r>
    <n v="6422"/>
    <x v="3202"/>
    <x v="0"/>
    <x v="731"/>
    <d v="2013-06-11T00:00:00"/>
    <s v="Standard Class"/>
    <s v="HW-14935"/>
    <s v="Helen Wasserman"/>
    <x v="1"/>
    <s v="United States"/>
    <x v="251"/>
    <x v="26"/>
    <n v="74133"/>
    <x v="2"/>
    <s v="OFF-ST-10001128"/>
    <x v="1"/>
    <x v="4"/>
    <x v="1418"/>
    <n v="332.94"/>
    <n v="3"/>
    <n v="0"/>
    <n v="9.9882000000000009"/>
  </r>
  <r>
    <n v="6423"/>
    <x v="3203"/>
    <x v="2"/>
    <x v="711"/>
    <d v="2011-01-08T00:00:00"/>
    <s v="Standard Class"/>
    <s v="JO-15145"/>
    <s v="Jack O'Briant"/>
    <x v="1"/>
    <s v="United States"/>
    <x v="446"/>
    <x v="7"/>
    <n v="84020"/>
    <x v="1"/>
    <s v="TEC-AC-10002006"/>
    <x v="2"/>
    <x v="11"/>
    <x v="1078"/>
    <n v="111.93"/>
    <n v="7"/>
    <n v="0"/>
    <n v="34.698300000000003"/>
  </r>
  <r>
    <n v="6424"/>
    <x v="3204"/>
    <x v="1"/>
    <x v="1040"/>
    <d v="2012-10-27T00:00:00"/>
    <s v="First Class"/>
    <s v="RD-19660"/>
    <s v="Robert Dilbeck"/>
    <x v="2"/>
    <s v="United States"/>
    <x v="182"/>
    <x v="1"/>
    <n v="94601"/>
    <x v="1"/>
    <s v="FUR-CH-10003956"/>
    <x v="0"/>
    <x v="1"/>
    <x v="363"/>
    <n v="454.27199999999999"/>
    <n v="8"/>
    <n v="0.2"/>
    <n v="-73.819199999999995"/>
  </r>
  <r>
    <n v="6425"/>
    <x v="3205"/>
    <x v="3"/>
    <x v="971"/>
    <d v="2014-08-25T00:00:00"/>
    <s v="Standard Class"/>
    <s v="DO-13645"/>
    <s v="Doug O'Connell"/>
    <x v="0"/>
    <s v="United States"/>
    <x v="104"/>
    <x v="31"/>
    <n v="1841"/>
    <x v="3"/>
    <s v="OFF-PA-10000552"/>
    <x v="1"/>
    <x v="10"/>
    <x v="1532"/>
    <n v="19.440000000000001"/>
    <n v="3"/>
    <n v="0"/>
    <n v="9.3312000000000008"/>
  </r>
  <r>
    <n v="6426"/>
    <x v="3206"/>
    <x v="0"/>
    <x v="454"/>
    <d v="2013-05-28T00:00:00"/>
    <s v="Standard Class"/>
    <s v="CC-12370"/>
    <s v="Christopher Conant"/>
    <x v="0"/>
    <s v="United States"/>
    <x v="10"/>
    <x v="9"/>
    <n v="19120"/>
    <x v="3"/>
    <s v="TEC-CO-10004722"/>
    <x v="2"/>
    <x v="16"/>
    <x v="1365"/>
    <n v="8399.9760000000006"/>
    <n v="4"/>
    <n v="0.4"/>
    <n v="1119.9967999999999"/>
  </r>
  <r>
    <n v="6427"/>
    <x v="3206"/>
    <x v="0"/>
    <x v="454"/>
    <d v="2013-05-28T00:00:00"/>
    <s v="Standard Class"/>
    <s v="CC-12370"/>
    <s v="Christopher Conant"/>
    <x v="0"/>
    <s v="United States"/>
    <x v="10"/>
    <x v="9"/>
    <n v="19120"/>
    <x v="3"/>
    <s v="OFF-BI-10004308"/>
    <x v="1"/>
    <x v="8"/>
    <x v="1767"/>
    <n v="6.2939999999999996"/>
    <n v="1"/>
    <n v="0.7"/>
    <n v="-4.1959999999999997"/>
  </r>
  <r>
    <n v="6428"/>
    <x v="3206"/>
    <x v="0"/>
    <x v="454"/>
    <d v="2013-05-28T00:00:00"/>
    <s v="Standard Class"/>
    <s v="CC-12370"/>
    <s v="Christopher Conant"/>
    <x v="0"/>
    <s v="United States"/>
    <x v="10"/>
    <x v="9"/>
    <n v="19120"/>
    <x v="3"/>
    <s v="OFF-PA-10000029"/>
    <x v="1"/>
    <x v="10"/>
    <x v="803"/>
    <n v="10.368"/>
    <n v="2"/>
    <n v="0.2"/>
    <n v="3.6288"/>
  </r>
  <r>
    <n v="6429"/>
    <x v="3206"/>
    <x v="0"/>
    <x v="454"/>
    <d v="2013-05-28T00:00:00"/>
    <s v="Standard Class"/>
    <s v="CC-12370"/>
    <s v="Christopher Conant"/>
    <x v="0"/>
    <s v="United States"/>
    <x v="10"/>
    <x v="9"/>
    <n v="19120"/>
    <x v="3"/>
    <s v="TEC-PH-10004080"/>
    <x v="2"/>
    <x v="7"/>
    <x v="1768"/>
    <n v="122.38200000000001"/>
    <n v="3"/>
    <n v="0.4"/>
    <n v="-24.476400000000002"/>
  </r>
  <r>
    <n v="6430"/>
    <x v="3207"/>
    <x v="2"/>
    <x v="935"/>
    <d v="2011-07-11T00:00:00"/>
    <s v="Standard Class"/>
    <s v="SH-20395"/>
    <s v="Shahid Hopkins"/>
    <x v="0"/>
    <s v="United States"/>
    <x v="108"/>
    <x v="3"/>
    <n v="28540"/>
    <x v="0"/>
    <s v="OFF-ST-10001558"/>
    <x v="1"/>
    <x v="4"/>
    <x v="712"/>
    <n v="25.984000000000002"/>
    <n v="2"/>
    <n v="0.2"/>
    <n v="-1.6240000000000001"/>
  </r>
  <r>
    <n v="6431"/>
    <x v="3207"/>
    <x v="2"/>
    <x v="935"/>
    <d v="2011-07-11T00:00:00"/>
    <s v="Standard Class"/>
    <s v="SH-20395"/>
    <s v="Shahid Hopkins"/>
    <x v="0"/>
    <s v="United States"/>
    <x v="108"/>
    <x v="3"/>
    <n v="28540"/>
    <x v="0"/>
    <s v="FUR-TA-10001768"/>
    <x v="0"/>
    <x v="3"/>
    <x v="114"/>
    <n v="945.03599999999994"/>
    <n v="6"/>
    <n v="0.4"/>
    <n v="-299.26139999999998"/>
  </r>
  <r>
    <n v="6432"/>
    <x v="3207"/>
    <x v="2"/>
    <x v="935"/>
    <d v="2011-07-11T00:00:00"/>
    <s v="Standard Class"/>
    <s v="SH-20395"/>
    <s v="Shahid Hopkins"/>
    <x v="0"/>
    <s v="United States"/>
    <x v="108"/>
    <x v="3"/>
    <n v="28540"/>
    <x v="0"/>
    <s v="OFF-BI-10002982"/>
    <x v="1"/>
    <x v="8"/>
    <x v="1258"/>
    <n v="14.301"/>
    <n v="7"/>
    <n v="0.7"/>
    <n v="-10.487399999999999"/>
  </r>
  <r>
    <n v="6433"/>
    <x v="3207"/>
    <x v="2"/>
    <x v="935"/>
    <d v="2011-07-11T00:00:00"/>
    <s v="Standard Class"/>
    <s v="SH-20395"/>
    <s v="Shahid Hopkins"/>
    <x v="0"/>
    <s v="United States"/>
    <x v="108"/>
    <x v="3"/>
    <n v="28540"/>
    <x v="0"/>
    <s v="FUR-FU-10001468"/>
    <x v="0"/>
    <x v="5"/>
    <x v="1280"/>
    <n v="410.35199999999998"/>
    <n v="3"/>
    <n v="0.2"/>
    <n v="-51.293999999999997"/>
  </r>
  <r>
    <n v="6434"/>
    <x v="3208"/>
    <x v="1"/>
    <x v="1110"/>
    <d v="2012-04-04T00:00:00"/>
    <s v="Standard Class"/>
    <s v="FC-14335"/>
    <s v="Fred Chung"/>
    <x v="1"/>
    <s v="United States"/>
    <x v="22"/>
    <x v="10"/>
    <n v="60610"/>
    <x v="2"/>
    <s v="OFF-PA-10001838"/>
    <x v="1"/>
    <x v="10"/>
    <x v="999"/>
    <n v="23.52"/>
    <n v="5"/>
    <n v="0.2"/>
    <n v="8.5259999999999998"/>
  </r>
  <r>
    <n v="6435"/>
    <x v="3208"/>
    <x v="1"/>
    <x v="1110"/>
    <d v="2012-04-04T00:00:00"/>
    <s v="Standard Class"/>
    <s v="FC-14335"/>
    <s v="Fred Chung"/>
    <x v="1"/>
    <s v="United States"/>
    <x v="22"/>
    <x v="10"/>
    <n v="60610"/>
    <x v="2"/>
    <s v="TEC-PH-10002890"/>
    <x v="2"/>
    <x v="7"/>
    <x v="1387"/>
    <n v="180.96"/>
    <n v="5"/>
    <n v="0.2"/>
    <n v="13.571999999999999"/>
  </r>
  <r>
    <n v="6436"/>
    <x v="3209"/>
    <x v="3"/>
    <x v="837"/>
    <d v="2014-05-30T00:00:00"/>
    <s v="First Class"/>
    <s v="JG-15160"/>
    <s v="James Galang"/>
    <x v="0"/>
    <s v="United States"/>
    <x v="449"/>
    <x v="45"/>
    <n v="83201"/>
    <x v="1"/>
    <s v="FUR-FU-10004963"/>
    <x v="0"/>
    <x v="5"/>
    <x v="1434"/>
    <n v="35"/>
    <n v="4"/>
    <n v="0"/>
    <n v="14.7"/>
  </r>
  <r>
    <n v="6437"/>
    <x v="3209"/>
    <x v="3"/>
    <x v="837"/>
    <d v="2014-05-30T00:00:00"/>
    <s v="First Class"/>
    <s v="JG-15160"/>
    <s v="James Galang"/>
    <x v="0"/>
    <s v="United States"/>
    <x v="449"/>
    <x v="45"/>
    <n v="83201"/>
    <x v="1"/>
    <s v="OFF-ST-10000025"/>
    <x v="1"/>
    <x v="4"/>
    <x v="615"/>
    <n v="477.15"/>
    <n v="5"/>
    <n v="0"/>
    <n v="28.629000000000001"/>
  </r>
  <r>
    <n v="6438"/>
    <x v="3209"/>
    <x v="3"/>
    <x v="837"/>
    <d v="2014-05-30T00:00:00"/>
    <s v="First Class"/>
    <s v="JG-15160"/>
    <s v="James Galang"/>
    <x v="0"/>
    <s v="United States"/>
    <x v="449"/>
    <x v="45"/>
    <n v="83201"/>
    <x v="1"/>
    <s v="TEC-PH-10004389"/>
    <x v="2"/>
    <x v="7"/>
    <x v="1422"/>
    <n v="302.37599999999998"/>
    <n v="3"/>
    <n v="0.2"/>
    <n v="22.6782"/>
  </r>
  <r>
    <n v="6439"/>
    <x v="3210"/>
    <x v="3"/>
    <x v="817"/>
    <d v="2014-12-20T00:00:00"/>
    <s v="Standard Class"/>
    <s v="LC-16885"/>
    <s v="Lena Creighton"/>
    <x v="0"/>
    <s v="United States"/>
    <x v="243"/>
    <x v="5"/>
    <n v="75023"/>
    <x v="2"/>
    <s v="FUR-TA-10000577"/>
    <x v="0"/>
    <x v="3"/>
    <x v="3"/>
    <n v="974.98800000000006"/>
    <n v="4"/>
    <n v="0.3"/>
    <n v="-97.498800000000003"/>
  </r>
  <r>
    <n v="6440"/>
    <x v="3211"/>
    <x v="2"/>
    <x v="777"/>
    <d v="2011-06-10T00:00:00"/>
    <s v="First Class"/>
    <s v="CC-12220"/>
    <s v="Chris Cortes"/>
    <x v="0"/>
    <s v="United States"/>
    <x v="20"/>
    <x v="15"/>
    <n v="10024"/>
    <x v="3"/>
    <s v="FUR-CH-10003298"/>
    <x v="0"/>
    <x v="1"/>
    <x v="1567"/>
    <n v="589.41"/>
    <n v="5"/>
    <n v="0.1"/>
    <n v="-6.5490000000000004"/>
  </r>
  <r>
    <n v="6441"/>
    <x v="3212"/>
    <x v="0"/>
    <x v="63"/>
    <d v="2013-10-21T00:00:00"/>
    <s v="Standard Class"/>
    <s v="BW-11110"/>
    <s v="Bart Watters"/>
    <x v="1"/>
    <s v="United States"/>
    <x v="20"/>
    <x v="15"/>
    <n v="10024"/>
    <x v="3"/>
    <s v="OFF-AR-10001860"/>
    <x v="1"/>
    <x v="6"/>
    <x v="907"/>
    <n v="34.700000000000003"/>
    <n v="5"/>
    <n v="0"/>
    <n v="12.492000000000001"/>
  </r>
  <r>
    <n v="6442"/>
    <x v="3212"/>
    <x v="0"/>
    <x v="63"/>
    <d v="2013-10-21T00:00:00"/>
    <s v="Standard Class"/>
    <s v="BW-11110"/>
    <s v="Bart Watters"/>
    <x v="1"/>
    <s v="United States"/>
    <x v="20"/>
    <x v="15"/>
    <n v="10024"/>
    <x v="3"/>
    <s v="OFF-ST-10003123"/>
    <x v="1"/>
    <x v="4"/>
    <x v="1268"/>
    <n v="99.87"/>
    <n v="3"/>
    <n v="0"/>
    <n v="23.968800000000002"/>
  </r>
  <r>
    <n v="6443"/>
    <x v="3212"/>
    <x v="0"/>
    <x v="63"/>
    <d v="2013-10-21T00:00:00"/>
    <s v="Standard Class"/>
    <s v="BW-11110"/>
    <s v="Bart Watters"/>
    <x v="1"/>
    <s v="United States"/>
    <x v="20"/>
    <x v="15"/>
    <n v="10024"/>
    <x v="3"/>
    <s v="OFF-PA-10001295"/>
    <x v="1"/>
    <x v="10"/>
    <x v="1211"/>
    <n v="37.94"/>
    <n v="2"/>
    <n v="0"/>
    <n v="18.211200000000002"/>
  </r>
  <r>
    <n v="6444"/>
    <x v="3212"/>
    <x v="0"/>
    <x v="63"/>
    <d v="2013-10-21T00:00:00"/>
    <s v="Standard Class"/>
    <s v="BW-11110"/>
    <s v="Bart Watters"/>
    <x v="1"/>
    <s v="United States"/>
    <x v="20"/>
    <x v="15"/>
    <n v="10024"/>
    <x v="3"/>
    <s v="OFF-LA-10000407"/>
    <x v="1"/>
    <x v="2"/>
    <x v="1486"/>
    <n v="24.9"/>
    <n v="5"/>
    <n v="0"/>
    <n v="11.454000000000001"/>
  </r>
  <r>
    <n v="6445"/>
    <x v="3212"/>
    <x v="0"/>
    <x v="63"/>
    <d v="2013-10-21T00:00:00"/>
    <s v="Standard Class"/>
    <s v="BW-11110"/>
    <s v="Bart Watters"/>
    <x v="1"/>
    <s v="United States"/>
    <x v="20"/>
    <x v="15"/>
    <n v="10024"/>
    <x v="3"/>
    <s v="FUR-FU-10003535"/>
    <x v="0"/>
    <x v="5"/>
    <x v="888"/>
    <n v="82.26"/>
    <n v="3"/>
    <n v="0"/>
    <n v="33.726599999999998"/>
  </r>
  <r>
    <n v="6446"/>
    <x v="3213"/>
    <x v="1"/>
    <x v="616"/>
    <d v="2012-10-03T00:00:00"/>
    <s v="Standard Class"/>
    <s v="JJ-15445"/>
    <s v="Jennifer Jackson"/>
    <x v="0"/>
    <s v="United States"/>
    <x v="22"/>
    <x v="10"/>
    <n v="60623"/>
    <x v="2"/>
    <s v="OFF-FA-10000611"/>
    <x v="1"/>
    <x v="13"/>
    <x v="1065"/>
    <n v="7.1040000000000001"/>
    <n v="6"/>
    <n v="0.2"/>
    <n v="2.4864000000000002"/>
  </r>
  <r>
    <n v="6447"/>
    <x v="3214"/>
    <x v="3"/>
    <x v="168"/>
    <d v="2014-07-03T00:00:00"/>
    <s v="Second Class"/>
    <s v="TT-21460"/>
    <s v="Tonja Turnell"/>
    <x v="2"/>
    <s v="United States"/>
    <x v="12"/>
    <x v="5"/>
    <n v="77095"/>
    <x v="2"/>
    <s v="FUR-FU-10004848"/>
    <x v="0"/>
    <x v="5"/>
    <x v="28"/>
    <n v="103.5"/>
    <n v="5"/>
    <n v="0.6"/>
    <n v="-77.625"/>
  </r>
  <r>
    <n v="6448"/>
    <x v="3214"/>
    <x v="3"/>
    <x v="168"/>
    <d v="2014-07-03T00:00:00"/>
    <s v="Second Class"/>
    <s v="TT-21460"/>
    <s v="Tonja Turnell"/>
    <x v="2"/>
    <s v="United States"/>
    <x v="12"/>
    <x v="5"/>
    <n v="77095"/>
    <x v="2"/>
    <s v="OFF-LA-10002381"/>
    <x v="1"/>
    <x v="2"/>
    <x v="1079"/>
    <n v="2.464"/>
    <n v="1"/>
    <n v="0.2"/>
    <n v="0.86240000000000006"/>
  </r>
  <r>
    <n v="6449"/>
    <x v="3214"/>
    <x v="3"/>
    <x v="168"/>
    <d v="2014-07-03T00:00:00"/>
    <s v="Second Class"/>
    <s v="TT-21460"/>
    <s v="Tonja Turnell"/>
    <x v="2"/>
    <s v="United States"/>
    <x v="12"/>
    <x v="5"/>
    <n v="77095"/>
    <x v="2"/>
    <s v="OFF-ST-10000918"/>
    <x v="1"/>
    <x v="4"/>
    <x v="372"/>
    <n v="8.7200000000000006"/>
    <n v="1"/>
    <n v="0.2"/>
    <n v="0.65400000000000003"/>
  </r>
  <r>
    <n v="6450"/>
    <x v="3215"/>
    <x v="1"/>
    <x v="12"/>
    <d v="2012-09-29T00:00:00"/>
    <s v="Standard Class"/>
    <s v="EH-13990"/>
    <s v="Erica Hackney"/>
    <x v="0"/>
    <s v="United States"/>
    <x v="255"/>
    <x v="29"/>
    <n v="6450"/>
    <x v="3"/>
    <s v="OFF-BI-10000822"/>
    <x v="1"/>
    <x v="8"/>
    <x v="958"/>
    <n v="10.76"/>
    <n v="2"/>
    <n v="0"/>
    <n v="5.1647999999999996"/>
  </r>
  <r>
    <n v="6451"/>
    <x v="3215"/>
    <x v="1"/>
    <x v="12"/>
    <d v="2012-09-29T00:00:00"/>
    <s v="Standard Class"/>
    <s v="EH-13990"/>
    <s v="Erica Hackney"/>
    <x v="0"/>
    <s v="United States"/>
    <x v="255"/>
    <x v="29"/>
    <n v="6450"/>
    <x v="3"/>
    <s v="OFF-PA-10002222"/>
    <x v="1"/>
    <x v="10"/>
    <x v="389"/>
    <n v="45.68"/>
    <n v="2"/>
    <n v="0"/>
    <n v="21.012799999999999"/>
  </r>
  <r>
    <n v="6452"/>
    <x v="3215"/>
    <x v="1"/>
    <x v="12"/>
    <d v="2012-09-29T00:00:00"/>
    <s v="Standard Class"/>
    <s v="EH-13990"/>
    <s v="Erica Hackney"/>
    <x v="0"/>
    <s v="United States"/>
    <x v="255"/>
    <x v="29"/>
    <n v="6450"/>
    <x v="3"/>
    <s v="OFF-AR-10004930"/>
    <x v="1"/>
    <x v="6"/>
    <x v="87"/>
    <n v="6.7"/>
    <n v="1"/>
    <n v="0"/>
    <n v="2.2109999999999999"/>
  </r>
  <r>
    <n v="6453"/>
    <x v="3216"/>
    <x v="1"/>
    <x v="546"/>
    <d v="2012-12-23T00:00:00"/>
    <s v="Second Class"/>
    <s v="PR-18880"/>
    <s v="Patrick Ryan"/>
    <x v="0"/>
    <s v="United States"/>
    <x v="477"/>
    <x v="10"/>
    <n v="60025"/>
    <x v="2"/>
    <s v="TEC-PH-10001750"/>
    <x v="2"/>
    <x v="7"/>
    <x v="968"/>
    <n v="158.376"/>
    <n v="3"/>
    <n v="0.2"/>
    <n v="13.857900000000001"/>
  </r>
  <r>
    <n v="6454"/>
    <x v="3217"/>
    <x v="1"/>
    <x v="1049"/>
    <d v="2012-10-13T00:00:00"/>
    <s v="Standard Class"/>
    <s v="BT-11680"/>
    <s v="Brian Thompson"/>
    <x v="0"/>
    <s v="United States"/>
    <x v="12"/>
    <x v="5"/>
    <n v="77036"/>
    <x v="2"/>
    <s v="OFF-AR-10000657"/>
    <x v="1"/>
    <x v="6"/>
    <x v="1518"/>
    <n v="3.44"/>
    <n v="2"/>
    <n v="0.2"/>
    <n v="0.55900000000000005"/>
  </r>
  <r>
    <n v="6455"/>
    <x v="3218"/>
    <x v="3"/>
    <x v="689"/>
    <d v="2014-04-08T00:00:00"/>
    <s v="First Class"/>
    <s v="EC-14050"/>
    <s v="Erin Creighton"/>
    <x v="0"/>
    <s v="United States"/>
    <x v="8"/>
    <x v="1"/>
    <n v="94110"/>
    <x v="1"/>
    <s v="OFF-ST-10003442"/>
    <x v="1"/>
    <x v="4"/>
    <x v="86"/>
    <n v="56.56"/>
    <n v="2"/>
    <n v="0"/>
    <n v="15.2712"/>
  </r>
  <r>
    <n v="6456"/>
    <x v="3218"/>
    <x v="3"/>
    <x v="689"/>
    <d v="2014-04-08T00:00:00"/>
    <s v="First Class"/>
    <s v="EC-14050"/>
    <s v="Erin Creighton"/>
    <x v="0"/>
    <s v="United States"/>
    <x v="8"/>
    <x v="1"/>
    <n v="94110"/>
    <x v="1"/>
    <s v="FUR-FU-10003142"/>
    <x v="0"/>
    <x v="5"/>
    <x v="1201"/>
    <n v="36.96"/>
    <n v="7"/>
    <n v="0"/>
    <n v="11.457599999999999"/>
  </r>
  <r>
    <n v="6457"/>
    <x v="3219"/>
    <x v="2"/>
    <x v="79"/>
    <d v="2011-11-08T00:00:00"/>
    <s v="Standard Class"/>
    <s v="SP-20650"/>
    <s v="Stephanie Phelps"/>
    <x v="1"/>
    <s v="United States"/>
    <x v="20"/>
    <x v="15"/>
    <n v="10009"/>
    <x v="3"/>
    <s v="TEC-PH-10002468"/>
    <x v="2"/>
    <x v="7"/>
    <x v="1210"/>
    <n v="135.99"/>
    <n v="1"/>
    <n v="0"/>
    <n v="36.717300000000002"/>
  </r>
  <r>
    <n v="6458"/>
    <x v="3219"/>
    <x v="2"/>
    <x v="79"/>
    <d v="2011-11-08T00:00:00"/>
    <s v="Standard Class"/>
    <s v="SP-20650"/>
    <s v="Stephanie Phelps"/>
    <x v="1"/>
    <s v="United States"/>
    <x v="20"/>
    <x v="15"/>
    <n v="10009"/>
    <x v="3"/>
    <s v="OFF-AR-10004165"/>
    <x v="1"/>
    <x v="6"/>
    <x v="1588"/>
    <n v="15.96"/>
    <n v="7"/>
    <n v="0"/>
    <n v="7.0224000000000002"/>
  </r>
  <r>
    <n v="6459"/>
    <x v="3220"/>
    <x v="3"/>
    <x v="304"/>
    <d v="2014-05-18T00:00:00"/>
    <s v="First Class"/>
    <s v="AJ-10780"/>
    <s v="Anthony Jacobs"/>
    <x v="1"/>
    <s v="United States"/>
    <x v="248"/>
    <x v="39"/>
    <n v="21215"/>
    <x v="3"/>
    <s v="OFF-AR-10001919"/>
    <x v="1"/>
    <x v="6"/>
    <x v="853"/>
    <n v="3.76"/>
    <n v="2"/>
    <n v="0"/>
    <n v="1.0904"/>
  </r>
  <r>
    <n v="6460"/>
    <x v="3220"/>
    <x v="3"/>
    <x v="304"/>
    <d v="2014-05-18T00:00:00"/>
    <s v="First Class"/>
    <s v="AJ-10780"/>
    <s v="Anthony Jacobs"/>
    <x v="1"/>
    <s v="United States"/>
    <x v="248"/>
    <x v="39"/>
    <n v="21215"/>
    <x v="3"/>
    <s v="OFF-AR-10003045"/>
    <x v="1"/>
    <x v="6"/>
    <x v="420"/>
    <n v="14.7"/>
    <n v="5"/>
    <n v="0"/>
    <n v="6.6150000000000002"/>
  </r>
  <r>
    <n v="6461"/>
    <x v="3220"/>
    <x v="3"/>
    <x v="304"/>
    <d v="2014-05-18T00:00:00"/>
    <s v="First Class"/>
    <s v="AJ-10780"/>
    <s v="Anthony Jacobs"/>
    <x v="1"/>
    <s v="United States"/>
    <x v="248"/>
    <x v="39"/>
    <n v="21215"/>
    <x v="3"/>
    <s v="OFF-AR-10003338"/>
    <x v="1"/>
    <x v="6"/>
    <x v="1430"/>
    <n v="37.200000000000003"/>
    <n v="5"/>
    <n v="0"/>
    <n v="9.3000000000000007"/>
  </r>
  <r>
    <n v="6462"/>
    <x v="3220"/>
    <x v="3"/>
    <x v="304"/>
    <d v="2014-05-18T00:00:00"/>
    <s v="First Class"/>
    <s v="AJ-10780"/>
    <s v="Anthony Jacobs"/>
    <x v="1"/>
    <s v="United States"/>
    <x v="248"/>
    <x v="39"/>
    <n v="21215"/>
    <x v="3"/>
    <s v="TEC-AC-10003280"/>
    <x v="2"/>
    <x v="11"/>
    <x v="1028"/>
    <n v="89.97"/>
    <n v="3"/>
    <n v="0"/>
    <n v="18.893699999999999"/>
  </r>
  <r>
    <n v="6463"/>
    <x v="3220"/>
    <x v="3"/>
    <x v="304"/>
    <d v="2014-05-18T00:00:00"/>
    <s v="First Class"/>
    <s v="AJ-10780"/>
    <s v="Anthony Jacobs"/>
    <x v="1"/>
    <s v="United States"/>
    <x v="248"/>
    <x v="39"/>
    <n v="21215"/>
    <x v="3"/>
    <s v="FUR-CH-10003298"/>
    <x v="0"/>
    <x v="1"/>
    <x v="1567"/>
    <n v="261.95999999999998"/>
    <n v="2"/>
    <n v="0"/>
    <n v="23.5764"/>
  </r>
  <r>
    <n v="6464"/>
    <x v="3220"/>
    <x v="3"/>
    <x v="304"/>
    <d v="2014-05-18T00:00:00"/>
    <s v="First Class"/>
    <s v="AJ-10780"/>
    <s v="Anthony Jacobs"/>
    <x v="1"/>
    <s v="United States"/>
    <x v="248"/>
    <x v="39"/>
    <n v="21215"/>
    <x v="3"/>
    <s v="OFF-LA-10004544"/>
    <x v="1"/>
    <x v="2"/>
    <x v="197"/>
    <n v="74"/>
    <n v="5"/>
    <n v="0"/>
    <n v="37"/>
  </r>
  <r>
    <n v="6465"/>
    <x v="3221"/>
    <x v="0"/>
    <x v="897"/>
    <d v="2013-09-29T00:00:00"/>
    <s v="Standard Class"/>
    <s v="AS-10630"/>
    <s v="Ann Steele"/>
    <x v="2"/>
    <s v="United States"/>
    <x v="103"/>
    <x v="0"/>
    <n v="40214"/>
    <x v="0"/>
    <s v="FUR-FU-10004586"/>
    <x v="0"/>
    <x v="5"/>
    <x v="1473"/>
    <n v="13.28"/>
    <n v="2"/>
    <n v="0"/>
    <n v="6.3743999999999996"/>
  </r>
  <r>
    <n v="6466"/>
    <x v="3222"/>
    <x v="1"/>
    <x v="50"/>
    <d v="2012-11-17T00:00:00"/>
    <s v="Standard Class"/>
    <s v="AA-10375"/>
    <s v="Allen Armold"/>
    <x v="0"/>
    <s v="United States"/>
    <x v="465"/>
    <x v="18"/>
    <n v="37087"/>
    <x v="0"/>
    <s v="OFF-ST-10003572"/>
    <x v="1"/>
    <x v="4"/>
    <x v="1735"/>
    <n v="84.96"/>
    <n v="6"/>
    <n v="0.2"/>
    <n v="6.3719999999999999"/>
  </r>
  <r>
    <n v="6467"/>
    <x v="3223"/>
    <x v="3"/>
    <x v="1053"/>
    <d v="2014-05-26T00:00:00"/>
    <s v="Second Class"/>
    <s v="EH-13945"/>
    <s v="Eric Hoffmann"/>
    <x v="0"/>
    <s v="United States"/>
    <x v="1"/>
    <x v="1"/>
    <n v="90008"/>
    <x v="1"/>
    <s v="TEC-AC-10002331"/>
    <x v="2"/>
    <x v="11"/>
    <x v="1582"/>
    <n v="68.459999999999994"/>
    <n v="7"/>
    <n v="0"/>
    <n v="25.330200000000001"/>
  </r>
  <r>
    <n v="6468"/>
    <x v="3224"/>
    <x v="0"/>
    <x v="499"/>
    <d v="2013-09-12T00:00:00"/>
    <s v="Standard Class"/>
    <s v="DB-13270"/>
    <s v="Deborah Brumfield"/>
    <x v="2"/>
    <s v="United States"/>
    <x v="205"/>
    <x v="34"/>
    <n v="2908"/>
    <x v="3"/>
    <s v="OFF-ST-10000142"/>
    <x v="1"/>
    <x v="4"/>
    <x v="399"/>
    <n v="2079.4"/>
    <n v="5"/>
    <n v="0"/>
    <n v="582.23199999999997"/>
  </r>
  <r>
    <n v="6469"/>
    <x v="3224"/>
    <x v="0"/>
    <x v="499"/>
    <d v="2013-09-12T00:00:00"/>
    <s v="Standard Class"/>
    <s v="DB-13270"/>
    <s v="Deborah Brumfield"/>
    <x v="2"/>
    <s v="United States"/>
    <x v="205"/>
    <x v="34"/>
    <n v="2908"/>
    <x v="3"/>
    <s v="TEC-PH-10000441"/>
    <x v="2"/>
    <x v="7"/>
    <x v="1046"/>
    <n v="629.95000000000005"/>
    <n v="5"/>
    <n v="0"/>
    <n v="176.386"/>
  </r>
  <r>
    <n v="6470"/>
    <x v="3224"/>
    <x v="0"/>
    <x v="499"/>
    <d v="2013-09-12T00:00:00"/>
    <s v="Standard Class"/>
    <s v="DB-13270"/>
    <s v="Deborah Brumfield"/>
    <x v="2"/>
    <s v="United States"/>
    <x v="205"/>
    <x v="34"/>
    <n v="2908"/>
    <x v="3"/>
    <s v="FUR-FU-10004864"/>
    <x v="0"/>
    <x v="5"/>
    <x v="1710"/>
    <n v="72.42"/>
    <n v="6"/>
    <n v="0"/>
    <n v="23.898599999999998"/>
  </r>
  <r>
    <n v="6471"/>
    <x v="3225"/>
    <x v="1"/>
    <x v="1111"/>
    <d v="2012-02-09T00:00:00"/>
    <s v="Standard Class"/>
    <s v="CC-12100"/>
    <s v="Chad Cunningham"/>
    <x v="2"/>
    <s v="United States"/>
    <x v="66"/>
    <x v="12"/>
    <n v="48234"/>
    <x v="2"/>
    <s v="TEC-PH-10001750"/>
    <x v="2"/>
    <x v="7"/>
    <x v="968"/>
    <n v="131.97999999999999"/>
    <n v="2"/>
    <n v="0"/>
    <n v="35.634599999999999"/>
  </r>
  <r>
    <n v="6472"/>
    <x v="3225"/>
    <x v="1"/>
    <x v="1111"/>
    <d v="2012-02-09T00:00:00"/>
    <s v="Standard Class"/>
    <s v="CC-12100"/>
    <s v="Chad Cunningham"/>
    <x v="2"/>
    <s v="United States"/>
    <x v="66"/>
    <x v="12"/>
    <n v="48234"/>
    <x v="2"/>
    <s v="TEC-AC-10004510"/>
    <x v="2"/>
    <x v="11"/>
    <x v="944"/>
    <n v="114.52"/>
    <n v="7"/>
    <n v="0"/>
    <n v="11.452"/>
  </r>
  <r>
    <n v="6473"/>
    <x v="3226"/>
    <x v="2"/>
    <x v="571"/>
    <d v="2011-10-06T00:00:00"/>
    <s v="Standard Class"/>
    <s v="VT-21700"/>
    <s v="Valerie Takahito"/>
    <x v="2"/>
    <s v="United States"/>
    <x v="12"/>
    <x v="5"/>
    <n v="77070"/>
    <x v="2"/>
    <s v="OFF-LA-10001074"/>
    <x v="1"/>
    <x v="2"/>
    <x v="297"/>
    <n v="100.24"/>
    <n v="10"/>
    <n v="0.2"/>
    <n v="33.831000000000003"/>
  </r>
  <r>
    <n v="6474"/>
    <x v="3227"/>
    <x v="0"/>
    <x v="196"/>
    <d v="2013-03-21T00:00:00"/>
    <s v="Second Class"/>
    <s v="DB-13060"/>
    <s v="Dave Brooks"/>
    <x v="0"/>
    <s v="United States"/>
    <x v="29"/>
    <x v="18"/>
    <n v="38401"/>
    <x v="0"/>
    <s v="OFF-AP-10003590"/>
    <x v="1"/>
    <x v="9"/>
    <x v="947"/>
    <n v="871.8"/>
    <n v="3"/>
    <n v="0.2"/>
    <n v="87.18"/>
  </r>
  <r>
    <n v="6475"/>
    <x v="3228"/>
    <x v="2"/>
    <x v="1112"/>
    <d v="2011-01-16T00:00:00"/>
    <s v="First Class"/>
    <s v="BS-11590"/>
    <s v="Brendan Sweed"/>
    <x v="1"/>
    <s v="United States"/>
    <x v="10"/>
    <x v="9"/>
    <n v="19140"/>
    <x v="3"/>
    <s v="FUR-BO-10003433"/>
    <x v="0"/>
    <x v="0"/>
    <x v="911"/>
    <n v="61.96"/>
    <n v="4"/>
    <n v="0.5"/>
    <n v="-53.285600000000002"/>
  </r>
  <r>
    <n v="6476"/>
    <x v="3229"/>
    <x v="3"/>
    <x v="95"/>
    <d v="2014-11-06T00:00:00"/>
    <s v="Standard Class"/>
    <s v="NR-18550"/>
    <s v="Nick Radford"/>
    <x v="0"/>
    <s v="United States"/>
    <x v="95"/>
    <x v="2"/>
    <n v="33024"/>
    <x v="0"/>
    <s v="OFF-BI-10002432"/>
    <x v="1"/>
    <x v="8"/>
    <x v="866"/>
    <n v="4.5540000000000003"/>
    <n v="3"/>
    <n v="0.7"/>
    <n v="-3.4914000000000001"/>
  </r>
  <r>
    <n v="6477"/>
    <x v="3229"/>
    <x v="3"/>
    <x v="95"/>
    <d v="2014-11-06T00:00:00"/>
    <s v="Standard Class"/>
    <s v="NR-18550"/>
    <s v="Nick Radford"/>
    <x v="0"/>
    <s v="United States"/>
    <x v="95"/>
    <x v="2"/>
    <n v="33024"/>
    <x v="0"/>
    <s v="OFF-AP-10003622"/>
    <x v="1"/>
    <x v="9"/>
    <x v="188"/>
    <n v="5.2"/>
    <n v="2"/>
    <n v="0.2"/>
    <n v="0.58499999999999996"/>
  </r>
  <r>
    <n v="6478"/>
    <x v="3229"/>
    <x v="3"/>
    <x v="95"/>
    <d v="2014-11-06T00:00:00"/>
    <s v="Standard Class"/>
    <s v="NR-18550"/>
    <s v="Nick Radford"/>
    <x v="0"/>
    <s v="United States"/>
    <x v="95"/>
    <x v="2"/>
    <n v="33024"/>
    <x v="0"/>
    <s v="TEC-AC-10003832"/>
    <x v="2"/>
    <x v="11"/>
    <x v="216"/>
    <n v="205.99199999999999"/>
    <n v="1"/>
    <n v="0.2"/>
    <n v="-2.5749"/>
  </r>
  <r>
    <n v="6479"/>
    <x v="3229"/>
    <x v="3"/>
    <x v="95"/>
    <d v="2014-11-06T00:00:00"/>
    <s v="Standard Class"/>
    <s v="NR-18550"/>
    <s v="Nick Radford"/>
    <x v="0"/>
    <s v="United States"/>
    <x v="95"/>
    <x v="2"/>
    <n v="33024"/>
    <x v="0"/>
    <s v="OFF-PA-10000809"/>
    <x v="1"/>
    <x v="10"/>
    <x v="1124"/>
    <n v="15.552"/>
    <n v="3"/>
    <n v="0.2"/>
    <n v="5.4432"/>
  </r>
  <r>
    <n v="6480"/>
    <x v="3229"/>
    <x v="3"/>
    <x v="95"/>
    <d v="2014-11-06T00:00:00"/>
    <s v="Standard Class"/>
    <s v="NR-18550"/>
    <s v="Nick Radford"/>
    <x v="0"/>
    <s v="United States"/>
    <x v="95"/>
    <x v="2"/>
    <n v="33024"/>
    <x v="0"/>
    <s v="TEC-PH-10000441"/>
    <x v="2"/>
    <x v="7"/>
    <x v="1046"/>
    <n v="503.96"/>
    <n v="5"/>
    <n v="0.2"/>
    <n v="50.396000000000001"/>
  </r>
  <r>
    <n v="6481"/>
    <x v="3229"/>
    <x v="3"/>
    <x v="95"/>
    <d v="2014-11-06T00:00:00"/>
    <s v="Standard Class"/>
    <s v="NR-18550"/>
    <s v="Nick Radford"/>
    <x v="0"/>
    <s v="United States"/>
    <x v="95"/>
    <x v="2"/>
    <n v="33024"/>
    <x v="0"/>
    <s v="OFF-AP-10002287"/>
    <x v="1"/>
    <x v="9"/>
    <x v="1274"/>
    <n v="24.472000000000001"/>
    <n v="7"/>
    <n v="0.2"/>
    <n v="1.8353999999999999"/>
  </r>
  <r>
    <n v="6482"/>
    <x v="3229"/>
    <x v="3"/>
    <x v="95"/>
    <d v="2014-11-06T00:00:00"/>
    <s v="Standard Class"/>
    <s v="NR-18550"/>
    <s v="Nick Radford"/>
    <x v="0"/>
    <s v="United States"/>
    <x v="95"/>
    <x v="2"/>
    <n v="33024"/>
    <x v="0"/>
    <s v="FUR-BO-10002824"/>
    <x v="0"/>
    <x v="0"/>
    <x v="410"/>
    <n v="241.56800000000001"/>
    <n v="2"/>
    <n v="0.2"/>
    <n v="0"/>
  </r>
  <r>
    <n v="6483"/>
    <x v="3229"/>
    <x v="3"/>
    <x v="95"/>
    <d v="2014-11-06T00:00:00"/>
    <s v="Standard Class"/>
    <s v="NR-18550"/>
    <s v="Nick Radford"/>
    <x v="0"/>
    <s v="United States"/>
    <x v="95"/>
    <x v="2"/>
    <n v="33024"/>
    <x v="0"/>
    <s v="TEC-AC-10002942"/>
    <x v="2"/>
    <x v="11"/>
    <x v="1597"/>
    <n v="110.4"/>
    <n v="2"/>
    <n v="0.2"/>
    <n v="-4.1399999999999997"/>
  </r>
  <r>
    <n v="6484"/>
    <x v="3230"/>
    <x v="3"/>
    <x v="95"/>
    <d v="2014-10-06T00:00:00"/>
    <s v="Standard Class"/>
    <s v="KN-16390"/>
    <s v="Katherine Nockton"/>
    <x v="1"/>
    <s v="United States"/>
    <x v="20"/>
    <x v="15"/>
    <n v="10011"/>
    <x v="3"/>
    <s v="FUR-TA-10001932"/>
    <x v="0"/>
    <x v="3"/>
    <x v="840"/>
    <n v="384.76799999999997"/>
    <n v="2"/>
    <n v="0.4"/>
    <n v="-115.43040000000001"/>
  </r>
  <r>
    <n v="6485"/>
    <x v="3230"/>
    <x v="3"/>
    <x v="95"/>
    <d v="2014-10-06T00:00:00"/>
    <s v="Standard Class"/>
    <s v="KN-16390"/>
    <s v="Katherine Nockton"/>
    <x v="1"/>
    <s v="United States"/>
    <x v="20"/>
    <x v="15"/>
    <n v="10011"/>
    <x v="3"/>
    <s v="TEC-MA-10003173"/>
    <x v="2"/>
    <x v="15"/>
    <x v="1706"/>
    <n v="78.66"/>
    <n v="6"/>
    <n v="0"/>
    <n v="36.183599999999998"/>
  </r>
  <r>
    <n v="6486"/>
    <x v="3230"/>
    <x v="3"/>
    <x v="95"/>
    <d v="2014-10-06T00:00:00"/>
    <s v="Standard Class"/>
    <s v="KN-16390"/>
    <s v="Katherine Nockton"/>
    <x v="1"/>
    <s v="United States"/>
    <x v="20"/>
    <x v="15"/>
    <n v="10011"/>
    <x v="3"/>
    <s v="OFF-PA-10004156"/>
    <x v="1"/>
    <x v="10"/>
    <x v="743"/>
    <n v="45.36"/>
    <n v="4"/>
    <n v="0"/>
    <n v="22.226400000000002"/>
  </r>
  <r>
    <n v="6487"/>
    <x v="3231"/>
    <x v="1"/>
    <x v="1113"/>
    <d v="2012-03-26T00:00:00"/>
    <s v="Standard Class"/>
    <s v="JW-16075"/>
    <s v="Julia West"/>
    <x v="0"/>
    <s v="United States"/>
    <x v="108"/>
    <x v="3"/>
    <n v="28540"/>
    <x v="0"/>
    <s v="OFF-AP-10002945"/>
    <x v="1"/>
    <x v="9"/>
    <x v="225"/>
    <n v="962.08"/>
    <n v="4"/>
    <n v="0.2"/>
    <n v="156.33799999999999"/>
  </r>
  <r>
    <n v="6488"/>
    <x v="3231"/>
    <x v="1"/>
    <x v="1113"/>
    <d v="2012-03-26T00:00:00"/>
    <s v="Standard Class"/>
    <s v="JW-16075"/>
    <s v="Julia West"/>
    <x v="0"/>
    <s v="United States"/>
    <x v="108"/>
    <x v="3"/>
    <n v="28540"/>
    <x v="0"/>
    <s v="OFF-BI-10000948"/>
    <x v="1"/>
    <x v="8"/>
    <x v="1373"/>
    <n v="12.843"/>
    <n v="3"/>
    <n v="0.7"/>
    <n v="-9.8462999999999994"/>
  </r>
  <r>
    <n v="6489"/>
    <x v="3231"/>
    <x v="1"/>
    <x v="1113"/>
    <d v="2012-03-26T00:00:00"/>
    <s v="Standard Class"/>
    <s v="JW-16075"/>
    <s v="Julia West"/>
    <x v="0"/>
    <s v="United States"/>
    <x v="108"/>
    <x v="3"/>
    <n v="28540"/>
    <x v="0"/>
    <s v="OFF-PA-10002254"/>
    <x v="1"/>
    <x v="10"/>
    <x v="145"/>
    <n v="295.45600000000002"/>
    <n v="14"/>
    <n v="0.2"/>
    <n v="96.023200000000003"/>
  </r>
  <r>
    <n v="6490"/>
    <x v="3232"/>
    <x v="3"/>
    <x v="20"/>
    <d v="2014-09-25T00:00:00"/>
    <s v="Standard Class"/>
    <s v="JM-15535"/>
    <s v="Jessica Myrick"/>
    <x v="0"/>
    <s v="United States"/>
    <x v="20"/>
    <x v="15"/>
    <n v="10011"/>
    <x v="3"/>
    <s v="OFF-PA-10004782"/>
    <x v="1"/>
    <x v="10"/>
    <x v="1413"/>
    <n v="32.4"/>
    <n v="5"/>
    <n v="0"/>
    <n v="15.552"/>
  </r>
  <r>
    <n v="6491"/>
    <x v="3233"/>
    <x v="2"/>
    <x v="1114"/>
    <d v="2011-09-19T00:00:00"/>
    <s v="Standard Class"/>
    <s v="MF-18250"/>
    <s v="Monica Federle"/>
    <x v="1"/>
    <s v="United States"/>
    <x v="10"/>
    <x v="9"/>
    <n v="19120"/>
    <x v="3"/>
    <s v="FUR-FU-10000222"/>
    <x v="0"/>
    <x v="5"/>
    <x v="591"/>
    <n v="103.93600000000001"/>
    <n v="4"/>
    <n v="0.2"/>
    <n v="16.889600000000002"/>
  </r>
  <r>
    <n v="6492"/>
    <x v="3234"/>
    <x v="0"/>
    <x v="73"/>
    <d v="2013-11-26T00:00:00"/>
    <s v="Standard Class"/>
    <s v="FA-14230"/>
    <s v="Frank Atkinson"/>
    <x v="1"/>
    <s v="United States"/>
    <x v="333"/>
    <x v="2"/>
    <n v="32839"/>
    <x v="0"/>
    <s v="FUR-BO-10004695"/>
    <x v="0"/>
    <x v="0"/>
    <x v="198"/>
    <n v="289.56799999999998"/>
    <n v="2"/>
    <n v="0.2"/>
    <n v="10.8588"/>
  </r>
  <r>
    <n v="6493"/>
    <x v="3234"/>
    <x v="0"/>
    <x v="73"/>
    <d v="2013-11-26T00:00:00"/>
    <s v="Standard Class"/>
    <s v="FA-14230"/>
    <s v="Frank Atkinson"/>
    <x v="1"/>
    <s v="United States"/>
    <x v="333"/>
    <x v="2"/>
    <n v="32839"/>
    <x v="0"/>
    <s v="OFF-ST-10003327"/>
    <x v="1"/>
    <x v="4"/>
    <x v="333"/>
    <n v="39.72"/>
    <n v="5"/>
    <n v="0.2"/>
    <n v="4.4684999999999997"/>
  </r>
  <r>
    <n v="6494"/>
    <x v="3234"/>
    <x v="0"/>
    <x v="73"/>
    <d v="2013-11-26T00:00:00"/>
    <s v="Standard Class"/>
    <s v="FA-14230"/>
    <s v="Frank Atkinson"/>
    <x v="1"/>
    <s v="United States"/>
    <x v="333"/>
    <x v="2"/>
    <n v="32839"/>
    <x v="0"/>
    <s v="TEC-PH-10003357"/>
    <x v="2"/>
    <x v="7"/>
    <x v="1062"/>
    <n v="244.768"/>
    <n v="4"/>
    <n v="0.2"/>
    <n v="24.476800000000001"/>
  </r>
  <r>
    <n v="6495"/>
    <x v="3235"/>
    <x v="3"/>
    <x v="960"/>
    <d v="2014-02-11T00:00:00"/>
    <s v="Second Class"/>
    <s v="KH-16510"/>
    <s v="Keith Herrera"/>
    <x v="0"/>
    <s v="United States"/>
    <x v="12"/>
    <x v="5"/>
    <n v="77095"/>
    <x v="2"/>
    <s v="TEC-AC-10002167"/>
    <x v="2"/>
    <x v="11"/>
    <x v="46"/>
    <n v="24"/>
    <n v="2"/>
    <n v="0.2"/>
    <n v="-2.7"/>
  </r>
  <r>
    <n v="6496"/>
    <x v="3235"/>
    <x v="3"/>
    <x v="960"/>
    <d v="2014-02-11T00:00:00"/>
    <s v="Second Class"/>
    <s v="KH-16510"/>
    <s v="Keith Herrera"/>
    <x v="0"/>
    <s v="United States"/>
    <x v="12"/>
    <x v="5"/>
    <n v="77095"/>
    <x v="2"/>
    <s v="OFF-PA-10001937"/>
    <x v="1"/>
    <x v="10"/>
    <x v="286"/>
    <n v="15.552"/>
    <n v="3"/>
    <n v="0.2"/>
    <n v="5.4432"/>
  </r>
  <r>
    <n v="6497"/>
    <x v="3235"/>
    <x v="3"/>
    <x v="960"/>
    <d v="2014-02-11T00:00:00"/>
    <s v="Second Class"/>
    <s v="KH-16510"/>
    <s v="Keith Herrera"/>
    <x v="0"/>
    <s v="United States"/>
    <x v="12"/>
    <x v="5"/>
    <n v="77095"/>
    <x v="2"/>
    <s v="TEC-AC-10004510"/>
    <x v="2"/>
    <x v="11"/>
    <x v="944"/>
    <n v="26.175999999999998"/>
    <n v="2"/>
    <n v="0.2"/>
    <n v="-3.2719999999999998"/>
  </r>
  <r>
    <n v="6498"/>
    <x v="3236"/>
    <x v="1"/>
    <x v="1115"/>
    <d v="2012-07-28T00:00:00"/>
    <s v="Standard Class"/>
    <s v="SS-20515"/>
    <s v="Shirley Schmidt"/>
    <x v="2"/>
    <s v="United States"/>
    <x v="103"/>
    <x v="0"/>
    <n v="40214"/>
    <x v="0"/>
    <s v="FUR-FU-10001487"/>
    <x v="0"/>
    <x v="5"/>
    <x v="5"/>
    <n v="20.94"/>
    <n v="3"/>
    <n v="0"/>
    <n v="6.0726000000000004"/>
  </r>
  <r>
    <n v="6499"/>
    <x v="3236"/>
    <x v="1"/>
    <x v="1115"/>
    <d v="2012-07-28T00:00:00"/>
    <s v="Standard Class"/>
    <s v="SS-20515"/>
    <s v="Shirley Schmidt"/>
    <x v="2"/>
    <s v="United States"/>
    <x v="103"/>
    <x v="0"/>
    <n v="40214"/>
    <x v="0"/>
    <s v="OFF-BI-10000069"/>
    <x v="1"/>
    <x v="8"/>
    <x v="486"/>
    <n v="135.09"/>
    <n v="9"/>
    <n v="0"/>
    <n v="62.141399999999997"/>
  </r>
  <r>
    <n v="6500"/>
    <x v="3236"/>
    <x v="1"/>
    <x v="1115"/>
    <d v="2012-07-28T00:00:00"/>
    <s v="Standard Class"/>
    <s v="SS-20515"/>
    <s v="Shirley Schmidt"/>
    <x v="2"/>
    <s v="United States"/>
    <x v="103"/>
    <x v="0"/>
    <n v="40214"/>
    <x v="0"/>
    <s v="TEC-AC-10003289"/>
    <x v="2"/>
    <x v="11"/>
    <x v="1209"/>
    <n v="279.86"/>
    <n v="14"/>
    <n v="0"/>
    <n v="64.367800000000003"/>
  </r>
  <r>
    <n v="6501"/>
    <x v="3236"/>
    <x v="1"/>
    <x v="1115"/>
    <d v="2012-07-28T00:00:00"/>
    <s v="Standard Class"/>
    <s v="SS-20515"/>
    <s v="Shirley Schmidt"/>
    <x v="2"/>
    <s v="United States"/>
    <x v="103"/>
    <x v="0"/>
    <n v="40214"/>
    <x v="0"/>
    <s v="OFF-BI-10000069"/>
    <x v="1"/>
    <x v="8"/>
    <x v="486"/>
    <n v="90.06"/>
    <n v="6"/>
    <n v="0"/>
    <n v="41.427599999999998"/>
  </r>
  <r>
    <n v="6502"/>
    <x v="3237"/>
    <x v="2"/>
    <x v="981"/>
    <d v="2011-06-11T00:00:00"/>
    <s v="Standard Class"/>
    <s v="LC-17050"/>
    <s v="Liz Carlisle"/>
    <x v="0"/>
    <s v="United States"/>
    <x v="64"/>
    <x v="24"/>
    <n v="44256"/>
    <x v="3"/>
    <s v="TEC-PH-10001299"/>
    <x v="2"/>
    <x v="7"/>
    <x v="1480"/>
    <n v="539.96400000000006"/>
    <n v="6"/>
    <n v="0.4"/>
    <n v="-107.9928"/>
  </r>
  <r>
    <n v="6503"/>
    <x v="3237"/>
    <x v="2"/>
    <x v="981"/>
    <d v="2011-06-11T00:00:00"/>
    <s v="Standard Class"/>
    <s v="LC-17050"/>
    <s v="Liz Carlisle"/>
    <x v="0"/>
    <s v="United States"/>
    <x v="64"/>
    <x v="24"/>
    <n v="44256"/>
    <x v="3"/>
    <s v="TEC-PH-10001552"/>
    <x v="2"/>
    <x v="7"/>
    <x v="178"/>
    <n v="50.231999999999999"/>
    <n v="7"/>
    <n v="0.4"/>
    <n v="-10.0464"/>
  </r>
  <r>
    <n v="6504"/>
    <x v="3237"/>
    <x v="2"/>
    <x v="981"/>
    <d v="2011-06-11T00:00:00"/>
    <s v="Standard Class"/>
    <s v="LC-17050"/>
    <s v="Liz Carlisle"/>
    <x v="0"/>
    <s v="United States"/>
    <x v="64"/>
    <x v="24"/>
    <n v="44256"/>
    <x v="3"/>
    <s v="OFF-BI-10001098"/>
    <x v="1"/>
    <x v="8"/>
    <x v="405"/>
    <n v="19.242000000000001"/>
    <n v="3"/>
    <n v="0.7"/>
    <n v="-13.4694"/>
  </r>
  <r>
    <n v="6505"/>
    <x v="3238"/>
    <x v="3"/>
    <x v="701"/>
    <d v="2014-11-23T00:00:00"/>
    <s v="Second Class"/>
    <s v="VW-21775"/>
    <s v="Victoria Wilson"/>
    <x v="1"/>
    <s v="United States"/>
    <x v="20"/>
    <x v="15"/>
    <n v="10011"/>
    <x v="3"/>
    <s v="OFF-ST-10000142"/>
    <x v="1"/>
    <x v="4"/>
    <x v="399"/>
    <n v="1247.6400000000001"/>
    <n v="3"/>
    <n v="0"/>
    <n v="349.33920000000001"/>
  </r>
  <r>
    <n v="6506"/>
    <x v="3239"/>
    <x v="0"/>
    <x v="190"/>
    <d v="2013-01-07T00:00:00"/>
    <s v="Standard Class"/>
    <s v="LD-16855"/>
    <s v="Lela Donovan"/>
    <x v="1"/>
    <s v="United States"/>
    <x v="22"/>
    <x v="10"/>
    <n v="60653"/>
    <x v="2"/>
    <s v="OFF-AR-10001547"/>
    <x v="1"/>
    <x v="6"/>
    <x v="147"/>
    <n v="5.3040000000000003"/>
    <n v="3"/>
    <n v="0.2"/>
    <n v="0.46410000000000001"/>
  </r>
  <r>
    <n v="6507"/>
    <x v="3240"/>
    <x v="0"/>
    <x v="790"/>
    <d v="2013-12-10T00:00:00"/>
    <s v="Second Class"/>
    <s v="SP-20545"/>
    <s v="Sibella Parks"/>
    <x v="1"/>
    <s v="United States"/>
    <x v="10"/>
    <x v="9"/>
    <n v="19143"/>
    <x v="3"/>
    <s v="OFF-PA-10001593"/>
    <x v="1"/>
    <x v="10"/>
    <x v="1755"/>
    <n v="19.135999999999999"/>
    <n v="4"/>
    <n v="0.2"/>
    <n v="5.98"/>
  </r>
  <r>
    <n v="6508"/>
    <x v="3240"/>
    <x v="0"/>
    <x v="790"/>
    <d v="2013-12-10T00:00:00"/>
    <s v="Second Class"/>
    <s v="SP-20545"/>
    <s v="Sibella Parks"/>
    <x v="1"/>
    <s v="United States"/>
    <x v="10"/>
    <x v="9"/>
    <n v="19143"/>
    <x v="3"/>
    <s v="FUR-FU-10004071"/>
    <x v="0"/>
    <x v="5"/>
    <x v="570"/>
    <n v="332.83199999999999"/>
    <n v="4"/>
    <n v="0.2"/>
    <n v="-24.962399999999999"/>
  </r>
  <r>
    <n v="6509"/>
    <x v="3241"/>
    <x v="3"/>
    <x v="698"/>
    <d v="2014-12-27T00:00:00"/>
    <s v="Standard Class"/>
    <s v="DK-13150"/>
    <s v="David Kendrick"/>
    <x v="1"/>
    <s v="United States"/>
    <x v="20"/>
    <x v="15"/>
    <n v="10009"/>
    <x v="3"/>
    <s v="OFF-PA-10001970"/>
    <x v="1"/>
    <x v="10"/>
    <x v="361"/>
    <n v="279.89999999999998"/>
    <n v="5"/>
    <n v="0"/>
    <n v="137.15100000000001"/>
  </r>
  <r>
    <n v="6510"/>
    <x v="3241"/>
    <x v="3"/>
    <x v="698"/>
    <d v="2014-12-27T00:00:00"/>
    <s v="Standard Class"/>
    <s v="DK-13150"/>
    <s v="David Kendrick"/>
    <x v="1"/>
    <s v="United States"/>
    <x v="20"/>
    <x v="15"/>
    <n v="10009"/>
    <x v="3"/>
    <s v="OFF-BI-10001524"/>
    <x v="1"/>
    <x v="8"/>
    <x v="298"/>
    <n v="50.351999999999997"/>
    <n v="3"/>
    <n v="0.2"/>
    <n v="17.623200000000001"/>
  </r>
  <r>
    <n v="6511"/>
    <x v="3241"/>
    <x v="3"/>
    <x v="698"/>
    <d v="2014-12-27T00:00:00"/>
    <s v="Standard Class"/>
    <s v="DK-13150"/>
    <s v="David Kendrick"/>
    <x v="1"/>
    <s v="United States"/>
    <x v="20"/>
    <x v="15"/>
    <n v="10009"/>
    <x v="3"/>
    <s v="OFF-PA-10004156"/>
    <x v="1"/>
    <x v="10"/>
    <x v="743"/>
    <n v="34.020000000000003"/>
    <n v="3"/>
    <n v="0"/>
    <n v="16.669799999999999"/>
  </r>
  <r>
    <n v="6512"/>
    <x v="3242"/>
    <x v="3"/>
    <x v="904"/>
    <d v="2014-11-03T00:00:00"/>
    <s v="Standard Class"/>
    <s v="FC-14245"/>
    <s v="Frank Carlisle"/>
    <x v="2"/>
    <s v="United States"/>
    <x v="8"/>
    <x v="1"/>
    <n v="94109"/>
    <x v="1"/>
    <s v="OFF-AR-10003158"/>
    <x v="1"/>
    <x v="6"/>
    <x v="696"/>
    <n v="23.88"/>
    <n v="6"/>
    <n v="0"/>
    <n v="8.1191999999999993"/>
  </r>
  <r>
    <n v="6513"/>
    <x v="3242"/>
    <x v="3"/>
    <x v="904"/>
    <d v="2014-11-03T00:00:00"/>
    <s v="Standard Class"/>
    <s v="FC-14245"/>
    <s v="Frank Carlisle"/>
    <x v="2"/>
    <s v="United States"/>
    <x v="8"/>
    <x v="1"/>
    <n v="94109"/>
    <x v="1"/>
    <s v="OFF-LA-10004559"/>
    <x v="1"/>
    <x v="2"/>
    <x v="1340"/>
    <n v="11.52"/>
    <n v="4"/>
    <n v="0"/>
    <n v="5.6448"/>
  </r>
  <r>
    <n v="6514"/>
    <x v="3242"/>
    <x v="3"/>
    <x v="904"/>
    <d v="2014-11-03T00:00:00"/>
    <s v="Standard Class"/>
    <s v="FC-14245"/>
    <s v="Frank Carlisle"/>
    <x v="2"/>
    <s v="United States"/>
    <x v="8"/>
    <x v="1"/>
    <n v="94109"/>
    <x v="1"/>
    <s v="OFF-PA-10001033"/>
    <x v="1"/>
    <x v="10"/>
    <x v="1500"/>
    <n v="286.93"/>
    <n v="7"/>
    <n v="0"/>
    <n v="140.59569999999999"/>
  </r>
  <r>
    <n v="6515"/>
    <x v="3242"/>
    <x v="3"/>
    <x v="904"/>
    <d v="2014-11-03T00:00:00"/>
    <s v="Standard Class"/>
    <s v="FC-14245"/>
    <s v="Frank Carlisle"/>
    <x v="2"/>
    <s v="United States"/>
    <x v="8"/>
    <x v="1"/>
    <n v="94109"/>
    <x v="1"/>
    <s v="TEC-PH-10001336"/>
    <x v="2"/>
    <x v="7"/>
    <x v="941"/>
    <n v="206.38399999999999"/>
    <n v="2"/>
    <n v="0.2"/>
    <n v="23.2182"/>
  </r>
  <r>
    <n v="6516"/>
    <x v="3243"/>
    <x v="3"/>
    <x v="175"/>
    <d v="2014-09-20T00:00:00"/>
    <s v="Standard Class"/>
    <s v="RD-19480"/>
    <s v="Rick Duston"/>
    <x v="0"/>
    <s v="United States"/>
    <x v="8"/>
    <x v="1"/>
    <n v="94122"/>
    <x v="1"/>
    <s v="FUR-CH-10002961"/>
    <x v="0"/>
    <x v="1"/>
    <x v="939"/>
    <n v="218.352"/>
    <n v="3"/>
    <n v="0.2"/>
    <n v="0"/>
  </r>
  <r>
    <n v="6517"/>
    <x v="3243"/>
    <x v="3"/>
    <x v="175"/>
    <d v="2014-09-20T00:00:00"/>
    <s v="Standard Class"/>
    <s v="RD-19480"/>
    <s v="Rick Duston"/>
    <x v="0"/>
    <s v="United States"/>
    <x v="8"/>
    <x v="1"/>
    <n v="94122"/>
    <x v="1"/>
    <s v="FUR-FU-10001488"/>
    <x v="0"/>
    <x v="5"/>
    <x v="1040"/>
    <n v="529.9"/>
    <n v="5"/>
    <n v="0"/>
    <n v="105.98"/>
  </r>
  <r>
    <n v="6518"/>
    <x v="3243"/>
    <x v="3"/>
    <x v="175"/>
    <d v="2014-09-20T00:00:00"/>
    <s v="Standard Class"/>
    <s v="RD-19480"/>
    <s v="Rick Duston"/>
    <x v="0"/>
    <s v="United States"/>
    <x v="8"/>
    <x v="1"/>
    <n v="94122"/>
    <x v="1"/>
    <s v="OFF-AR-10001915"/>
    <x v="1"/>
    <x v="6"/>
    <x v="1048"/>
    <n v="99.3"/>
    <n v="10"/>
    <n v="0"/>
    <n v="41.706000000000003"/>
  </r>
  <r>
    <n v="6519"/>
    <x v="3243"/>
    <x v="3"/>
    <x v="175"/>
    <d v="2014-09-20T00:00:00"/>
    <s v="Standard Class"/>
    <s v="RD-19480"/>
    <s v="Rick Duston"/>
    <x v="0"/>
    <s v="United States"/>
    <x v="8"/>
    <x v="1"/>
    <n v="94122"/>
    <x v="1"/>
    <s v="OFF-AP-10001205"/>
    <x v="1"/>
    <x v="9"/>
    <x v="1285"/>
    <n v="108.96"/>
    <n v="2"/>
    <n v="0"/>
    <n v="30.508800000000001"/>
  </r>
  <r>
    <n v="6520"/>
    <x v="3243"/>
    <x v="3"/>
    <x v="175"/>
    <d v="2014-09-20T00:00:00"/>
    <s v="Standard Class"/>
    <s v="RD-19480"/>
    <s v="Rick Duston"/>
    <x v="0"/>
    <s v="United States"/>
    <x v="8"/>
    <x v="1"/>
    <n v="94122"/>
    <x v="1"/>
    <s v="OFF-BI-10004528"/>
    <x v="1"/>
    <x v="8"/>
    <x v="468"/>
    <n v="2.6880000000000002"/>
    <n v="1"/>
    <n v="0.2"/>
    <n v="0.84"/>
  </r>
  <r>
    <n v="6521"/>
    <x v="3244"/>
    <x v="3"/>
    <x v="1034"/>
    <d v="2014-01-19T00:00:00"/>
    <s v="Second Class"/>
    <s v="AR-10540"/>
    <s v="Andy Reiter"/>
    <x v="0"/>
    <s v="United States"/>
    <x v="25"/>
    <x v="12"/>
    <n v="49201"/>
    <x v="2"/>
    <s v="OFF-BI-10004995"/>
    <x v="1"/>
    <x v="8"/>
    <x v="313"/>
    <n v="5443.96"/>
    <n v="4"/>
    <n v="0"/>
    <n v="2504.2215999999999"/>
  </r>
  <r>
    <n v="6522"/>
    <x v="3244"/>
    <x v="3"/>
    <x v="1034"/>
    <d v="2014-01-19T00:00:00"/>
    <s v="Second Class"/>
    <s v="AR-10540"/>
    <s v="Andy Reiter"/>
    <x v="0"/>
    <s v="United States"/>
    <x v="25"/>
    <x v="12"/>
    <n v="49201"/>
    <x v="2"/>
    <s v="FUR-CH-10004626"/>
    <x v="0"/>
    <x v="1"/>
    <x v="1697"/>
    <n v="302.67"/>
    <n v="3"/>
    <n v="0"/>
    <n v="72.640799999999999"/>
  </r>
  <r>
    <n v="6523"/>
    <x v="3244"/>
    <x v="3"/>
    <x v="1034"/>
    <d v="2014-01-19T00:00:00"/>
    <s v="Second Class"/>
    <s v="AR-10540"/>
    <s v="Andy Reiter"/>
    <x v="0"/>
    <s v="United States"/>
    <x v="25"/>
    <x v="12"/>
    <n v="49201"/>
    <x v="2"/>
    <s v="OFF-PA-10001260"/>
    <x v="1"/>
    <x v="10"/>
    <x v="1769"/>
    <n v="56.07"/>
    <n v="7"/>
    <n v="0"/>
    <n v="25.2315"/>
  </r>
  <r>
    <n v="6524"/>
    <x v="3245"/>
    <x v="0"/>
    <x v="274"/>
    <d v="2013-07-14T00:00:00"/>
    <s v="Standard Class"/>
    <s v="CC-12100"/>
    <s v="Chad Cunningham"/>
    <x v="2"/>
    <s v="United States"/>
    <x v="10"/>
    <x v="9"/>
    <n v="19120"/>
    <x v="3"/>
    <s v="OFF-LA-10002945"/>
    <x v="1"/>
    <x v="2"/>
    <x v="1603"/>
    <n v="10.08"/>
    <n v="2"/>
    <n v="0.2"/>
    <n v="3.2759999999999998"/>
  </r>
  <r>
    <n v="6525"/>
    <x v="3245"/>
    <x v="0"/>
    <x v="274"/>
    <d v="2013-07-14T00:00:00"/>
    <s v="Standard Class"/>
    <s v="CC-12100"/>
    <s v="Chad Cunningham"/>
    <x v="2"/>
    <s v="United States"/>
    <x v="10"/>
    <x v="9"/>
    <n v="19120"/>
    <x v="3"/>
    <s v="TEC-PH-10002310"/>
    <x v="2"/>
    <x v="7"/>
    <x v="950"/>
    <n v="59.994"/>
    <n v="1"/>
    <n v="0.4"/>
    <n v="-12.998699999999999"/>
  </r>
  <r>
    <n v="6526"/>
    <x v="3245"/>
    <x v="0"/>
    <x v="274"/>
    <d v="2013-07-14T00:00:00"/>
    <s v="Standard Class"/>
    <s v="CC-12100"/>
    <s v="Chad Cunningham"/>
    <x v="2"/>
    <s v="United States"/>
    <x v="10"/>
    <x v="9"/>
    <n v="19120"/>
    <x v="3"/>
    <s v="OFF-BI-10001525"/>
    <x v="1"/>
    <x v="8"/>
    <x v="31"/>
    <n v="5.7149999999999999"/>
    <n v="5"/>
    <n v="0.7"/>
    <n v="-4.7625000000000002"/>
  </r>
  <r>
    <n v="6527"/>
    <x v="3245"/>
    <x v="0"/>
    <x v="274"/>
    <d v="2013-07-14T00:00:00"/>
    <s v="Standard Class"/>
    <s v="CC-12100"/>
    <s v="Chad Cunningham"/>
    <x v="2"/>
    <s v="United States"/>
    <x v="10"/>
    <x v="9"/>
    <n v="19120"/>
    <x v="3"/>
    <s v="OFF-BI-10001308"/>
    <x v="1"/>
    <x v="8"/>
    <x v="1351"/>
    <n v="9.42"/>
    <n v="5"/>
    <n v="0.7"/>
    <n v="-7.85"/>
  </r>
  <r>
    <n v="6528"/>
    <x v="3246"/>
    <x v="0"/>
    <x v="443"/>
    <d v="2013-12-29T00:00:00"/>
    <s v="Second Class"/>
    <s v="CA-11965"/>
    <s v="Carol Adams"/>
    <x v="1"/>
    <s v="United States"/>
    <x v="99"/>
    <x v="34"/>
    <n v="2886"/>
    <x v="3"/>
    <s v="TEC-CO-10002095"/>
    <x v="2"/>
    <x v="16"/>
    <x v="610"/>
    <n v="1999.96"/>
    <n v="4"/>
    <n v="0"/>
    <n v="899.98199999999997"/>
  </r>
  <r>
    <n v="6529"/>
    <x v="3247"/>
    <x v="2"/>
    <x v="1091"/>
    <d v="2011-12-26T00:00:00"/>
    <s v="Standard Class"/>
    <s v="BT-11530"/>
    <s v="Bradley Talbott"/>
    <x v="2"/>
    <s v="United States"/>
    <x v="20"/>
    <x v="15"/>
    <n v="10024"/>
    <x v="3"/>
    <s v="OFF-ST-10004946"/>
    <x v="1"/>
    <x v="4"/>
    <x v="1770"/>
    <n v="216.4"/>
    <n v="4"/>
    <n v="0"/>
    <n v="56.264000000000003"/>
  </r>
  <r>
    <n v="6530"/>
    <x v="3248"/>
    <x v="2"/>
    <x v="1116"/>
    <d v="2011-02-28T00:00:00"/>
    <s v="Standard Class"/>
    <s v="MG-17875"/>
    <s v="Michael Grace"/>
    <x v="2"/>
    <s v="United States"/>
    <x v="236"/>
    <x v="5"/>
    <n v="79907"/>
    <x v="2"/>
    <s v="OFF-LA-10004425"/>
    <x v="1"/>
    <x v="2"/>
    <x v="33"/>
    <n v="6.9359999999999999"/>
    <n v="3"/>
    <n v="0.2"/>
    <n v="2.3409"/>
  </r>
  <r>
    <n v="6531"/>
    <x v="3248"/>
    <x v="2"/>
    <x v="1116"/>
    <d v="2011-02-28T00:00:00"/>
    <s v="Standard Class"/>
    <s v="MG-17875"/>
    <s v="Michael Grace"/>
    <x v="2"/>
    <s v="United States"/>
    <x v="236"/>
    <x v="5"/>
    <n v="79907"/>
    <x v="2"/>
    <s v="OFF-BI-10000320"/>
    <x v="1"/>
    <x v="8"/>
    <x v="768"/>
    <n v="4.4279999999999999"/>
    <n v="3"/>
    <n v="0.8"/>
    <n v="-6.8634000000000004"/>
  </r>
  <r>
    <n v="6532"/>
    <x v="3249"/>
    <x v="3"/>
    <x v="769"/>
    <d v="2014-09-12T00:00:00"/>
    <s v="Standard Class"/>
    <s v="TP-21130"/>
    <s v="Theone Pippenger"/>
    <x v="0"/>
    <s v="United States"/>
    <x v="30"/>
    <x v="11"/>
    <n v="55901"/>
    <x v="2"/>
    <s v="OFF-AR-10001315"/>
    <x v="1"/>
    <x v="6"/>
    <x v="1020"/>
    <n v="8.8000000000000007"/>
    <n v="5"/>
    <n v="0"/>
    <n v="2.552"/>
  </r>
  <r>
    <n v="6533"/>
    <x v="3249"/>
    <x v="3"/>
    <x v="769"/>
    <d v="2014-09-12T00:00:00"/>
    <s v="Standard Class"/>
    <s v="TP-21130"/>
    <s v="Theone Pippenger"/>
    <x v="0"/>
    <s v="United States"/>
    <x v="30"/>
    <x v="11"/>
    <n v="55901"/>
    <x v="2"/>
    <s v="TEC-AC-10004595"/>
    <x v="2"/>
    <x v="11"/>
    <x v="1760"/>
    <n v="142.80000000000001"/>
    <n v="1"/>
    <n v="0"/>
    <n v="29.988"/>
  </r>
  <r>
    <n v="6534"/>
    <x v="3249"/>
    <x v="3"/>
    <x v="769"/>
    <d v="2014-09-12T00:00:00"/>
    <s v="Standard Class"/>
    <s v="TP-21130"/>
    <s v="Theone Pippenger"/>
    <x v="0"/>
    <s v="United States"/>
    <x v="30"/>
    <x v="11"/>
    <n v="55901"/>
    <x v="2"/>
    <s v="TEC-AC-10001539"/>
    <x v="2"/>
    <x v="11"/>
    <x v="1576"/>
    <n v="399.95"/>
    <n v="5"/>
    <n v="0"/>
    <n v="143.982"/>
  </r>
  <r>
    <n v="6535"/>
    <x v="3250"/>
    <x v="2"/>
    <x v="664"/>
    <d v="2011-11-22T00:00:00"/>
    <s v="Standard Class"/>
    <s v="GT-14710"/>
    <s v="Greg Tran"/>
    <x v="0"/>
    <s v="United States"/>
    <x v="198"/>
    <x v="15"/>
    <n v="14215"/>
    <x v="3"/>
    <s v="OFF-BI-10001359"/>
    <x v="1"/>
    <x v="8"/>
    <x v="1153"/>
    <n v="2152.7759999999998"/>
    <n v="3"/>
    <n v="0.2"/>
    <n v="726.56190000000004"/>
  </r>
  <r>
    <n v="6536"/>
    <x v="3250"/>
    <x v="2"/>
    <x v="664"/>
    <d v="2011-11-22T00:00:00"/>
    <s v="Standard Class"/>
    <s v="GT-14710"/>
    <s v="Greg Tran"/>
    <x v="0"/>
    <s v="United States"/>
    <x v="198"/>
    <x v="15"/>
    <n v="14215"/>
    <x v="3"/>
    <s v="FUR-BO-10002213"/>
    <x v="0"/>
    <x v="0"/>
    <x v="1223"/>
    <n v="4007.84"/>
    <n v="10"/>
    <n v="0.2"/>
    <n v="-50.097999999999999"/>
  </r>
  <r>
    <n v="6537"/>
    <x v="3251"/>
    <x v="2"/>
    <x v="22"/>
    <d v="2011-10-23T00:00:00"/>
    <s v="First Class"/>
    <s v="FH-14365"/>
    <s v="Fred Hopkins"/>
    <x v="1"/>
    <s v="United States"/>
    <x v="289"/>
    <x v="18"/>
    <n v="37918"/>
    <x v="0"/>
    <s v="FUR-TA-10003008"/>
    <x v="0"/>
    <x v="3"/>
    <x v="946"/>
    <n v="328.59"/>
    <n v="3"/>
    <n v="0.4"/>
    <n v="-147.8655"/>
  </r>
  <r>
    <n v="6538"/>
    <x v="3251"/>
    <x v="2"/>
    <x v="22"/>
    <d v="2011-10-23T00:00:00"/>
    <s v="First Class"/>
    <s v="FH-14365"/>
    <s v="Fred Hopkins"/>
    <x v="1"/>
    <s v="United States"/>
    <x v="289"/>
    <x v="18"/>
    <n v="37918"/>
    <x v="0"/>
    <s v="OFF-ST-10000934"/>
    <x v="1"/>
    <x v="4"/>
    <x v="352"/>
    <n v="98.352000000000004"/>
    <n v="3"/>
    <n v="0.2"/>
    <n v="-24.588000000000001"/>
  </r>
  <r>
    <n v="6539"/>
    <x v="3252"/>
    <x v="1"/>
    <x v="969"/>
    <d v="2012-10-30T00:00:00"/>
    <s v="Standard Class"/>
    <s v="HK-14890"/>
    <s v="Heather Kirkland"/>
    <x v="1"/>
    <s v="United States"/>
    <x v="46"/>
    <x v="13"/>
    <n v="19711"/>
    <x v="3"/>
    <s v="TEC-PH-10004042"/>
    <x v="2"/>
    <x v="7"/>
    <x v="553"/>
    <n v="158.99"/>
    <n v="1"/>
    <n v="0"/>
    <n v="41.337400000000002"/>
  </r>
  <r>
    <n v="6540"/>
    <x v="3252"/>
    <x v="1"/>
    <x v="969"/>
    <d v="2012-10-30T00:00:00"/>
    <s v="Standard Class"/>
    <s v="HK-14890"/>
    <s v="Heather Kirkland"/>
    <x v="1"/>
    <s v="United States"/>
    <x v="46"/>
    <x v="13"/>
    <n v="19711"/>
    <x v="3"/>
    <s v="FUR-CH-10002439"/>
    <x v="0"/>
    <x v="1"/>
    <x v="1316"/>
    <n v="291.10000000000002"/>
    <n v="5"/>
    <n v="0"/>
    <n v="75.686000000000007"/>
  </r>
  <r>
    <n v="6541"/>
    <x v="3253"/>
    <x v="3"/>
    <x v="673"/>
    <d v="2014-11-20T00:00:00"/>
    <s v="First Class"/>
    <s v="CC-12220"/>
    <s v="Chris Cortes"/>
    <x v="0"/>
    <s v="United States"/>
    <x v="4"/>
    <x v="4"/>
    <n v="98103"/>
    <x v="1"/>
    <s v="OFF-PA-10001363"/>
    <x v="1"/>
    <x v="10"/>
    <x v="1616"/>
    <n v="73.680000000000007"/>
    <n v="6"/>
    <n v="0"/>
    <n v="34.629600000000003"/>
  </r>
  <r>
    <n v="6542"/>
    <x v="3253"/>
    <x v="3"/>
    <x v="673"/>
    <d v="2014-11-20T00:00:00"/>
    <s v="First Class"/>
    <s v="CC-12220"/>
    <s v="Chris Cortes"/>
    <x v="0"/>
    <s v="United States"/>
    <x v="4"/>
    <x v="4"/>
    <n v="98103"/>
    <x v="1"/>
    <s v="FUR-FU-10003394"/>
    <x v="0"/>
    <x v="5"/>
    <x v="578"/>
    <n v="139.91999999999999"/>
    <n v="2"/>
    <n v="0"/>
    <n v="23.7864"/>
  </r>
  <r>
    <n v="6543"/>
    <x v="3253"/>
    <x v="3"/>
    <x v="673"/>
    <d v="2014-11-20T00:00:00"/>
    <s v="First Class"/>
    <s v="CC-12220"/>
    <s v="Chris Cortes"/>
    <x v="0"/>
    <s v="United States"/>
    <x v="4"/>
    <x v="4"/>
    <n v="98103"/>
    <x v="1"/>
    <s v="TEC-PH-10003171"/>
    <x v="2"/>
    <x v="7"/>
    <x v="1495"/>
    <n v="107.88"/>
    <n v="3"/>
    <n v="0.2"/>
    <n v="10.788"/>
  </r>
  <r>
    <n v="6544"/>
    <x v="3253"/>
    <x v="3"/>
    <x v="673"/>
    <d v="2014-11-20T00:00:00"/>
    <s v="First Class"/>
    <s v="CC-12220"/>
    <s v="Chris Cortes"/>
    <x v="0"/>
    <s v="United States"/>
    <x v="4"/>
    <x v="4"/>
    <n v="98103"/>
    <x v="1"/>
    <s v="OFF-ST-10003123"/>
    <x v="1"/>
    <x v="4"/>
    <x v="1268"/>
    <n v="33.29"/>
    <n v="1"/>
    <n v="0"/>
    <n v="7.9896000000000003"/>
  </r>
  <r>
    <n v="6545"/>
    <x v="3254"/>
    <x v="3"/>
    <x v="304"/>
    <d v="2014-05-19T00:00:00"/>
    <s v="Standard Class"/>
    <s v="DP-13000"/>
    <s v="Darren Powers"/>
    <x v="0"/>
    <s v="United States"/>
    <x v="138"/>
    <x v="24"/>
    <n v="44105"/>
    <x v="3"/>
    <s v="OFF-BI-10003007"/>
    <x v="1"/>
    <x v="8"/>
    <x v="1542"/>
    <n v="58.17"/>
    <n v="5"/>
    <n v="0.7"/>
    <n v="-46.536000000000001"/>
  </r>
  <r>
    <n v="6546"/>
    <x v="3254"/>
    <x v="3"/>
    <x v="304"/>
    <d v="2014-05-19T00:00:00"/>
    <s v="Standard Class"/>
    <s v="DP-13000"/>
    <s v="Darren Powers"/>
    <x v="0"/>
    <s v="United States"/>
    <x v="138"/>
    <x v="24"/>
    <n v="44105"/>
    <x v="3"/>
    <s v="OFF-LA-10000973"/>
    <x v="1"/>
    <x v="2"/>
    <x v="826"/>
    <n v="5.04"/>
    <n v="2"/>
    <n v="0.2"/>
    <n v="1.764"/>
  </r>
  <r>
    <n v="6547"/>
    <x v="3254"/>
    <x v="3"/>
    <x v="304"/>
    <d v="2014-05-19T00:00:00"/>
    <s v="Standard Class"/>
    <s v="DP-13000"/>
    <s v="Darren Powers"/>
    <x v="0"/>
    <s v="United States"/>
    <x v="138"/>
    <x v="24"/>
    <n v="44105"/>
    <x v="3"/>
    <s v="OFF-PA-10000483"/>
    <x v="1"/>
    <x v="10"/>
    <x v="1672"/>
    <n v="24.783999999999999"/>
    <n v="1"/>
    <n v="0.2"/>
    <n v="7.7450000000000001"/>
  </r>
  <r>
    <n v="6548"/>
    <x v="3255"/>
    <x v="2"/>
    <x v="72"/>
    <d v="2011-05-03T00:00:00"/>
    <s v="Standard Class"/>
    <s v="VF-21715"/>
    <s v="Vicky Freymann"/>
    <x v="2"/>
    <s v="United States"/>
    <x v="308"/>
    <x v="10"/>
    <n v="60126"/>
    <x v="2"/>
    <s v="FUR-CH-10000863"/>
    <x v="0"/>
    <x v="1"/>
    <x v="83"/>
    <n v="634.11599999999999"/>
    <n v="6"/>
    <n v="0.3"/>
    <n v="-172.1172"/>
  </r>
  <r>
    <n v="6549"/>
    <x v="3255"/>
    <x v="2"/>
    <x v="72"/>
    <d v="2011-05-03T00:00:00"/>
    <s v="Standard Class"/>
    <s v="VF-21715"/>
    <s v="Vicky Freymann"/>
    <x v="2"/>
    <s v="United States"/>
    <x v="308"/>
    <x v="10"/>
    <n v="60126"/>
    <x v="2"/>
    <s v="OFF-PA-10003036"/>
    <x v="1"/>
    <x v="10"/>
    <x v="1730"/>
    <n v="17.472000000000001"/>
    <n v="3"/>
    <n v="0.2"/>
    <n v="5.6783999999999999"/>
  </r>
  <r>
    <n v="6550"/>
    <x v="3256"/>
    <x v="1"/>
    <x v="117"/>
    <d v="2012-01-08T00:00:00"/>
    <s v="First Class"/>
    <s v="GH-14410"/>
    <s v="Gary Hansen"/>
    <x v="2"/>
    <s v="United States"/>
    <x v="69"/>
    <x v="11"/>
    <n v="55044"/>
    <x v="2"/>
    <s v="FUR-CH-10002304"/>
    <x v="0"/>
    <x v="1"/>
    <x v="782"/>
    <n v="155.88"/>
    <n v="6"/>
    <n v="0"/>
    <n v="38.97"/>
  </r>
  <r>
    <n v="6551"/>
    <x v="3257"/>
    <x v="1"/>
    <x v="549"/>
    <d v="2012-03-11T00:00:00"/>
    <s v="Second Class"/>
    <s v="JH-16180"/>
    <s v="Justin Hirsh"/>
    <x v="0"/>
    <s v="United States"/>
    <x v="20"/>
    <x v="15"/>
    <n v="10035"/>
    <x v="3"/>
    <s v="FUR-CH-10000422"/>
    <x v="0"/>
    <x v="1"/>
    <x v="1432"/>
    <n v="327.56400000000002"/>
    <n v="4"/>
    <n v="0.1"/>
    <n v="21.837599999999998"/>
  </r>
  <r>
    <n v="6552"/>
    <x v="3258"/>
    <x v="3"/>
    <x v="819"/>
    <d v="2014-12-22T00:00:00"/>
    <s v="Second Class"/>
    <s v="RB-19465"/>
    <s v="Rick Bensley"/>
    <x v="2"/>
    <s v="United States"/>
    <x v="1"/>
    <x v="1"/>
    <n v="90036"/>
    <x v="1"/>
    <s v="OFF-PA-10002986"/>
    <x v="1"/>
    <x v="10"/>
    <x v="477"/>
    <n v="13.36"/>
    <n v="2"/>
    <n v="0"/>
    <n v="6.4127999999999998"/>
  </r>
  <r>
    <n v="6553"/>
    <x v="3258"/>
    <x v="3"/>
    <x v="819"/>
    <d v="2014-12-22T00:00:00"/>
    <s v="Second Class"/>
    <s v="RB-19465"/>
    <s v="Rick Bensley"/>
    <x v="2"/>
    <s v="United States"/>
    <x v="1"/>
    <x v="1"/>
    <n v="90036"/>
    <x v="1"/>
    <s v="OFF-ST-10002289"/>
    <x v="1"/>
    <x v="4"/>
    <x v="951"/>
    <n v="158.9"/>
    <n v="5"/>
    <n v="0"/>
    <n v="7.9450000000000003"/>
  </r>
  <r>
    <n v="6554"/>
    <x v="3259"/>
    <x v="2"/>
    <x v="22"/>
    <d v="2011-10-22T00:00:00"/>
    <s v="Second Class"/>
    <s v="LS-16975"/>
    <s v="Lindsay Shagiari"/>
    <x v="2"/>
    <s v="United States"/>
    <x v="22"/>
    <x v="10"/>
    <n v="60653"/>
    <x v="2"/>
    <s v="TEC-AC-10001606"/>
    <x v="2"/>
    <x v="11"/>
    <x v="585"/>
    <n v="319.96800000000002"/>
    <n v="4"/>
    <n v="0.2"/>
    <n v="71.992800000000003"/>
  </r>
  <r>
    <n v="6555"/>
    <x v="3259"/>
    <x v="2"/>
    <x v="22"/>
    <d v="2011-10-22T00:00:00"/>
    <s v="Second Class"/>
    <s v="LS-16975"/>
    <s v="Lindsay Shagiari"/>
    <x v="2"/>
    <s v="United States"/>
    <x v="22"/>
    <x v="10"/>
    <n v="60653"/>
    <x v="2"/>
    <s v="OFF-ST-10003805"/>
    <x v="1"/>
    <x v="4"/>
    <x v="1651"/>
    <n v="505.32"/>
    <n v="3"/>
    <n v="0.2"/>
    <n v="31.5825"/>
  </r>
  <r>
    <n v="6556"/>
    <x v="3259"/>
    <x v="2"/>
    <x v="22"/>
    <d v="2011-10-22T00:00:00"/>
    <s v="Second Class"/>
    <s v="LS-16975"/>
    <s v="Lindsay Shagiari"/>
    <x v="2"/>
    <s v="United States"/>
    <x v="22"/>
    <x v="10"/>
    <n v="60653"/>
    <x v="2"/>
    <s v="OFF-PA-10002109"/>
    <x v="1"/>
    <x v="10"/>
    <x v="1771"/>
    <n v="3.8079999999999998"/>
    <n v="1"/>
    <n v="0.2"/>
    <n v="1.2376"/>
  </r>
  <r>
    <n v="6557"/>
    <x v="3259"/>
    <x v="2"/>
    <x v="22"/>
    <d v="2011-10-22T00:00:00"/>
    <s v="Second Class"/>
    <s v="LS-16975"/>
    <s v="Lindsay Shagiari"/>
    <x v="2"/>
    <s v="United States"/>
    <x v="22"/>
    <x v="10"/>
    <n v="60653"/>
    <x v="2"/>
    <s v="OFF-BI-10000632"/>
    <x v="1"/>
    <x v="8"/>
    <x v="1288"/>
    <n v="8.6820000000000004"/>
    <n v="1"/>
    <n v="0.8"/>
    <n v="-14.759399999999999"/>
  </r>
  <r>
    <n v="6558"/>
    <x v="3259"/>
    <x v="2"/>
    <x v="22"/>
    <d v="2011-10-22T00:00:00"/>
    <s v="Second Class"/>
    <s v="LS-16975"/>
    <s v="Lindsay Shagiari"/>
    <x v="2"/>
    <s v="United States"/>
    <x v="22"/>
    <x v="10"/>
    <n v="60653"/>
    <x v="2"/>
    <s v="OFF-LA-10003510"/>
    <x v="1"/>
    <x v="2"/>
    <x v="575"/>
    <n v="24.423999999999999"/>
    <n v="1"/>
    <n v="0.2"/>
    <n v="7.9378000000000002"/>
  </r>
  <r>
    <n v="6559"/>
    <x v="3260"/>
    <x v="1"/>
    <x v="1117"/>
    <d v="2012-10-06T00:00:00"/>
    <s v="Standard Class"/>
    <s v="EB-13750"/>
    <s v="Edward Becker"/>
    <x v="1"/>
    <s v="United States"/>
    <x v="198"/>
    <x v="15"/>
    <n v="14215"/>
    <x v="3"/>
    <s v="FUR-CH-10004997"/>
    <x v="0"/>
    <x v="1"/>
    <x v="494"/>
    <n v="1522.6379999999999"/>
    <n v="9"/>
    <n v="0.1"/>
    <n v="169.18199999999999"/>
  </r>
  <r>
    <n v="6560"/>
    <x v="3261"/>
    <x v="0"/>
    <x v="658"/>
    <d v="2013-07-27T00:00:00"/>
    <s v="Standard Class"/>
    <s v="DK-12835"/>
    <s v="Damala Kotsonis"/>
    <x v="1"/>
    <s v="United States"/>
    <x v="43"/>
    <x v="1"/>
    <n v="95661"/>
    <x v="1"/>
    <s v="OFF-EN-10003001"/>
    <x v="1"/>
    <x v="12"/>
    <x v="955"/>
    <n v="419.9"/>
    <n v="5"/>
    <n v="0"/>
    <n v="197.35300000000001"/>
  </r>
  <r>
    <n v="6561"/>
    <x v="3261"/>
    <x v="0"/>
    <x v="658"/>
    <d v="2013-07-27T00:00:00"/>
    <s v="Standard Class"/>
    <s v="DK-12835"/>
    <s v="Damala Kotsonis"/>
    <x v="1"/>
    <s v="United States"/>
    <x v="43"/>
    <x v="1"/>
    <n v="95661"/>
    <x v="1"/>
    <s v="OFF-LA-10003766"/>
    <x v="1"/>
    <x v="2"/>
    <x v="360"/>
    <n v="3.15"/>
    <n v="1"/>
    <n v="0"/>
    <n v="1.512"/>
  </r>
  <r>
    <n v="6562"/>
    <x v="3262"/>
    <x v="3"/>
    <x v="185"/>
    <d v="2014-03-04T00:00:00"/>
    <s v="First Class"/>
    <s v="SC-20260"/>
    <s v="Scott Cohen"/>
    <x v="1"/>
    <s v="United States"/>
    <x v="81"/>
    <x v="5"/>
    <n v="76017"/>
    <x v="2"/>
    <s v="OFF-AP-10003040"/>
    <x v="1"/>
    <x v="9"/>
    <x v="723"/>
    <n v="33.619999999999997"/>
    <n v="5"/>
    <n v="0.8"/>
    <n v="-90.774000000000001"/>
  </r>
  <r>
    <n v="6563"/>
    <x v="3263"/>
    <x v="2"/>
    <x v="1118"/>
    <d v="2011-12-05T00:00:00"/>
    <s v="Standard Class"/>
    <s v="CT-11995"/>
    <s v="Carol Triggs"/>
    <x v="0"/>
    <s v="United States"/>
    <x v="104"/>
    <x v="31"/>
    <n v="1841"/>
    <x v="3"/>
    <s v="OFF-BI-10001078"/>
    <x v="1"/>
    <x v="8"/>
    <x v="61"/>
    <n v="16.14"/>
    <n v="3"/>
    <n v="0"/>
    <n v="7.9085999999999999"/>
  </r>
  <r>
    <n v="6564"/>
    <x v="3263"/>
    <x v="2"/>
    <x v="1118"/>
    <d v="2011-12-05T00:00:00"/>
    <s v="Standard Class"/>
    <s v="CT-11995"/>
    <s v="Carol Triggs"/>
    <x v="0"/>
    <s v="United States"/>
    <x v="104"/>
    <x v="31"/>
    <n v="1841"/>
    <x v="3"/>
    <s v="FUR-TA-10003469"/>
    <x v="0"/>
    <x v="3"/>
    <x v="1564"/>
    <n v="194.25"/>
    <n v="2"/>
    <n v="0.3"/>
    <n v="-38.85"/>
  </r>
  <r>
    <n v="6565"/>
    <x v="3263"/>
    <x v="2"/>
    <x v="1118"/>
    <d v="2011-12-05T00:00:00"/>
    <s v="Standard Class"/>
    <s v="CT-11995"/>
    <s v="Carol Triggs"/>
    <x v="0"/>
    <s v="United States"/>
    <x v="104"/>
    <x v="31"/>
    <n v="1841"/>
    <x v="3"/>
    <s v="OFF-AR-10002578"/>
    <x v="1"/>
    <x v="6"/>
    <x v="665"/>
    <n v="8.64"/>
    <n v="3"/>
    <n v="0"/>
    <n v="2.5055999999999998"/>
  </r>
  <r>
    <n v="6566"/>
    <x v="3263"/>
    <x v="2"/>
    <x v="1118"/>
    <d v="2011-12-05T00:00:00"/>
    <s v="Standard Class"/>
    <s v="CT-11995"/>
    <s v="Carol Triggs"/>
    <x v="0"/>
    <s v="United States"/>
    <x v="104"/>
    <x v="31"/>
    <n v="1841"/>
    <x v="3"/>
    <s v="FUR-CH-10004675"/>
    <x v="0"/>
    <x v="1"/>
    <x v="629"/>
    <n v="872.32"/>
    <n v="4"/>
    <n v="0"/>
    <n v="244.24959999999999"/>
  </r>
  <r>
    <n v="6567"/>
    <x v="3264"/>
    <x v="3"/>
    <x v="1119"/>
    <d v="2014-09-02T00:00:00"/>
    <s v="Second Class"/>
    <s v="CB-12025"/>
    <s v="Cassandra Brandow"/>
    <x v="0"/>
    <s v="United States"/>
    <x v="435"/>
    <x v="5"/>
    <n v="76706"/>
    <x v="2"/>
    <s v="OFF-BI-10004632"/>
    <x v="1"/>
    <x v="8"/>
    <x v="564"/>
    <n v="243.99199999999999"/>
    <n v="4"/>
    <n v="0.8"/>
    <n v="-426.98599999999999"/>
  </r>
  <r>
    <n v="6568"/>
    <x v="3264"/>
    <x v="3"/>
    <x v="1119"/>
    <d v="2014-09-02T00:00:00"/>
    <s v="Second Class"/>
    <s v="CB-12025"/>
    <s v="Cassandra Brandow"/>
    <x v="0"/>
    <s v="United States"/>
    <x v="435"/>
    <x v="5"/>
    <n v="76706"/>
    <x v="2"/>
    <s v="OFF-AR-10003087"/>
    <x v="1"/>
    <x v="6"/>
    <x v="33"/>
    <n v="7.12"/>
    <n v="5"/>
    <n v="0.2"/>
    <n v="0.71199999999999997"/>
  </r>
  <r>
    <n v="6569"/>
    <x v="3265"/>
    <x v="2"/>
    <x v="891"/>
    <d v="2011-04-22T00:00:00"/>
    <s v="Standard Class"/>
    <s v="KM-16720"/>
    <s v="Kunst Miller"/>
    <x v="0"/>
    <s v="United States"/>
    <x v="12"/>
    <x v="5"/>
    <n v="77095"/>
    <x v="2"/>
    <s v="OFF-AR-10001868"/>
    <x v="1"/>
    <x v="6"/>
    <x v="59"/>
    <n v="2.6880000000000002"/>
    <n v="2"/>
    <n v="0.2"/>
    <n v="1.008"/>
  </r>
  <r>
    <n v="6570"/>
    <x v="3265"/>
    <x v="2"/>
    <x v="891"/>
    <d v="2011-04-22T00:00:00"/>
    <s v="Standard Class"/>
    <s v="KM-16720"/>
    <s v="Kunst Miller"/>
    <x v="0"/>
    <s v="United States"/>
    <x v="12"/>
    <x v="5"/>
    <n v="77095"/>
    <x v="2"/>
    <s v="FUR-CH-10002602"/>
    <x v="0"/>
    <x v="1"/>
    <x v="288"/>
    <n v="317.05799999999999"/>
    <n v="3"/>
    <n v="0.3"/>
    <n v="-18.117599999999999"/>
  </r>
  <r>
    <n v="6571"/>
    <x v="3265"/>
    <x v="2"/>
    <x v="891"/>
    <d v="2011-04-22T00:00:00"/>
    <s v="Standard Class"/>
    <s v="KM-16720"/>
    <s v="Kunst Miller"/>
    <x v="0"/>
    <s v="United States"/>
    <x v="12"/>
    <x v="5"/>
    <n v="77095"/>
    <x v="2"/>
    <s v="OFF-EN-10000056"/>
    <x v="1"/>
    <x v="12"/>
    <x v="627"/>
    <n v="149.352"/>
    <n v="3"/>
    <n v="0.2"/>
    <n v="50.406300000000002"/>
  </r>
  <r>
    <n v="6572"/>
    <x v="3265"/>
    <x v="2"/>
    <x v="891"/>
    <d v="2011-04-22T00:00:00"/>
    <s v="Standard Class"/>
    <s v="KM-16720"/>
    <s v="Kunst Miller"/>
    <x v="0"/>
    <s v="United States"/>
    <x v="12"/>
    <x v="5"/>
    <n v="77095"/>
    <x v="2"/>
    <s v="TEC-AC-10000474"/>
    <x v="2"/>
    <x v="11"/>
    <x v="1501"/>
    <n v="227.976"/>
    <n v="3"/>
    <n v="0.2"/>
    <n v="28.497"/>
  </r>
  <r>
    <n v="6573"/>
    <x v="3266"/>
    <x v="0"/>
    <x v="1120"/>
    <d v="2013-05-17T00:00:00"/>
    <s v="Standard Class"/>
    <s v="RD-19720"/>
    <s v="Roger Demir"/>
    <x v="0"/>
    <s v="United States"/>
    <x v="4"/>
    <x v="4"/>
    <n v="98105"/>
    <x v="1"/>
    <s v="OFF-PA-10003971"/>
    <x v="1"/>
    <x v="10"/>
    <x v="1272"/>
    <n v="11.96"/>
    <n v="2"/>
    <n v="0"/>
    <n v="5.8604000000000003"/>
  </r>
  <r>
    <n v="6574"/>
    <x v="3267"/>
    <x v="0"/>
    <x v="881"/>
    <d v="2013-01-12T00:00:00"/>
    <s v="Standard Class"/>
    <s v="BP-11050"/>
    <s v="Barry Pond"/>
    <x v="1"/>
    <s v="United States"/>
    <x v="135"/>
    <x v="30"/>
    <n v="7060"/>
    <x v="3"/>
    <s v="OFF-ST-10000689"/>
    <x v="1"/>
    <x v="4"/>
    <x v="421"/>
    <n v="563.4"/>
    <n v="4"/>
    <n v="0"/>
    <n v="67.608000000000004"/>
  </r>
  <r>
    <n v="6575"/>
    <x v="3267"/>
    <x v="0"/>
    <x v="881"/>
    <d v="2013-01-12T00:00:00"/>
    <s v="Standard Class"/>
    <s v="BP-11050"/>
    <s v="Barry Pond"/>
    <x v="1"/>
    <s v="United States"/>
    <x v="135"/>
    <x v="30"/>
    <n v="7060"/>
    <x v="3"/>
    <s v="TEC-MA-10004255"/>
    <x v="2"/>
    <x v="15"/>
    <x v="1772"/>
    <n v="319.92"/>
    <n v="8"/>
    <n v="0"/>
    <n v="118.3704"/>
  </r>
  <r>
    <n v="6576"/>
    <x v="3268"/>
    <x v="3"/>
    <x v="448"/>
    <d v="2014-09-03T00:00:00"/>
    <s v="Standard Class"/>
    <s v="EJ-13720"/>
    <s v="Ed Jacobs"/>
    <x v="0"/>
    <s v="United States"/>
    <x v="1"/>
    <x v="1"/>
    <n v="90008"/>
    <x v="1"/>
    <s v="TEC-AC-10000990"/>
    <x v="2"/>
    <x v="11"/>
    <x v="1522"/>
    <n v="1049.44"/>
    <n v="8"/>
    <n v="0"/>
    <n v="440.76479999999998"/>
  </r>
  <r>
    <n v="6577"/>
    <x v="3268"/>
    <x v="3"/>
    <x v="448"/>
    <d v="2014-09-03T00:00:00"/>
    <s v="Standard Class"/>
    <s v="EJ-13720"/>
    <s v="Ed Jacobs"/>
    <x v="0"/>
    <s v="United States"/>
    <x v="1"/>
    <x v="1"/>
    <n v="90008"/>
    <x v="1"/>
    <s v="FUR-CH-10003968"/>
    <x v="0"/>
    <x v="1"/>
    <x v="56"/>
    <n v="170.352"/>
    <n v="3"/>
    <n v="0.2"/>
    <n v="-17.0352"/>
  </r>
  <r>
    <n v="6578"/>
    <x v="3269"/>
    <x v="1"/>
    <x v="401"/>
    <d v="2012-11-12T00:00:00"/>
    <s v="Second Class"/>
    <s v="RO-19780"/>
    <s v="Rose O'Brian"/>
    <x v="0"/>
    <s v="United States"/>
    <x v="81"/>
    <x v="17"/>
    <n v="22204"/>
    <x v="0"/>
    <s v="TEC-PH-10001615"/>
    <x v="2"/>
    <x v="7"/>
    <x v="1108"/>
    <n v="173.94"/>
    <n v="6"/>
    <n v="0"/>
    <n v="50.442599999999999"/>
  </r>
  <r>
    <n v="6579"/>
    <x v="3270"/>
    <x v="2"/>
    <x v="55"/>
    <d v="2011-08-30T00:00:00"/>
    <s v="Standard Class"/>
    <s v="MW-18220"/>
    <s v="Mitch Webber"/>
    <x v="0"/>
    <s v="United States"/>
    <x v="4"/>
    <x v="4"/>
    <n v="98103"/>
    <x v="1"/>
    <s v="TEC-PH-10000895"/>
    <x v="2"/>
    <x v="7"/>
    <x v="1128"/>
    <n v="1007.944"/>
    <n v="7"/>
    <n v="0.2"/>
    <n v="75.595799999999997"/>
  </r>
  <r>
    <n v="6580"/>
    <x v="3271"/>
    <x v="0"/>
    <x v="332"/>
    <d v="2013-10-23T00:00:00"/>
    <s v="Same Day"/>
    <s v="MS-17530"/>
    <s v="MaryBeth Skach"/>
    <x v="0"/>
    <s v="United States"/>
    <x v="4"/>
    <x v="4"/>
    <n v="98105"/>
    <x v="1"/>
    <s v="OFF-PA-10003001"/>
    <x v="1"/>
    <x v="10"/>
    <x v="1064"/>
    <n v="6.68"/>
    <n v="1"/>
    <n v="0"/>
    <n v="3.2063999999999999"/>
  </r>
  <r>
    <n v="6581"/>
    <x v="3271"/>
    <x v="0"/>
    <x v="332"/>
    <d v="2013-10-23T00:00:00"/>
    <s v="Same Day"/>
    <s v="MS-17530"/>
    <s v="MaryBeth Skach"/>
    <x v="0"/>
    <s v="United States"/>
    <x v="4"/>
    <x v="4"/>
    <n v="98105"/>
    <x v="1"/>
    <s v="OFF-AR-10002766"/>
    <x v="1"/>
    <x v="6"/>
    <x v="1041"/>
    <n v="8.34"/>
    <n v="3"/>
    <n v="0"/>
    <n v="2.2517999999999998"/>
  </r>
  <r>
    <n v="6582"/>
    <x v="3271"/>
    <x v="0"/>
    <x v="332"/>
    <d v="2013-10-23T00:00:00"/>
    <s v="Same Day"/>
    <s v="MS-17530"/>
    <s v="MaryBeth Skach"/>
    <x v="0"/>
    <s v="United States"/>
    <x v="4"/>
    <x v="4"/>
    <n v="98105"/>
    <x v="1"/>
    <s v="FUR-FU-10003095"/>
    <x v="0"/>
    <x v="5"/>
    <x v="1773"/>
    <n v="101.94"/>
    <n v="3"/>
    <n v="0"/>
    <n v="30.582000000000001"/>
  </r>
  <r>
    <n v="6583"/>
    <x v="3272"/>
    <x v="0"/>
    <x v="1121"/>
    <d v="2013-12-08T00:00:00"/>
    <s v="Standard Class"/>
    <s v="DW-13585"/>
    <s v="Dorothy Wardle"/>
    <x v="1"/>
    <s v="United States"/>
    <x v="156"/>
    <x v="4"/>
    <n v="98026"/>
    <x v="1"/>
    <s v="TEC-AC-10003610"/>
    <x v="2"/>
    <x v="11"/>
    <x v="598"/>
    <n v="179.97"/>
    <n v="3"/>
    <n v="0"/>
    <n v="86.385599999999997"/>
  </r>
  <r>
    <n v="6584"/>
    <x v="3273"/>
    <x v="3"/>
    <x v="246"/>
    <d v="2014-07-28T00:00:00"/>
    <s v="Standard Class"/>
    <s v="AM-10705"/>
    <s v="Anne McFarland"/>
    <x v="0"/>
    <s v="United States"/>
    <x v="127"/>
    <x v="17"/>
    <n v="24153"/>
    <x v="0"/>
    <s v="OFF-AR-10003727"/>
    <x v="1"/>
    <x v="6"/>
    <x v="1362"/>
    <n v="101.94"/>
    <n v="6"/>
    <n v="0"/>
    <n v="29.5626"/>
  </r>
  <r>
    <n v="6585"/>
    <x v="3273"/>
    <x v="3"/>
    <x v="246"/>
    <d v="2014-07-28T00:00:00"/>
    <s v="Standard Class"/>
    <s v="AM-10705"/>
    <s v="Anne McFarland"/>
    <x v="0"/>
    <s v="United States"/>
    <x v="127"/>
    <x v="17"/>
    <n v="24153"/>
    <x v="0"/>
    <s v="TEC-PH-10002660"/>
    <x v="2"/>
    <x v="7"/>
    <x v="697"/>
    <n v="271.95999999999998"/>
    <n v="4"/>
    <n v="0"/>
    <n v="67.989999999999995"/>
  </r>
  <r>
    <n v="6586"/>
    <x v="3273"/>
    <x v="3"/>
    <x v="246"/>
    <d v="2014-07-28T00:00:00"/>
    <s v="Standard Class"/>
    <s v="AM-10705"/>
    <s v="Anne McFarland"/>
    <x v="0"/>
    <s v="United States"/>
    <x v="127"/>
    <x v="17"/>
    <n v="24153"/>
    <x v="0"/>
    <s v="FUR-FU-10003274"/>
    <x v="0"/>
    <x v="5"/>
    <x v="245"/>
    <n v="8.8000000000000007"/>
    <n v="5"/>
    <n v="0"/>
    <n v="3.8719999999999999"/>
  </r>
  <r>
    <n v="6587"/>
    <x v="3273"/>
    <x v="3"/>
    <x v="246"/>
    <d v="2014-07-28T00:00:00"/>
    <s v="Standard Class"/>
    <s v="AM-10705"/>
    <s v="Anne McFarland"/>
    <x v="0"/>
    <s v="United States"/>
    <x v="127"/>
    <x v="17"/>
    <n v="24153"/>
    <x v="0"/>
    <s v="OFF-AR-10003829"/>
    <x v="1"/>
    <x v="6"/>
    <x v="934"/>
    <n v="19.68"/>
    <n v="6"/>
    <n v="0"/>
    <n v="5.7072000000000003"/>
  </r>
  <r>
    <n v="6588"/>
    <x v="3273"/>
    <x v="3"/>
    <x v="246"/>
    <d v="2014-07-28T00:00:00"/>
    <s v="Standard Class"/>
    <s v="AM-10705"/>
    <s v="Anne McFarland"/>
    <x v="0"/>
    <s v="United States"/>
    <x v="127"/>
    <x v="17"/>
    <n v="24153"/>
    <x v="0"/>
    <s v="FUR-BO-10003441"/>
    <x v="0"/>
    <x v="0"/>
    <x v="705"/>
    <n v="302.94"/>
    <n v="3"/>
    <n v="0"/>
    <n v="69.676199999999994"/>
  </r>
  <r>
    <n v="6589"/>
    <x v="3273"/>
    <x v="3"/>
    <x v="246"/>
    <d v="2014-07-28T00:00:00"/>
    <s v="Standard Class"/>
    <s v="AM-10705"/>
    <s v="Anne McFarland"/>
    <x v="0"/>
    <s v="United States"/>
    <x v="127"/>
    <x v="17"/>
    <n v="24153"/>
    <x v="0"/>
    <s v="OFF-BI-10003355"/>
    <x v="1"/>
    <x v="8"/>
    <x v="586"/>
    <n v="14.94"/>
    <n v="3"/>
    <n v="0"/>
    <n v="7.1711999999999998"/>
  </r>
  <r>
    <n v="6590"/>
    <x v="3273"/>
    <x v="3"/>
    <x v="246"/>
    <d v="2014-07-28T00:00:00"/>
    <s v="Standard Class"/>
    <s v="AM-10705"/>
    <s v="Anne McFarland"/>
    <x v="0"/>
    <s v="United States"/>
    <x v="127"/>
    <x v="17"/>
    <n v="24153"/>
    <x v="0"/>
    <s v="OFF-SU-10003505"/>
    <x v="1"/>
    <x v="14"/>
    <x v="408"/>
    <n v="231.72"/>
    <n v="2"/>
    <n v="0"/>
    <n v="11.586"/>
  </r>
  <r>
    <n v="6591"/>
    <x v="3274"/>
    <x v="2"/>
    <x v="893"/>
    <d v="2011-03-26T00:00:00"/>
    <s v="First Class"/>
    <s v="BG-11740"/>
    <s v="Bruce Geld"/>
    <x v="0"/>
    <s v="United States"/>
    <x v="478"/>
    <x v="2"/>
    <n v="33445"/>
    <x v="0"/>
    <s v="OFF-LA-10004484"/>
    <x v="1"/>
    <x v="2"/>
    <x v="612"/>
    <n v="9.9120000000000008"/>
    <n v="3"/>
    <n v="0.2"/>
    <n v="3.2214"/>
  </r>
  <r>
    <n v="6592"/>
    <x v="3275"/>
    <x v="1"/>
    <x v="28"/>
    <d v="2012-06-05T00:00:00"/>
    <s v="Standard Class"/>
    <s v="KB-16585"/>
    <s v="Ken Black"/>
    <x v="1"/>
    <s v="United States"/>
    <x v="8"/>
    <x v="1"/>
    <n v="94110"/>
    <x v="1"/>
    <s v="OFF-AR-10000658"/>
    <x v="1"/>
    <x v="6"/>
    <x v="328"/>
    <n v="34.65"/>
    <n v="3"/>
    <n v="0"/>
    <n v="9.702"/>
  </r>
  <r>
    <n v="6593"/>
    <x v="3275"/>
    <x v="1"/>
    <x v="28"/>
    <d v="2012-06-05T00:00:00"/>
    <s v="Standard Class"/>
    <s v="KB-16585"/>
    <s v="Ken Black"/>
    <x v="1"/>
    <s v="United States"/>
    <x v="8"/>
    <x v="1"/>
    <n v="94110"/>
    <x v="1"/>
    <s v="TEC-PH-10000347"/>
    <x v="2"/>
    <x v="7"/>
    <x v="495"/>
    <n v="19.8"/>
    <n v="5"/>
    <n v="0.2"/>
    <n v="1.7324999999999999"/>
  </r>
  <r>
    <n v="6594"/>
    <x v="3276"/>
    <x v="0"/>
    <x v="900"/>
    <d v="2013-06-17T00:00:00"/>
    <s v="Second Class"/>
    <s v="GT-14710"/>
    <s v="Greg Tran"/>
    <x v="0"/>
    <s v="United States"/>
    <x v="20"/>
    <x v="15"/>
    <n v="10024"/>
    <x v="3"/>
    <s v="OFF-BI-10001989"/>
    <x v="1"/>
    <x v="8"/>
    <x v="537"/>
    <n v="33.567999999999998"/>
    <n v="2"/>
    <n v="0.2"/>
    <n v="11.748799999999999"/>
  </r>
  <r>
    <n v="6595"/>
    <x v="3277"/>
    <x v="1"/>
    <x v="124"/>
    <d v="2012-11-05T00:00:00"/>
    <s v="Standard Class"/>
    <s v="SV-20815"/>
    <s v="Stuart Van"/>
    <x v="1"/>
    <s v="United States"/>
    <x v="245"/>
    <x v="14"/>
    <n v="46203"/>
    <x v="2"/>
    <s v="OFF-AR-10001897"/>
    <x v="1"/>
    <x v="6"/>
    <x v="640"/>
    <n v="125.93"/>
    <n v="7"/>
    <n v="0"/>
    <n v="35.260399999999997"/>
  </r>
  <r>
    <n v="6596"/>
    <x v="3278"/>
    <x v="3"/>
    <x v="756"/>
    <d v="2014-04-27T00:00:00"/>
    <s v="First Class"/>
    <s v="GG-14650"/>
    <s v="Greg Guthrie"/>
    <x v="1"/>
    <s v="United States"/>
    <x v="38"/>
    <x v="24"/>
    <n v="43229"/>
    <x v="3"/>
    <s v="OFF-BI-10000285"/>
    <x v="1"/>
    <x v="8"/>
    <x v="456"/>
    <n v="11.76"/>
    <n v="5"/>
    <n v="0.7"/>
    <n v="-7.84"/>
  </r>
  <r>
    <n v="6597"/>
    <x v="3278"/>
    <x v="3"/>
    <x v="756"/>
    <d v="2014-04-27T00:00:00"/>
    <s v="First Class"/>
    <s v="GG-14650"/>
    <s v="Greg Guthrie"/>
    <x v="1"/>
    <s v="United States"/>
    <x v="38"/>
    <x v="24"/>
    <n v="43229"/>
    <x v="3"/>
    <s v="OFF-PA-10001804"/>
    <x v="1"/>
    <x v="10"/>
    <x v="128"/>
    <n v="5.3440000000000003"/>
    <n v="1"/>
    <n v="0.2"/>
    <n v="1.8704000000000001"/>
  </r>
  <r>
    <n v="6598"/>
    <x v="3279"/>
    <x v="2"/>
    <x v="571"/>
    <d v="2011-12-06T00:00:00"/>
    <s v="Standard Class"/>
    <s v="SV-20785"/>
    <s v="Stewart Visinsky"/>
    <x v="0"/>
    <s v="United States"/>
    <x v="108"/>
    <x v="2"/>
    <n v="32216"/>
    <x v="0"/>
    <s v="OFF-BI-10002557"/>
    <x v="1"/>
    <x v="8"/>
    <x v="246"/>
    <n v="1.365"/>
    <n v="1"/>
    <n v="0.7"/>
    <n v="-0.91"/>
  </r>
  <r>
    <n v="6599"/>
    <x v="3279"/>
    <x v="2"/>
    <x v="571"/>
    <d v="2011-12-06T00:00:00"/>
    <s v="Standard Class"/>
    <s v="SV-20785"/>
    <s v="Stewart Visinsky"/>
    <x v="0"/>
    <s v="United States"/>
    <x v="108"/>
    <x v="2"/>
    <n v="32216"/>
    <x v="0"/>
    <s v="OFF-PA-10002319"/>
    <x v="1"/>
    <x v="10"/>
    <x v="1391"/>
    <n v="62.015999999999998"/>
    <n v="2"/>
    <n v="0.2"/>
    <n v="22.480799999999999"/>
  </r>
  <r>
    <n v="6600"/>
    <x v="3280"/>
    <x v="2"/>
    <x v="266"/>
    <d v="2011-07-12T00:00:00"/>
    <s v="Standard Class"/>
    <s v="ON-18715"/>
    <s v="Odella Nelson"/>
    <x v="1"/>
    <s v="United States"/>
    <x v="183"/>
    <x v="39"/>
    <n v="20735"/>
    <x v="3"/>
    <s v="FUR-FU-10003849"/>
    <x v="0"/>
    <x v="5"/>
    <x v="521"/>
    <n v="60.72"/>
    <n v="3"/>
    <n v="0"/>
    <n v="23.680800000000001"/>
  </r>
  <r>
    <n v="6601"/>
    <x v="3280"/>
    <x v="2"/>
    <x v="266"/>
    <d v="2011-07-12T00:00:00"/>
    <s v="Standard Class"/>
    <s v="ON-18715"/>
    <s v="Odella Nelson"/>
    <x v="1"/>
    <s v="United States"/>
    <x v="183"/>
    <x v="39"/>
    <n v="20735"/>
    <x v="3"/>
    <s v="OFF-PA-10002923"/>
    <x v="1"/>
    <x v="10"/>
    <x v="1417"/>
    <n v="146.82"/>
    <n v="3"/>
    <n v="0"/>
    <n v="73.41"/>
  </r>
  <r>
    <n v="6602"/>
    <x v="3280"/>
    <x v="2"/>
    <x v="266"/>
    <d v="2011-07-12T00:00:00"/>
    <s v="Standard Class"/>
    <s v="ON-18715"/>
    <s v="Odella Nelson"/>
    <x v="1"/>
    <s v="United States"/>
    <x v="183"/>
    <x v="39"/>
    <n v="20735"/>
    <x v="3"/>
    <s v="FUR-CH-10004754"/>
    <x v="0"/>
    <x v="1"/>
    <x v="1123"/>
    <n v="239.84"/>
    <n v="8"/>
    <n v="0"/>
    <n v="64.756799999999998"/>
  </r>
  <r>
    <n v="6603"/>
    <x v="3280"/>
    <x v="2"/>
    <x v="266"/>
    <d v="2011-07-12T00:00:00"/>
    <s v="Standard Class"/>
    <s v="ON-18715"/>
    <s v="Odella Nelson"/>
    <x v="1"/>
    <s v="United States"/>
    <x v="183"/>
    <x v="39"/>
    <n v="20735"/>
    <x v="3"/>
    <s v="OFF-LA-10000634"/>
    <x v="1"/>
    <x v="2"/>
    <x v="283"/>
    <n v="15.66"/>
    <n v="6"/>
    <n v="0"/>
    <n v="7.2035999999999998"/>
  </r>
  <r>
    <n v="6604"/>
    <x v="3281"/>
    <x v="3"/>
    <x v="46"/>
    <d v="2014-06-21T00:00:00"/>
    <s v="First Class"/>
    <s v="RA-19945"/>
    <s v="Ryan Akin"/>
    <x v="0"/>
    <s v="United States"/>
    <x v="479"/>
    <x v="22"/>
    <n v="80022"/>
    <x v="1"/>
    <s v="OFF-ST-10001418"/>
    <x v="1"/>
    <x v="4"/>
    <x v="870"/>
    <n v="146.352"/>
    <n v="3"/>
    <n v="0.2"/>
    <n v="-32.929200000000002"/>
  </r>
  <r>
    <n v="6605"/>
    <x v="3282"/>
    <x v="0"/>
    <x v="439"/>
    <d v="2013-01-06T00:00:00"/>
    <s v="Standard Class"/>
    <s v="SV-20785"/>
    <s v="Stewart Visinsky"/>
    <x v="0"/>
    <s v="United States"/>
    <x v="157"/>
    <x v="1"/>
    <n v="92704"/>
    <x v="1"/>
    <s v="OFF-FA-10003467"/>
    <x v="1"/>
    <x v="13"/>
    <x v="489"/>
    <n v="5.94"/>
    <n v="3"/>
    <n v="0"/>
    <n v="0"/>
  </r>
  <r>
    <n v="6606"/>
    <x v="3282"/>
    <x v="0"/>
    <x v="439"/>
    <d v="2013-01-06T00:00:00"/>
    <s v="Standard Class"/>
    <s v="SV-20785"/>
    <s v="Stewart Visinsky"/>
    <x v="0"/>
    <s v="United States"/>
    <x v="157"/>
    <x v="1"/>
    <n v="92704"/>
    <x v="1"/>
    <s v="OFF-PA-10001293"/>
    <x v="1"/>
    <x v="10"/>
    <x v="987"/>
    <n v="45.36"/>
    <n v="7"/>
    <n v="0"/>
    <n v="21.7728"/>
  </r>
  <r>
    <n v="6607"/>
    <x v="3282"/>
    <x v="0"/>
    <x v="439"/>
    <d v="2013-01-06T00:00:00"/>
    <s v="Standard Class"/>
    <s v="SV-20785"/>
    <s v="Stewart Visinsky"/>
    <x v="0"/>
    <s v="United States"/>
    <x v="157"/>
    <x v="1"/>
    <n v="92704"/>
    <x v="1"/>
    <s v="TEC-PH-10003885"/>
    <x v="2"/>
    <x v="7"/>
    <x v="772"/>
    <n v="211.16800000000001"/>
    <n v="4"/>
    <n v="0.2"/>
    <n v="23.756399999999999"/>
  </r>
  <r>
    <n v="6608"/>
    <x v="3282"/>
    <x v="0"/>
    <x v="439"/>
    <d v="2013-01-06T00:00:00"/>
    <s v="Standard Class"/>
    <s v="SV-20785"/>
    <s v="Stewart Visinsky"/>
    <x v="0"/>
    <s v="United States"/>
    <x v="157"/>
    <x v="1"/>
    <n v="92704"/>
    <x v="1"/>
    <s v="FUR-CH-10004860"/>
    <x v="0"/>
    <x v="1"/>
    <x v="210"/>
    <n v="484.70400000000001"/>
    <n v="6"/>
    <n v="0.2"/>
    <n v="-84.8232"/>
  </r>
  <r>
    <n v="6609"/>
    <x v="3282"/>
    <x v="0"/>
    <x v="439"/>
    <d v="2013-01-06T00:00:00"/>
    <s v="Standard Class"/>
    <s v="SV-20785"/>
    <s v="Stewart Visinsky"/>
    <x v="0"/>
    <s v="United States"/>
    <x v="157"/>
    <x v="1"/>
    <n v="92704"/>
    <x v="1"/>
    <s v="TEC-MA-10002428"/>
    <x v="2"/>
    <x v="15"/>
    <x v="1498"/>
    <n v="371.976"/>
    <n v="3"/>
    <n v="0.2"/>
    <n v="116.24250000000001"/>
  </r>
  <r>
    <n v="6610"/>
    <x v="3283"/>
    <x v="1"/>
    <x v="366"/>
    <d v="2012-10-03T00:00:00"/>
    <s v="Same Day"/>
    <s v="KB-16585"/>
    <s v="Ken Black"/>
    <x v="1"/>
    <s v="United States"/>
    <x v="183"/>
    <x v="39"/>
    <n v="20735"/>
    <x v="3"/>
    <s v="OFF-ST-10002406"/>
    <x v="1"/>
    <x v="4"/>
    <x v="324"/>
    <n v="89.82"/>
    <n v="6"/>
    <n v="0"/>
    <n v="25.1496"/>
  </r>
  <r>
    <n v="6611"/>
    <x v="3284"/>
    <x v="0"/>
    <x v="201"/>
    <d v="2013-10-23T00:00:00"/>
    <s v="First Class"/>
    <s v="AG-10495"/>
    <s v="Andrew Gjertsen"/>
    <x v="1"/>
    <s v="United States"/>
    <x v="1"/>
    <x v="1"/>
    <n v="90049"/>
    <x v="1"/>
    <s v="OFF-BI-10004209"/>
    <x v="1"/>
    <x v="8"/>
    <x v="1206"/>
    <n v="19.295999999999999"/>
    <n v="3"/>
    <n v="0.2"/>
    <n v="6.03"/>
  </r>
  <r>
    <n v="6612"/>
    <x v="3285"/>
    <x v="1"/>
    <x v="1122"/>
    <d v="2012-04-28T00:00:00"/>
    <s v="Standard Class"/>
    <s v="JK-16090"/>
    <s v="Juliana Krohn"/>
    <x v="0"/>
    <s v="United States"/>
    <x v="103"/>
    <x v="0"/>
    <n v="40214"/>
    <x v="0"/>
    <s v="FUR-CH-10001891"/>
    <x v="0"/>
    <x v="1"/>
    <x v="265"/>
    <n v="191.96"/>
    <n v="2"/>
    <n v="0"/>
    <n v="51.8292"/>
  </r>
  <r>
    <n v="6613"/>
    <x v="3285"/>
    <x v="1"/>
    <x v="1122"/>
    <d v="2012-04-28T00:00:00"/>
    <s v="Standard Class"/>
    <s v="JK-16090"/>
    <s v="Juliana Krohn"/>
    <x v="0"/>
    <s v="United States"/>
    <x v="103"/>
    <x v="0"/>
    <n v="40214"/>
    <x v="0"/>
    <s v="OFF-BI-10002215"/>
    <x v="1"/>
    <x v="8"/>
    <x v="20"/>
    <n v="21.3"/>
    <n v="3"/>
    <n v="0"/>
    <n v="9.798"/>
  </r>
  <r>
    <n v="6614"/>
    <x v="3285"/>
    <x v="1"/>
    <x v="1122"/>
    <d v="2012-04-28T00:00:00"/>
    <s v="Standard Class"/>
    <s v="JK-16090"/>
    <s v="Juliana Krohn"/>
    <x v="0"/>
    <s v="United States"/>
    <x v="103"/>
    <x v="0"/>
    <n v="40214"/>
    <x v="0"/>
    <s v="TEC-PH-10002103"/>
    <x v="2"/>
    <x v="7"/>
    <x v="534"/>
    <n v="469.95"/>
    <n v="5"/>
    <n v="0"/>
    <n v="131.58600000000001"/>
  </r>
  <r>
    <n v="6615"/>
    <x v="3285"/>
    <x v="1"/>
    <x v="1122"/>
    <d v="2012-04-28T00:00:00"/>
    <s v="Standard Class"/>
    <s v="JK-16090"/>
    <s v="Juliana Krohn"/>
    <x v="0"/>
    <s v="United States"/>
    <x v="103"/>
    <x v="0"/>
    <n v="40214"/>
    <x v="0"/>
    <s v="FUR-FU-10003394"/>
    <x v="0"/>
    <x v="5"/>
    <x v="578"/>
    <n v="209.88"/>
    <n v="3"/>
    <n v="0"/>
    <n v="35.679600000000001"/>
  </r>
  <r>
    <n v="6616"/>
    <x v="3286"/>
    <x v="0"/>
    <x v="26"/>
    <d v="2013-06-20T00:00:00"/>
    <s v="First Class"/>
    <s v="MV-18190"/>
    <s v="Mike Vittorini"/>
    <x v="0"/>
    <s v="United States"/>
    <x v="1"/>
    <x v="1"/>
    <n v="90045"/>
    <x v="1"/>
    <s v="FUR-BO-10004218"/>
    <x v="0"/>
    <x v="0"/>
    <x v="1584"/>
    <n v="239.666"/>
    <n v="2"/>
    <n v="0.15"/>
    <n v="14.098000000000001"/>
  </r>
  <r>
    <n v="6617"/>
    <x v="3286"/>
    <x v="0"/>
    <x v="26"/>
    <d v="2013-06-20T00:00:00"/>
    <s v="First Class"/>
    <s v="MV-18190"/>
    <s v="Mike Vittorini"/>
    <x v="0"/>
    <s v="United States"/>
    <x v="1"/>
    <x v="1"/>
    <n v="90045"/>
    <x v="1"/>
    <s v="OFF-LA-10000081"/>
    <x v="1"/>
    <x v="2"/>
    <x v="1321"/>
    <n v="22.5"/>
    <n v="6"/>
    <n v="0"/>
    <n v="10.8"/>
  </r>
  <r>
    <n v="6618"/>
    <x v="3286"/>
    <x v="0"/>
    <x v="26"/>
    <d v="2013-06-20T00:00:00"/>
    <s v="First Class"/>
    <s v="MV-18190"/>
    <s v="Mike Vittorini"/>
    <x v="0"/>
    <s v="United States"/>
    <x v="1"/>
    <x v="1"/>
    <n v="90045"/>
    <x v="1"/>
    <s v="OFF-PA-10001497"/>
    <x v="1"/>
    <x v="10"/>
    <x v="1746"/>
    <n v="219.84"/>
    <n v="4"/>
    <n v="0"/>
    <n v="107.7216"/>
  </r>
  <r>
    <n v="6619"/>
    <x v="3287"/>
    <x v="3"/>
    <x v="1123"/>
    <d v="2014-01-19T00:00:00"/>
    <s v="Second Class"/>
    <s v="CP-12085"/>
    <s v="Cathy Prescott"/>
    <x v="1"/>
    <s v="United States"/>
    <x v="24"/>
    <x v="25"/>
    <n v="65807"/>
    <x v="2"/>
    <s v="OFF-PA-10004983"/>
    <x v="1"/>
    <x v="10"/>
    <x v="1323"/>
    <n v="32.4"/>
    <n v="5"/>
    <n v="0"/>
    <n v="15.552"/>
  </r>
  <r>
    <n v="6620"/>
    <x v="3287"/>
    <x v="3"/>
    <x v="1123"/>
    <d v="2014-01-19T00:00:00"/>
    <s v="Second Class"/>
    <s v="CP-12085"/>
    <s v="Cathy Prescott"/>
    <x v="1"/>
    <s v="United States"/>
    <x v="24"/>
    <x v="25"/>
    <n v="65807"/>
    <x v="2"/>
    <s v="OFF-AR-10004010"/>
    <x v="1"/>
    <x v="6"/>
    <x v="1734"/>
    <n v="209.94"/>
    <n v="6"/>
    <n v="0"/>
    <n v="54.584400000000002"/>
  </r>
  <r>
    <n v="6621"/>
    <x v="3287"/>
    <x v="3"/>
    <x v="1123"/>
    <d v="2014-01-19T00:00:00"/>
    <s v="Second Class"/>
    <s v="CP-12085"/>
    <s v="Cathy Prescott"/>
    <x v="1"/>
    <s v="United States"/>
    <x v="24"/>
    <x v="25"/>
    <n v="65807"/>
    <x v="2"/>
    <s v="OFF-SU-10002881"/>
    <x v="1"/>
    <x v="14"/>
    <x v="461"/>
    <n v="4164.05"/>
    <n v="5"/>
    <n v="0"/>
    <n v="83.281000000000006"/>
  </r>
  <r>
    <n v="6622"/>
    <x v="3287"/>
    <x v="3"/>
    <x v="1123"/>
    <d v="2014-01-19T00:00:00"/>
    <s v="Second Class"/>
    <s v="CP-12085"/>
    <s v="Cathy Prescott"/>
    <x v="1"/>
    <s v="United States"/>
    <x v="24"/>
    <x v="25"/>
    <n v="65807"/>
    <x v="2"/>
    <s v="FUR-BO-10001608"/>
    <x v="0"/>
    <x v="0"/>
    <x v="1523"/>
    <n v="212.94"/>
    <n v="3"/>
    <n v="0"/>
    <n v="53.234999999999999"/>
  </r>
  <r>
    <n v="6623"/>
    <x v="3288"/>
    <x v="2"/>
    <x v="1124"/>
    <d v="2011-09-09T00:00:00"/>
    <s v="First Class"/>
    <s v="VP-21760"/>
    <s v="Victoria Pisteka"/>
    <x v="1"/>
    <s v="United States"/>
    <x v="8"/>
    <x v="1"/>
    <n v="94109"/>
    <x v="1"/>
    <s v="FUR-FU-10001487"/>
    <x v="0"/>
    <x v="5"/>
    <x v="5"/>
    <n v="41.88"/>
    <n v="6"/>
    <n v="0"/>
    <n v="12.145200000000001"/>
  </r>
  <r>
    <n v="6624"/>
    <x v="3288"/>
    <x v="2"/>
    <x v="1124"/>
    <d v="2011-09-09T00:00:00"/>
    <s v="First Class"/>
    <s v="VP-21760"/>
    <s v="Victoria Pisteka"/>
    <x v="1"/>
    <s v="United States"/>
    <x v="8"/>
    <x v="1"/>
    <n v="94109"/>
    <x v="1"/>
    <s v="OFF-LA-10001934"/>
    <x v="1"/>
    <x v="2"/>
    <x v="568"/>
    <n v="58.48"/>
    <n v="8"/>
    <n v="0"/>
    <n v="27.485600000000002"/>
  </r>
  <r>
    <n v="6625"/>
    <x v="3289"/>
    <x v="1"/>
    <x v="1125"/>
    <d v="2012-01-23T00:00:00"/>
    <s v="Standard Class"/>
    <s v="PM-18940"/>
    <s v="Paul MacIntyre"/>
    <x v="0"/>
    <s v="United States"/>
    <x v="480"/>
    <x v="5"/>
    <n v="77590"/>
    <x v="2"/>
    <s v="FUR-TA-10002855"/>
    <x v="0"/>
    <x v="3"/>
    <x v="1189"/>
    <n v="102.438"/>
    <n v="1"/>
    <n v="0.3"/>
    <n v="-13.1706"/>
  </r>
  <r>
    <n v="6626"/>
    <x v="3289"/>
    <x v="1"/>
    <x v="1125"/>
    <d v="2012-01-23T00:00:00"/>
    <s v="Standard Class"/>
    <s v="PM-18940"/>
    <s v="Paul MacIntyre"/>
    <x v="0"/>
    <s v="United States"/>
    <x v="480"/>
    <x v="5"/>
    <n v="77590"/>
    <x v="2"/>
    <s v="FUR-CH-10004875"/>
    <x v="0"/>
    <x v="1"/>
    <x v="1436"/>
    <n v="199.304"/>
    <n v="4"/>
    <n v="0.3"/>
    <n v="-8.5416000000000007"/>
  </r>
  <r>
    <n v="6627"/>
    <x v="3290"/>
    <x v="2"/>
    <x v="637"/>
    <d v="2011-12-21T00:00:00"/>
    <s v="Standard Class"/>
    <s v="TB-21400"/>
    <s v="Tom Boeckenhauer"/>
    <x v="0"/>
    <s v="United States"/>
    <x v="20"/>
    <x v="15"/>
    <n v="10024"/>
    <x v="3"/>
    <s v="TEC-MA-10001127"/>
    <x v="2"/>
    <x v="15"/>
    <x v="1610"/>
    <n v="6999.96"/>
    <n v="4"/>
    <n v="0"/>
    <n v="2239.9872"/>
  </r>
  <r>
    <n v="6628"/>
    <x v="3291"/>
    <x v="2"/>
    <x v="235"/>
    <d v="2011-05-27T00:00:00"/>
    <s v="Standard Class"/>
    <s v="EH-13990"/>
    <s v="Erica Hackney"/>
    <x v="0"/>
    <s v="United States"/>
    <x v="234"/>
    <x v="4"/>
    <n v="98006"/>
    <x v="1"/>
    <s v="OFF-PA-10003177"/>
    <x v="1"/>
    <x v="10"/>
    <x v="89"/>
    <n v="12.96"/>
    <n v="2"/>
    <n v="0"/>
    <n v="6.2207999999999997"/>
  </r>
  <r>
    <n v="6629"/>
    <x v="3292"/>
    <x v="1"/>
    <x v="444"/>
    <d v="2012-09-22T00:00:00"/>
    <s v="Second Class"/>
    <s v="GW-14605"/>
    <s v="Giulietta Weimer"/>
    <x v="0"/>
    <s v="United States"/>
    <x v="20"/>
    <x v="15"/>
    <n v="10024"/>
    <x v="3"/>
    <s v="TEC-PH-10000011"/>
    <x v="2"/>
    <x v="7"/>
    <x v="220"/>
    <n v="279.86"/>
    <n v="14"/>
    <n v="0"/>
    <n v="134.33279999999999"/>
  </r>
  <r>
    <n v="6630"/>
    <x v="3293"/>
    <x v="1"/>
    <x v="653"/>
    <d v="2012-06-10T00:00:00"/>
    <s v="Standard Class"/>
    <s v="NP-18685"/>
    <s v="Nora Pelletier"/>
    <x v="2"/>
    <s v="United States"/>
    <x v="481"/>
    <x v="3"/>
    <n v="27893"/>
    <x v="0"/>
    <s v="OFF-BI-10001757"/>
    <x v="1"/>
    <x v="8"/>
    <x v="1158"/>
    <n v="7.38"/>
    <n v="5"/>
    <n v="0.7"/>
    <n v="-5.4119999999999999"/>
  </r>
  <r>
    <n v="6631"/>
    <x v="3294"/>
    <x v="0"/>
    <x v="591"/>
    <d v="2013-12-31T00:00:00"/>
    <s v="Standard Class"/>
    <s v="JE-15715"/>
    <s v="Joe Elijah"/>
    <x v="0"/>
    <s v="United States"/>
    <x v="4"/>
    <x v="4"/>
    <n v="98115"/>
    <x v="1"/>
    <s v="FUR-CH-10000847"/>
    <x v="0"/>
    <x v="1"/>
    <x v="986"/>
    <n v="698.35199999999998"/>
    <n v="3"/>
    <n v="0.2"/>
    <n v="52.376399999999997"/>
  </r>
  <r>
    <n v="6632"/>
    <x v="3294"/>
    <x v="0"/>
    <x v="591"/>
    <d v="2013-12-31T00:00:00"/>
    <s v="Standard Class"/>
    <s v="JE-15715"/>
    <s v="Joe Elijah"/>
    <x v="0"/>
    <s v="United States"/>
    <x v="4"/>
    <x v="4"/>
    <n v="98115"/>
    <x v="1"/>
    <s v="FUR-TA-10001307"/>
    <x v="0"/>
    <x v="3"/>
    <x v="1090"/>
    <n v="1747.25"/>
    <n v="5"/>
    <n v="0"/>
    <n v="629.01"/>
  </r>
  <r>
    <n v="6633"/>
    <x v="3295"/>
    <x v="0"/>
    <x v="715"/>
    <d v="2013-09-05T00:00:00"/>
    <s v="Second Class"/>
    <s v="BE-11455"/>
    <s v="Brad Eason"/>
    <x v="2"/>
    <s v="United States"/>
    <x v="24"/>
    <x v="25"/>
    <n v="65807"/>
    <x v="2"/>
    <s v="OFF-AP-10001205"/>
    <x v="1"/>
    <x v="9"/>
    <x v="1285"/>
    <n v="54.48"/>
    <n v="1"/>
    <n v="0"/>
    <n v="15.2544"/>
  </r>
  <r>
    <n v="6634"/>
    <x v="3296"/>
    <x v="0"/>
    <x v="1057"/>
    <d v="2013-10-25T00:00:00"/>
    <s v="Same Day"/>
    <s v="SS-20590"/>
    <s v="Sonia Sunley"/>
    <x v="0"/>
    <s v="United States"/>
    <x v="8"/>
    <x v="1"/>
    <n v="94109"/>
    <x v="1"/>
    <s v="TEC-AC-10001838"/>
    <x v="2"/>
    <x v="11"/>
    <x v="645"/>
    <n v="199.99"/>
    <n v="1"/>
    <n v="0"/>
    <n v="85.995699999999999"/>
  </r>
  <r>
    <n v="6635"/>
    <x v="3297"/>
    <x v="3"/>
    <x v="636"/>
    <d v="2014-07-05T00:00:00"/>
    <s v="Same Day"/>
    <s v="MB-18085"/>
    <s v="Mick Brown"/>
    <x v="0"/>
    <s v="United States"/>
    <x v="35"/>
    <x v="3"/>
    <n v="28205"/>
    <x v="0"/>
    <s v="OFF-BI-10003982"/>
    <x v="1"/>
    <x v="8"/>
    <x v="346"/>
    <n v="68.540999999999997"/>
    <n v="11"/>
    <n v="0.7"/>
    <n v="-52.548099999999998"/>
  </r>
  <r>
    <n v="6636"/>
    <x v="3297"/>
    <x v="3"/>
    <x v="636"/>
    <d v="2014-07-05T00:00:00"/>
    <s v="Same Day"/>
    <s v="MB-18085"/>
    <s v="Mick Brown"/>
    <x v="0"/>
    <s v="United States"/>
    <x v="35"/>
    <x v="3"/>
    <n v="28205"/>
    <x v="0"/>
    <s v="TEC-PH-10004977"/>
    <x v="2"/>
    <x v="7"/>
    <x v="34"/>
    <n v="627.16800000000001"/>
    <n v="4"/>
    <n v="0.2"/>
    <n v="70.556399999999996"/>
  </r>
  <r>
    <n v="6637"/>
    <x v="3297"/>
    <x v="3"/>
    <x v="636"/>
    <d v="2014-07-05T00:00:00"/>
    <s v="Same Day"/>
    <s v="MB-18085"/>
    <s v="Mick Brown"/>
    <x v="0"/>
    <s v="United States"/>
    <x v="35"/>
    <x v="3"/>
    <n v="28205"/>
    <x v="0"/>
    <s v="OFF-LA-10003510"/>
    <x v="1"/>
    <x v="2"/>
    <x v="575"/>
    <n v="122.12"/>
    <n v="5"/>
    <n v="0.2"/>
    <n v="39.689"/>
  </r>
  <r>
    <n v="6638"/>
    <x v="3298"/>
    <x v="3"/>
    <x v="344"/>
    <d v="2014-01-12T00:00:00"/>
    <s v="Second Class"/>
    <s v="RP-19390"/>
    <s v="Resi PÃ¶lking"/>
    <x v="0"/>
    <s v="United States"/>
    <x v="20"/>
    <x v="15"/>
    <n v="10011"/>
    <x v="3"/>
    <s v="OFF-AR-10001573"/>
    <x v="1"/>
    <x v="6"/>
    <x v="368"/>
    <n v="6.99"/>
    <n v="3"/>
    <n v="0"/>
    <n v="2.0270999999999999"/>
  </r>
  <r>
    <n v="6639"/>
    <x v="3298"/>
    <x v="3"/>
    <x v="344"/>
    <d v="2014-01-12T00:00:00"/>
    <s v="Second Class"/>
    <s v="RP-19390"/>
    <s v="Resi PÃ¶lking"/>
    <x v="0"/>
    <s v="United States"/>
    <x v="20"/>
    <x v="15"/>
    <n v="10011"/>
    <x v="3"/>
    <s v="OFF-BI-10001196"/>
    <x v="1"/>
    <x v="8"/>
    <x v="1381"/>
    <n v="107.42400000000001"/>
    <n v="6"/>
    <n v="0.2"/>
    <n v="36.255600000000001"/>
  </r>
  <r>
    <n v="6640"/>
    <x v="3299"/>
    <x v="2"/>
    <x v="656"/>
    <d v="2011-02-11T00:00:00"/>
    <s v="Second Class"/>
    <s v="AJ-10780"/>
    <s v="Anthony Jacobs"/>
    <x v="1"/>
    <s v="United States"/>
    <x v="160"/>
    <x v="24"/>
    <n v="44052"/>
    <x v="3"/>
    <s v="FUR-TA-10003954"/>
    <x v="0"/>
    <x v="3"/>
    <x v="1208"/>
    <n v="1421.664"/>
    <n v="8"/>
    <n v="0.4"/>
    <n v="-734.52639999999997"/>
  </r>
  <r>
    <n v="6641"/>
    <x v="3300"/>
    <x v="3"/>
    <x v="485"/>
    <d v="2014-10-08T00:00:00"/>
    <s v="Standard Class"/>
    <s v="PO-18865"/>
    <s v="Patrick O'Donnell"/>
    <x v="0"/>
    <s v="United States"/>
    <x v="245"/>
    <x v="14"/>
    <n v="46203"/>
    <x v="2"/>
    <s v="OFF-BI-10001989"/>
    <x v="1"/>
    <x v="8"/>
    <x v="537"/>
    <n v="125.88"/>
    <n v="6"/>
    <n v="0"/>
    <n v="60.422400000000003"/>
  </r>
  <r>
    <n v="6642"/>
    <x v="3300"/>
    <x v="3"/>
    <x v="485"/>
    <d v="2014-10-08T00:00:00"/>
    <s v="Standard Class"/>
    <s v="PO-18865"/>
    <s v="Patrick O'Donnell"/>
    <x v="0"/>
    <s v="United States"/>
    <x v="245"/>
    <x v="14"/>
    <n v="46203"/>
    <x v="2"/>
    <s v="TEC-AC-10001714"/>
    <x v="2"/>
    <x v="11"/>
    <x v="678"/>
    <n v="79.78"/>
    <n v="2"/>
    <n v="0"/>
    <n v="29.518599999999999"/>
  </r>
  <r>
    <n v="6643"/>
    <x v="3300"/>
    <x v="3"/>
    <x v="485"/>
    <d v="2014-10-08T00:00:00"/>
    <s v="Standard Class"/>
    <s v="PO-18865"/>
    <s v="Patrick O'Donnell"/>
    <x v="0"/>
    <s v="United States"/>
    <x v="245"/>
    <x v="14"/>
    <n v="46203"/>
    <x v="2"/>
    <s v="OFF-LA-10003498"/>
    <x v="1"/>
    <x v="2"/>
    <x v="1740"/>
    <n v="133.19999999999999"/>
    <n v="9"/>
    <n v="0"/>
    <n v="66.599999999999994"/>
  </r>
  <r>
    <n v="6644"/>
    <x v="3301"/>
    <x v="1"/>
    <x v="544"/>
    <d v="2012-08-16T00:00:00"/>
    <s v="Standard Class"/>
    <s v="WB-21850"/>
    <s v="William Brown"/>
    <x v="0"/>
    <s v="United States"/>
    <x v="252"/>
    <x v="21"/>
    <n v="97756"/>
    <x v="1"/>
    <s v="TEC-PH-10000576"/>
    <x v="2"/>
    <x v="7"/>
    <x v="807"/>
    <n v="438.36799999999999"/>
    <n v="4"/>
    <n v="0.2"/>
    <n v="38.357199999999999"/>
  </r>
  <r>
    <n v="6645"/>
    <x v="3301"/>
    <x v="1"/>
    <x v="544"/>
    <d v="2012-08-16T00:00:00"/>
    <s v="Standard Class"/>
    <s v="WB-21850"/>
    <s v="William Brown"/>
    <x v="0"/>
    <s v="United States"/>
    <x v="252"/>
    <x v="21"/>
    <n v="97756"/>
    <x v="1"/>
    <s v="TEC-PH-10004188"/>
    <x v="2"/>
    <x v="7"/>
    <x v="763"/>
    <n v="139.94399999999999"/>
    <n v="7"/>
    <n v="0.2"/>
    <n v="-31.487400000000001"/>
  </r>
  <r>
    <n v="6646"/>
    <x v="3301"/>
    <x v="1"/>
    <x v="544"/>
    <d v="2012-08-16T00:00:00"/>
    <s v="Standard Class"/>
    <s v="WB-21850"/>
    <s v="William Brown"/>
    <x v="0"/>
    <s v="United States"/>
    <x v="252"/>
    <x v="21"/>
    <n v="97756"/>
    <x v="1"/>
    <s v="OFF-AP-10001469"/>
    <x v="1"/>
    <x v="9"/>
    <x v="581"/>
    <n v="133.47200000000001"/>
    <n v="4"/>
    <n v="0.2"/>
    <n v="15.015599999999999"/>
  </r>
  <r>
    <n v="6647"/>
    <x v="3302"/>
    <x v="0"/>
    <x v="272"/>
    <d v="2013-12-22T00:00:00"/>
    <s v="Standard Class"/>
    <s v="MP-18175"/>
    <s v="Mike Pelletier"/>
    <x v="2"/>
    <s v="United States"/>
    <x v="24"/>
    <x v="21"/>
    <n v="97477"/>
    <x v="1"/>
    <s v="FUR-TA-10003473"/>
    <x v="0"/>
    <x v="3"/>
    <x v="214"/>
    <n v="564.19500000000005"/>
    <n v="3"/>
    <n v="0.5"/>
    <n v="-304.6653"/>
  </r>
  <r>
    <n v="6648"/>
    <x v="3302"/>
    <x v="0"/>
    <x v="272"/>
    <d v="2013-12-22T00:00:00"/>
    <s v="Standard Class"/>
    <s v="MP-18175"/>
    <s v="Mike Pelletier"/>
    <x v="2"/>
    <s v="United States"/>
    <x v="24"/>
    <x v="21"/>
    <n v="97477"/>
    <x v="1"/>
    <s v="OFF-AP-10001205"/>
    <x v="1"/>
    <x v="9"/>
    <x v="1285"/>
    <n v="87.168000000000006"/>
    <n v="2"/>
    <n v="0.2"/>
    <n v="8.7167999999999992"/>
  </r>
  <r>
    <n v="6649"/>
    <x v="3303"/>
    <x v="3"/>
    <x v="565"/>
    <d v="2014-12-09T00:00:00"/>
    <s v="First Class"/>
    <s v="BF-11020"/>
    <s v="Barry FranzÃ¶sisch"/>
    <x v="1"/>
    <s v="United States"/>
    <x v="81"/>
    <x v="5"/>
    <n v="76017"/>
    <x v="2"/>
    <s v="OFF-BI-10002429"/>
    <x v="1"/>
    <x v="8"/>
    <x v="467"/>
    <n v="42.616"/>
    <n v="7"/>
    <n v="0.8"/>
    <n v="-68.185599999999994"/>
  </r>
  <r>
    <n v="6650"/>
    <x v="3303"/>
    <x v="3"/>
    <x v="565"/>
    <d v="2014-12-09T00:00:00"/>
    <s v="First Class"/>
    <s v="BF-11020"/>
    <s v="Barry FranzÃ¶sisch"/>
    <x v="1"/>
    <s v="United States"/>
    <x v="81"/>
    <x v="5"/>
    <n v="76017"/>
    <x v="2"/>
    <s v="TEC-CO-10001943"/>
    <x v="2"/>
    <x v="16"/>
    <x v="1666"/>
    <n v="319.98399999999998"/>
    <n v="2"/>
    <n v="0.2"/>
    <n v="107.99460000000001"/>
  </r>
  <r>
    <n v="6651"/>
    <x v="3303"/>
    <x v="3"/>
    <x v="565"/>
    <d v="2014-12-09T00:00:00"/>
    <s v="First Class"/>
    <s v="BF-11020"/>
    <s v="Barry FranzÃ¶sisch"/>
    <x v="1"/>
    <s v="United States"/>
    <x v="81"/>
    <x v="5"/>
    <n v="76017"/>
    <x v="2"/>
    <s v="OFF-FA-10004854"/>
    <x v="1"/>
    <x v="13"/>
    <x v="268"/>
    <n v="45.92"/>
    <n v="5"/>
    <n v="0.2"/>
    <n v="15.497999999999999"/>
  </r>
  <r>
    <n v="6652"/>
    <x v="3303"/>
    <x v="3"/>
    <x v="565"/>
    <d v="2014-12-09T00:00:00"/>
    <s v="First Class"/>
    <s v="BF-11020"/>
    <s v="Barry FranzÃ¶sisch"/>
    <x v="1"/>
    <s v="United States"/>
    <x v="81"/>
    <x v="5"/>
    <n v="76017"/>
    <x v="2"/>
    <s v="FUR-FU-10001095"/>
    <x v="0"/>
    <x v="5"/>
    <x v="741"/>
    <n v="21.184000000000001"/>
    <n v="2"/>
    <n v="0.6"/>
    <n v="-11.651199999999999"/>
  </r>
  <r>
    <n v="6653"/>
    <x v="3303"/>
    <x v="3"/>
    <x v="565"/>
    <d v="2014-12-09T00:00:00"/>
    <s v="First Class"/>
    <s v="BF-11020"/>
    <s v="Barry FranzÃ¶sisch"/>
    <x v="1"/>
    <s v="United States"/>
    <x v="81"/>
    <x v="5"/>
    <n v="76017"/>
    <x v="2"/>
    <s v="OFF-PA-10000061"/>
    <x v="1"/>
    <x v="10"/>
    <x v="179"/>
    <n v="20.736000000000001"/>
    <n v="4"/>
    <n v="0.2"/>
    <n v="7.2576000000000001"/>
  </r>
  <r>
    <n v="6654"/>
    <x v="3303"/>
    <x v="3"/>
    <x v="565"/>
    <d v="2014-12-09T00:00:00"/>
    <s v="First Class"/>
    <s v="BF-11020"/>
    <s v="Barry FranzÃ¶sisch"/>
    <x v="1"/>
    <s v="United States"/>
    <x v="81"/>
    <x v="5"/>
    <n v="76017"/>
    <x v="2"/>
    <s v="FUR-CH-10003535"/>
    <x v="0"/>
    <x v="1"/>
    <x v="1513"/>
    <n v="213.43"/>
    <n v="5"/>
    <n v="0.3"/>
    <n v="-39.637"/>
  </r>
  <r>
    <n v="6655"/>
    <x v="3304"/>
    <x v="3"/>
    <x v="297"/>
    <d v="2014-02-28T00:00:00"/>
    <s v="Standard Class"/>
    <s v="KM-16375"/>
    <s v="Katherine Murray"/>
    <x v="2"/>
    <s v="United States"/>
    <x v="23"/>
    <x v="16"/>
    <n v="85234"/>
    <x v="1"/>
    <s v="TEC-PH-10004447"/>
    <x v="2"/>
    <x v="7"/>
    <x v="857"/>
    <n v="333.57600000000002"/>
    <n v="3"/>
    <n v="0.2"/>
    <n v="25.0182"/>
  </r>
  <r>
    <n v="6656"/>
    <x v="3304"/>
    <x v="3"/>
    <x v="297"/>
    <d v="2014-02-28T00:00:00"/>
    <s v="Standard Class"/>
    <s v="KM-16375"/>
    <s v="Katherine Murray"/>
    <x v="2"/>
    <s v="United States"/>
    <x v="23"/>
    <x v="16"/>
    <n v="85234"/>
    <x v="1"/>
    <s v="TEC-AC-10001114"/>
    <x v="2"/>
    <x v="11"/>
    <x v="1202"/>
    <n v="31.992000000000001"/>
    <n v="1"/>
    <n v="0.2"/>
    <n v="4.7988"/>
  </r>
  <r>
    <n v="6657"/>
    <x v="3304"/>
    <x v="3"/>
    <x v="297"/>
    <d v="2014-02-28T00:00:00"/>
    <s v="Standard Class"/>
    <s v="KM-16375"/>
    <s v="Katherine Murray"/>
    <x v="2"/>
    <s v="United States"/>
    <x v="23"/>
    <x v="16"/>
    <n v="85234"/>
    <x v="1"/>
    <s v="OFF-ST-10000563"/>
    <x v="1"/>
    <x v="4"/>
    <x v="894"/>
    <n v="51.167999999999999"/>
    <n v="2"/>
    <n v="0.2"/>
    <n v="-6.3959999999999999"/>
  </r>
  <r>
    <n v="6658"/>
    <x v="3304"/>
    <x v="3"/>
    <x v="297"/>
    <d v="2014-02-28T00:00:00"/>
    <s v="Standard Class"/>
    <s v="KM-16375"/>
    <s v="Katherine Murray"/>
    <x v="2"/>
    <s v="United States"/>
    <x v="23"/>
    <x v="16"/>
    <n v="85234"/>
    <x v="1"/>
    <s v="OFF-EN-10004846"/>
    <x v="1"/>
    <x v="12"/>
    <x v="1488"/>
    <n v="10.64"/>
    <n v="5"/>
    <n v="0.2"/>
    <n v="3.8570000000000002"/>
  </r>
  <r>
    <n v="6659"/>
    <x v="3304"/>
    <x v="3"/>
    <x v="297"/>
    <d v="2014-02-28T00:00:00"/>
    <s v="Standard Class"/>
    <s v="KM-16375"/>
    <s v="Katherine Murray"/>
    <x v="2"/>
    <s v="United States"/>
    <x v="23"/>
    <x v="16"/>
    <n v="85234"/>
    <x v="1"/>
    <s v="FUR-FU-10002253"/>
    <x v="0"/>
    <x v="5"/>
    <x v="587"/>
    <n v="68.703999999999994"/>
    <n v="2"/>
    <n v="0.2"/>
    <n v="16.3172"/>
  </r>
  <r>
    <n v="6660"/>
    <x v="3304"/>
    <x v="3"/>
    <x v="297"/>
    <d v="2014-02-28T00:00:00"/>
    <s v="Standard Class"/>
    <s v="KM-16375"/>
    <s v="Katherine Murray"/>
    <x v="2"/>
    <s v="United States"/>
    <x v="23"/>
    <x v="16"/>
    <n v="85234"/>
    <x v="1"/>
    <s v="FUR-TA-10001039"/>
    <x v="0"/>
    <x v="3"/>
    <x v="824"/>
    <n v="386.91"/>
    <n v="9"/>
    <n v="0.5"/>
    <n v="-185.71680000000001"/>
  </r>
  <r>
    <n v="6661"/>
    <x v="3305"/>
    <x v="1"/>
    <x v="816"/>
    <d v="2012-10-08T00:00:00"/>
    <s v="Second Class"/>
    <s v="DB-13405"/>
    <s v="Denny Blanton"/>
    <x v="0"/>
    <s v="United States"/>
    <x v="104"/>
    <x v="31"/>
    <n v="1841"/>
    <x v="3"/>
    <s v="OFF-AR-10004587"/>
    <x v="1"/>
    <x v="6"/>
    <x v="1624"/>
    <n v="39.659999999999997"/>
    <n v="2"/>
    <n v="0"/>
    <n v="11.898"/>
  </r>
  <r>
    <n v="6662"/>
    <x v="3305"/>
    <x v="1"/>
    <x v="816"/>
    <d v="2012-10-08T00:00:00"/>
    <s v="Second Class"/>
    <s v="DB-13405"/>
    <s v="Denny Blanton"/>
    <x v="0"/>
    <s v="United States"/>
    <x v="104"/>
    <x v="31"/>
    <n v="1841"/>
    <x v="3"/>
    <s v="OFF-AP-10004336"/>
    <x v="1"/>
    <x v="9"/>
    <x v="1031"/>
    <n v="113.92"/>
    <n v="2"/>
    <n v="0"/>
    <n v="33.036799999999999"/>
  </r>
  <r>
    <n v="6663"/>
    <x v="3305"/>
    <x v="1"/>
    <x v="816"/>
    <d v="2012-10-08T00:00:00"/>
    <s v="Second Class"/>
    <s v="DB-13405"/>
    <s v="Denny Blanton"/>
    <x v="0"/>
    <s v="United States"/>
    <x v="104"/>
    <x v="31"/>
    <n v="1841"/>
    <x v="3"/>
    <s v="OFF-BI-10001718"/>
    <x v="1"/>
    <x v="8"/>
    <x v="1216"/>
    <n v="447.86"/>
    <n v="7"/>
    <n v="0"/>
    <n v="210.49420000000001"/>
  </r>
  <r>
    <n v="6664"/>
    <x v="3306"/>
    <x v="3"/>
    <x v="40"/>
    <d v="2014-02-11T00:00:00"/>
    <s v="Standard Class"/>
    <s v="OT-18730"/>
    <s v="Olvera Toch"/>
    <x v="0"/>
    <s v="United States"/>
    <x v="173"/>
    <x v="17"/>
    <n v="23464"/>
    <x v="0"/>
    <s v="FUR-TA-10001520"/>
    <x v="0"/>
    <x v="3"/>
    <x v="711"/>
    <n v="356.85"/>
    <n v="5"/>
    <n v="0"/>
    <n v="60.664499999999997"/>
  </r>
  <r>
    <n v="6665"/>
    <x v="3306"/>
    <x v="3"/>
    <x v="40"/>
    <d v="2014-02-11T00:00:00"/>
    <s v="Standard Class"/>
    <s v="OT-18730"/>
    <s v="Olvera Toch"/>
    <x v="0"/>
    <s v="United States"/>
    <x v="173"/>
    <x v="17"/>
    <n v="23464"/>
    <x v="0"/>
    <s v="OFF-EN-10002831"/>
    <x v="1"/>
    <x v="12"/>
    <x v="828"/>
    <n v="251.58"/>
    <n v="7"/>
    <n v="0"/>
    <n v="113.211"/>
  </r>
  <r>
    <n v="6666"/>
    <x v="3307"/>
    <x v="0"/>
    <x v="216"/>
    <d v="2013-07-19T00:00:00"/>
    <s v="Second Class"/>
    <s v="JS-15880"/>
    <s v="John Stevenson"/>
    <x v="0"/>
    <s v="United States"/>
    <x v="218"/>
    <x v="5"/>
    <n v="75061"/>
    <x v="2"/>
    <s v="OFF-PA-10001497"/>
    <x v="1"/>
    <x v="10"/>
    <x v="1746"/>
    <n v="219.84"/>
    <n v="5"/>
    <n v="0.2"/>
    <n v="79.691999999999993"/>
  </r>
  <r>
    <n v="6667"/>
    <x v="3308"/>
    <x v="3"/>
    <x v="605"/>
    <d v="2014-05-15T00:00:00"/>
    <s v="Second Class"/>
    <s v="CA-12775"/>
    <s v="Cynthia Arntzen"/>
    <x v="0"/>
    <s v="United States"/>
    <x v="219"/>
    <x v="30"/>
    <n v="8360"/>
    <x v="3"/>
    <s v="FUR-FU-10000719"/>
    <x v="0"/>
    <x v="5"/>
    <x v="1664"/>
    <n v="42.85"/>
    <n v="5"/>
    <n v="0"/>
    <n v="15.426"/>
  </r>
  <r>
    <n v="6668"/>
    <x v="3308"/>
    <x v="3"/>
    <x v="605"/>
    <d v="2014-05-15T00:00:00"/>
    <s v="Second Class"/>
    <s v="CA-12775"/>
    <s v="Cynthia Arntzen"/>
    <x v="0"/>
    <s v="United States"/>
    <x v="219"/>
    <x v="30"/>
    <n v="8360"/>
    <x v="3"/>
    <s v="OFF-LA-10002271"/>
    <x v="1"/>
    <x v="2"/>
    <x v="635"/>
    <n v="6.16"/>
    <n v="2"/>
    <n v="0"/>
    <n v="2.9567999999999999"/>
  </r>
  <r>
    <n v="6669"/>
    <x v="3308"/>
    <x v="3"/>
    <x v="605"/>
    <d v="2014-05-15T00:00:00"/>
    <s v="Second Class"/>
    <s v="CA-12775"/>
    <s v="Cynthia Arntzen"/>
    <x v="0"/>
    <s v="United States"/>
    <x v="219"/>
    <x v="30"/>
    <n v="8360"/>
    <x v="3"/>
    <s v="OFF-SU-10004661"/>
    <x v="1"/>
    <x v="14"/>
    <x v="1748"/>
    <n v="17"/>
    <n v="2"/>
    <n v="0"/>
    <n v="4.42"/>
  </r>
  <r>
    <n v="6670"/>
    <x v="3308"/>
    <x v="3"/>
    <x v="605"/>
    <d v="2014-05-15T00:00:00"/>
    <s v="Second Class"/>
    <s v="CA-12775"/>
    <s v="Cynthia Arntzen"/>
    <x v="0"/>
    <s v="United States"/>
    <x v="219"/>
    <x v="30"/>
    <n v="8360"/>
    <x v="3"/>
    <s v="TEC-AC-10004859"/>
    <x v="2"/>
    <x v="11"/>
    <x v="1545"/>
    <n v="87.4"/>
    <n v="5"/>
    <n v="0"/>
    <n v="34.96"/>
  </r>
  <r>
    <n v="6671"/>
    <x v="3309"/>
    <x v="3"/>
    <x v="1126"/>
    <d v="2014-05-30T00:00:00"/>
    <s v="Standard Class"/>
    <s v="MH-18115"/>
    <s v="Mick Hernandez"/>
    <x v="2"/>
    <s v="United States"/>
    <x v="38"/>
    <x v="32"/>
    <n v="31907"/>
    <x v="0"/>
    <s v="OFF-BI-10002824"/>
    <x v="1"/>
    <x v="8"/>
    <x v="523"/>
    <n v="29.84"/>
    <n v="2"/>
    <n v="0"/>
    <n v="13.428000000000001"/>
  </r>
  <r>
    <n v="6672"/>
    <x v="3310"/>
    <x v="2"/>
    <x v="709"/>
    <d v="2011-08-27T00:00:00"/>
    <s v="Second Class"/>
    <s v="RB-19645"/>
    <s v="Robert Barroso"/>
    <x v="1"/>
    <s v="United States"/>
    <x v="1"/>
    <x v="1"/>
    <n v="90032"/>
    <x v="1"/>
    <s v="OFF-BI-10001575"/>
    <x v="1"/>
    <x v="8"/>
    <x v="577"/>
    <n v="49.567999999999998"/>
    <n v="2"/>
    <n v="0.2"/>
    <n v="17.348800000000001"/>
  </r>
  <r>
    <n v="6673"/>
    <x v="3311"/>
    <x v="1"/>
    <x v="861"/>
    <d v="2012-09-16T00:00:00"/>
    <s v="Standard Class"/>
    <s v="SB-20290"/>
    <s v="Sean Braxton"/>
    <x v="1"/>
    <s v="United States"/>
    <x v="70"/>
    <x v="1"/>
    <n v="92024"/>
    <x v="1"/>
    <s v="OFF-AR-10000380"/>
    <x v="1"/>
    <x v="6"/>
    <x v="108"/>
    <n v="265.86"/>
    <n v="7"/>
    <n v="0"/>
    <n v="79.757999999999996"/>
  </r>
  <r>
    <n v="6674"/>
    <x v="3312"/>
    <x v="1"/>
    <x v="577"/>
    <d v="2012-12-09T00:00:00"/>
    <s v="Standard Class"/>
    <s v="TW-21025"/>
    <s v="Tamara Willingham"/>
    <x v="2"/>
    <s v="United States"/>
    <x v="262"/>
    <x v="17"/>
    <n v="22901"/>
    <x v="0"/>
    <s v="FUR-FU-10000820"/>
    <x v="0"/>
    <x v="5"/>
    <x v="1774"/>
    <n v="67.959999999999994"/>
    <n v="4"/>
    <n v="0"/>
    <n v="12.232799999999999"/>
  </r>
  <r>
    <n v="6675"/>
    <x v="3313"/>
    <x v="1"/>
    <x v="82"/>
    <d v="2012-11-23T00:00:00"/>
    <s v="Second Class"/>
    <s v="DL-13330"/>
    <s v="Denise Leinenbach"/>
    <x v="0"/>
    <s v="United States"/>
    <x v="104"/>
    <x v="14"/>
    <n v="46226"/>
    <x v="2"/>
    <s v="OFF-AR-10003759"/>
    <x v="1"/>
    <x v="6"/>
    <x v="838"/>
    <n v="10.92"/>
    <n v="6"/>
    <n v="0"/>
    <n v="4.9139999999999997"/>
  </r>
  <r>
    <n v="6676"/>
    <x v="3313"/>
    <x v="1"/>
    <x v="82"/>
    <d v="2012-11-23T00:00:00"/>
    <s v="Second Class"/>
    <s v="DL-13330"/>
    <s v="Denise Leinenbach"/>
    <x v="0"/>
    <s v="United States"/>
    <x v="104"/>
    <x v="14"/>
    <n v="46226"/>
    <x v="2"/>
    <s v="TEC-MA-10002930"/>
    <x v="2"/>
    <x v="15"/>
    <x v="1775"/>
    <n v="83.9"/>
    <n v="2"/>
    <n v="0"/>
    <n v="22.652999999999999"/>
  </r>
  <r>
    <n v="6677"/>
    <x v="3313"/>
    <x v="1"/>
    <x v="82"/>
    <d v="2012-11-23T00:00:00"/>
    <s v="Second Class"/>
    <s v="DL-13330"/>
    <s v="Denise Leinenbach"/>
    <x v="0"/>
    <s v="United States"/>
    <x v="104"/>
    <x v="14"/>
    <n v="46226"/>
    <x v="2"/>
    <s v="OFF-AP-10004052"/>
    <x v="1"/>
    <x v="9"/>
    <x v="1662"/>
    <n v="19.75"/>
    <n v="5"/>
    <n v="0"/>
    <n v="5.1349999999999998"/>
  </r>
  <r>
    <n v="6678"/>
    <x v="3313"/>
    <x v="1"/>
    <x v="82"/>
    <d v="2012-11-23T00:00:00"/>
    <s v="Second Class"/>
    <s v="DL-13330"/>
    <s v="Denise Leinenbach"/>
    <x v="0"/>
    <s v="United States"/>
    <x v="104"/>
    <x v="14"/>
    <n v="46226"/>
    <x v="2"/>
    <s v="TEC-AC-10000990"/>
    <x v="2"/>
    <x v="11"/>
    <x v="1522"/>
    <n v="393.54"/>
    <n v="3"/>
    <n v="0"/>
    <n v="165.2868"/>
  </r>
  <r>
    <n v="6679"/>
    <x v="3314"/>
    <x v="2"/>
    <x v="982"/>
    <d v="2011-10-14T00:00:00"/>
    <s v="Standard Class"/>
    <s v="SD-20485"/>
    <s v="Shirley Daniels"/>
    <x v="2"/>
    <s v="United States"/>
    <x v="42"/>
    <x v="16"/>
    <n v="85023"/>
    <x v="1"/>
    <s v="FUR-FU-10003724"/>
    <x v="0"/>
    <x v="5"/>
    <x v="887"/>
    <n v="46.872"/>
    <n v="7"/>
    <n v="0.2"/>
    <n v="3.5154000000000001"/>
  </r>
  <r>
    <n v="6680"/>
    <x v="3315"/>
    <x v="3"/>
    <x v="264"/>
    <d v="2014-08-09T00:00:00"/>
    <s v="Second Class"/>
    <s v="TB-21055"/>
    <s v="Ted Butterfield"/>
    <x v="0"/>
    <s v="United States"/>
    <x v="255"/>
    <x v="29"/>
    <n v="6450"/>
    <x v="3"/>
    <s v="OFF-ST-10000918"/>
    <x v="1"/>
    <x v="4"/>
    <x v="372"/>
    <n v="10.9"/>
    <n v="1"/>
    <n v="0"/>
    <n v="2.8340000000000001"/>
  </r>
  <r>
    <n v="6681"/>
    <x v="3315"/>
    <x v="3"/>
    <x v="264"/>
    <d v="2014-08-09T00:00:00"/>
    <s v="Second Class"/>
    <s v="TB-21055"/>
    <s v="Ted Butterfield"/>
    <x v="0"/>
    <s v="United States"/>
    <x v="255"/>
    <x v="29"/>
    <n v="6450"/>
    <x v="3"/>
    <s v="OFF-PA-10000157"/>
    <x v="1"/>
    <x v="10"/>
    <x v="364"/>
    <n v="79.92"/>
    <n v="4"/>
    <n v="0"/>
    <n v="37.562399999999997"/>
  </r>
  <r>
    <n v="6682"/>
    <x v="3315"/>
    <x v="3"/>
    <x v="264"/>
    <d v="2014-08-09T00:00:00"/>
    <s v="Second Class"/>
    <s v="TB-21055"/>
    <s v="Ted Butterfield"/>
    <x v="0"/>
    <s v="United States"/>
    <x v="255"/>
    <x v="29"/>
    <n v="6450"/>
    <x v="3"/>
    <s v="OFF-PA-10002499"/>
    <x v="1"/>
    <x v="10"/>
    <x v="1601"/>
    <n v="146.82"/>
    <n v="3"/>
    <n v="0"/>
    <n v="73.41"/>
  </r>
  <r>
    <n v="6683"/>
    <x v="3316"/>
    <x v="3"/>
    <x v="314"/>
    <d v="2014-03-01T00:00:00"/>
    <s v="First Class"/>
    <s v="DP-13390"/>
    <s v="Dennis Pardue"/>
    <x v="2"/>
    <s v="United States"/>
    <x v="47"/>
    <x v="6"/>
    <n v="53132"/>
    <x v="2"/>
    <s v="OFF-BI-10002012"/>
    <x v="1"/>
    <x v="8"/>
    <x v="742"/>
    <n v="3.6"/>
    <n v="2"/>
    <n v="0"/>
    <n v="1.728"/>
  </r>
  <r>
    <n v="6684"/>
    <x v="3317"/>
    <x v="2"/>
    <x v="1127"/>
    <d v="2011-10-11T00:00:00"/>
    <s v="Standard Class"/>
    <s v="DE-13255"/>
    <s v="Deanra Eno"/>
    <x v="2"/>
    <s v="United States"/>
    <x v="1"/>
    <x v="1"/>
    <n v="90008"/>
    <x v="1"/>
    <s v="FUR-FU-10000320"/>
    <x v="0"/>
    <x v="5"/>
    <x v="1512"/>
    <n v="20.04"/>
    <n v="6"/>
    <n v="0"/>
    <n v="8.8176000000000005"/>
  </r>
  <r>
    <n v="6685"/>
    <x v="3318"/>
    <x v="1"/>
    <x v="997"/>
    <d v="2012-12-22T00:00:00"/>
    <s v="Standard Class"/>
    <s v="MC-18100"/>
    <s v="Mick Crebagga"/>
    <x v="0"/>
    <s v="United States"/>
    <x v="41"/>
    <x v="10"/>
    <n v="61701"/>
    <x v="2"/>
    <s v="OFF-ST-10003716"/>
    <x v="1"/>
    <x v="4"/>
    <x v="889"/>
    <n v="180.01599999999999"/>
    <n v="1"/>
    <n v="0.2"/>
    <n v="-15.7514"/>
  </r>
  <r>
    <n v="6686"/>
    <x v="3318"/>
    <x v="1"/>
    <x v="997"/>
    <d v="2012-12-22T00:00:00"/>
    <s v="Standard Class"/>
    <s v="MC-18100"/>
    <s v="Mick Crebagga"/>
    <x v="0"/>
    <s v="United States"/>
    <x v="41"/>
    <x v="10"/>
    <n v="61701"/>
    <x v="2"/>
    <s v="FUR-FU-10000965"/>
    <x v="0"/>
    <x v="5"/>
    <x v="682"/>
    <n v="41.552"/>
    <n v="2"/>
    <n v="0.6"/>
    <n v="-19.737200000000001"/>
  </r>
  <r>
    <n v="6687"/>
    <x v="3318"/>
    <x v="1"/>
    <x v="997"/>
    <d v="2012-12-22T00:00:00"/>
    <s v="Standard Class"/>
    <s v="MC-18100"/>
    <s v="Mick Crebagga"/>
    <x v="0"/>
    <s v="United States"/>
    <x v="41"/>
    <x v="10"/>
    <n v="61701"/>
    <x v="2"/>
    <s v="OFF-AR-10003829"/>
    <x v="1"/>
    <x v="6"/>
    <x v="934"/>
    <n v="13.12"/>
    <n v="5"/>
    <n v="0.2"/>
    <n v="1.476"/>
  </r>
  <r>
    <n v="6688"/>
    <x v="3319"/>
    <x v="1"/>
    <x v="263"/>
    <d v="2012-05-21T00:00:00"/>
    <s v="Standard Class"/>
    <s v="HG-15025"/>
    <s v="Hunter Glantz"/>
    <x v="0"/>
    <s v="United States"/>
    <x v="1"/>
    <x v="1"/>
    <n v="90032"/>
    <x v="1"/>
    <s v="OFF-ST-10003470"/>
    <x v="1"/>
    <x v="4"/>
    <x v="1339"/>
    <n v="1117.92"/>
    <n v="4"/>
    <n v="0"/>
    <n v="55.896000000000001"/>
  </r>
  <r>
    <n v="6689"/>
    <x v="3320"/>
    <x v="3"/>
    <x v="434"/>
    <d v="2014-03-16T00:00:00"/>
    <s v="Second Class"/>
    <s v="CM-11815"/>
    <s v="Candace McMahon"/>
    <x v="1"/>
    <s v="United States"/>
    <x v="8"/>
    <x v="1"/>
    <n v="94109"/>
    <x v="1"/>
    <s v="TEC-AC-10004568"/>
    <x v="2"/>
    <x v="11"/>
    <x v="1109"/>
    <n v="111.96"/>
    <n v="4"/>
    <n v="0"/>
    <n v="21.272400000000001"/>
  </r>
  <r>
    <n v="6690"/>
    <x v="3321"/>
    <x v="3"/>
    <x v="574"/>
    <d v="2014-10-12T00:00:00"/>
    <s v="Standard Class"/>
    <s v="RP-19855"/>
    <s v="Roy Phan"/>
    <x v="1"/>
    <s v="United States"/>
    <x v="12"/>
    <x v="5"/>
    <n v="77095"/>
    <x v="2"/>
    <s v="OFF-AR-10000817"/>
    <x v="1"/>
    <x v="6"/>
    <x v="1255"/>
    <n v="12.16"/>
    <n v="5"/>
    <n v="0.2"/>
    <n v="2.1280000000000001"/>
  </r>
  <r>
    <n v="6691"/>
    <x v="3322"/>
    <x v="3"/>
    <x v="689"/>
    <d v="2014-06-08T00:00:00"/>
    <s v="Standard Class"/>
    <s v="LS-17200"/>
    <s v="Luke Schmidt"/>
    <x v="1"/>
    <s v="United States"/>
    <x v="158"/>
    <x v="6"/>
    <n v="53209"/>
    <x v="2"/>
    <s v="OFF-BI-10003460"/>
    <x v="1"/>
    <x v="8"/>
    <x v="234"/>
    <n v="17.52"/>
    <n v="4"/>
    <n v="0"/>
    <n v="8.4095999999999993"/>
  </r>
  <r>
    <n v="6692"/>
    <x v="3322"/>
    <x v="3"/>
    <x v="689"/>
    <d v="2014-06-08T00:00:00"/>
    <s v="Standard Class"/>
    <s v="LS-17200"/>
    <s v="Luke Schmidt"/>
    <x v="1"/>
    <s v="United States"/>
    <x v="158"/>
    <x v="6"/>
    <n v="53209"/>
    <x v="2"/>
    <s v="OFF-AP-10002472"/>
    <x v="1"/>
    <x v="9"/>
    <x v="403"/>
    <n v="155.88"/>
    <n v="6"/>
    <n v="0"/>
    <n v="54.558"/>
  </r>
  <r>
    <n v="6693"/>
    <x v="3323"/>
    <x v="3"/>
    <x v="938"/>
    <d v="2014-08-14T00:00:00"/>
    <s v="Second Class"/>
    <s v="DR-12940"/>
    <s v="Daniel Raglin"/>
    <x v="2"/>
    <s v="United States"/>
    <x v="335"/>
    <x v="28"/>
    <n v="70601"/>
    <x v="0"/>
    <s v="OFF-BI-10000632"/>
    <x v="1"/>
    <x v="8"/>
    <x v="1288"/>
    <n v="477.51"/>
    <n v="11"/>
    <n v="0"/>
    <n v="219.65459999999999"/>
  </r>
  <r>
    <n v="6694"/>
    <x v="3324"/>
    <x v="3"/>
    <x v="1033"/>
    <d v="2014-03-10T00:00:00"/>
    <s v="Second Class"/>
    <s v="CC-12475"/>
    <s v="Cindy Chapman"/>
    <x v="0"/>
    <s v="United States"/>
    <x v="248"/>
    <x v="39"/>
    <n v="21215"/>
    <x v="3"/>
    <s v="OFF-PA-10000062"/>
    <x v="1"/>
    <x v="10"/>
    <x v="1375"/>
    <n v="164.88"/>
    <n v="3"/>
    <n v="0"/>
    <n v="80.791200000000003"/>
  </r>
  <r>
    <n v="6695"/>
    <x v="3325"/>
    <x v="0"/>
    <x v="370"/>
    <d v="2013-08-31T00:00:00"/>
    <s v="Standard Class"/>
    <s v="SS-20515"/>
    <s v="Shirley Schmidt"/>
    <x v="2"/>
    <s v="United States"/>
    <x v="47"/>
    <x v="6"/>
    <n v="53132"/>
    <x v="2"/>
    <s v="TEC-AC-10002006"/>
    <x v="2"/>
    <x v="11"/>
    <x v="1078"/>
    <n v="47.97"/>
    <n v="3"/>
    <n v="0"/>
    <n v="14.870699999999999"/>
  </r>
  <r>
    <n v="6696"/>
    <x v="3326"/>
    <x v="0"/>
    <x v="499"/>
    <d v="2013-08-12T00:00:00"/>
    <s v="Standard Class"/>
    <s v="JF-15190"/>
    <s v="Jamie Frazer"/>
    <x v="0"/>
    <s v="United States"/>
    <x v="20"/>
    <x v="15"/>
    <n v="10024"/>
    <x v="3"/>
    <s v="OFF-BI-10004318"/>
    <x v="1"/>
    <x v="8"/>
    <x v="1574"/>
    <n v="415.17599999999999"/>
    <n v="3"/>
    <n v="0.2"/>
    <n v="134.93219999999999"/>
  </r>
  <r>
    <n v="6697"/>
    <x v="3326"/>
    <x v="0"/>
    <x v="499"/>
    <d v="2013-08-12T00:00:00"/>
    <s v="Standard Class"/>
    <s v="JF-15190"/>
    <s v="Jamie Frazer"/>
    <x v="0"/>
    <s v="United States"/>
    <x v="20"/>
    <x v="15"/>
    <n v="10024"/>
    <x v="3"/>
    <s v="OFF-BI-10004236"/>
    <x v="1"/>
    <x v="8"/>
    <x v="891"/>
    <n v="35.231999999999999"/>
    <n v="3"/>
    <n v="0.2"/>
    <n v="11.4504"/>
  </r>
  <r>
    <n v="6698"/>
    <x v="3326"/>
    <x v="0"/>
    <x v="499"/>
    <d v="2013-08-12T00:00:00"/>
    <s v="Standard Class"/>
    <s v="JF-15190"/>
    <s v="Jamie Frazer"/>
    <x v="0"/>
    <s v="United States"/>
    <x v="20"/>
    <x v="15"/>
    <n v="10024"/>
    <x v="3"/>
    <s v="OFF-PA-10000062"/>
    <x v="1"/>
    <x v="10"/>
    <x v="1375"/>
    <n v="54.96"/>
    <n v="1"/>
    <n v="0"/>
    <n v="26.930399999999999"/>
  </r>
  <r>
    <n v="6699"/>
    <x v="3327"/>
    <x v="3"/>
    <x v="246"/>
    <d v="2014-07-26T00:00:00"/>
    <s v="Standard Class"/>
    <s v="SW-20455"/>
    <s v="Shaun Weien"/>
    <x v="0"/>
    <s v="United States"/>
    <x v="70"/>
    <x v="1"/>
    <n v="92024"/>
    <x v="1"/>
    <s v="OFF-PA-10003205"/>
    <x v="1"/>
    <x v="10"/>
    <x v="1776"/>
    <n v="16.34"/>
    <n v="2"/>
    <n v="0"/>
    <n v="7.6798000000000002"/>
  </r>
  <r>
    <n v="6700"/>
    <x v="3327"/>
    <x v="3"/>
    <x v="246"/>
    <d v="2014-07-26T00:00:00"/>
    <s v="Standard Class"/>
    <s v="SW-20455"/>
    <s v="Shaun Weien"/>
    <x v="0"/>
    <s v="United States"/>
    <x v="70"/>
    <x v="1"/>
    <n v="92024"/>
    <x v="1"/>
    <s v="FUR-CH-10000988"/>
    <x v="0"/>
    <x v="1"/>
    <x v="1132"/>
    <n v="225.29599999999999"/>
    <n v="2"/>
    <n v="0.2"/>
    <n v="22.529599999999999"/>
  </r>
  <r>
    <n v="6701"/>
    <x v="3327"/>
    <x v="3"/>
    <x v="246"/>
    <d v="2014-07-26T00:00:00"/>
    <s v="Standard Class"/>
    <s v="SW-20455"/>
    <s v="Shaun Weien"/>
    <x v="0"/>
    <s v="United States"/>
    <x v="70"/>
    <x v="1"/>
    <n v="92024"/>
    <x v="1"/>
    <s v="OFF-BI-10001524"/>
    <x v="1"/>
    <x v="8"/>
    <x v="298"/>
    <n v="50.351999999999997"/>
    <n v="3"/>
    <n v="0.2"/>
    <n v="17.623200000000001"/>
  </r>
  <r>
    <n v="6702"/>
    <x v="3328"/>
    <x v="1"/>
    <x v="1128"/>
    <d v="2012-05-24T00:00:00"/>
    <s v="Standard Class"/>
    <s v="SG-20470"/>
    <s v="Sheri Gordon"/>
    <x v="0"/>
    <s v="United States"/>
    <x v="481"/>
    <x v="3"/>
    <n v="27893"/>
    <x v="0"/>
    <s v="FUR-FU-10001986"/>
    <x v="0"/>
    <x v="5"/>
    <x v="1133"/>
    <n v="163.136"/>
    <n v="4"/>
    <n v="0.2"/>
    <n v="20.391999999999999"/>
  </r>
  <r>
    <n v="6703"/>
    <x v="3328"/>
    <x v="1"/>
    <x v="1128"/>
    <d v="2012-05-24T00:00:00"/>
    <s v="Standard Class"/>
    <s v="SG-20470"/>
    <s v="Sheri Gordon"/>
    <x v="0"/>
    <s v="United States"/>
    <x v="481"/>
    <x v="3"/>
    <n v="27893"/>
    <x v="0"/>
    <s v="OFF-BI-10001031"/>
    <x v="1"/>
    <x v="8"/>
    <x v="865"/>
    <n v="6.4080000000000004"/>
    <n v="4"/>
    <n v="0.7"/>
    <n v="-4.9127999999999998"/>
  </r>
  <r>
    <n v="6704"/>
    <x v="3329"/>
    <x v="1"/>
    <x v="537"/>
    <d v="2012-06-28T00:00:00"/>
    <s v="Standard Class"/>
    <s v="CS-12355"/>
    <s v="Christine Sundaresam"/>
    <x v="0"/>
    <s v="United States"/>
    <x v="85"/>
    <x v="1"/>
    <n v="90805"/>
    <x v="1"/>
    <s v="TEC-PH-10002468"/>
    <x v="2"/>
    <x v="7"/>
    <x v="1210"/>
    <n v="217.584"/>
    <n v="2"/>
    <n v="0.2"/>
    <n v="19.038599999999999"/>
  </r>
  <r>
    <n v="6705"/>
    <x v="3329"/>
    <x v="1"/>
    <x v="537"/>
    <d v="2012-06-28T00:00:00"/>
    <s v="Standard Class"/>
    <s v="CS-12355"/>
    <s v="Christine Sundaresam"/>
    <x v="0"/>
    <s v="United States"/>
    <x v="85"/>
    <x v="1"/>
    <n v="90805"/>
    <x v="1"/>
    <s v="OFF-FA-10003059"/>
    <x v="1"/>
    <x v="13"/>
    <x v="794"/>
    <n v="5.43"/>
    <n v="3"/>
    <n v="0"/>
    <n v="1.7919"/>
  </r>
  <r>
    <n v="6706"/>
    <x v="3329"/>
    <x v="1"/>
    <x v="537"/>
    <d v="2012-06-28T00:00:00"/>
    <s v="Standard Class"/>
    <s v="CS-12355"/>
    <s v="Christine Sundaresam"/>
    <x v="0"/>
    <s v="United States"/>
    <x v="85"/>
    <x v="1"/>
    <n v="90805"/>
    <x v="1"/>
    <s v="TEC-PH-10003931"/>
    <x v="2"/>
    <x v="7"/>
    <x v="159"/>
    <n v="143.976"/>
    <n v="3"/>
    <n v="0.2"/>
    <n v="8.9984999999999999"/>
  </r>
  <r>
    <n v="6707"/>
    <x v="3330"/>
    <x v="0"/>
    <x v="545"/>
    <d v="2013-09-16T00:00:00"/>
    <s v="Standard Class"/>
    <s v="SC-20695"/>
    <s v="Steve Chapman"/>
    <x v="1"/>
    <s v="United States"/>
    <x v="2"/>
    <x v="2"/>
    <n v="33311"/>
    <x v="0"/>
    <s v="TEC-PH-10003505"/>
    <x v="2"/>
    <x v="7"/>
    <x v="901"/>
    <n v="519.67999999999995"/>
    <n v="7"/>
    <n v="0.2"/>
    <n v="58.463999999999999"/>
  </r>
  <r>
    <n v="6708"/>
    <x v="3331"/>
    <x v="2"/>
    <x v="138"/>
    <d v="2011-04-18T00:00:00"/>
    <s v="Standard Class"/>
    <s v="BF-11170"/>
    <s v="Ben Ferrer"/>
    <x v="2"/>
    <s v="United States"/>
    <x v="248"/>
    <x v="39"/>
    <n v="21215"/>
    <x v="3"/>
    <s v="OFF-LA-10002368"/>
    <x v="1"/>
    <x v="2"/>
    <x v="1777"/>
    <n v="7.83"/>
    <n v="3"/>
    <n v="0"/>
    <n v="3.6017999999999999"/>
  </r>
  <r>
    <n v="6709"/>
    <x v="3332"/>
    <x v="1"/>
    <x v="717"/>
    <d v="2012-11-19T00:00:00"/>
    <s v="Standard Class"/>
    <s v="GZ-14470"/>
    <s v="Gary Zandusky"/>
    <x v="0"/>
    <s v="United States"/>
    <x v="482"/>
    <x v="27"/>
    <n v="87124"/>
    <x v="1"/>
    <s v="FUR-CH-10004287"/>
    <x v="0"/>
    <x v="1"/>
    <x v="156"/>
    <n v="883.84"/>
    <n v="4"/>
    <n v="0.2"/>
    <n v="99.432000000000002"/>
  </r>
  <r>
    <n v="6710"/>
    <x v="3332"/>
    <x v="1"/>
    <x v="717"/>
    <d v="2012-11-19T00:00:00"/>
    <s v="Standard Class"/>
    <s v="GZ-14470"/>
    <s v="Gary Zandusky"/>
    <x v="0"/>
    <s v="United States"/>
    <x v="482"/>
    <x v="27"/>
    <n v="87124"/>
    <x v="1"/>
    <s v="FUR-CH-10001891"/>
    <x v="0"/>
    <x v="1"/>
    <x v="265"/>
    <n v="230.352"/>
    <n v="3"/>
    <n v="0.2"/>
    <n v="20.155799999999999"/>
  </r>
  <r>
    <n v="6711"/>
    <x v="3333"/>
    <x v="0"/>
    <x v="10"/>
    <d v="2013-12-13T00:00:00"/>
    <s v="First Class"/>
    <s v="SP-20650"/>
    <s v="Stephanie Phelps"/>
    <x v="1"/>
    <s v="United States"/>
    <x v="280"/>
    <x v="1"/>
    <n v="95207"/>
    <x v="1"/>
    <s v="OFF-BI-10002133"/>
    <x v="1"/>
    <x v="8"/>
    <x v="1138"/>
    <n v="273.92"/>
    <n v="8"/>
    <n v="0.2"/>
    <n v="99.296000000000006"/>
  </r>
  <r>
    <n v="6712"/>
    <x v="3334"/>
    <x v="3"/>
    <x v="238"/>
    <d v="2014-08-22T00:00:00"/>
    <s v="Second Class"/>
    <s v="PJ-19015"/>
    <s v="Pauline Johnson"/>
    <x v="0"/>
    <s v="United States"/>
    <x v="38"/>
    <x v="24"/>
    <n v="43229"/>
    <x v="3"/>
    <s v="OFF-AR-10001419"/>
    <x v="1"/>
    <x v="6"/>
    <x v="1006"/>
    <n v="9.9120000000000008"/>
    <n v="3"/>
    <n v="0.2"/>
    <n v="1.2390000000000001"/>
  </r>
  <r>
    <n v="6713"/>
    <x v="3335"/>
    <x v="3"/>
    <x v="817"/>
    <d v="2014-12-15T00:00:00"/>
    <s v="Same Day"/>
    <s v="DB-13060"/>
    <s v="Dave Brooks"/>
    <x v="0"/>
    <s v="United States"/>
    <x v="242"/>
    <x v="10"/>
    <n v="60076"/>
    <x v="2"/>
    <s v="FUR-FU-10002298"/>
    <x v="0"/>
    <x v="5"/>
    <x v="1296"/>
    <n v="266.35199999999998"/>
    <n v="6"/>
    <n v="0.6"/>
    <n v="-292.98719999999997"/>
  </r>
  <r>
    <n v="6714"/>
    <x v="3335"/>
    <x v="3"/>
    <x v="817"/>
    <d v="2014-12-15T00:00:00"/>
    <s v="Same Day"/>
    <s v="DB-13060"/>
    <s v="Dave Brooks"/>
    <x v="0"/>
    <s v="United States"/>
    <x v="242"/>
    <x v="10"/>
    <n v="60076"/>
    <x v="2"/>
    <s v="FUR-FU-10004091"/>
    <x v="0"/>
    <x v="5"/>
    <x v="264"/>
    <n v="56.328000000000003"/>
    <n v="3"/>
    <n v="0.6"/>
    <n v="-26.755800000000001"/>
  </r>
  <r>
    <n v="6715"/>
    <x v="3335"/>
    <x v="3"/>
    <x v="817"/>
    <d v="2014-12-15T00:00:00"/>
    <s v="Same Day"/>
    <s v="DB-13060"/>
    <s v="Dave Brooks"/>
    <x v="0"/>
    <s v="United States"/>
    <x v="242"/>
    <x v="10"/>
    <n v="60076"/>
    <x v="2"/>
    <s v="TEC-AC-10004510"/>
    <x v="2"/>
    <x v="11"/>
    <x v="944"/>
    <n v="39.264000000000003"/>
    <n v="3"/>
    <n v="0.2"/>
    <n v="-4.9080000000000004"/>
  </r>
  <r>
    <n v="6716"/>
    <x v="3335"/>
    <x v="3"/>
    <x v="817"/>
    <d v="2014-12-15T00:00:00"/>
    <s v="Same Day"/>
    <s v="DB-13060"/>
    <s v="Dave Brooks"/>
    <x v="0"/>
    <s v="United States"/>
    <x v="242"/>
    <x v="10"/>
    <n v="60076"/>
    <x v="2"/>
    <s v="OFF-AR-10002987"/>
    <x v="1"/>
    <x v="6"/>
    <x v="1553"/>
    <n v="95.231999999999999"/>
    <n v="6"/>
    <n v="0.2"/>
    <n v="24.9984"/>
  </r>
  <r>
    <n v="6717"/>
    <x v="3336"/>
    <x v="0"/>
    <x v="143"/>
    <d v="2013-04-16T00:00:00"/>
    <s v="Standard Class"/>
    <s v="CK-12325"/>
    <s v="Christine Kargatis"/>
    <x v="2"/>
    <s v="United States"/>
    <x v="322"/>
    <x v="36"/>
    <n v="71901"/>
    <x v="0"/>
    <s v="OFF-FA-10002280"/>
    <x v="1"/>
    <x v="13"/>
    <x v="653"/>
    <n v="30"/>
    <n v="6"/>
    <n v="0"/>
    <n v="14.4"/>
  </r>
  <r>
    <n v="6718"/>
    <x v="3336"/>
    <x v="0"/>
    <x v="143"/>
    <d v="2013-04-16T00:00:00"/>
    <s v="Standard Class"/>
    <s v="CK-12325"/>
    <s v="Christine Kargatis"/>
    <x v="2"/>
    <s v="United States"/>
    <x v="322"/>
    <x v="36"/>
    <n v="71901"/>
    <x v="0"/>
    <s v="OFF-PA-10001934"/>
    <x v="1"/>
    <x v="10"/>
    <x v="543"/>
    <n v="25.92"/>
    <n v="4"/>
    <n v="0"/>
    <n v="12.700799999999999"/>
  </r>
  <r>
    <n v="6719"/>
    <x v="3336"/>
    <x v="0"/>
    <x v="143"/>
    <d v="2013-04-16T00:00:00"/>
    <s v="Standard Class"/>
    <s v="CK-12325"/>
    <s v="Christine Kargatis"/>
    <x v="2"/>
    <s v="United States"/>
    <x v="322"/>
    <x v="36"/>
    <n v="71901"/>
    <x v="0"/>
    <s v="FUR-FU-10003268"/>
    <x v="0"/>
    <x v="5"/>
    <x v="876"/>
    <n v="159.91999999999999"/>
    <n v="4"/>
    <n v="0"/>
    <n v="31.984000000000002"/>
  </r>
  <r>
    <n v="6720"/>
    <x v="3337"/>
    <x v="0"/>
    <x v="186"/>
    <d v="2013-12-20T00:00:00"/>
    <s v="First Class"/>
    <s v="SF-20065"/>
    <s v="Sandra Flanagan"/>
    <x v="0"/>
    <s v="United States"/>
    <x v="483"/>
    <x v="3"/>
    <n v="27534"/>
    <x v="0"/>
    <s v="OFF-AP-10004859"/>
    <x v="1"/>
    <x v="9"/>
    <x v="921"/>
    <n v="34.944000000000003"/>
    <n v="3"/>
    <n v="0.2"/>
    <n v="3.0575999999999999"/>
  </r>
  <r>
    <n v="6721"/>
    <x v="3338"/>
    <x v="3"/>
    <x v="20"/>
    <d v="2014-09-25T00:00:00"/>
    <s v="Standard Class"/>
    <s v="DP-13105"/>
    <s v="Dave Poirier"/>
    <x v="1"/>
    <s v="United States"/>
    <x v="1"/>
    <x v="1"/>
    <n v="90032"/>
    <x v="1"/>
    <s v="TEC-AC-10000057"/>
    <x v="2"/>
    <x v="11"/>
    <x v="626"/>
    <n v="149.94999999999999"/>
    <n v="5"/>
    <n v="0"/>
    <n v="31.4895"/>
  </r>
  <r>
    <n v="6722"/>
    <x v="3338"/>
    <x v="3"/>
    <x v="20"/>
    <d v="2014-09-25T00:00:00"/>
    <s v="Standard Class"/>
    <s v="DP-13105"/>
    <s v="Dave Poirier"/>
    <x v="1"/>
    <s v="United States"/>
    <x v="1"/>
    <x v="1"/>
    <n v="90032"/>
    <x v="1"/>
    <s v="OFF-AR-10000914"/>
    <x v="1"/>
    <x v="6"/>
    <x v="1739"/>
    <n v="23.32"/>
    <n v="2"/>
    <n v="0"/>
    <n v="6.0632000000000001"/>
  </r>
  <r>
    <n v="6723"/>
    <x v="3338"/>
    <x v="3"/>
    <x v="20"/>
    <d v="2014-09-25T00:00:00"/>
    <s v="Standard Class"/>
    <s v="DP-13105"/>
    <s v="Dave Poirier"/>
    <x v="1"/>
    <s v="United States"/>
    <x v="1"/>
    <x v="1"/>
    <n v="90032"/>
    <x v="1"/>
    <s v="OFF-AR-10004956"/>
    <x v="1"/>
    <x v="6"/>
    <x v="1235"/>
    <n v="16.739999999999998"/>
    <n v="3"/>
    <n v="0"/>
    <n v="4.8545999999999996"/>
  </r>
  <r>
    <n v="6724"/>
    <x v="3339"/>
    <x v="3"/>
    <x v="507"/>
    <d v="2014-07-09T00:00:00"/>
    <s v="Second Class"/>
    <s v="VM-21835"/>
    <s v="Vivian Mathis"/>
    <x v="0"/>
    <s v="United States"/>
    <x v="462"/>
    <x v="38"/>
    <n v="3060"/>
    <x v="3"/>
    <s v="OFF-FA-10001843"/>
    <x v="1"/>
    <x v="13"/>
    <x v="33"/>
    <n v="14.82"/>
    <n v="6"/>
    <n v="0"/>
    <n v="6.9653999999999998"/>
  </r>
  <r>
    <n v="6725"/>
    <x v="3340"/>
    <x v="0"/>
    <x v="126"/>
    <d v="2013-09-17T00:00:00"/>
    <s v="Standard Class"/>
    <s v="SF-20200"/>
    <s v="Sarah Foster"/>
    <x v="0"/>
    <s v="United States"/>
    <x v="4"/>
    <x v="4"/>
    <n v="98103"/>
    <x v="1"/>
    <s v="OFF-FA-10000585"/>
    <x v="1"/>
    <x v="13"/>
    <x v="202"/>
    <n v="10.47"/>
    <n v="3"/>
    <n v="0"/>
    <n v="4.8162000000000003"/>
  </r>
  <r>
    <n v="6726"/>
    <x v="3340"/>
    <x v="0"/>
    <x v="126"/>
    <d v="2013-09-17T00:00:00"/>
    <s v="Standard Class"/>
    <s v="SF-20200"/>
    <s v="Sarah Foster"/>
    <x v="0"/>
    <s v="United States"/>
    <x v="4"/>
    <x v="4"/>
    <n v="98103"/>
    <x v="1"/>
    <s v="OFF-LA-10003720"/>
    <x v="1"/>
    <x v="2"/>
    <x v="1627"/>
    <n v="11.07"/>
    <n v="3"/>
    <n v="0"/>
    <n v="5.2028999999999996"/>
  </r>
  <r>
    <n v="6727"/>
    <x v="3340"/>
    <x v="0"/>
    <x v="126"/>
    <d v="2013-09-17T00:00:00"/>
    <s v="Standard Class"/>
    <s v="SF-20200"/>
    <s v="Sarah Foster"/>
    <x v="0"/>
    <s v="United States"/>
    <x v="4"/>
    <x v="4"/>
    <n v="98103"/>
    <x v="1"/>
    <s v="OFF-BI-10000301"/>
    <x v="1"/>
    <x v="8"/>
    <x v="619"/>
    <n v="20.704000000000001"/>
    <n v="4"/>
    <n v="0.2"/>
    <n v="7.7640000000000002"/>
  </r>
  <r>
    <n v="6728"/>
    <x v="3341"/>
    <x v="3"/>
    <x v="682"/>
    <d v="2014-08-16T00:00:00"/>
    <s v="Second Class"/>
    <s v="SC-20695"/>
    <s v="Steve Chapman"/>
    <x v="1"/>
    <s v="United States"/>
    <x v="102"/>
    <x v="14"/>
    <n v="47374"/>
    <x v="2"/>
    <s v="OFF-PA-10003302"/>
    <x v="1"/>
    <x v="10"/>
    <x v="1712"/>
    <n v="177.2"/>
    <n v="5"/>
    <n v="0"/>
    <n v="83.284000000000006"/>
  </r>
  <r>
    <n v="6729"/>
    <x v="3342"/>
    <x v="0"/>
    <x v="254"/>
    <d v="2013-10-11T00:00:00"/>
    <s v="Standard Class"/>
    <s v="MF-17665"/>
    <s v="Maureen Fritzler"/>
    <x v="1"/>
    <s v="United States"/>
    <x v="100"/>
    <x v="2"/>
    <n v="33180"/>
    <x v="0"/>
    <s v="FUR-FU-10001889"/>
    <x v="0"/>
    <x v="5"/>
    <x v="1149"/>
    <n v="50.496000000000002"/>
    <n v="6"/>
    <n v="0.2"/>
    <n v="8.2056000000000004"/>
  </r>
  <r>
    <n v="6730"/>
    <x v="3343"/>
    <x v="1"/>
    <x v="652"/>
    <d v="2012-06-20T00:00:00"/>
    <s v="First Class"/>
    <s v="BV-11245"/>
    <s v="Benjamin Venier"/>
    <x v="1"/>
    <s v="United States"/>
    <x v="214"/>
    <x v="18"/>
    <n v="37167"/>
    <x v="0"/>
    <s v="OFF-BI-10002982"/>
    <x v="1"/>
    <x v="8"/>
    <x v="1258"/>
    <n v="6.1289999999999996"/>
    <n v="3"/>
    <n v="0.7"/>
    <n v="-4.4946000000000002"/>
  </r>
  <r>
    <n v="6731"/>
    <x v="3343"/>
    <x v="1"/>
    <x v="652"/>
    <d v="2012-06-20T00:00:00"/>
    <s v="First Class"/>
    <s v="BV-11245"/>
    <s v="Benjamin Venier"/>
    <x v="1"/>
    <s v="United States"/>
    <x v="214"/>
    <x v="18"/>
    <n v="37167"/>
    <x v="0"/>
    <s v="FUR-CH-10002965"/>
    <x v="0"/>
    <x v="1"/>
    <x v="226"/>
    <n v="643.13599999999997"/>
    <n v="4"/>
    <n v="0.2"/>
    <n v="56.2744"/>
  </r>
  <r>
    <n v="6732"/>
    <x v="3343"/>
    <x v="1"/>
    <x v="652"/>
    <d v="2012-06-20T00:00:00"/>
    <s v="First Class"/>
    <s v="BV-11245"/>
    <s v="Benjamin Venier"/>
    <x v="1"/>
    <s v="United States"/>
    <x v="214"/>
    <x v="18"/>
    <n v="37167"/>
    <x v="0"/>
    <s v="OFF-PA-10001937"/>
    <x v="1"/>
    <x v="10"/>
    <x v="286"/>
    <n v="20.736000000000001"/>
    <n v="4"/>
    <n v="0.2"/>
    <n v="7.2576000000000001"/>
  </r>
  <r>
    <n v="6733"/>
    <x v="3344"/>
    <x v="2"/>
    <x v="1129"/>
    <d v="2011-07-07T00:00:00"/>
    <s v="First Class"/>
    <s v="KE-16420"/>
    <s v="Katrina Edelman"/>
    <x v="1"/>
    <s v="United States"/>
    <x v="34"/>
    <x v="22"/>
    <n v="80013"/>
    <x v="1"/>
    <s v="OFF-PA-10001977"/>
    <x v="1"/>
    <x v="10"/>
    <x v="1464"/>
    <n v="177.536"/>
    <n v="4"/>
    <n v="0.2"/>
    <n v="62.137599999999999"/>
  </r>
  <r>
    <n v="6734"/>
    <x v="3344"/>
    <x v="2"/>
    <x v="1129"/>
    <d v="2011-07-07T00:00:00"/>
    <s v="First Class"/>
    <s v="KE-16420"/>
    <s v="Katrina Edelman"/>
    <x v="1"/>
    <s v="United States"/>
    <x v="34"/>
    <x v="22"/>
    <n v="80013"/>
    <x v="1"/>
    <s v="OFF-AP-10000692"/>
    <x v="1"/>
    <x v="9"/>
    <x v="1241"/>
    <n v="32.432000000000002"/>
    <n v="2"/>
    <n v="0.2"/>
    <n v="3.2431999999999999"/>
  </r>
  <r>
    <n v="6735"/>
    <x v="3345"/>
    <x v="1"/>
    <x v="139"/>
    <d v="2012-12-25T00:00:00"/>
    <s v="Standard Class"/>
    <s v="EM-14200"/>
    <s v="Evan Minnotte"/>
    <x v="2"/>
    <s v="United States"/>
    <x v="100"/>
    <x v="2"/>
    <n v="33142"/>
    <x v="0"/>
    <s v="OFF-LA-10004093"/>
    <x v="1"/>
    <x v="2"/>
    <x v="670"/>
    <n v="11.696"/>
    <n v="2"/>
    <n v="0.2"/>
    <n v="3.9474"/>
  </r>
  <r>
    <n v="6736"/>
    <x v="3346"/>
    <x v="0"/>
    <x v="342"/>
    <d v="2013-04-18T00:00:00"/>
    <s v="Standard Class"/>
    <s v="BT-11680"/>
    <s v="Brian Thompson"/>
    <x v="0"/>
    <s v="United States"/>
    <x v="8"/>
    <x v="1"/>
    <n v="94122"/>
    <x v="1"/>
    <s v="OFF-AP-10004980"/>
    <x v="1"/>
    <x v="9"/>
    <x v="967"/>
    <n v="113.76"/>
    <n v="3"/>
    <n v="0"/>
    <n v="44.366399999999999"/>
  </r>
  <r>
    <n v="6737"/>
    <x v="3346"/>
    <x v="0"/>
    <x v="342"/>
    <d v="2013-04-18T00:00:00"/>
    <s v="Standard Class"/>
    <s v="BT-11680"/>
    <s v="Brian Thompson"/>
    <x v="0"/>
    <s v="United States"/>
    <x v="8"/>
    <x v="1"/>
    <n v="94122"/>
    <x v="1"/>
    <s v="OFF-ST-10001932"/>
    <x v="1"/>
    <x v="4"/>
    <x v="1641"/>
    <n v="579.51"/>
    <n v="3"/>
    <n v="0"/>
    <n v="81.131399999999999"/>
  </r>
  <r>
    <n v="6738"/>
    <x v="3346"/>
    <x v="0"/>
    <x v="342"/>
    <d v="2013-04-18T00:00:00"/>
    <s v="Standard Class"/>
    <s v="BT-11680"/>
    <s v="Brian Thompson"/>
    <x v="0"/>
    <s v="United States"/>
    <x v="8"/>
    <x v="1"/>
    <n v="94122"/>
    <x v="1"/>
    <s v="OFF-ST-10000636"/>
    <x v="1"/>
    <x v="4"/>
    <x v="1744"/>
    <n v="150.66"/>
    <n v="9"/>
    <n v="0"/>
    <n v="6.0263999999999998"/>
  </r>
  <r>
    <n v="6739"/>
    <x v="3346"/>
    <x v="0"/>
    <x v="342"/>
    <d v="2013-04-18T00:00:00"/>
    <s v="Standard Class"/>
    <s v="BT-11680"/>
    <s v="Brian Thompson"/>
    <x v="0"/>
    <s v="United States"/>
    <x v="8"/>
    <x v="1"/>
    <n v="94122"/>
    <x v="1"/>
    <s v="OFF-BI-10000069"/>
    <x v="1"/>
    <x v="8"/>
    <x v="486"/>
    <n v="48.031999999999996"/>
    <n v="4"/>
    <n v="0.2"/>
    <n v="15.6104"/>
  </r>
  <r>
    <n v="6740"/>
    <x v="3347"/>
    <x v="2"/>
    <x v="542"/>
    <d v="2011-05-31T00:00:00"/>
    <s v="Standard Class"/>
    <s v="MM-18055"/>
    <s v="Michelle Moray"/>
    <x v="0"/>
    <s v="United States"/>
    <x v="22"/>
    <x v="10"/>
    <n v="60623"/>
    <x v="2"/>
    <s v="OFF-ST-10001837"/>
    <x v="1"/>
    <x v="4"/>
    <x v="1331"/>
    <n v="102.624"/>
    <n v="3"/>
    <n v="0.2"/>
    <n v="7.6967999999999996"/>
  </r>
  <r>
    <n v="6741"/>
    <x v="3347"/>
    <x v="2"/>
    <x v="542"/>
    <d v="2011-05-31T00:00:00"/>
    <s v="Standard Class"/>
    <s v="MM-18055"/>
    <s v="Michelle Moray"/>
    <x v="0"/>
    <s v="United States"/>
    <x v="22"/>
    <x v="10"/>
    <n v="60623"/>
    <x v="2"/>
    <s v="FUR-CH-10003981"/>
    <x v="0"/>
    <x v="1"/>
    <x v="1166"/>
    <n v="359.77199999999999"/>
    <n v="2"/>
    <n v="0.3"/>
    <n v="-5.1395999999999997"/>
  </r>
  <r>
    <n v="6742"/>
    <x v="3347"/>
    <x v="2"/>
    <x v="542"/>
    <d v="2011-05-31T00:00:00"/>
    <s v="Standard Class"/>
    <s v="MM-18055"/>
    <s v="Michelle Moray"/>
    <x v="0"/>
    <s v="United States"/>
    <x v="22"/>
    <x v="10"/>
    <n v="60623"/>
    <x v="2"/>
    <s v="OFF-AR-10000716"/>
    <x v="1"/>
    <x v="6"/>
    <x v="786"/>
    <n v="13.391999999999999"/>
    <n v="3"/>
    <n v="0.2"/>
    <n v="3.1806000000000001"/>
  </r>
  <r>
    <n v="6743"/>
    <x v="3348"/>
    <x v="3"/>
    <x v="91"/>
    <d v="2014-12-07T00:00:00"/>
    <s v="Standard Class"/>
    <s v="PO-18850"/>
    <s v="Patrick O'Brill"/>
    <x v="0"/>
    <s v="United States"/>
    <x v="1"/>
    <x v="1"/>
    <n v="90008"/>
    <x v="1"/>
    <s v="FUR-CH-10001146"/>
    <x v="0"/>
    <x v="1"/>
    <x v="124"/>
    <n v="122.136"/>
    <n v="3"/>
    <n v="0.2"/>
    <n v="-13.7403"/>
  </r>
  <r>
    <n v="6744"/>
    <x v="3349"/>
    <x v="1"/>
    <x v="1130"/>
    <d v="2012-02-20T00:00:00"/>
    <s v="Standard Class"/>
    <s v="SP-20860"/>
    <s v="Sung Pak"/>
    <x v="1"/>
    <s v="United States"/>
    <x v="18"/>
    <x v="38"/>
    <n v="3820"/>
    <x v="3"/>
    <s v="OFF-PA-10002751"/>
    <x v="1"/>
    <x v="10"/>
    <x v="150"/>
    <n v="35.880000000000003"/>
    <n v="6"/>
    <n v="0"/>
    <n v="16.146000000000001"/>
  </r>
  <r>
    <n v="6745"/>
    <x v="3350"/>
    <x v="3"/>
    <x v="114"/>
    <d v="2014-06-19T00:00:00"/>
    <s v="Second Class"/>
    <s v="CS-12355"/>
    <s v="Christine Sundaresam"/>
    <x v="0"/>
    <s v="United States"/>
    <x v="65"/>
    <x v="24"/>
    <n v="43017"/>
    <x v="3"/>
    <s v="TEC-AC-10001606"/>
    <x v="2"/>
    <x v="11"/>
    <x v="585"/>
    <n v="479.952"/>
    <n v="6"/>
    <n v="0.2"/>
    <n v="107.9892"/>
  </r>
  <r>
    <n v="6746"/>
    <x v="3350"/>
    <x v="3"/>
    <x v="114"/>
    <d v="2014-06-19T00:00:00"/>
    <s v="Second Class"/>
    <s v="CS-12355"/>
    <s v="Christine Sundaresam"/>
    <x v="0"/>
    <s v="United States"/>
    <x v="65"/>
    <x v="24"/>
    <n v="43017"/>
    <x v="3"/>
    <s v="OFF-AR-10001427"/>
    <x v="1"/>
    <x v="6"/>
    <x v="248"/>
    <n v="23.92"/>
    <n v="5"/>
    <n v="0.2"/>
    <n v="1.794"/>
  </r>
  <r>
    <n v="6747"/>
    <x v="3351"/>
    <x v="3"/>
    <x v="38"/>
    <d v="2014-11-17T00:00:00"/>
    <s v="First Class"/>
    <s v="KB-16600"/>
    <s v="Ken Brennan"/>
    <x v="1"/>
    <s v="United States"/>
    <x v="20"/>
    <x v="15"/>
    <n v="10009"/>
    <x v="3"/>
    <s v="TEC-PH-10004389"/>
    <x v="2"/>
    <x v="7"/>
    <x v="1422"/>
    <n v="629.95000000000005"/>
    <n v="5"/>
    <n v="0"/>
    <n v="163.78700000000001"/>
  </r>
  <r>
    <n v="6748"/>
    <x v="3352"/>
    <x v="3"/>
    <x v="157"/>
    <d v="2014-12-16T00:00:00"/>
    <s v="Standard Class"/>
    <s v="AA-10375"/>
    <s v="Allen Armold"/>
    <x v="0"/>
    <s v="United States"/>
    <x v="20"/>
    <x v="15"/>
    <n v="10035"/>
    <x v="3"/>
    <s v="OFF-BI-10002498"/>
    <x v="1"/>
    <x v="8"/>
    <x v="435"/>
    <n v="14.952"/>
    <n v="1"/>
    <n v="0.2"/>
    <n v="5.0462999999999996"/>
  </r>
  <r>
    <n v="6749"/>
    <x v="3352"/>
    <x v="3"/>
    <x v="157"/>
    <d v="2014-12-16T00:00:00"/>
    <s v="Standard Class"/>
    <s v="AA-10375"/>
    <s v="Allen Armold"/>
    <x v="0"/>
    <s v="United States"/>
    <x v="20"/>
    <x v="15"/>
    <n v="10035"/>
    <x v="3"/>
    <s v="OFF-PA-10002245"/>
    <x v="1"/>
    <x v="10"/>
    <x v="1334"/>
    <n v="17.940000000000001"/>
    <n v="3"/>
    <n v="0"/>
    <n v="8.0730000000000004"/>
  </r>
  <r>
    <n v="6750"/>
    <x v="3352"/>
    <x v="3"/>
    <x v="157"/>
    <d v="2014-12-16T00:00:00"/>
    <s v="Standard Class"/>
    <s v="AA-10375"/>
    <s v="Allen Armold"/>
    <x v="0"/>
    <s v="United States"/>
    <x v="20"/>
    <x v="15"/>
    <n v="10035"/>
    <x v="3"/>
    <s v="TEC-PH-10004522"/>
    <x v="2"/>
    <x v="7"/>
    <x v="1695"/>
    <n v="116.98"/>
    <n v="2"/>
    <n v="0"/>
    <n v="29.245000000000001"/>
  </r>
  <r>
    <n v="6751"/>
    <x v="3353"/>
    <x v="0"/>
    <x v="931"/>
    <d v="2013-01-07T00:00:00"/>
    <s v="Second Class"/>
    <s v="BP-11155"/>
    <s v="Becky Pak"/>
    <x v="0"/>
    <s v="United States"/>
    <x v="267"/>
    <x v="30"/>
    <n v="7501"/>
    <x v="3"/>
    <s v="FUR-CH-10003535"/>
    <x v="0"/>
    <x v="1"/>
    <x v="1513"/>
    <n v="121.96"/>
    <n v="2"/>
    <n v="0"/>
    <n v="20.7332"/>
  </r>
  <r>
    <n v="6752"/>
    <x v="3353"/>
    <x v="0"/>
    <x v="931"/>
    <d v="2013-01-07T00:00:00"/>
    <s v="Second Class"/>
    <s v="BP-11155"/>
    <s v="Becky Pak"/>
    <x v="0"/>
    <s v="United States"/>
    <x v="267"/>
    <x v="30"/>
    <n v="7501"/>
    <x v="3"/>
    <s v="OFF-AP-10000595"/>
    <x v="1"/>
    <x v="9"/>
    <x v="1496"/>
    <n v="8.74"/>
    <n v="2"/>
    <n v="0"/>
    <n v="2.2724000000000002"/>
  </r>
  <r>
    <n v="6753"/>
    <x v="3353"/>
    <x v="0"/>
    <x v="931"/>
    <d v="2013-01-07T00:00:00"/>
    <s v="Second Class"/>
    <s v="BP-11155"/>
    <s v="Becky Pak"/>
    <x v="0"/>
    <s v="United States"/>
    <x v="267"/>
    <x v="30"/>
    <n v="7501"/>
    <x v="3"/>
    <s v="OFF-PA-10003039"/>
    <x v="1"/>
    <x v="10"/>
    <x v="330"/>
    <n v="61.96"/>
    <n v="2"/>
    <n v="0"/>
    <n v="27.882000000000001"/>
  </r>
  <r>
    <n v="6754"/>
    <x v="3353"/>
    <x v="0"/>
    <x v="931"/>
    <d v="2013-01-07T00:00:00"/>
    <s v="Second Class"/>
    <s v="BP-11155"/>
    <s v="Becky Pak"/>
    <x v="0"/>
    <s v="United States"/>
    <x v="267"/>
    <x v="30"/>
    <n v="7501"/>
    <x v="3"/>
    <s v="OFF-BI-10002003"/>
    <x v="1"/>
    <x v="8"/>
    <x v="1384"/>
    <n v="7.96"/>
    <n v="2"/>
    <n v="0"/>
    <n v="3.7412000000000001"/>
  </r>
  <r>
    <n v="6755"/>
    <x v="3353"/>
    <x v="0"/>
    <x v="931"/>
    <d v="2013-01-07T00:00:00"/>
    <s v="Second Class"/>
    <s v="BP-11155"/>
    <s v="Becky Pak"/>
    <x v="0"/>
    <s v="United States"/>
    <x v="267"/>
    <x v="30"/>
    <n v="7501"/>
    <x v="3"/>
    <s v="OFF-AP-10002311"/>
    <x v="1"/>
    <x v="9"/>
    <x v="14"/>
    <n v="275.24"/>
    <n v="4"/>
    <n v="0"/>
    <n v="121.1056"/>
  </r>
  <r>
    <n v="6756"/>
    <x v="3354"/>
    <x v="3"/>
    <x v="175"/>
    <d v="2014-09-20T00:00:00"/>
    <s v="Standard Class"/>
    <s v="TC-21145"/>
    <s v="Theresa Coyne"/>
    <x v="1"/>
    <s v="United States"/>
    <x v="80"/>
    <x v="30"/>
    <n v="8701"/>
    <x v="3"/>
    <s v="FUR-FU-10002445"/>
    <x v="0"/>
    <x v="5"/>
    <x v="1439"/>
    <n v="47.4"/>
    <n v="5"/>
    <n v="0"/>
    <n v="18.96"/>
  </r>
  <r>
    <n v="6757"/>
    <x v="3354"/>
    <x v="3"/>
    <x v="175"/>
    <d v="2014-09-20T00:00:00"/>
    <s v="Standard Class"/>
    <s v="TC-21145"/>
    <s v="Theresa Coyne"/>
    <x v="1"/>
    <s v="United States"/>
    <x v="80"/>
    <x v="30"/>
    <n v="8701"/>
    <x v="3"/>
    <s v="FUR-CH-10003606"/>
    <x v="0"/>
    <x v="1"/>
    <x v="1566"/>
    <n v="512.96"/>
    <n v="4"/>
    <n v="0"/>
    <n v="143.62880000000001"/>
  </r>
  <r>
    <n v="6758"/>
    <x v="3354"/>
    <x v="3"/>
    <x v="175"/>
    <d v="2014-09-20T00:00:00"/>
    <s v="Standard Class"/>
    <s v="TC-21145"/>
    <s v="Theresa Coyne"/>
    <x v="1"/>
    <s v="United States"/>
    <x v="80"/>
    <x v="30"/>
    <n v="8701"/>
    <x v="3"/>
    <s v="TEC-PH-10002115"/>
    <x v="2"/>
    <x v="7"/>
    <x v="793"/>
    <n v="395.94"/>
    <n v="6"/>
    <n v="0"/>
    <n v="102.9444"/>
  </r>
  <r>
    <n v="6759"/>
    <x v="3354"/>
    <x v="3"/>
    <x v="175"/>
    <d v="2014-09-20T00:00:00"/>
    <s v="Standard Class"/>
    <s v="TC-21145"/>
    <s v="Theresa Coyne"/>
    <x v="1"/>
    <s v="United States"/>
    <x v="80"/>
    <x v="30"/>
    <n v="8701"/>
    <x v="3"/>
    <s v="OFF-ST-10000934"/>
    <x v="1"/>
    <x v="4"/>
    <x v="352"/>
    <n v="81.96"/>
    <n v="2"/>
    <n v="0"/>
    <n v="0"/>
  </r>
  <r>
    <n v="6760"/>
    <x v="3355"/>
    <x v="3"/>
    <x v="574"/>
    <d v="2014-09-12T00:00:00"/>
    <s v="Standard Class"/>
    <s v="BG-11035"/>
    <s v="Barry Gonzalez"/>
    <x v="0"/>
    <s v="United States"/>
    <x v="247"/>
    <x v="3"/>
    <n v="27405"/>
    <x v="0"/>
    <s v="OFF-AR-10003903"/>
    <x v="1"/>
    <x v="6"/>
    <x v="878"/>
    <n v="32.776000000000003"/>
    <n v="1"/>
    <n v="0.2"/>
    <n v="2.4582000000000002"/>
  </r>
  <r>
    <n v="6761"/>
    <x v="3356"/>
    <x v="3"/>
    <x v="335"/>
    <d v="2014-01-07T00:00:00"/>
    <s v="Standard Class"/>
    <s v="DO-13435"/>
    <s v="Denny Ordway"/>
    <x v="0"/>
    <s v="United States"/>
    <x v="20"/>
    <x v="15"/>
    <n v="10035"/>
    <x v="3"/>
    <s v="OFF-ST-10004123"/>
    <x v="1"/>
    <x v="4"/>
    <x v="72"/>
    <n v="272.94"/>
    <n v="3"/>
    <n v="0"/>
    <n v="0"/>
  </r>
  <r>
    <n v="6762"/>
    <x v="3357"/>
    <x v="0"/>
    <x v="1131"/>
    <d v="2013-07-27T00:00:00"/>
    <s v="Second Class"/>
    <s v="DB-12970"/>
    <s v="Darren Budd"/>
    <x v="1"/>
    <s v="United States"/>
    <x v="20"/>
    <x v="15"/>
    <n v="10035"/>
    <x v="3"/>
    <s v="FUR-CH-10001708"/>
    <x v="0"/>
    <x v="1"/>
    <x v="884"/>
    <n v="253.76400000000001"/>
    <n v="2"/>
    <n v="0.1"/>
    <n v="31.015599999999999"/>
  </r>
  <r>
    <n v="6763"/>
    <x v="3358"/>
    <x v="0"/>
    <x v="476"/>
    <d v="2013-09-09T00:00:00"/>
    <s v="Standard Class"/>
    <s v="RL-19615"/>
    <s v="Rob Lucas"/>
    <x v="0"/>
    <s v="United States"/>
    <x v="22"/>
    <x v="10"/>
    <n v="60623"/>
    <x v="2"/>
    <s v="OFF-LA-10000240"/>
    <x v="1"/>
    <x v="2"/>
    <x v="2"/>
    <n v="29.24"/>
    <n v="5"/>
    <n v="0.2"/>
    <n v="9.8684999999999992"/>
  </r>
  <r>
    <n v="6764"/>
    <x v="3358"/>
    <x v="0"/>
    <x v="476"/>
    <d v="2013-09-09T00:00:00"/>
    <s v="Standard Class"/>
    <s v="RL-19615"/>
    <s v="Rob Lucas"/>
    <x v="0"/>
    <s v="United States"/>
    <x v="22"/>
    <x v="10"/>
    <n v="60623"/>
    <x v="2"/>
    <s v="OFF-ST-10002485"/>
    <x v="1"/>
    <x v="4"/>
    <x v="209"/>
    <n v="35.167999999999999"/>
    <n v="2"/>
    <n v="0.2"/>
    <n v="-8.3523999999999994"/>
  </r>
  <r>
    <n v="6765"/>
    <x v="3358"/>
    <x v="0"/>
    <x v="476"/>
    <d v="2013-09-09T00:00:00"/>
    <s v="Standard Class"/>
    <s v="RL-19615"/>
    <s v="Rob Lucas"/>
    <x v="0"/>
    <s v="United States"/>
    <x v="22"/>
    <x v="10"/>
    <n v="60623"/>
    <x v="2"/>
    <s v="TEC-MA-10003230"/>
    <x v="2"/>
    <x v="15"/>
    <x v="1778"/>
    <n v="1362.9"/>
    <n v="3"/>
    <n v="0.3"/>
    <n v="-19.47"/>
  </r>
  <r>
    <n v="6766"/>
    <x v="3359"/>
    <x v="3"/>
    <x v="693"/>
    <d v="2014-04-25T00:00:00"/>
    <s v="Standard Class"/>
    <s v="SJ-20215"/>
    <s v="Sarah Jordon"/>
    <x v="0"/>
    <s v="United States"/>
    <x v="22"/>
    <x v="10"/>
    <n v="60653"/>
    <x v="2"/>
    <s v="FUR-CH-10002602"/>
    <x v="0"/>
    <x v="1"/>
    <x v="288"/>
    <n v="317.05799999999999"/>
    <n v="3"/>
    <n v="0.3"/>
    <n v="-18.117599999999999"/>
  </r>
  <r>
    <n v="6767"/>
    <x v="3359"/>
    <x v="3"/>
    <x v="693"/>
    <d v="2014-04-25T00:00:00"/>
    <s v="Standard Class"/>
    <s v="SJ-20215"/>
    <s v="Sarah Jordon"/>
    <x v="0"/>
    <s v="United States"/>
    <x v="22"/>
    <x v="10"/>
    <n v="60653"/>
    <x v="2"/>
    <s v="OFF-AR-10001683"/>
    <x v="1"/>
    <x v="6"/>
    <x v="32"/>
    <n v="15.76"/>
    <n v="2"/>
    <n v="0.2"/>
    <n v="3.5459999999999998"/>
  </r>
  <r>
    <n v="6768"/>
    <x v="3359"/>
    <x v="3"/>
    <x v="693"/>
    <d v="2014-04-25T00:00:00"/>
    <s v="Standard Class"/>
    <s v="SJ-20215"/>
    <s v="Sarah Jordon"/>
    <x v="0"/>
    <s v="United States"/>
    <x v="22"/>
    <x v="10"/>
    <n v="60653"/>
    <x v="2"/>
    <s v="FUR-FU-10002456"/>
    <x v="0"/>
    <x v="5"/>
    <x v="1009"/>
    <n v="14.56"/>
    <n v="5"/>
    <n v="0.6"/>
    <n v="-6.1879999999999997"/>
  </r>
  <r>
    <n v="6769"/>
    <x v="3360"/>
    <x v="2"/>
    <x v="1132"/>
    <d v="2011-08-16T00:00:00"/>
    <s v="Standard Class"/>
    <s v="CS-12175"/>
    <s v="Charles Sheldon"/>
    <x v="1"/>
    <s v="United States"/>
    <x v="80"/>
    <x v="30"/>
    <n v="8701"/>
    <x v="3"/>
    <s v="OFF-BI-10002854"/>
    <x v="1"/>
    <x v="8"/>
    <x v="895"/>
    <n v="196.21"/>
    <n v="7"/>
    <n v="0"/>
    <n v="98.105000000000004"/>
  </r>
  <r>
    <n v="6770"/>
    <x v="3361"/>
    <x v="3"/>
    <x v="20"/>
    <d v="2014-09-24T00:00:00"/>
    <s v="Standard Class"/>
    <s v="JP-16135"/>
    <s v="Julie Prescott"/>
    <x v="2"/>
    <s v="United States"/>
    <x v="38"/>
    <x v="32"/>
    <n v="31907"/>
    <x v="0"/>
    <s v="OFF-AR-10002445"/>
    <x v="1"/>
    <x v="6"/>
    <x v="1637"/>
    <n v="35.4"/>
    <n v="5"/>
    <n v="0"/>
    <n v="13.452"/>
  </r>
  <r>
    <n v="6771"/>
    <x v="3362"/>
    <x v="3"/>
    <x v="34"/>
    <d v="2014-12-14T00:00:00"/>
    <s v="Standard Class"/>
    <s v="NC-18535"/>
    <s v="Nick Crebassa"/>
    <x v="1"/>
    <s v="United States"/>
    <x v="42"/>
    <x v="16"/>
    <n v="85023"/>
    <x v="1"/>
    <s v="OFF-PA-10004359"/>
    <x v="1"/>
    <x v="10"/>
    <x v="1059"/>
    <n v="419.4"/>
    <n v="5"/>
    <n v="0.2"/>
    <n v="146.79"/>
  </r>
  <r>
    <n v="6772"/>
    <x v="3362"/>
    <x v="3"/>
    <x v="34"/>
    <d v="2014-12-14T00:00:00"/>
    <s v="Standard Class"/>
    <s v="NC-18535"/>
    <s v="Nick Crebassa"/>
    <x v="1"/>
    <s v="United States"/>
    <x v="42"/>
    <x v="16"/>
    <n v="85023"/>
    <x v="1"/>
    <s v="OFF-BI-10000279"/>
    <x v="1"/>
    <x v="8"/>
    <x v="1765"/>
    <n v="13.005000000000001"/>
    <n v="3"/>
    <n v="0.7"/>
    <n v="-9.9704999999999995"/>
  </r>
  <r>
    <n v="6773"/>
    <x v="3363"/>
    <x v="0"/>
    <x v="254"/>
    <d v="2013-09-11T00:00:00"/>
    <s v="Standard Class"/>
    <s v="CW-11905"/>
    <s v="Carl Weiss"/>
    <x v="2"/>
    <s v="United States"/>
    <x v="1"/>
    <x v="1"/>
    <n v="90004"/>
    <x v="1"/>
    <s v="OFF-BI-10003314"/>
    <x v="1"/>
    <x v="8"/>
    <x v="305"/>
    <n v="7.7119999999999997"/>
    <n v="2"/>
    <n v="0.2"/>
    <n v="2.7955999999999999"/>
  </r>
  <r>
    <n v="6774"/>
    <x v="3363"/>
    <x v="0"/>
    <x v="254"/>
    <d v="2013-09-11T00:00:00"/>
    <s v="Standard Class"/>
    <s v="CW-11905"/>
    <s v="Carl Weiss"/>
    <x v="2"/>
    <s v="United States"/>
    <x v="1"/>
    <x v="1"/>
    <n v="90004"/>
    <x v="1"/>
    <s v="OFF-BI-10000494"/>
    <x v="1"/>
    <x v="8"/>
    <x v="1563"/>
    <n v="4.1760000000000002"/>
    <n v="1"/>
    <n v="0.2"/>
    <n v="1.3049999999999999"/>
  </r>
  <r>
    <n v="6775"/>
    <x v="3363"/>
    <x v="0"/>
    <x v="254"/>
    <d v="2013-09-11T00:00:00"/>
    <s v="Standard Class"/>
    <s v="CW-11905"/>
    <s v="Carl Weiss"/>
    <x v="2"/>
    <s v="United States"/>
    <x v="1"/>
    <x v="1"/>
    <n v="90004"/>
    <x v="1"/>
    <s v="OFF-PA-10000295"/>
    <x v="1"/>
    <x v="10"/>
    <x v="1779"/>
    <n v="38.880000000000003"/>
    <n v="6"/>
    <n v="0"/>
    <n v="18.662400000000002"/>
  </r>
  <r>
    <n v="6776"/>
    <x v="3364"/>
    <x v="1"/>
    <x v="368"/>
    <d v="2012-04-04T00:00:00"/>
    <s v="Standard Class"/>
    <s v="CM-12115"/>
    <s v="Chad McGuire"/>
    <x v="0"/>
    <s v="United States"/>
    <x v="20"/>
    <x v="15"/>
    <n v="10024"/>
    <x v="3"/>
    <s v="OFF-PA-10002615"/>
    <x v="1"/>
    <x v="10"/>
    <x v="247"/>
    <n v="17.64"/>
    <n v="4"/>
    <n v="0"/>
    <n v="8.1143999999999998"/>
  </r>
  <r>
    <n v="6777"/>
    <x v="3365"/>
    <x v="0"/>
    <x v="64"/>
    <d v="2013-12-09T00:00:00"/>
    <s v="Standard Class"/>
    <s v="PT-19090"/>
    <s v="Pete Takahito"/>
    <x v="0"/>
    <s v="United States"/>
    <x v="52"/>
    <x v="5"/>
    <n v="78207"/>
    <x v="2"/>
    <s v="OFF-ST-10003479"/>
    <x v="1"/>
    <x v="4"/>
    <x v="41"/>
    <n v="93.456000000000003"/>
    <n v="3"/>
    <n v="0.2"/>
    <n v="-17.523"/>
  </r>
  <r>
    <n v="6778"/>
    <x v="3366"/>
    <x v="3"/>
    <x v="480"/>
    <d v="2014-02-02T00:00:00"/>
    <s v="Standard Class"/>
    <s v="CL-12700"/>
    <s v="Craig Leslie"/>
    <x v="2"/>
    <s v="United States"/>
    <x v="20"/>
    <x v="15"/>
    <n v="10009"/>
    <x v="3"/>
    <s v="TEC-AC-10002800"/>
    <x v="2"/>
    <x v="11"/>
    <x v="1207"/>
    <n v="449.91"/>
    <n v="9"/>
    <n v="0"/>
    <n v="157.46850000000001"/>
  </r>
  <r>
    <n v="6779"/>
    <x v="3367"/>
    <x v="0"/>
    <x v="323"/>
    <d v="2013-09-09T00:00:00"/>
    <s v="Second Class"/>
    <s v="HF-14995"/>
    <s v="Herbert Flentye"/>
    <x v="0"/>
    <s v="United States"/>
    <x v="248"/>
    <x v="39"/>
    <n v="21215"/>
    <x v="3"/>
    <s v="FUR-BO-10003159"/>
    <x v="0"/>
    <x v="0"/>
    <x v="1100"/>
    <n v="344.94"/>
    <n v="3"/>
    <n v="0"/>
    <n v="31.044599999999999"/>
  </r>
  <r>
    <n v="6780"/>
    <x v="3367"/>
    <x v="0"/>
    <x v="323"/>
    <d v="2013-09-09T00:00:00"/>
    <s v="Second Class"/>
    <s v="HF-14995"/>
    <s v="Herbert Flentye"/>
    <x v="0"/>
    <s v="United States"/>
    <x v="248"/>
    <x v="39"/>
    <n v="21215"/>
    <x v="3"/>
    <s v="FUR-FU-10002364"/>
    <x v="0"/>
    <x v="5"/>
    <x v="1231"/>
    <n v="14.76"/>
    <n v="2"/>
    <n v="0"/>
    <n v="4.2804000000000002"/>
  </r>
  <r>
    <n v="6781"/>
    <x v="3367"/>
    <x v="0"/>
    <x v="323"/>
    <d v="2013-09-09T00:00:00"/>
    <s v="Second Class"/>
    <s v="HF-14995"/>
    <s v="Herbert Flentye"/>
    <x v="0"/>
    <s v="United States"/>
    <x v="248"/>
    <x v="39"/>
    <n v="21215"/>
    <x v="3"/>
    <s v="OFF-BI-10003350"/>
    <x v="1"/>
    <x v="8"/>
    <x v="834"/>
    <n v="12.76"/>
    <n v="2"/>
    <n v="0"/>
    <n v="5.8696000000000002"/>
  </r>
  <r>
    <n v="6782"/>
    <x v="3367"/>
    <x v="0"/>
    <x v="323"/>
    <d v="2013-09-09T00:00:00"/>
    <s v="Second Class"/>
    <s v="HF-14995"/>
    <s v="Herbert Flentye"/>
    <x v="0"/>
    <s v="United States"/>
    <x v="248"/>
    <x v="39"/>
    <n v="21215"/>
    <x v="3"/>
    <s v="OFF-LA-10004093"/>
    <x v="1"/>
    <x v="2"/>
    <x v="670"/>
    <n v="58.48"/>
    <n v="8"/>
    <n v="0"/>
    <n v="27.485600000000002"/>
  </r>
  <r>
    <n v="6783"/>
    <x v="3368"/>
    <x v="3"/>
    <x v="800"/>
    <d v="2014-07-29T00:00:00"/>
    <s v="Second Class"/>
    <s v="JC-15775"/>
    <s v="John Castell"/>
    <x v="0"/>
    <s v="United States"/>
    <x v="10"/>
    <x v="9"/>
    <n v="19143"/>
    <x v="3"/>
    <s v="FUR-FU-10000732"/>
    <x v="0"/>
    <x v="5"/>
    <x v="540"/>
    <n v="20.096"/>
    <n v="4"/>
    <n v="0.2"/>
    <n v="3.0144000000000002"/>
  </r>
  <r>
    <n v="6784"/>
    <x v="3368"/>
    <x v="3"/>
    <x v="800"/>
    <d v="2014-07-29T00:00:00"/>
    <s v="Second Class"/>
    <s v="JC-15775"/>
    <s v="John Castell"/>
    <x v="0"/>
    <s v="United States"/>
    <x v="10"/>
    <x v="9"/>
    <n v="19143"/>
    <x v="3"/>
    <s v="OFF-SU-10004884"/>
    <x v="1"/>
    <x v="14"/>
    <x v="1780"/>
    <n v="37.752000000000002"/>
    <n v="3"/>
    <n v="0.2"/>
    <n v="4.2470999999999997"/>
  </r>
  <r>
    <n v="6785"/>
    <x v="3368"/>
    <x v="3"/>
    <x v="800"/>
    <d v="2014-07-29T00:00:00"/>
    <s v="Second Class"/>
    <s v="JC-15775"/>
    <s v="John Castell"/>
    <x v="0"/>
    <s v="United States"/>
    <x v="10"/>
    <x v="9"/>
    <n v="19143"/>
    <x v="3"/>
    <s v="FUR-TA-10001771"/>
    <x v="0"/>
    <x v="3"/>
    <x v="1724"/>
    <n v="138.58799999999999"/>
    <n v="1"/>
    <n v="0.4"/>
    <n v="-34.646999999999998"/>
  </r>
  <r>
    <n v="6786"/>
    <x v="3368"/>
    <x v="3"/>
    <x v="800"/>
    <d v="2014-07-29T00:00:00"/>
    <s v="Second Class"/>
    <s v="JC-15775"/>
    <s v="John Castell"/>
    <x v="0"/>
    <s v="United States"/>
    <x v="10"/>
    <x v="9"/>
    <n v="19143"/>
    <x v="3"/>
    <s v="OFF-ST-10000060"/>
    <x v="1"/>
    <x v="4"/>
    <x v="387"/>
    <n v="259.92"/>
    <n v="5"/>
    <n v="0.2"/>
    <n v="-25.992000000000001"/>
  </r>
  <r>
    <n v="6787"/>
    <x v="3368"/>
    <x v="3"/>
    <x v="800"/>
    <d v="2014-07-29T00:00:00"/>
    <s v="Second Class"/>
    <s v="JC-15775"/>
    <s v="John Castell"/>
    <x v="0"/>
    <s v="United States"/>
    <x v="10"/>
    <x v="9"/>
    <n v="19143"/>
    <x v="3"/>
    <s v="OFF-PA-10004100"/>
    <x v="1"/>
    <x v="10"/>
    <x v="257"/>
    <n v="20.736000000000001"/>
    <n v="4"/>
    <n v="0.2"/>
    <n v="7.2576000000000001"/>
  </r>
  <r>
    <n v="6788"/>
    <x v="3369"/>
    <x v="1"/>
    <x v="1023"/>
    <d v="2012-09-20T00:00:00"/>
    <s v="Standard Class"/>
    <s v="JH-15910"/>
    <s v="Jonathan Howell"/>
    <x v="0"/>
    <s v="United States"/>
    <x v="118"/>
    <x v="32"/>
    <n v="30318"/>
    <x v="0"/>
    <s v="FUR-FU-10003975"/>
    <x v="0"/>
    <x v="5"/>
    <x v="775"/>
    <n v="129.93"/>
    <n v="3"/>
    <n v="0"/>
    <n v="12.993"/>
  </r>
  <r>
    <n v="6789"/>
    <x v="3369"/>
    <x v="1"/>
    <x v="1023"/>
    <d v="2012-09-20T00:00:00"/>
    <s v="Standard Class"/>
    <s v="JH-15910"/>
    <s v="Jonathan Howell"/>
    <x v="0"/>
    <s v="United States"/>
    <x v="118"/>
    <x v="32"/>
    <n v="30318"/>
    <x v="0"/>
    <s v="OFF-PA-10001712"/>
    <x v="1"/>
    <x v="10"/>
    <x v="974"/>
    <n v="69.930000000000007"/>
    <n v="7"/>
    <n v="0"/>
    <n v="31.468499999999999"/>
  </r>
  <r>
    <n v="6790"/>
    <x v="3370"/>
    <x v="1"/>
    <x v="67"/>
    <d v="2012-09-09T00:00:00"/>
    <s v="Second Class"/>
    <s v="CC-12610"/>
    <s v="Corey Catlett"/>
    <x v="1"/>
    <s v="United States"/>
    <x v="28"/>
    <x v="3"/>
    <n v="27707"/>
    <x v="0"/>
    <s v="OFF-AR-10001953"/>
    <x v="1"/>
    <x v="6"/>
    <x v="395"/>
    <n v="140.73599999999999"/>
    <n v="4"/>
    <n v="0.2"/>
    <n v="12.314399999999999"/>
  </r>
  <r>
    <n v="6791"/>
    <x v="3371"/>
    <x v="0"/>
    <x v="76"/>
    <d v="2013-11-18T00:00:00"/>
    <s v="First Class"/>
    <s v="IM-15055"/>
    <s v="Ionia McGrath"/>
    <x v="0"/>
    <s v="United States"/>
    <x v="43"/>
    <x v="1"/>
    <n v="95661"/>
    <x v="1"/>
    <s v="OFF-BI-10004967"/>
    <x v="1"/>
    <x v="8"/>
    <x v="253"/>
    <n v="8.32"/>
    <n v="5"/>
    <n v="0.2"/>
    <n v="2.8079999999999998"/>
  </r>
  <r>
    <n v="6792"/>
    <x v="3372"/>
    <x v="0"/>
    <x v="338"/>
    <d v="2013-11-16T00:00:00"/>
    <s v="Standard Class"/>
    <s v="BF-11170"/>
    <s v="Ben Ferrer"/>
    <x v="2"/>
    <s v="United States"/>
    <x v="301"/>
    <x v="1"/>
    <n v="95823"/>
    <x v="1"/>
    <s v="FUR-FU-10003731"/>
    <x v="0"/>
    <x v="5"/>
    <x v="1593"/>
    <n v="9.98"/>
    <n v="1"/>
    <n v="0"/>
    <n v="2.7944"/>
  </r>
  <r>
    <n v="6793"/>
    <x v="3373"/>
    <x v="2"/>
    <x v="860"/>
    <d v="2011-08-18T00:00:00"/>
    <s v="First Class"/>
    <s v="CS-12355"/>
    <s v="Christine Sundaresam"/>
    <x v="0"/>
    <s v="United States"/>
    <x v="54"/>
    <x v="29"/>
    <n v="6824"/>
    <x v="3"/>
    <s v="OFF-BI-10001989"/>
    <x v="1"/>
    <x v="8"/>
    <x v="537"/>
    <n v="62.94"/>
    <n v="3"/>
    <n v="0"/>
    <n v="30.211200000000002"/>
  </r>
  <r>
    <n v="6794"/>
    <x v="3374"/>
    <x v="1"/>
    <x v="547"/>
    <d v="2012-11-20T00:00:00"/>
    <s v="Standard Class"/>
    <s v="MC-17605"/>
    <s v="Matt Connell"/>
    <x v="1"/>
    <s v="United States"/>
    <x v="22"/>
    <x v="10"/>
    <n v="60610"/>
    <x v="2"/>
    <s v="OFF-ST-10000344"/>
    <x v="1"/>
    <x v="4"/>
    <x v="1013"/>
    <n v="21.488"/>
    <n v="2"/>
    <n v="0.2"/>
    <n v="1.6115999999999999"/>
  </r>
  <r>
    <n v="6795"/>
    <x v="3374"/>
    <x v="1"/>
    <x v="547"/>
    <d v="2012-11-20T00:00:00"/>
    <s v="Standard Class"/>
    <s v="MC-17605"/>
    <s v="Matt Connell"/>
    <x v="1"/>
    <s v="United States"/>
    <x v="22"/>
    <x v="10"/>
    <n v="60610"/>
    <x v="2"/>
    <s v="TEC-PH-10001051"/>
    <x v="2"/>
    <x v="7"/>
    <x v="1254"/>
    <n v="239.976"/>
    <n v="3"/>
    <n v="0.2"/>
    <n v="26.997299999999999"/>
  </r>
  <r>
    <n v="6796"/>
    <x v="3374"/>
    <x v="1"/>
    <x v="547"/>
    <d v="2012-11-20T00:00:00"/>
    <s v="Standard Class"/>
    <s v="MC-17605"/>
    <s v="Matt Connell"/>
    <x v="1"/>
    <s v="United States"/>
    <x v="22"/>
    <x v="10"/>
    <n v="60610"/>
    <x v="2"/>
    <s v="FUR-FU-10001215"/>
    <x v="0"/>
    <x v="5"/>
    <x v="1600"/>
    <n v="34.503999999999998"/>
    <n v="2"/>
    <n v="0.6"/>
    <n v="-15.5268"/>
  </r>
  <r>
    <n v="6797"/>
    <x v="3375"/>
    <x v="1"/>
    <x v="767"/>
    <d v="2012-08-25T00:00:00"/>
    <s v="Same Day"/>
    <s v="MC-18100"/>
    <s v="Mick Crebagga"/>
    <x v="0"/>
    <s v="United States"/>
    <x v="12"/>
    <x v="5"/>
    <n v="77041"/>
    <x v="2"/>
    <s v="FUR-FU-10001473"/>
    <x v="0"/>
    <x v="5"/>
    <x v="1244"/>
    <n v="20.103999999999999"/>
    <n v="2"/>
    <n v="0.6"/>
    <n v="-16.585799999999999"/>
  </r>
  <r>
    <n v="6798"/>
    <x v="3375"/>
    <x v="1"/>
    <x v="767"/>
    <d v="2012-08-25T00:00:00"/>
    <s v="Same Day"/>
    <s v="MC-18100"/>
    <s v="Mick Crebagga"/>
    <x v="0"/>
    <s v="United States"/>
    <x v="12"/>
    <x v="5"/>
    <n v="77041"/>
    <x v="2"/>
    <s v="OFF-BI-10000315"/>
    <x v="1"/>
    <x v="8"/>
    <x v="407"/>
    <n v="3.798"/>
    <n v="1"/>
    <n v="0.8"/>
    <n v="-6.0768000000000004"/>
  </r>
  <r>
    <n v="6799"/>
    <x v="3375"/>
    <x v="1"/>
    <x v="767"/>
    <d v="2012-08-25T00:00:00"/>
    <s v="Same Day"/>
    <s v="MC-18100"/>
    <s v="Mick Crebagga"/>
    <x v="0"/>
    <s v="United States"/>
    <x v="12"/>
    <x v="5"/>
    <n v="77041"/>
    <x v="2"/>
    <s v="FUR-FU-10002240"/>
    <x v="0"/>
    <x v="5"/>
    <x v="1781"/>
    <n v="7.88"/>
    <n v="5"/>
    <n v="0.6"/>
    <n v="-3.94"/>
  </r>
  <r>
    <n v="6800"/>
    <x v="3376"/>
    <x v="0"/>
    <x v="591"/>
    <d v="2014-02-01T00:00:00"/>
    <s v="Standard Class"/>
    <s v="LW-16825"/>
    <s v="Laurel Workman"/>
    <x v="1"/>
    <s v="United States"/>
    <x v="42"/>
    <x v="16"/>
    <n v="85023"/>
    <x v="1"/>
    <s v="FUR-TA-10002607"/>
    <x v="0"/>
    <x v="3"/>
    <x v="221"/>
    <n v="35.445"/>
    <n v="1"/>
    <n v="0.5"/>
    <n v="-24.102599999999999"/>
  </r>
  <r>
    <n v="6801"/>
    <x v="3376"/>
    <x v="0"/>
    <x v="591"/>
    <d v="2014-02-01T00:00:00"/>
    <s v="Standard Class"/>
    <s v="LW-16825"/>
    <s v="Laurel Workman"/>
    <x v="1"/>
    <s v="United States"/>
    <x v="42"/>
    <x v="16"/>
    <n v="85023"/>
    <x v="1"/>
    <s v="TEC-MA-10003356"/>
    <x v="2"/>
    <x v="15"/>
    <x v="1361"/>
    <n v="269.97000000000003"/>
    <n v="2"/>
    <n v="0.7"/>
    <n v="-386.95699999999999"/>
  </r>
  <r>
    <n v="6802"/>
    <x v="3376"/>
    <x v="0"/>
    <x v="591"/>
    <d v="2014-02-01T00:00:00"/>
    <s v="Standard Class"/>
    <s v="LW-16825"/>
    <s v="Laurel Workman"/>
    <x v="1"/>
    <s v="United States"/>
    <x v="42"/>
    <x v="16"/>
    <n v="85023"/>
    <x v="1"/>
    <s v="TEC-AC-10002217"/>
    <x v="2"/>
    <x v="11"/>
    <x v="1178"/>
    <n v="45.12"/>
    <n v="3"/>
    <n v="0.2"/>
    <n v="-7.8959999999999999"/>
  </r>
  <r>
    <n v="6803"/>
    <x v="3376"/>
    <x v="0"/>
    <x v="591"/>
    <d v="2014-02-01T00:00:00"/>
    <s v="Standard Class"/>
    <s v="LW-16825"/>
    <s v="Laurel Workman"/>
    <x v="1"/>
    <s v="United States"/>
    <x v="42"/>
    <x v="16"/>
    <n v="85023"/>
    <x v="1"/>
    <s v="TEC-AC-10004353"/>
    <x v="2"/>
    <x v="11"/>
    <x v="717"/>
    <n v="100.8"/>
    <n v="2"/>
    <n v="0.2"/>
    <n v="21.42"/>
  </r>
  <r>
    <n v="6804"/>
    <x v="3376"/>
    <x v="0"/>
    <x v="591"/>
    <d v="2014-02-01T00:00:00"/>
    <s v="Standard Class"/>
    <s v="LW-16825"/>
    <s v="Laurel Workman"/>
    <x v="1"/>
    <s v="United States"/>
    <x v="42"/>
    <x v="16"/>
    <n v="85023"/>
    <x v="1"/>
    <s v="FUR-CH-10004754"/>
    <x v="0"/>
    <x v="1"/>
    <x v="1123"/>
    <n v="47.968000000000004"/>
    <n v="2"/>
    <n v="0.2"/>
    <n v="4.1971999999999996"/>
  </r>
  <r>
    <n v="6805"/>
    <x v="3377"/>
    <x v="2"/>
    <x v="1082"/>
    <d v="2011-06-10T00:00:00"/>
    <s v="First Class"/>
    <s v="KH-16510"/>
    <s v="Keith Herrera"/>
    <x v="0"/>
    <s v="United States"/>
    <x v="225"/>
    <x v="1"/>
    <n v="91767"/>
    <x v="1"/>
    <s v="TEC-AC-10002800"/>
    <x v="2"/>
    <x v="11"/>
    <x v="1207"/>
    <n v="99.98"/>
    <n v="2"/>
    <n v="0"/>
    <n v="34.993000000000002"/>
  </r>
  <r>
    <n v="6806"/>
    <x v="3378"/>
    <x v="2"/>
    <x v="754"/>
    <d v="2011-11-25T00:00:00"/>
    <s v="First Class"/>
    <s v="RB-19645"/>
    <s v="Robert Barroso"/>
    <x v="1"/>
    <s v="United States"/>
    <x v="118"/>
    <x v="32"/>
    <n v="30318"/>
    <x v="0"/>
    <s v="OFF-PA-10001752"/>
    <x v="1"/>
    <x v="10"/>
    <x v="1360"/>
    <n v="9.9600000000000009"/>
    <n v="2"/>
    <n v="0"/>
    <n v="4.8803999999999998"/>
  </r>
  <r>
    <n v="6807"/>
    <x v="3379"/>
    <x v="3"/>
    <x v="53"/>
    <d v="2014-12-30T00:00:00"/>
    <s v="Standard Class"/>
    <s v="GD-14590"/>
    <s v="Giulietta Dortch"/>
    <x v="1"/>
    <s v="United States"/>
    <x v="231"/>
    <x v="4"/>
    <n v="98208"/>
    <x v="1"/>
    <s v="OFF-BI-10003314"/>
    <x v="1"/>
    <x v="8"/>
    <x v="305"/>
    <n v="3.8559999999999999"/>
    <n v="1"/>
    <n v="0.2"/>
    <n v="1.3977999999999999"/>
  </r>
  <r>
    <n v="6808"/>
    <x v="3380"/>
    <x v="1"/>
    <x v="1052"/>
    <d v="2012-05-04T00:00:00"/>
    <s v="Standard Class"/>
    <s v="EB-13705"/>
    <s v="Ed Braxton"/>
    <x v="1"/>
    <s v="United States"/>
    <x v="12"/>
    <x v="5"/>
    <n v="77095"/>
    <x v="2"/>
    <s v="OFF-PA-10000357"/>
    <x v="1"/>
    <x v="10"/>
    <x v="442"/>
    <n v="98.376000000000005"/>
    <n v="3"/>
    <n v="0.2"/>
    <n v="35.661299999999997"/>
  </r>
  <r>
    <n v="6809"/>
    <x v="3380"/>
    <x v="1"/>
    <x v="1052"/>
    <d v="2012-05-04T00:00:00"/>
    <s v="Standard Class"/>
    <s v="EB-13705"/>
    <s v="Ed Braxton"/>
    <x v="1"/>
    <s v="United States"/>
    <x v="12"/>
    <x v="5"/>
    <n v="77095"/>
    <x v="2"/>
    <s v="FUR-FU-10001085"/>
    <x v="0"/>
    <x v="5"/>
    <x v="1590"/>
    <n v="22.38"/>
    <n v="3"/>
    <n v="0.6"/>
    <n v="-7.8330000000000002"/>
  </r>
  <r>
    <n v="6810"/>
    <x v="3381"/>
    <x v="3"/>
    <x v="32"/>
    <d v="2014-09-16T00:00:00"/>
    <s v="First Class"/>
    <s v="PS-18760"/>
    <s v="Pamela Stobb"/>
    <x v="0"/>
    <s v="United States"/>
    <x v="10"/>
    <x v="9"/>
    <n v="19140"/>
    <x v="3"/>
    <s v="OFF-BI-10000301"/>
    <x v="1"/>
    <x v="8"/>
    <x v="619"/>
    <n v="3.8820000000000001"/>
    <n v="2"/>
    <n v="0.7"/>
    <n v="-2.5880000000000001"/>
  </r>
  <r>
    <n v="6811"/>
    <x v="3381"/>
    <x v="3"/>
    <x v="32"/>
    <d v="2014-09-16T00:00:00"/>
    <s v="First Class"/>
    <s v="PS-18760"/>
    <s v="Pamela Stobb"/>
    <x v="0"/>
    <s v="United States"/>
    <x v="10"/>
    <x v="9"/>
    <n v="19140"/>
    <x v="3"/>
    <s v="TEC-MA-10002930"/>
    <x v="2"/>
    <x v="15"/>
    <x v="1775"/>
    <n v="12.585000000000001"/>
    <n v="1"/>
    <n v="0.7"/>
    <n v="-18.038499999999999"/>
  </r>
  <r>
    <n v="6812"/>
    <x v="3381"/>
    <x v="3"/>
    <x v="32"/>
    <d v="2014-09-16T00:00:00"/>
    <s v="First Class"/>
    <s v="PS-18760"/>
    <s v="Pamela Stobb"/>
    <x v="0"/>
    <s v="United States"/>
    <x v="10"/>
    <x v="9"/>
    <n v="19140"/>
    <x v="3"/>
    <s v="FUR-CH-10002372"/>
    <x v="0"/>
    <x v="1"/>
    <x v="390"/>
    <n v="113.372"/>
    <n v="2"/>
    <n v="0.3"/>
    <n v="-29.152799999999999"/>
  </r>
  <r>
    <n v="6813"/>
    <x v="3381"/>
    <x v="3"/>
    <x v="32"/>
    <d v="2014-09-16T00:00:00"/>
    <s v="First Class"/>
    <s v="PS-18760"/>
    <s v="Pamela Stobb"/>
    <x v="0"/>
    <s v="United States"/>
    <x v="10"/>
    <x v="9"/>
    <n v="19140"/>
    <x v="3"/>
    <s v="OFF-BI-10003707"/>
    <x v="1"/>
    <x v="8"/>
    <x v="776"/>
    <n v="18.312000000000001"/>
    <n v="4"/>
    <n v="0.7"/>
    <n v="-12.208"/>
  </r>
  <r>
    <n v="6814"/>
    <x v="3381"/>
    <x v="3"/>
    <x v="32"/>
    <d v="2014-09-16T00:00:00"/>
    <s v="First Class"/>
    <s v="PS-18760"/>
    <s v="Pamela Stobb"/>
    <x v="0"/>
    <s v="United States"/>
    <x v="10"/>
    <x v="9"/>
    <n v="19140"/>
    <x v="3"/>
    <s v="FUR-FU-10001057"/>
    <x v="0"/>
    <x v="5"/>
    <x v="1782"/>
    <n v="127.93600000000001"/>
    <n v="8"/>
    <n v="0.2"/>
    <n v="4.7976000000000001"/>
  </r>
  <r>
    <n v="6815"/>
    <x v="3381"/>
    <x v="3"/>
    <x v="32"/>
    <d v="2014-09-16T00:00:00"/>
    <s v="First Class"/>
    <s v="PS-18760"/>
    <s v="Pamela Stobb"/>
    <x v="0"/>
    <s v="United States"/>
    <x v="10"/>
    <x v="9"/>
    <n v="19140"/>
    <x v="3"/>
    <s v="TEC-MA-10001681"/>
    <x v="2"/>
    <x v="15"/>
    <x v="340"/>
    <n v="241.17"/>
    <n v="2"/>
    <n v="0.7"/>
    <n v="-168.81899999999999"/>
  </r>
  <r>
    <n v="6816"/>
    <x v="3382"/>
    <x v="2"/>
    <x v="1103"/>
    <d v="2011-06-21T00:00:00"/>
    <s v="Standard Class"/>
    <s v="GH-14425"/>
    <s v="Gary Hwang"/>
    <x v="0"/>
    <s v="United States"/>
    <x v="4"/>
    <x v="4"/>
    <n v="98105"/>
    <x v="1"/>
    <s v="FUR-FU-10003981"/>
    <x v="0"/>
    <x v="5"/>
    <x v="322"/>
    <n v="6.24"/>
    <n v="3"/>
    <n v="0"/>
    <n v="2.6208"/>
  </r>
  <r>
    <n v="6817"/>
    <x v="3382"/>
    <x v="2"/>
    <x v="1103"/>
    <d v="2011-06-21T00:00:00"/>
    <s v="Standard Class"/>
    <s v="GH-14425"/>
    <s v="Gary Hwang"/>
    <x v="0"/>
    <s v="United States"/>
    <x v="4"/>
    <x v="4"/>
    <n v="98105"/>
    <x v="1"/>
    <s v="OFF-FA-10000624"/>
    <x v="1"/>
    <x v="13"/>
    <x v="291"/>
    <n v="17.899999999999999"/>
    <n v="5"/>
    <n v="0"/>
    <n v="8.9499999999999993"/>
  </r>
  <r>
    <n v="6818"/>
    <x v="3382"/>
    <x v="2"/>
    <x v="1103"/>
    <d v="2011-06-21T00:00:00"/>
    <s v="Standard Class"/>
    <s v="GH-14425"/>
    <s v="Gary Hwang"/>
    <x v="0"/>
    <s v="United States"/>
    <x v="4"/>
    <x v="4"/>
    <n v="98105"/>
    <x v="1"/>
    <s v="OFF-BI-10004995"/>
    <x v="1"/>
    <x v="8"/>
    <x v="313"/>
    <n v="3266.3760000000002"/>
    <n v="3"/>
    <n v="0.2"/>
    <n v="1061.5722000000001"/>
  </r>
  <r>
    <n v="6819"/>
    <x v="3383"/>
    <x v="3"/>
    <x v="116"/>
    <d v="2015-02-01T00:00:00"/>
    <s v="Standard Class"/>
    <s v="LO-17170"/>
    <s v="Lori Olson"/>
    <x v="1"/>
    <s v="United States"/>
    <x v="97"/>
    <x v="10"/>
    <n v="61604"/>
    <x v="2"/>
    <s v="OFF-BI-10003784"/>
    <x v="1"/>
    <x v="8"/>
    <x v="1314"/>
    <n v="1.68"/>
    <n v="5"/>
    <n v="0.8"/>
    <n v="-2.6880000000000002"/>
  </r>
  <r>
    <n v="6820"/>
    <x v="3383"/>
    <x v="3"/>
    <x v="116"/>
    <d v="2015-02-01T00:00:00"/>
    <s v="Standard Class"/>
    <s v="LO-17170"/>
    <s v="Lori Olson"/>
    <x v="1"/>
    <s v="United States"/>
    <x v="97"/>
    <x v="10"/>
    <n v="61604"/>
    <x v="2"/>
    <s v="FUR-FU-10004586"/>
    <x v="0"/>
    <x v="5"/>
    <x v="1473"/>
    <n v="7.968"/>
    <n v="3"/>
    <n v="0.6"/>
    <n v="-2.3904000000000001"/>
  </r>
  <r>
    <n v="6821"/>
    <x v="3383"/>
    <x v="3"/>
    <x v="116"/>
    <d v="2015-02-01T00:00:00"/>
    <s v="Standard Class"/>
    <s v="LO-17170"/>
    <s v="Lori Olson"/>
    <x v="1"/>
    <s v="United States"/>
    <x v="97"/>
    <x v="10"/>
    <n v="61604"/>
    <x v="2"/>
    <s v="FUR-CH-10004698"/>
    <x v="0"/>
    <x v="1"/>
    <x v="166"/>
    <n v="113.372"/>
    <n v="2"/>
    <n v="0.3"/>
    <n v="-3.2391999999999999"/>
  </r>
  <r>
    <n v="6822"/>
    <x v="3383"/>
    <x v="3"/>
    <x v="116"/>
    <d v="2015-02-01T00:00:00"/>
    <s v="Standard Class"/>
    <s v="LO-17170"/>
    <s v="Lori Olson"/>
    <x v="1"/>
    <s v="United States"/>
    <x v="97"/>
    <x v="10"/>
    <n v="61604"/>
    <x v="2"/>
    <s v="FUR-FU-10001935"/>
    <x v="0"/>
    <x v="5"/>
    <x v="341"/>
    <n v="2.96"/>
    <n v="2"/>
    <n v="0.6"/>
    <n v="-1.4059999999999999"/>
  </r>
  <r>
    <n v="6823"/>
    <x v="3384"/>
    <x v="3"/>
    <x v="808"/>
    <d v="2014-08-11T00:00:00"/>
    <s v="Standard Class"/>
    <s v="CS-12505"/>
    <s v="Cindy Stewart"/>
    <x v="0"/>
    <s v="United States"/>
    <x v="1"/>
    <x v="1"/>
    <n v="90036"/>
    <x v="1"/>
    <s v="OFF-AP-10003040"/>
    <x v="1"/>
    <x v="9"/>
    <x v="723"/>
    <n v="168.1"/>
    <n v="5"/>
    <n v="0"/>
    <n v="43.706000000000003"/>
  </r>
  <r>
    <n v="6824"/>
    <x v="3385"/>
    <x v="1"/>
    <x v="395"/>
    <d v="2012-07-29T00:00:00"/>
    <s v="Standard Class"/>
    <s v="YS-21880"/>
    <s v="Yana Sorensen"/>
    <x v="1"/>
    <s v="United States"/>
    <x v="122"/>
    <x v="19"/>
    <n v="36116"/>
    <x v="0"/>
    <s v="OFF-EN-10001335"/>
    <x v="1"/>
    <x v="12"/>
    <x v="462"/>
    <n v="98.46"/>
    <n v="9"/>
    <n v="0"/>
    <n v="49.23"/>
  </r>
  <r>
    <n v="6825"/>
    <x v="3385"/>
    <x v="1"/>
    <x v="395"/>
    <d v="2012-07-29T00:00:00"/>
    <s v="Standard Class"/>
    <s v="YS-21880"/>
    <s v="Yana Sorensen"/>
    <x v="1"/>
    <s v="United States"/>
    <x v="122"/>
    <x v="19"/>
    <n v="36116"/>
    <x v="0"/>
    <s v="FUR-TA-10002041"/>
    <x v="0"/>
    <x v="3"/>
    <x v="358"/>
    <n v="358.58"/>
    <n v="2"/>
    <n v="0"/>
    <n v="39.443800000000003"/>
  </r>
  <r>
    <n v="6826"/>
    <x v="3386"/>
    <x v="0"/>
    <x v="824"/>
    <d v="2013-10-10T00:00:00"/>
    <s v="Standard Class"/>
    <s v="TC-20980"/>
    <s v="Tamara Chand"/>
    <x v="1"/>
    <s v="United States"/>
    <x v="240"/>
    <x v="14"/>
    <n v="47905"/>
    <x v="2"/>
    <s v="OFF-ST-10001558"/>
    <x v="1"/>
    <x v="4"/>
    <x v="712"/>
    <n v="32.479999999999997"/>
    <n v="2"/>
    <n v="0"/>
    <n v="4.8719999999999999"/>
  </r>
  <r>
    <n v="6827"/>
    <x v="3386"/>
    <x v="0"/>
    <x v="824"/>
    <d v="2013-10-10T00:00:00"/>
    <s v="Standard Class"/>
    <s v="TC-20980"/>
    <s v="Tamara Chand"/>
    <x v="1"/>
    <s v="United States"/>
    <x v="240"/>
    <x v="14"/>
    <n v="47905"/>
    <x v="2"/>
    <s v="TEC-CO-10004722"/>
    <x v="2"/>
    <x v="16"/>
    <x v="1365"/>
    <n v="17499.95"/>
    <n v="5"/>
    <n v="0"/>
    <n v="8399.9760000000006"/>
  </r>
  <r>
    <n v="6828"/>
    <x v="3386"/>
    <x v="0"/>
    <x v="824"/>
    <d v="2013-10-10T00:00:00"/>
    <s v="Standard Class"/>
    <s v="TC-20980"/>
    <s v="Tamara Chand"/>
    <x v="1"/>
    <s v="United States"/>
    <x v="240"/>
    <x v="14"/>
    <n v="47905"/>
    <x v="2"/>
    <s v="OFF-BI-10004600"/>
    <x v="1"/>
    <x v="8"/>
    <x v="1477"/>
    <n v="735.98"/>
    <n v="2"/>
    <n v="0"/>
    <n v="331.19099999999997"/>
  </r>
  <r>
    <n v="6829"/>
    <x v="3386"/>
    <x v="0"/>
    <x v="824"/>
    <d v="2013-10-10T00:00:00"/>
    <s v="Standard Class"/>
    <s v="TC-20980"/>
    <s v="Tamara Chand"/>
    <x v="1"/>
    <s v="United States"/>
    <x v="240"/>
    <x v="14"/>
    <n v="47905"/>
    <x v="2"/>
    <s v="OFF-BI-10003712"/>
    <x v="1"/>
    <x v="8"/>
    <x v="689"/>
    <n v="34.369999999999997"/>
    <n v="7"/>
    <n v="0"/>
    <n v="16.8413"/>
  </r>
  <r>
    <n v="6830"/>
    <x v="3386"/>
    <x v="0"/>
    <x v="824"/>
    <d v="2013-10-10T00:00:00"/>
    <s v="Standard Class"/>
    <s v="TC-20980"/>
    <s v="Tamara Chand"/>
    <x v="1"/>
    <s v="United States"/>
    <x v="240"/>
    <x v="14"/>
    <n v="47905"/>
    <x v="2"/>
    <s v="OFF-AR-10001958"/>
    <x v="1"/>
    <x v="6"/>
    <x v="206"/>
    <n v="33.96"/>
    <n v="2"/>
    <n v="0"/>
    <n v="9.5088000000000008"/>
  </r>
  <r>
    <n v="6831"/>
    <x v="3387"/>
    <x v="0"/>
    <x v="435"/>
    <d v="2013-12-28T00:00:00"/>
    <s v="Second Class"/>
    <s v="PW-19030"/>
    <s v="Pauline Webber"/>
    <x v="1"/>
    <s v="United States"/>
    <x v="20"/>
    <x v="15"/>
    <n v="10009"/>
    <x v="3"/>
    <s v="TEC-PH-10001750"/>
    <x v="2"/>
    <x v="7"/>
    <x v="968"/>
    <n v="197.97"/>
    <n v="3"/>
    <n v="0"/>
    <n v="53.451900000000002"/>
  </r>
  <r>
    <n v="6832"/>
    <x v="3388"/>
    <x v="3"/>
    <x v="246"/>
    <d v="2014-07-28T00:00:00"/>
    <s v="Standard Class"/>
    <s v="CS-11860"/>
    <s v="Cari Schnelling"/>
    <x v="0"/>
    <s v="United States"/>
    <x v="20"/>
    <x v="15"/>
    <n v="10024"/>
    <x v="3"/>
    <s v="OFF-AP-10002287"/>
    <x v="1"/>
    <x v="9"/>
    <x v="1274"/>
    <n v="17.48"/>
    <n v="4"/>
    <n v="0"/>
    <n v="4.5448000000000004"/>
  </r>
  <r>
    <n v="6833"/>
    <x v="3389"/>
    <x v="1"/>
    <x v="998"/>
    <d v="2012-10-17T00:00:00"/>
    <s v="Standard Class"/>
    <s v="DP-13165"/>
    <s v="David Philippe"/>
    <x v="0"/>
    <s v="United States"/>
    <x v="22"/>
    <x v="10"/>
    <n v="60610"/>
    <x v="2"/>
    <s v="OFF-AR-10003183"/>
    <x v="1"/>
    <x v="6"/>
    <x v="1390"/>
    <n v="8.016"/>
    <n v="3"/>
    <n v="0.2"/>
    <n v="1.002"/>
  </r>
  <r>
    <n v="6834"/>
    <x v="3390"/>
    <x v="0"/>
    <x v="162"/>
    <d v="2013-09-09T00:00:00"/>
    <s v="Same Day"/>
    <s v="PJ-19015"/>
    <s v="Pauline Johnson"/>
    <x v="0"/>
    <s v="United States"/>
    <x v="157"/>
    <x v="1"/>
    <n v="92704"/>
    <x v="1"/>
    <s v="FUR-TA-10003008"/>
    <x v="0"/>
    <x v="3"/>
    <x v="946"/>
    <n v="146.04"/>
    <n v="1"/>
    <n v="0.2"/>
    <n v="-12.778499999999999"/>
  </r>
  <r>
    <n v="6835"/>
    <x v="3391"/>
    <x v="0"/>
    <x v="73"/>
    <d v="2013-11-25T00:00:00"/>
    <s v="Standard Class"/>
    <s v="BM-11575"/>
    <s v="Brendan Murry"/>
    <x v="1"/>
    <s v="United States"/>
    <x v="484"/>
    <x v="1"/>
    <n v="90640"/>
    <x v="1"/>
    <s v="TEC-AC-10004803"/>
    <x v="2"/>
    <x v="11"/>
    <x v="1756"/>
    <n v="27.88"/>
    <n v="2"/>
    <n v="0"/>
    <n v="3.9032"/>
  </r>
  <r>
    <n v="6836"/>
    <x v="3392"/>
    <x v="3"/>
    <x v="453"/>
    <d v="2014-10-21T00:00:00"/>
    <s v="Standard Class"/>
    <s v="DL-13495"/>
    <s v="Dionis Lloyd"/>
    <x v="1"/>
    <s v="United States"/>
    <x v="302"/>
    <x v="1"/>
    <n v="91360"/>
    <x v="1"/>
    <s v="OFF-LA-10003510"/>
    <x v="1"/>
    <x v="2"/>
    <x v="575"/>
    <n v="152.65"/>
    <n v="5"/>
    <n v="0"/>
    <n v="70.218999999999994"/>
  </r>
  <r>
    <n v="6837"/>
    <x v="3392"/>
    <x v="3"/>
    <x v="453"/>
    <d v="2014-10-21T00:00:00"/>
    <s v="Standard Class"/>
    <s v="DL-13495"/>
    <s v="Dionis Lloyd"/>
    <x v="1"/>
    <s v="United States"/>
    <x v="302"/>
    <x v="1"/>
    <n v="91360"/>
    <x v="1"/>
    <s v="FUR-FU-10000087"/>
    <x v="0"/>
    <x v="5"/>
    <x v="204"/>
    <n v="22.72"/>
    <n v="1"/>
    <n v="0"/>
    <n v="9.3152000000000008"/>
  </r>
  <r>
    <n v="6838"/>
    <x v="3393"/>
    <x v="1"/>
    <x v="380"/>
    <d v="2012-12-07T00:00:00"/>
    <s v="Standard Class"/>
    <s v="BF-10975"/>
    <s v="Barbara Fisher"/>
    <x v="1"/>
    <s v="United States"/>
    <x v="219"/>
    <x v="30"/>
    <n v="8360"/>
    <x v="3"/>
    <s v="OFF-AR-10003732"/>
    <x v="1"/>
    <x v="6"/>
    <x v="321"/>
    <n v="11.12"/>
    <n v="4"/>
    <n v="0"/>
    <n v="2.8912"/>
  </r>
  <r>
    <n v="6839"/>
    <x v="3394"/>
    <x v="3"/>
    <x v="1119"/>
    <d v="2014-10-02T00:00:00"/>
    <s v="Standard Class"/>
    <s v="FC-14335"/>
    <s v="Fred Chung"/>
    <x v="1"/>
    <s v="United States"/>
    <x v="170"/>
    <x v="1"/>
    <n v="90503"/>
    <x v="1"/>
    <s v="OFF-AP-10000275"/>
    <x v="1"/>
    <x v="9"/>
    <x v="1719"/>
    <n v="1640.7"/>
    <n v="5"/>
    <n v="0"/>
    <n v="459.39600000000002"/>
  </r>
  <r>
    <n v="6840"/>
    <x v="3394"/>
    <x v="3"/>
    <x v="1119"/>
    <d v="2014-10-02T00:00:00"/>
    <s v="Standard Class"/>
    <s v="FC-14335"/>
    <s v="Fred Chung"/>
    <x v="1"/>
    <s v="United States"/>
    <x v="170"/>
    <x v="1"/>
    <n v="90503"/>
    <x v="1"/>
    <s v="TEC-PH-10003505"/>
    <x v="2"/>
    <x v="7"/>
    <x v="901"/>
    <n v="371.2"/>
    <n v="5"/>
    <n v="0.2"/>
    <n v="41.76"/>
  </r>
  <r>
    <n v="6841"/>
    <x v="3395"/>
    <x v="1"/>
    <x v="401"/>
    <d v="2012-07-12T00:00:00"/>
    <s v="First Class"/>
    <s v="MP-18175"/>
    <s v="Mike Pelletier"/>
    <x v="2"/>
    <s v="United States"/>
    <x v="21"/>
    <x v="24"/>
    <n v="45373"/>
    <x v="3"/>
    <s v="OFF-BI-10002852"/>
    <x v="1"/>
    <x v="8"/>
    <x v="91"/>
    <n v="14.832000000000001"/>
    <n v="3"/>
    <n v="0.7"/>
    <n v="-10.382400000000001"/>
  </r>
  <r>
    <n v="6842"/>
    <x v="3396"/>
    <x v="0"/>
    <x v="126"/>
    <d v="2013-09-18T00:00:00"/>
    <s v="Standard Class"/>
    <s v="AJ-10795"/>
    <s v="Anthony Johnson"/>
    <x v="1"/>
    <s v="United States"/>
    <x v="24"/>
    <x v="17"/>
    <n v="22153"/>
    <x v="0"/>
    <s v="TEC-AC-10004877"/>
    <x v="2"/>
    <x v="11"/>
    <x v="1670"/>
    <n v="20.7"/>
    <n v="3"/>
    <n v="0"/>
    <n v="1.6559999999999999"/>
  </r>
  <r>
    <n v="6843"/>
    <x v="3396"/>
    <x v="0"/>
    <x v="126"/>
    <d v="2013-09-18T00:00:00"/>
    <s v="Standard Class"/>
    <s v="AJ-10795"/>
    <s v="Anthony Johnson"/>
    <x v="1"/>
    <s v="United States"/>
    <x v="24"/>
    <x v="17"/>
    <n v="22153"/>
    <x v="0"/>
    <s v="OFF-FA-10002975"/>
    <x v="1"/>
    <x v="13"/>
    <x v="33"/>
    <n v="11.34"/>
    <n v="3"/>
    <n v="0"/>
    <n v="5.2164000000000001"/>
  </r>
  <r>
    <n v="6844"/>
    <x v="3396"/>
    <x v="0"/>
    <x v="126"/>
    <d v="2013-09-18T00:00:00"/>
    <s v="Standard Class"/>
    <s v="AJ-10795"/>
    <s v="Anthony Johnson"/>
    <x v="1"/>
    <s v="United States"/>
    <x v="24"/>
    <x v="17"/>
    <n v="22153"/>
    <x v="0"/>
    <s v="OFF-ST-10000419"/>
    <x v="1"/>
    <x v="4"/>
    <x v="1015"/>
    <n v="67.900000000000006"/>
    <n v="5"/>
    <n v="0"/>
    <n v="0.67900000000000005"/>
  </r>
  <r>
    <n v="6845"/>
    <x v="3396"/>
    <x v="0"/>
    <x v="126"/>
    <d v="2013-09-18T00:00:00"/>
    <s v="Standard Class"/>
    <s v="AJ-10795"/>
    <s v="Anthony Johnson"/>
    <x v="1"/>
    <s v="United States"/>
    <x v="24"/>
    <x v="17"/>
    <n v="22153"/>
    <x v="0"/>
    <s v="FUR-CH-10002073"/>
    <x v="0"/>
    <x v="1"/>
    <x v="1783"/>
    <n v="1059.1199999999999"/>
    <n v="4"/>
    <n v="0"/>
    <n v="307.14479999999998"/>
  </r>
  <r>
    <n v="6846"/>
    <x v="3397"/>
    <x v="2"/>
    <x v="522"/>
    <d v="2011-12-07T00:00:00"/>
    <s v="Standard Class"/>
    <s v="BC-11125"/>
    <s v="Becky Castell"/>
    <x v="2"/>
    <s v="United States"/>
    <x v="485"/>
    <x v="1"/>
    <n v="92020"/>
    <x v="1"/>
    <s v="FUR-CH-10000155"/>
    <x v="0"/>
    <x v="1"/>
    <x v="1157"/>
    <n v="478.48"/>
    <n v="2"/>
    <n v="0.2"/>
    <n v="47.847999999999999"/>
  </r>
  <r>
    <n v="6847"/>
    <x v="3398"/>
    <x v="0"/>
    <x v="195"/>
    <d v="2013-05-15T00:00:00"/>
    <s v="Standard Class"/>
    <s v="RS-19420"/>
    <s v="Ricardo Sperren"/>
    <x v="1"/>
    <s v="United States"/>
    <x v="1"/>
    <x v="1"/>
    <n v="90036"/>
    <x v="1"/>
    <s v="OFF-PA-10001260"/>
    <x v="1"/>
    <x v="10"/>
    <x v="1769"/>
    <n v="32.04"/>
    <n v="4"/>
    <n v="0"/>
    <n v="14.417999999999999"/>
  </r>
  <r>
    <n v="6848"/>
    <x v="3399"/>
    <x v="0"/>
    <x v="427"/>
    <d v="2013-07-23T00:00:00"/>
    <s v="Standard Class"/>
    <s v="NP-18670"/>
    <s v="Nora Paige"/>
    <x v="0"/>
    <s v="United States"/>
    <x v="42"/>
    <x v="16"/>
    <n v="85023"/>
    <x v="1"/>
    <s v="TEC-PH-10001924"/>
    <x v="2"/>
    <x v="7"/>
    <x v="426"/>
    <n v="55.991999999999997"/>
    <n v="1"/>
    <n v="0.2"/>
    <n v="3.4994999999999998"/>
  </r>
  <r>
    <n v="6849"/>
    <x v="3400"/>
    <x v="0"/>
    <x v="1133"/>
    <d v="2013-06-22T00:00:00"/>
    <s v="First Class"/>
    <s v="BT-11440"/>
    <s v="Bobby Trafton"/>
    <x v="0"/>
    <s v="United States"/>
    <x v="436"/>
    <x v="10"/>
    <n v="60423"/>
    <x v="2"/>
    <s v="OFF-PA-10003134"/>
    <x v="1"/>
    <x v="10"/>
    <x v="1663"/>
    <n v="76.864000000000004"/>
    <n v="2"/>
    <n v="0.2"/>
    <n v="26.9024"/>
  </r>
  <r>
    <n v="6850"/>
    <x v="3401"/>
    <x v="2"/>
    <x v="1017"/>
    <d v="2011-04-25T00:00:00"/>
    <s v="Standard Class"/>
    <s v="BP-11230"/>
    <s v="Benjamin Patterson"/>
    <x v="0"/>
    <s v="United States"/>
    <x v="1"/>
    <x v="1"/>
    <n v="90045"/>
    <x v="1"/>
    <s v="FUR-FU-10000409"/>
    <x v="0"/>
    <x v="5"/>
    <x v="1421"/>
    <n v="59.92"/>
    <n v="4"/>
    <n v="0"/>
    <n v="27.563199999999998"/>
  </r>
  <r>
    <n v="6851"/>
    <x v="3402"/>
    <x v="0"/>
    <x v="1134"/>
    <d v="2013-12-01T00:00:00"/>
    <s v="Standard Class"/>
    <s v="JO-15145"/>
    <s v="Jack O'Briant"/>
    <x v="1"/>
    <s v="United States"/>
    <x v="47"/>
    <x v="6"/>
    <n v="53132"/>
    <x v="2"/>
    <s v="FUR-BO-10002545"/>
    <x v="0"/>
    <x v="0"/>
    <x v="37"/>
    <n v="1565.88"/>
    <n v="6"/>
    <n v="0"/>
    <n v="407.12880000000001"/>
  </r>
  <r>
    <n v="6852"/>
    <x v="3402"/>
    <x v="0"/>
    <x v="1134"/>
    <d v="2013-12-01T00:00:00"/>
    <s v="Standard Class"/>
    <s v="JO-15145"/>
    <s v="Jack O'Briant"/>
    <x v="1"/>
    <s v="United States"/>
    <x v="47"/>
    <x v="6"/>
    <n v="53132"/>
    <x v="2"/>
    <s v="OFF-BI-10001460"/>
    <x v="1"/>
    <x v="8"/>
    <x v="58"/>
    <n v="106.05"/>
    <n v="7"/>
    <n v="0"/>
    <n v="49.843499999999999"/>
  </r>
  <r>
    <n v="6853"/>
    <x v="3403"/>
    <x v="3"/>
    <x v="331"/>
    <d v="2014-12-29T00:00:00"/>
    <s v="Second Class"/>
    <s v="MF-18250"/>
    <s v="Monica Federle"/>
    <x v="1"/>
    <s v="United States"/>
    <x v="290"/>
    <x v="36"/>
    <n v="72209"/>
    <x v="0"/>
    <s v="OFF-ST-10001328"/>
    <x v="1"/>
    <x v="4"/>
    <x v="176"/>
    <n v="62.04"/>
    <n v="4"/>
    <n v="0"/>
    <n v="17.371200000000002"/>
  </r>
  <r>
    <n v="6854"/>
    <x v="3403"/>
    <x v="3"/>
    <x v="331"/>
    <d v="2014-12-29T00:00:00"/>
    <s v="Second Class"/>
    <s v="MF-18250"/>
    <s v="Monica Federle"/>
    <x v="1"/>
    <s v="United States"/>
    <x v="290"/>
    <x v="36"/>
    <n v="72209"/>
    <x v="0"/>
    <s v="TEC-PH-10003601"/>
    <x v="2"/>
    <x v="7"/>
    <x v="1383"/>
    <n v="494.97"/>
    <n v="3"/>
    <n v="0"/>
    <n v="148.49100000000001"/>
  </r>
  <r>
    <n v="6855"/>
    <x v="3403"/>
    <x v="3"/>
    <x v="331"/>
    <d v="2014-12-29T00:00:00"/>
    <s v="Second Class"/>
    <s v="MF-18250"/>
    <s v="Monica Federle"/>
    <x v="1"/>
    <s v="United States"/>
    <x v="290"/>
    <x v="36"/>
    <n v="72209"/>
    <x v="0"/>
    <s v="OFF-ST-10001522"/>
    <x v="1"/>
    <x v="4"/>
    <x v="195"/>
    <n v="367.96"/>
    <n v="4"/>
    <n v="0"/>
    <n v="14.718400000000001"/>
  </r>
  <r>
    <n v="6856"/>
    <x v="3403"/>
    <x v="3"/>
    <x v="331"/>
    <d v="2014-12-29T00:00:00"/>
    <s v="Second Class"/>
    <s v="MF-18250"/>
    <s v="Monica Federle"/>
    <x v="1"/>
    <s v="United States"/>
    <x v="290"/>
    <x v="36"/>
    <n v="72209"/>
    <x v="0"/>
    <s v="OFF-PA-10001994"/>
    <x v="1"/>
    <x v="10"/>
    <x v="1113"/>
    <n v="44.96"/>
    <n v="2"/>
    <n v="0"/>
    <n v="20.6816"/>
  </r>
  <r>
    <n v="6857"/>
    <x v="3403"/>
    <x v="3"/>
    <x v="331"/>
    <d v="2014-12-29T00:00:00"/>
    <s v="Second Class"/>
    <s v="MF-18250"/>
    <s v="Monica Federle"/>
    <x v="1"/>
    <s v="United States"/>
    <x v="290"/>
    <x v="36"/>
    <n v="72209"/>
    <x v="0"/>
    <s v="OFF-EN-10001453"/>
    <x v="1"/>
    <x v="12"/>
    <x v="1676"/>
    <n v="182.94"/>
    <n v="3"/>
    <n v="0"/>
    <n v="85.981800000000007"/>
  </r>
  <r>
    <n v="6858"/>
    <x v="3404"/>
    <x v="3"/>
    <x v="827"/>
    <d v="2014-04-23T00:00:00"/>
    <s v="Standard Class"/>
    <s v="PS-18760"/>
    <s v="Pamela Stobb"/>
    <x v="0"/>
    <s v="United States"/>
    <x v="1"/>
    <x v="1"/>
    <n v="90008"/>
    <x v="1"/>
    <s v="OFF-PA-10004911"/>
    <x v="1"/>
    <x v="10"/>
    <x v="929"/>
    <n v="28.14"/>
    <n v="3"/>
    <n v="0"/>
    <n v="13.507199999999999"/>
  </r>
  <r>
    <n v="6859"/>
    <x v="3404"/>
    <x v="3"/>
    <x v="827"/>
    <d v="2014-04-23T00:00:00"/>
    <s v="Standard Class"/>
    <s v="PS-18760"/>
    <s v="Pamela Stobb"/>
    <x v="0"/>
    <s v="United States"/>
    <x v="1"/>
    <x v="1"/>
    <n v="90008"/>
    <x v="1"/>
    <s v="OFF-LA-10001404"/>
    <x v="1"/>
    <x v="2"/>
    <x v="916"/>
    <n v="7.38"/>
    <n v="2"/>
    <n v="0"/>
    <n v="3.4685999999999999"/>
  </r>
  <r>
    <n v="6860"/>
    <x v="3404"/>
    <x v="3"/>
    <x v="827"/>
    <d v="2014-04-23T00:00:00"/>
    <s v="Standard Class"/>
    <s v="PS-18760"/>
    <s v="Pamela Stobb"/>
    <x v="0"/>
    <s v="United States"/>
    <x v="1"/>
    <x v="1"/>
    <n v="90008"/>
    <x v="1"/>
    <s v="OFF-FA-10001561"/>
    <x v="1"/>
    <x v="13"/>
    <x v="831"/>
    <n v="10.9"/>
    <n v="5"/>
    <n v="0"/>
    <n v="3.597"/>
  </r>
  <r>
    <n v="6861"/>
    <x v="3404"/>
    <x v="3"/>
    <x v="827"/>
    <d v="2014-04-23T00:00:00"/>
    <s v="Standard Class"/>
    <s v="PS-18760"/>
    <s v="Pamela Stobb"/>
    <x v="0"/>
    <s v="United States"/>
    <x v="1"/>
    <x v="1"/>
    <n v="90008"/>
    <x v="1"/>
    <s v="TEC-AC-10001383"/>
    <x v="2"/>
    <x v="11"/>
    <x v="601"/>
    <n v="274.89"/>
    <n v="11"/>
    <n v="0"/>
    <n v="46.731299999999997"/>
  </r>
  <r>
    <n v="6862"/>
    <x v="3404"/>
    <x v="3"/>
    <x v="827"/>
    <d v="2014-04-23T00:00:00"/>
    <s v="Standard Class"/>
    <s v="PS-18760"/>
    <s v="Pamela Stobb"/>
    <x v="0"/>
    <s v="United States"/>
    <x v="1"/>
    <x v="1"/>
    <n v="90008"/>
    <x v="1"/>
    <s v="OFF-LA-10003190"/>
    <x v="1"/>
    <x v="2"/>
    <x v="1163"/>
    <n v="23.04"/>
    <n v="8"/>
    <n v="0"/>
    <n v="11.2896"/>
  </r>
  <r>
    <n v="6863"/>
    <x v="3404"/>
    <x v="3"/>
    <x v="827"/>
    <d v="2014-04-23T00:00:00"/>
    <s v="Standard Class"/>
    <s v="PS-18760"/>
    <s v="Pamela Stobb"/>
    <x v="0"/>
    <s v="United States"/>
    <x v="1"/>
    <x v="1"/>
    <n v="90008"/>
    <x v="1"/>
    <s v="FUR-CH-10003774"/>
    <x v="0"/>
    <x v="1"/>
    <x v="1185"/>
    <n v="218.352"/>
    <n v="3"/>
    <n v="0.2"/>
    <n v="-19.105799999999999"/>
  </r>
  <r>
    <n v="6864"/>
    <x v="3405"/>
    <x v="3"/>
    <x v="96"/>
    <d v="2014-09-12T00:00:00"/>
    <s v="Standard Class"/>
    <s v="MY-17380"/>
    <s v="Maribeth Yedwab"/>
    <x v="1"/>
    <s v="United States"/>
    <x v="52"/>
    <x v="5"/>
    <n v="78207"/>
    <x v="2"/>
    <s v="OFF-PA-10000520"/>
    <x v="1"/>
    <x v="10"/>
    <x v="1419"/>
    <n v="10.368"/>
    <n v="2"/>
    <n v="0.2"/>
    <n v="3.6288"/>
  </r>
  <r>
    <n v="6865"/>
    <x v="3406"/>
    <x v="0"/>
    <x v="1036"/>
    <d v="2013-08-29T00:00:00"/>
    <s v="Standard Class"/>
    <s v="SC-20230"/>
    <s v="Scot Coram"/>
    <x v="1"/>
    <s v="United States"/>
    <x v="1"/>
    <x v="1"/>
    <n v="90004"/>
    <x v="1"/>
    <s v="OFF-BI-10004465"/>
    <x v="1"/>
    <x v="8"/>
    <x v="732"/>
    <n v="12.672000000000001"/>
    <n v="2"/>
    <n v="0.2"/>
    <n v="4.7519999999999998"/>
  </r>
  <r>
    <n v="6866"/>
    <x v="3406"/>
    <x v="0"/>
    <x v="1036"/>
    <d v="2013-08-29T00:00:00"/>
    <s v="Standard Class"/>
    <s v="SC-20230"/>
    <s v="Scot Coram"/>
    <x v="1"/>
    <s v="United States"/>
    <x v="1"/>
    <x v="1"/>
    <n v="90004"/>
    <x v="1"/>
    <s v="TEC-PH-10003555"/>
    <x v="2"/>
    <x v="7"/>
    <x v="457"/>
    <n v="91.96"/>
    <n v="5"/>
    <n v="0.2"/>
    <n v="-20.690999999999999"/>
  </r>
  <r>
    <n v="6867"/>
    <x v="3406"/>
    <x v="0"/>
    <x v="1036"/>
    <d v="2013-08-29T00:00:00"/>
    <s v="Standard Class"/>
    <s v="SC-20230"/>
    <s v="Scot Coram"/>
    <x v="1"/>
    <s v="United States"/>
    <x v="1"/>
    <x v="1"/>
    <n v="90004"/>
    <x v="1"/>
    <s v="TEC-AC-10000844"/>
    <x v="2"/>
    <x v="11"/>
    <x v="106"/>
    <n v="254.97"/>
    <n v="3"/>
    <n v="0"/>
    <n v="91.789199999999994"/>
  </r>
  <r>
    <n v="6868"/>
    <x v="3406"/>
    <x v="0"/>
    <x v="1036"/>
    <d v="2013-08-29T00:00:00"/>
    <s v="Standard Class"/>
    <s v="SC-20230"/>
    <s v="Scot Coram"/>
    <x v="1"/>
    <s v="United States"/>
    <x v="1"/>
    <x v="1"/>
    <n v="90004"/>
    <x v="1"/>
    <s v="TEC-PH-10003187"/>
    <x v="2"/>
    <x v="7"/>
    <x v="1410"/>
    <n v="31.984000000000002"/>
    <n v="2"/>
    <n v="0.2"/>
    <n v="-7.9960000000000004"/>
  </r>
  <r>
    <n v="6869"/>
    <x v="3406"/>
    <x v="0"/>
    <x v="1036"/>
    <d v="2013-08-29T00:00:00"/>
    <s v="Standard Class"/>
    <s v="SC-20230"/>
    <s v="Scot Coram"/>
    <x v="1"/>
    <s v="United States"/>
    <x v="1"/>
    <x v="1"/>
    <n v="90004"/>
    <x v="1"/>
    <s v="FUR-TA-10003569"/>
    <x v="0"/>
    <x v="3"/>
    <x v="1358"/>
    <n v="2887.056"/>
    <n v="9"/>
    <n v="0.2"/>
    <n v="180.441"/>
  </r>
  <r>
    <n v="6870"/>
    <x v="3406"/>
    <x v="0"/>
    <x v="1036"/>
    <d v="2013-08-29T00:00:00"/>
    <s v="Standard Class"/>
    <s v="SC-20230"/>
    <s v="Scot Coram"/>
    <x v="1"/>
    <s v="United States"/>
    <x v="1"/>
    <x v="1"/>
    <n v="90004"/>
    <x v="1"/>
    <s v="OFF-PA-10003848"/>
    <x v="1"/>
    <x v="10"/>
    <x v="1442"/>
    <n v="12.96"/>
    <n v="2"/>
    <n v="0"/>
    <n v="6.2207999999999997"/>
  </r>
  <r>
    <n v="6871"/>
    <x v="3406"/>
    <x v="0"/>
    <x v="1036"/>
    <d v="2013-08-29T00:00:00"/>
    <s v="Standard Class"/>
    <s v="SC-20230"/>
    <s v="Scot Coram"/>
    <x v="1"/>
    <s v="United States"/>
    <x v="1"/>
    <x v="1"/>
    <n v="90004"/>
    <x v="1"/>
    <s v="OFF-PA-10002606"/>
    <x v="1"/>
    <x v="10"/>
    <x v="1592"/>
    <n v="47.52"/>
    <n v="9"/>
    <n v="0"/>
    <n v="21.384"/>
  </r>
  <r>
    <n v="6872"/>
    <x v="3407"/>
    <x v="0"/>
    <x v="5"/>
    <d v="2013-09-12T00:00:00"/>
    <s v="Second Class"/>
    <s v="RF-19345"/>
    <s v="Randy Ferguson"/>
    <x v="1"/>
    <s v="United States"/>
    <x v="22"/>
    <x v="10"/>
    <n v="60610"/>
    <x v="2"/>
    <s v="OFF-LA-10004853"/>
    <x v="1"/>
    <x v="2"/>
    <x v="683"/>
    <n v="11.952"/>
    <n v="3"/>
    <n v="0.2"/>
    <n v="3.8843999999999999"/>
  </r>
  <r>
    <n v="6873"/>
    <x v="3408"/>
    <x v="1"/>
    <x v="1135"/>
    <d v="2012-12-19T00:00:00"/>
    <s v="First Class"/>
    <s v="SG-20080"/>
    <s v="Sandra Glassco"/>
    <x v="0"/>
    <s v="United States"/>
    <x v="4"/>
    <x v="4"/>
    <n v="98105"/>
    <x v="1"/>
    <s v="OFF-PA-10004948"/>
    <x v="1"/>
    <x v="10"/>
    <x v="1647"/>
    <n v="4.9800000000000004"/>
    <n v="1"/>
    <n v="0"/>
    <n v="2.3405999999999998"/>
  </r>
  <r>
    <n v="6874"/>
    <x v="3409"/>
    <x v="2"/>
    <x v="1136"/>
    <d v="2011-10-22T00:00:00"/>
    <s v="Second Class"/>
    <s v="TB-21520"/>
    <s v="Tracy Blumstein"/>
    <x v="0"/>
    <s v="United States"/>
    <x v="486"/>
    <x v="5"/>
    <n v="77705"/>
    <x v="2"/>
    <s v="OFF-BI-10003676"/>
    <x v="1"/>
    <x v="8"/>
    <x v="816"/>
    <n v="10.78"/>
    <n v="5"/>
    <n v="0.8"/>
    <n v="-17.248000000000001"/>
  </r>
  <r>
    <n v="6875"/>
    <x v="3409"/>
    <x v="2"/>
    <x v="1136"/>
    <d v="2011-10-22T00:00:00"/>
    <s v="Second Class"/>
    <s v="TB-21520"/>
    <s v="Tracy Blumstein"/>
    <x v="0"/>
    <s v="United States"/>
    <x v="486"/>
    <x v="5"/>
    <n v="77705"/>
    <x v="2"/>
    <s v="TEC-AC-10001314"/>
    <x v="2"/>
    <x v="11"/>
    <x v="943"/>
    <n v="119.976"/>
    <n v="3"/>
    <n v="0.2"/>
    <n v="-17.996400000000001"/>
  </r>
  <r>
    <n v="6876"/>
    <x v="3410"/>
    <x v="0"/>
    <x v="64"/>
    <d v="2013-11-09T00:00:00"/>
    <s v="Standard Class"/>
    <s v="MM-17920"/>
    <s v="Michael Moore"/>
    <x v="0"/>
    <s v="United States"/>
    <x v="269"/>
    <x v="17"/>
    <n v="23320"/>
    <x v="0"/>
    <s v="OFF-LA-10004545"/>
    <x v="1"/>
    <x v="2"/>
    <x v="1328"/>
    <n v="25.06"/>
    <n v="2"/>
    <n v="0"/>
    <n v="11.7782"/>
  </r>
  <r>
    <n v="6877"/>
    <x v="3410"/>
    <x v="0"/>
    <x v="64"/>
    <d v="2013-11-09T00:00:00"/>
    <s v="Standard Class"/>
    <s v="MM-17920"/>
    <s v="Michael Moore"/>
    <x v="0"/>
    <s v="United States"/>
    <x v="269"/>
    <x v="17"/>
    <n v="23320"/>
    <x v="0"/>
    <s v="FUR-TA-10003238"/>
    <x v="0"/>
    <x v="3"/>
    <x v="1233"/>
    <n v="1652.94"/>
    <n v="3"/>
    <n v="0"/>
    <n v="314.05860000000001"/>
  </r>
  <r>
    <n v="6878"/>
    <x v="3411"/>
    <x v="1"/>
    <x v="52"/>
    <d v="2012-10-15T00:00:00"/>
    <s v="Same Day"/>
    <s v="CG-12520"/>
    <s v="Claire Gute"/>
    <x v="0"/>
    <s v="United States"/>
    <x v="61"/>
    <x v="5"/>
    <n v="75217"/>
    <x v="2"/>
    <s v="FUR-FU-10004952"/>
    <x v="0"/>
    <x v="5"/>
    <x v="845"/>
    <n v="131.376"/>
    <n v="6"/>
    <n v="0.6"/>
    <n v="-95.247600000000006"/>
  </r>
  <r>
    <n v="6879"/>
    <x v="3411"/>
    <x v="1"/>
    <x v="52"/>
    <d v="2012-10-15T00:00:00"/>
    <s v="Same Day"/>
    <s v="CG-12520"/>
    <s v="Claire Gute"/>
    <x v="0"/>
    <s v="United States"/>
    <x v="61"/>
    <x v="5"/>
    <n v="75217"/>
    <x v="2"/>
    <s v="OFF-PA-10003001"/>
    <x v="1"/>
    <x v="10"/>
    <x v="1064"/>
    <n v="5.3440000000000003"/>
    <n v="1"/>
    <n v="0.2"/>
    <n v="1.8704000000000001"/>
  </r>
  <r>
    <n v="6880"/>
    <x v="3412"/>
    <x v="1"/>
    <x v="494"/>
    <d v="2012-05-12T00:00:00"/>
    <s v="Second Class"/>
    <s v="TW-21025"/>
    <s v="Tamara Willingham"/>
    <x v="2"/>
    <s v="United States"/>
    <x v="4"/>
    <x v="4"/>
    <n v="98105"/>
    <x v="1"/>
    <s v="FUR-CH-10001215"/>
    <x v="0"/>
    <x v="1"/>
    <x v="440"/>
    <n v="2003.92"/>
    <n v="5"/>
    <n v="0.2"/>
    <n v="125.245"/>
  </r>
  <r>
    <n v="6881"/>
    <x v="3412"/>
    <x v="1"/>
    <x v="494"/>
    <d v="2012-05-12T00:00:00"/>
    <s v="Second Class"/>
    <s v="TW-21025"/>
    <s v="Tamara Willingham"/>
    <x v="2"/>
    <s v="United States"/>
    <x v="4"/>
    <x v="4"/>
    <n v="98105"/>
    <x v="1"/>
    <s v="OFF-PA-10004255"/>
    <x v="1"/>
    <x v="10"/>
    <x v="1306"/>
    <n v="32.4"/>
    <n v="5"/>
    <n v="0"/>
    <n v="15.552"/>
  </r>
  <r>
    <n v="6882"/>
    <x v="3412"/>
    <x v="1"/>
    <x v="494"/>
    <d v="2012-05-12T00:00:00"/>
    <s v="Second Class"/>
    <s v="TW-21025"/>
    <s v="Tamara Willingham"/>
    <x v="2"/>
    <s v="United States"/>
    <x v="4"/>
    <x v="4"/>
    <n v="98105"/>
    <x v="1"/>
    <s v="FUR-TA-10001705"/>
    <x v="0"/>
    <x v="3"/>
    <x v="213"/>
    <n v="1913.4"/>
    <n v="9"/>
    <n v="0"/>
    <n v="401.81400000000002"/>
  </r>
  <r>
    <n v="6883"/>
    <x v="3412"/>
    <x v="1"/>
    <x v="494"/>
    <d v="2012-05-12T00:00:00"/>
    <s v="Second Class"/>
    <s v="TW-21025"/>
    <s v="Tamara Willingham"/>
    <x v="2"/>
    <s v="United States"/>
    <x v="4"/>
    <x v="4"/>
    <n v="98105"/>
    <x v="1"/>
    <s v="OFF-ST-10002554"/>
    <x v="1"/>
    <x v="4"/>
    <x v="1144"/>
    <n v="146.72999999999999"/>
    <n v="3"/>
    <n v="0"/>
    <n v="2.9346000000000001"/>
  </r>
  <r>
    <n v="6884"/>
    <x v="3412"/>
    <x v="1"/>
    <x v="494"/>
    <d v="2012-05-12T00:00:00"/>
    <s v="Second Class"/>
    <s v="TW-21025"/>
    <s v="Tamara Willingham"/>
    <x v="2"/>
    <s v="United States"/>
    <x v="4"/>
    <x v="4"/>
    <n v="98105"/>
    <x v="1"/>
    <s v="OFF-PA-10002222"/>
    <x v="1"/>
    <x v="10"/>
    <x v="389"/>
    <n v="114.2"/>
    <n v="5"/>
    <n v="0"/>
    <n v="52.531999999999996"/>
  </r>
  <r>
    <n v="6885"/>
    <x v="3413"/>
    <x v="1"/>
    <x v="70"/>
    <d v="2012-04-06T00:00:00"/>
    <s v="Standard Class"/>
    <s v="BD-11320"/>
    <s v="Bill Donatelli"/>
    <x v="0"/>
    <s v="United States"/>
    <x v="31"/>
    <x v="11"/>
    <n v="55407"/>
    <x v="2"/>
    <s v="FUR-CH-10002320"/>
    <x v="0"/>
    <x v="1"/>
    <x v="1454"/>
    <n v="2567.84"/>
    <n v="8"/>
    <n v="0"/>
    <n v="770.35199999999998"/>
  </r>
  <r>
    <n v="6886"/>
    <x v="3414"/>
    <x v="3"/>
    <x v="18"/>
    <d v="2014-09-18T00:00:00"/>
    <s v="Standard Class"/>
    <s v="HA-14905"/>
    <s v="Helen Abelman"/>
    <x v="0"/>
    <s v="United States"/>
    <x v="24"/>
    <x v="24"/>
    <n v="45503"/>
    <x v="3"/>
    <s v="TEC-AC-10003499"/>
    <x v="2"/>
    <x v="11"/>
    <x v="103"/>
    <n v="37.055999999999997"/>
    <n v="4"/>
    <n v="0.2"/>
    <n v="8.8008000000000006"/>
  </r>
  <r>
    <n v="6887"/>
    <x v="3414"/>
    <x v="3"/>
    <x v="18"/>
    <d v="2014-09-18T00:00:00"/>
    <s v="Standard Class"/>
    <s v="HA-14905"/>
    <s v="Helen Abelman"/>
    <x v="0"/>
    <s v="United States"/>
    <x v="24"/>
    <x v="24"/>
    <n v="45503"/>
    <x v="3"/>
    <s v="TEC-PH-10003580"/>
    <x v="2"/>
    <x v="7"/>
    <x v="997"/>
    <n v="259.89600000000002"/>
    <n v="2"/>
    <n v="0.4"/>
    <n v="-56.3108"/>
  </r>
  <r>
    <n v="6888"/>
    <x v="3415"/>
    <x v="3"/>
    <x v="1016"/>
    <d v="2014-03-05T00:00:00"/>
    <s v="Standard Class"/>
    <s v="LL-16840"/>
    <s v="Lauren Leatherbury"/>
    <x v="0"/>
    <s v="United States"/>
    <x v="1"/>
    <x v="1"/>
    <n v="90032"/>
    <x v="1"/>
    <s v="OFF-PA-10004675"/>
    <x v="1"/>
    <x v="10"/>
    <x v="69"/>
    <n v="19.05"/>
    <n v="3"/>
    <n v="0"/>
    <n v="8.7629999999999999"/>
  </r>
  <r>
    <n v="6889"/>
    <x v="3415"/>
    <x v="3"/>
    <x v="1016"/>
    <d v="2014-03-05T00:00:00"/>
    <s v="Standard Class"/>
    <s v="LL-16840"/>
    <s v="Lauren Leatherbury"/>
    <x v="0"/>
    <s v="United States"/>
    <x v="1"/>
    <x v="1"/>
    <n v="90032"/>
    <x v="1"/>
    <s v="OFF-BI-10000666"/>
    <x v="1"/>
    <x v="8"/>
    <x v="980"/>
    <n v="73.343999999999994"/>
    <n v="3"/>
    <n v="0.2"/>
    <n v="27.504000000000001"/>
  </r>
  <r>
    <n v="6890"/>
    <x v="3416"/>
    <x v="3"/>
    <x v="65"/>
    <d v="2014-09-23T00:00:00"/>
    <s v="Standard Class"/>
    <s v="SS-20140"/>
    <s v="Saphhira Shifley"/>
    <x v="1"/>
    <s v="United States"/>
    <x v="38"/>
    <x v="32"/>
    <n v="31907"/>
    <x v="0"/>
    <s v="TEC-PH-10001552"/>
    <x v="2"/>
    <x v="7"/>
    <x v="178"/>
    <n v="95.68"/>
    <n v="8"/>
    <n v="0"/>
    <n v="26.790400000000002"/>
  </r>
  <r>
    <n v="6891"/>
    <x v="3416"/>
    <x v="3"/>
    <x v="65"/>
    <d v="2014-09-23T00:00:00"/>
    <s v="Standard Class"/>
    <s v="SS-20140"/>
    <s v="Saphhira Shifley"/>
    <x v="1"/>
    <s v="United States"/>
    <x v="38"/>
    <x v="32"/>
    <n v="31907"/>
    <x v="0"/>
    <s v="OFF-PA-10000673"/>
    <x v="1"/>
    <x v="10"/>
    <x v="249"/>
    <n v="50.96"/>
    <n v="7"/>
    <n v="0"/>
    <n v="24.460799999999999"/>
  </r>
  <r>
    <n v="6892"/>
    <x v="3416"/>
    <x v="3"/>
    <x v="65"/>
    <d v="2014-09-23T00:00:00"/>
    <s v="Standard Class"/>
    <s v="SS-20140"/>
    <s v="Saphhira Shifley"/>
    <x v="1"/>
    <s v="United States"/>
    <x v="38"/>
    <x v="32"/>
    <n v="31907"/>
    <x v="0"/>
    <s v="OFF-AR-10000380"/>
    <x v="1"/>
    <x v="6"/>
    <x v="108"/>
    <n v="113.94"/>
    <n v="3"/>
    <n v="0"/>
    <n v="34.182000000000002"/>
  </r>
  <r>
    <n v="6893"/>
    <x v="3416"/>
    <x v="3"/>
    <x v="65"/>
    <d v="2014-09-23T00:00:00"/>
    <s v="Standard Class"/>
    <s v="SS-20140"/>
    <s v="Saphhira Shifley"/>
    <x v="1"/>
    <s v="United States"/>
    <x v="38"/>
    <x v="32"/>
    <n v="31907"/>
    <x v="0"/>
    <s v="OFF-PA-10003848"/>
    <x v="1"/>
    <x v="10"/>
    <x v="1442"/>
    <n v="25.92"/>
    <n v="4"/>
    <n v="0"/>
    <n v="12.441599999999999"/>
  </r>
  <r>
    <n v="6894"/>
    <x v="3416"/>
    <x v="3"/>
    <x v="65"/>
    <d v="2014-09-23T00:00:00"/>
    <s v="Standard Class"/>
    <s v="SS-20140"/>
    <s v="Saphhira Shifley"/>
    <x v="1"/>
    <s v="United States"/>
    <x v="38"/>
    <x v="32"/>
    <n v="31907"/>
    <x v="0"/>
    <s v="FUR-FU-10002963"/>
    <x v="0"/>
    <x v="5"/>
    <x v="1502"/>
    <n v="20.32"/>
    <n v="4"/>
    <n v="0"/>
    <n v="6.9088000000000003"/>
  </r>
  <r>
    <n v="6895"/>
    <x v="3416"/>
    <x v="3"/>
    <x v="65"/>
    <d v="2014-09-23T00:00:00"/>
    <s v="Standard Class"/>
    <s v="SS-20140"/>
    <s v="Saphhira Shifley"/>
    <x v="1"/>
    <s v="United States"/>
    <x v="38"/>
    <x v="32"/>
    <n v="31907"/>
    <x v="0"/>
    <s v="TEC-PH-10002447"/>
    <x v="2"/>
    <x v="7"/>
    <x v="53"/>
    <n v="411.98"/>
    <n v="2"/>
    <n v="0"/>
    <n v="119.4742"/>
  </r>
  <r>
    <n v="6896"/>
    <x v="3416"/>
    <x v="3"/>
    <x v="65"/>
    <d v="2014-09-23T00:00:00"/>
    <s v="Standard Class"/>
    <s v="SS-20140"/>
    <s v="Saphhira Shifley"/>
    <x v="1"/>
    <s v="United States"/>
    <x v="38"/>
    <x v="32"/>
    <n v="31907"/>
    <x v="0"/>
    <s v="OFF-SU-10004261"/>
    <x v="1"/>
    <x v="14"/>
    <x v="605"/>
    <n v="34.479999999999997"/>
    <n v="2"/>
    <n v="0"/>
    <n v="9.9992000000000001"/>
  </r>
  <r>
    <n v="6897"/>
    <x v="3416"/>
    <x v="3"/>
    <x v="65"/>
    <d v="2014-09-23T00:00:00"/>
    <s v="Standard Class"/>
    <s v="SS-20140"/>
    <s v="Saphhira Shifley"/>
    <x v="1"/>
    <s v="United States"/>
    <x v="38"/>
    <x v="32"/>
    <n v="31907"/>
    <x v="0"/>
    <s v="OFF-PA-10003228"/>
    <x v="1"/>
    <x v="10"/>
    <x v="1668"/>
    <n v="244.55"/>
    <n v="5"/>
    <n v="0"/>
    <n v="114.9385"/>
  </r>
  <r>
    <n v="6898"/>
    <x v="3417"/>
    <x v="3"/>
    <x v="238"/>
    <d v="2014-08-26T00:00:00"/>
    <s v="Standard Class"/>
    <s v="CK-12205"/>
    <s v="Chloris Kastensmidt"/>
    <x v="0"/>
    <s v="United States"/>
    <x v="80"/>
    <x v="24"/>
    <n v="44107"/>
    <x v="3"/>
    <s v="OFF-BI-10004817"/>
    <x v="1"/>
    <x v="8"/>
    <x v="1199"/>
    <n v="10.782"/>
    <n v="3"/>
    <n v="0.7"/>
    <n v="-7.9067999999999996"/>
  </r>
  <r>
    <n v="6899"/>
    <x v="3418"/>
    <x v="1"/>
    <x v="1137"/>
    <d v="2012-05-26T00:00:00"/>
    <s v="Second Class"/>
    <s v="VS-21820"/>
    <s v="Vivek Sundaresam"/>
    <x v="0"/>
    <s v="United States"/>
    <x v="14"/>
    <x v="10"/>
    <n v="60540"/>
    <x v="2"/>
    <s v="FUR-CH-10002880"/>
    <x v="0"/>
    <x v="1"/>
    <x v="801"/>
    <n v="602.65099999999995"/>
    <n v="7"/>
    <n v="0.3"/>
    <n v="-163.57669999999999"/>
  </r>
  <r>
    <n v="6900"/>
    <x v="3418"/>
    <x v="1"/>
    <x v="1137"/>
    <d v="2012-05-26T00:00:00"/>
    <s v="Second Class"/>
    <s v="VS-21820"/>
    <s v="Vivek Sundaresam"/>
    <x v="0"/>
    <s v="United States"/>
    <x v="14"/>
    <x v="10"/>
    <n v="60540"/>
    <x v="2"/>
    <s v="OFF-BI-10001249"/>
    <x v="1"/>
    <x v="8"/>
    <x v="1182"/>
    <n v="7.6559999999999997"/>
    <n v="6"/>
    <n v="0.8"/>
    <n v="-13.0152"/>
  </r>
  <r>
    <n v="6901"/>
    <x v="3419"/>
    <x v="1"/>
    <x v="67"/>
    <d v="2012-11-09T00:00:00"/>
    <s v="Standard Class"/>
    <s v="TN-21040"/>
    <s v="Tanja Norvell"/>
    <x v="2"/>
    <s v="United States"/>
    <x v="20"/>
    <x v="15"/>
    <n v="10009"/>
    <x v="3"/>
    <s v="TEC-AC-10002402"/>
    <x v="2"/>
    <x v="11"/>
    <x v="651"/>
    <n v="559.92999999999995"/>
    <n v="7"/>
    <n v="0"/>
    <n v="167.97900000000001"/>
  </r>
  <r>
    <n v="6902"/>
    <x v="3420"/>
    <x v="3"/>
    <x v="1138"/>
    <d v="2014-07-25T00:00:00"/>
    <s v="Same Day"/>
    <s v="HR-14830"/>
    <s v="Harold Ryan"/>
    <x v="1"/>
    <s v="United States"/>
    <x v="101"/>
    <x v="1"/>
    <n v="92646"/>
    <x v="1"/>
    <s v="TEC-CO-10001449"/>
    <x v="2"/>
    <x v="16"/>
    <x v="303"/>
    <n v="2399.96"/>
    <n v="5"/>
    <n v="0.2"/>
    <n v="839.98599999999999"/>
  </r>
  <r>
    <n v="6903"/>
    <x v="3421"/>
    <x v="3"/>
    <x v="264"/>
    <d v="2014-09-09T00:00:00"/>
    <s v="Standard Class"/>
    <s v="JS-15595"/>
    <s v="Jill Stevenson"/>
    <x v="1"/>
    <s v="United States"/>
    <x v="22"/>
    <x v="10"/>
    <n v="60653"/>
    <x v="2"/>
    <s v="OFF-FA-10002280"/>
    <x v="1"/>
    <x v="13"/>
    <x v="653"/>
    <n v="16"/>
    <n v="4"/>
    <n v="0.2"/>
    <n v="5.6"/>
  </r>
  <r>
    <n v="6904"/>
    <x v="3421"/>
    <x v="3"/>
    <x v="264"/>
    <d v="2014-09-09T00:00:00"/>
    <s v="Standard Class"/>
    <s v="JS-15595"/>
    <s v="Jill Stevenson"/>
    <x v="1"/>
    <s v="United States"/>
    <x v="22"/>
    <x v="10"/>
    <n v="60653"/>
    <x v="2"/>
    <s v="OFF-AP-10003278"/>
    <x v="1"/>
    <x v="9"/>
    <x v="1784"/>
    <n v="5.5880000000000001"/>
    <n v="2"/>
    <n v="0.8"/>
    <n v="-15.0876"/>
  </r>
  <r>
    <n v="6905"/>
    <x v="3421"/>
    <x v="3"/>
    <x v="264"/>
    <d v="2014-09-09T00:00:00"/>
    <s v="Standard Class"/>
    <s v="JS-15595"/>
    <s v="Jill Stevenson"/>
    <x v="1"/>
    <s v="United States"/>
    <x v="22"/>
    <x v="10"/>
    <n v="60653"/>
    <x v="2"/>
    <s v="OFF-ST-10003994"/>
    <x v="1"/>
    <x v="4"/>
    <x v="1736"/>
    <n v="235.92"/>
    <n v="5"/>
    <n v="0.2"/>
    <n v="-44.234999999999999"/>
  </r>
  <r>
    <n v="6906"/>
    <x v="3422"/>
    <x v="3"/>
    <x v="1139"/>
    <d v="2014-09-12T00:00:00"/>
    <s v="Second Class"/>
    <s v="BN-11470"/>
    <s v="Brad Norvell"/>
    <x v="1"/>
    <s v="United States"/>
    <x v="71"/>
    <x v="1"/>
    <n v="94513"/>
    <x v="1"/>
    <s v="OFF-ST-10003221"/>
    <x v="1"/>
    <x v="4"/>
    <x v="33"/>
    <n v="10.68"/>
    <n v="1"/>
    <n v="0"/>
    <n v="2.8835999999999999"/>
  </r>
  <r>
    <n v="6907"/>
    <x v="3423"/>
    <x v="3"/>
    <x v="968"/>
    <d v="2014-05-21T00:00:00"/>
    <s v="Same Day"/>
    <s v="AR-10405"/>
    <s v="Allen Rosenblatt"/>
    <x v="1"/>
    <s v="United States"/>
    <x v="149"/>
    <x v="12"/>
    <n v="48183"/>
    <x v="2"/>
    <s v="OFF-BI-10002225"/>
    <x v="1"/>
    <x v="8"/>
    <x v="336"/>
    <n v="41.28"/>
    <n v="2"/>
    <n v="0"/>
    <n v="19.814399999999999"/>
  </r>
  <r>
    <n v="6908"/>
    <x v="3424"/>
    <x v="0"/>
    <x v="720"/>
    <d v="2013-04-10T00:00:00"/>
    <s v="Standard Class"/>
    <s v="SW-20455"/>
    <s v="Shaun Weien"/>
    <x v="0"/>
    <s v="United States"/>
    <x v="4"/>
    <x v="4"/>
    <n v="98103"/>
    <x v="1"/>
    <s v="TEC-PH-10002584"/>
    <x v="2"/>
    <x v="7"/>
    <x v="1696"/>
    <n v="1001.5839999999999"/>
    <n v="2"/>
    <n v="0.2"/>
    <n v="125.19799999999999"/>
  </r>
  <r>
    <n v="6909"/>
    <x v="3425"/>
    <x v="3"/>
    <x v="389"/>
    <d v="2014-12-16T00:00:00"/>
    <s v="Standard Class"/>
    <s v="JE-16165"/>
    <s v="Justin Ellison"/>
    <x v="1"/>
    <s v="United States"/>
    <x v="310"/>
    <x v="20"/>
    <n v="29406"/>
    <x v="0"/>
    <s v="FUR-FU-10002364"/>
    <x v="0"/>
    <x v="5"/>
    <x v="1231"/>
    <n v="14.76"/>
    <n v="2"/>
    <n v="0"/>
    <n v="4.2804000000000002"/>
  </r>
  <r>
    <n v="6910"/>
    <x v="3426"/>
    <x v="2"/>
    <x v="103"/>
    <d v="2011-09-18T00:00:00"/>
    <s v="Second Class"/>
    <s v="LH-16900"/>
    <s v="Lena Hernandez"/>
    <x v="0"/>
    <s v="United States"/>
    <x v="38"/>
    <x v="24"/>
    <n v="43229"/>
    <x v="3"/>
    <s v="OFF-BI-10004022"/>
    <x v="1"/>
    <x v="8"/>
    <x v="748"/>
    <n v="2.5019999999999998"/>
    <n v="3"/>
    <n v="0.7"/>
    <n v="-2.0015999999999998"/>
  </r>
  <r>
    <n v="6911"/>
    <x v="3427"/>
    <x v="3"/>
    <x v="570"/>
    <d v="2014-03-08T00:00:00"/>
    <s v="Standard Class"/>
    <s v="VG-21790"/>
    <s v="Vivek Gonzalez"/>
    <x v="0"/>
    <s v="United States"/>
    <x v="4"/>
    <x v="4"/>
    <n v="98103"/>
    <x v="1"/>
    <s v="FUR-BO-10004709"/>
    <x v="0"/>
    <x v="0"/>
    <x v="263"/>
    <n v="115.96"/>
    <n v="2"/>
    <n v="0"/>
    <n v="25.511199999999999"/>
  </r>
  <r>
    <n v="6912"/>
    <x v="3428"/>
    <x v="3"/>
    <x v="378"/>
    <d v="2014-06-08T00:00:00"/>
    <s v="Second Class"/>
    <s v="EM-13960"/>
    <s v="Eric Murdock"/>
    <x v="0"/>
    <s v="United States"/>
    <x v="8"/>
    <x v="1"/>
    <n v="94109"/>
    <x v="1"/>
    <s v="OFF-ST-10004340"/>
    <x v="1"/>
    <x v="4"/>
    <x v="809"/>
    <n v="186.54"/>
    <n v="3"/>
    <n v="0"/>
    <n v="50.3658"/>
  </r>
  <r>
    <n v="6913"/>
    <x v="3429"/>
    <x v="3"/>
    <x v="743"/>
    <d v="2014-06-05T00:00:00"/>
    <s v="Second Class"/>
    <s v="EM-13825"/>
    <s v="Elizabeth Moffitt"/>
    <x v="1"/>
    <s v="United States"/>
    <x v="1"/>
    <x v="1"/>
    <n v="90049"/>
    <x v="1"/>
    <s v="TEC-AC-10001714"/>
    <x v="2"/>
    <x v="11"/>
    <x v="678"/>
    <n v="159.56"/>
    <n v="4"/>
    <n v="0"/>
    <n v="59.037199999999999"/>
  </r>
  <r>
    <n v="6914"/>
    <x v="3430"/>
    <x v="1"/>
    <x v="821"/>
    <d v="2012-06-16T00:00:00"/>
    <s v="Standard Class"/>
    <s v="JH-15910"/>
    <s v="Jonathan Howell"/>
    <x v="0"/>
    <s v="United States"/>
    <x v="487"/>
    <x v="2"/>
    <n v="33407"/>
    <x v="0"/>
    <s v="TEC-PH-10002844"/>
    <x v="2"/>
    <x v="7"/>
    <x v="104"/>
    <n v="55.984000000000002"/>
    <n v="2"/>
    <n v="0.2"/>
    <n v="4.1988000000000003"/>
  </r>
  <r>
    <n v="6915"/>
    <x v="3431"/>
    <x v="2"/>
    <x v="1091"/>
    <d v="2011-12-29T00:00:00"/>
    <s v="Standard Class"/>
    <s v="NP-18700"/>
    <s v="Nora Preis"/>
    <x v="0"/>
    <s v="United States"/>
    <x v="22"/>
    <x v="10"/>
    <n v="60623"/>
    <x v="2"/>
    <s v="OFF-ST-10000585"/>
    <x v="1"/>
    <x v="4"/>
    <x v="541"/>
    <n v="132.16"/>
    <n v="1"/>
    <n v="0.2"/>
    <n v="9.9120000000000008"/>
  </r>
  <r>
    <n v="6916"/>
    <x v="3431"/>
    <x v="2"/>
    <x v="1091"/>
    <d v="2011-12-29T00:00:00"/>
    <s v="Standard Class"/>
    <s v="NP-18700"/>
    <s v="Nora Preis"/>
    <x v="0"/>
    <s v="United States"/>
    <x v="22"/>
    <x v="10"/>
    <n v="60623"/>
    <x v="2"/>
    <s v="OFF-BI-10002824"/>
    <x v="1"/>
    <x v="8"/>
    <x v="523"/>
    <n v="17.904"/>
    <n v="6"/>
    <n v="0.8"/>
    <n v="-31.332000000000001"/>
  </r>
  <r>
    <n v="6917"/>
    <x v="3431"/>
    <x v="2"/>
    <x v="1091"/>
    <d v="2011-12-29T00:00:00"/>
    <s v="Standard Class"/>
    <s v="NP-18700"/>
    <s v="Nora Preis"/>
    <x v="0"/>
    <s v="United States"/>
    <x v="22"/>
    <x v="10"/>
    <n v="60623"/>
    <x v="2"/>
    <s v="OFF-PA-10001289"/>
    <x v="1"/>
    <x v="10"/>
    <x v="952"/>
    <n v="124.032"/>
    <n v="4"/>
    <n v="0.2"/>
    <n v="44.961599999999997"/>
  </r>
  <r>
    <n v="6918"/>
    <x v="3432"/>
    <x v="2"/>
    <x v="757"/>
    <d v="2011-12-21T00:00:00"/>
    <s v="Standard Class"/>
    <s v="SH-20635"/>
    <s v="Stefanie Holloman"/>
    <x v="1"/>
    <s v="United States"/>
    <x v="301"/>
    <x v="1"/>
    <n v="95823"/>
    <x v="1"/>
    <s v="FUR-CH-10001854"/>
    <x v="0"/>
    <x v="1"/>
    <x v="1110"/>
    <n v="1403.92"/>
    <n v="5"/>
    <n v="0.2"/>
    <n v="70.195999999999998"/>
  </r>
  <r>
    <n v="6919"/>
    <x v="3433"/>
    <x v="0"/>
    <x v="947"/>
    <d v="2013-04-19T00:00:00"/>
    <s v="Second Class"/>
    <s v="BM-11785"/>
    <s v="Bryan Mills"/>
    <x v="0"/>
    <s v="United States"/>
    <x v="4"/>
    <x v="4"/>
    <n v="98115"/>
    <x v="1"/>
    <s v="OFF-SU-10003567"/>
    <x v="1"/>
    <x v="14"/>
    <x v="1489"/>
    <n v="28.8"/>
    <n v="3"/>
    <n v="0"/>
    <n v="0.86399999999999999"/>
  </r>
  <r>
    <n v="6920"/>
    <x v="3434"/>
    <x v="1"/>
    <x v="1031"/>
    <d v="2012-05-28T00:00:00"/>
    <s v="Standard Class"/>
    <s v="HG-14965"/>
    <s v="Henry Goldwyn"/>
    <x v="1"/>
    <s v="United States"/>
    <x v="10"/>
    <x v="9"/>
    <n v="19143"/>
    <x v="3"/>
    <s v="OFF-BI-10001597"/>
    <x v="1"/>
    <x v="8"/>
    <x v="790"/>
    <n v="24.588000000000001"/>
    <n v="2"/>
    <n v="0.7"/>
    <n v="-18.031199999999998"/>
  </r>
  <r>
    <n v="6921"/>
    <x v="3435"/>
    <x v="3"/>
    <x v="425"/>
    <d v="2014-03-03T00:00:00"/>
    <s v="Standard Class"/>
    <s v="BM-11140"/>
    <s v="Becky Martin"/>
    <x v="0"/>
    <s v="United States"/>
    <x v="443"/>
    <x v="1"/>
    <n v="93101"/>
    <x v="1"/>
    <s v="OFF-AP-10003287"/>
    <x v="1"/>
    <x v="9"/>
    <x v="538"/>
    <n v="356.79"/>
    <n v="7"/>
    <n v="0"/>
    <n v="99.901200000000003"/>
  </r>
  <r>
    <n v="6922"/>
    <x v="3436"/>
    <x v="3"/>
    <x v="1095"/>
    <d v="2014-11-04T00:00:00"/>
    <s v="Standard Class"/>
    <s v="PS-19045"/>
    <s v="Penelope Sewall"/>
    <x v="2"/>
    <s v="United States"/>
    <x v="20"/>
    <x v="15"/>
    <n v="10011"/>
    <x v="3"/>
    <s v="OFF-EN-10001532"/>
    <x v="1"/>
    <x v="12"/>
    <x v="613"/>
    <n v="16.98"/>
    <n v="1"/>
    <n v="0"/>
    <n v="8.49"/>
  </r>
  <r>
    <n v="6923"/>
    <x v="3437"/>
    <x v="1"/>
    <x v="199"/>
    <d v="2012-03-19T00:00:00"/>
    <s v="Second Class"/>
    <s v="MS-17710"/>
    <s v="Maurice Satty"/>
    <x v="0"/>
    <s v="United States"/>
    <x v="109"/>
    <x v="19"/>
    <n v="36830"/>
    <x v="0"/>
    <s v="OFF-LA-10003930"/>
    <x v="1"/>
    <x v="2"/>
    <x v="503"/>
    <n v="491.55"/>
    <n v="5"/>
    <n v="0"/>
    <n v="240.8595"/>
  </r>
  <r>
    <n v="6924"/>
    <x v="3437"/>
    <x v="1"/>
    <x v="199"/>
    <d v="2012-03-19T00:00:00"/>
    <s v="Second Class"/>
    <s v="MS-17710"/>
    <s v="Maurice Satty"/>
    <x v="0"/>
    <s v="United States"/>
    <x v="109"/>
    <x v="19"/>
    <n v="36830"/>
    <x v="0"/>
    <s v="OFF-EN-10003845"/>
    <x v="1"/>
    <x v="12"/>
    <x v="431"/>
    <n v="7.38"/>
    <n v="2"/>
    <n v="0"/>
    <n v="3.3948"/>
  </r>
  <r>
    <n v="6925"/>
    <x v="3438"/>
    <x v="1"/>
    <x v="672"/>
    <d v="2012-04-12T00:00:00"/>
    <s v="Standard Class"/>
    <s v="JL-15235"/>
    <s v="Janet Lee"/>
    <x v="0"/>
    <s v="United States"/>
    <x v="20"/>
    <x v="15"/>
    <n v="10035"/>
    <x v="3"/>
    <s v="OFF-PA-10002659"/>
    <x v="1"/>
    <x v="10"/>
    <x v="922"/>
    <n v="23.66"/>
    <n v="7"/>
    <n v="0"/>
    <n v="10.883599999999999"/>
  </r>
  <r>
    <n v="6926"/>
    <x v="3438"/>
    <x v="1"/>
    <x v="672"/>
    <d v="2012-04-12T00:00:00"/>
    <s v="Standard Class"/>
    <s v="JL-15235"/>
    <s v="Janet Lee"/>
    <x v="0"/>
    <s v="United States"/>
    <x v="20"/>
    <x v="15"/>
    <n v="10035"/>
    <x v="3"/>
    <s v="FUR-BO-10001608"/>
    <x v="0"/>
    <x v="0"/>
    <x v="1523"/>
    <n v="681.40800000000002"/>
    <n v="12"/>
    <n v="0.2"/>
    <n v="42.588000000000001"/>
  </r>
  <r>
    <n v="6927"/>
    <x v="3439"/>
    <x v="0"/>
    <x v="1062"/>
    <d v="2013-04-08T00:00:00"/>
    <s v="Standard Class"/>
    <s v="KM-16660"/>
    <s v="Khloe Miller"/>
    <x v="0"/>
    <s v="United States"/>
    <x v="1"/>
    <x v="1"/>
    <n v="90032"/>
    <x v="1"/>
    <s v="OFF-LA-10000305"/>
    <x v="1"/>
    <x v="2"/>
    <x v="1707"/>
    <n v="18.899999999999999"/>
    <n v="3"/>
    <n v="0"/>
    <n v="8.6940000000000008"/>
  </r>
  <r>
    <n v="6928"/>
    <x v="3440"/>
    <x v="0"/>
    <x v="661"/>
    <d v="2013-06-26T00:00:00"/>
    <s v="Second Class"/>
    <s v="RD-19900"/>
    <s v="Ruben Dartt"/>
    <x v="0"/>
    <s v="United States"/>
    <x v="8"/>
    <x v="1"/>
    <n v="94109"/>
    <x v="1"/>
    <s v="OFF-ST-10003638"/>
    <x v="1"/>
    <x v="4"/>
    <x v="1222"/>
    <n v="93.68"/>
    <n v="4"/>
    <n v="0"/>
    <n v="25.293600000000001"/>
  </r>
  <r>
    <n v="6929"/>
    <x v="3440"/>
    <x v="0"/>
    <x v="661"/>
    <d v="2013-06-26T00:00:00"/>
    <s v="Second Class"/>
    <s v="RD-19900"/>
    <s v="Ruben Dartt"/>
    <x v="0"/>
    <s v="United States"/>
    <x v="8"/>
    <x v="1"/>
    <n v="94109"/>
    <x v="1"/>
    <s v="OFF-LA-10001934"/>
    <x v="1"/>
    <x v="2"/>
    <x v="568"/>
    <n v="21.93"/>
    <n v="3"/>
    <n v="0"/>
    <n v="10.3071"/>
  </r>
  <r>
    <n v="6930"/>
    <x v="3440"/>
    <x v="0"/>
    <x v="661"/>
    <d v="2013-06-26T00:00:00"/>
    <s v="Second Class"/>
    <s v="RD-19900"/>
    <s v="Ruben Dartt"/>
    <x v="0"/>
    <s v="United States"/>
    <x v="8"/>
    <x v="1"/>
    <n v="94109"/>
    <x v="1"/>
    <s v="TEC-PH-10003012"/>
    <x v="2"/>
    <x v="7"/>
    <x v="344"/>
    <n v="862.34400000000005"/>
    <n v="7"/>
    <n v="0.2"/>
    <n v="97.0137"/>
  </r>
  <r>
    <n v="6931"/>
    <x v="3440"/>
    <x v="0"/>
    <x v="661"/>
    <d v="2013-06-26T00:00:00"/>
    <s v="Second Class"/>
    <s v="RD-19900"/>
    <s v="Ruben Dartt"/>
    <x v="0"/>
    <s v="United States"/>
    <x v="8"/>
    <x v="1"/>
    <n v="94109"/>
    <x v="1"/>
    <s v="OFF-PA-10001019"/>
    <x v="1"/>
    <x v="10"/>
    <x v="675"/>
    <n v="19.98"/>
    <n v="1"/>
    <n v="0"/>
    <n v="9.3905999999999992"/>
  </r>
  <r>
    <n v="6932"/>
    <x v="3441"/>
    <x v="2"/>
    <x v="686"/>
    <d v="2011-07-18T00:00:00"/>
    <s v="Standard Class"/>
    <s v="ST-20530"/>
    <s v="Shui Tom"/>
    <x v="0"/>
    <s v="United States"/>
    <x v="10"/>
    <x v="9"/>
    <n v="19140"/>
    <x v="3"/>
    <s v="TEC-PH-10002070"/>
    <x v="2"/>
    <x v="7"/>
    <x v="1785"/>
    <n v="13.494"/>
    <n v="1"/>
    <n v="0.4"/>
    <n v="-2.2490000000000001"/>
  </r>
  <r>
    <n v="6933"/>
    <x v="3441"/>
    <x v="2"/>
    <x v="686"/>
    <d v="2011-07-18T00:00:00"/>
    <s v="Standard Class"/>
    <s v="ST-20530"/>
    <s v="Shui Tom"/>
    <x v="0"/>
    <s v="United States"/>
    <x v="10"/>
    <x v="9"/>
    <n v="19140"/>
    <x v="3"/>
    <s v="TEC-PH-10002583"/>
    <x v="2"/>
    <x v="7"/>
    <x v="1708"/>
    <n v="23.988"/>
    <n v="2"/>
    <n v="0.4"/>
    <n v="-13.993"/>
  </r>
  <r>
    <n v="6934"/>
    <x v="3441"/>
    <x v="2"/>
    <x v="686"/>
    <d v="2011-07-18T00:00:00"/>
    <s v="Standard Class"/>
    <s v="ST-20530"/>
    <s v="Shui Tom"/>
    <x v="0"/>
    <s v="United States"/>
    <x v="10"/>
    <x v="9"/>
    <n v="19140"/>
    <x v="3"/>
    <s v="FUR-FU-10001057"/>
    <x v="0"/>
    <x v="5"/>
    <x v="1782"/>
    <n v="31.984000000000002"/>
    <n v="2"/>
    <n v="0.2"/>
    <n v="1.1994"/>
  </r>
  <r>
    <n v="6935"/>
    <x v="3441"/>
    <x v="2"/>
    <x v="686"/>
    <d v="2011-07-18T00:00:00"/>
    <s v="Standard Class"/>
    <s v="ST-20530"/>
    <s v="Shui Tom"/>
    <x v="0"/>
    <s v="United States"/>
    <x v="10"/>
    <x v="9"/>
    <n v="19140"/>
    <x v="3"/>
    <s v="OFF-AR-10001044"/>
    <x v="1"/>
    <x v="6"/>
    <x v="1042"/>
    <n v="41.584000000000003"/>
    <n v="2"/>
    <n v="0.2"/>
    <n v="4.6782000000000004"/>
  </r>
  <r>
    <n v="6936"/>
    <x v="3442"/>
    <x v="3"/>
    <x v="329"/>
    <d v="2014-04-12T00:00:00"/>
    <s v="Second Class"/>
    <s v="BP-11095"/>
    <s v="Bart Pistole"/>
    <x v="1"/>
    <s v="United States"/>
    <x v="236"/>
    <x v="5"/>
    <n v="79907"/>
    <x v="2"/>
    <s v="TEC-AC-10001767"/>
    <x v="2"/>
    <x v="11"/>
    <x v="97"/>
    <n v="95.975999999999999"/>
    <n v="3"/>
    <n v="0.2"/>
    <n v="-10.7973"/>
  </r>
  <r>
    <n v="6937"/>
    <x v="3443"/>
    <x v="0"/>
    <x v="476"/>
    <d v="2013-05-09T00:00:00"/>
    <s v="First Class"/>
    <s v="TA-21385"/>
    <s v="Tom Ashbrook"/>
    <x v="2"/>
    <s v="United States"/>
    <x v="22"/>
    <x v="10"/>
    <n v="60653"/>
    <x v="2"/>
    <s v="FUR-FU-10000277"/>
    <x v="0"/>
    <x v="5"/>
    <x v="1786"/>
    <n v="84.272000000000006"/>
    <n v="2"/>
    <n v="0.6"/>
    <n v="-75.844800000000006"/>
  </r>
  <r>
    <n v="6938"/>
    <x v="3444"/>
    <x v="2"/>
    <x v="345"/>
    <d v="2011-06-15T00:00:00"/>
    <s v="Same Day"/>
    <s v="PS-18760"/>
    <s v="Pamela Stobb"/>
    <x v="0"/>
    <s v="United States"/>
    <x v="236"/>
    <x v="5"/>
    <n v="79907"/>
    <x v="2"/>
    <s v="OFF-PA-10001952"/>
    <x v="1"/>
    <x v="10"/>
    <x v="1747"/>
    <n v="36.543999999999997"/>
    <n v="2"/>
    <n v="0.2"/>
    <n v="11.876799999999999"/>
  </r>
  <r>
    <n v="6939"/>
    <x v="3445"/>
    <x v="0"/>
    <x v="732"/>
    <d v="2013-10-11T00:00:00"/>
    <s v="Standard Class"/>
    <s v="NP-18700"/>
    <s v="Nora Preis"/>
    <x v="0"/>
    <s v="United States"/>
    <x v="4"/>
    <x v="4"/>
    <n v="98105"/>
    <x v="1"/>
    <s v="TEC-AC-10004420"/>
    <x v="2"/>
    <x v="11"/>
    <x v="1787"/>
    <n v="479.72"/>
    <n v="4"/>
    <n v="0"/>
    <n v="52.769199999999998"/>
  </r>
  <r>
    <n v="6940"/>
    <x v="3446"/>
    <x v="3"/>
    <x v="335"/>
    <d v="2014-01-07T00:00:00"/>
    <s v="Standard Class"/>
    <s v="SC-20260"/>
    <s v="Scott Cohen"/>
    <x v="1"/>
    <s v="United States"/>
    <x v="20"/>
    <x v="15"/>
    <n v="10009"/>
    <x v="3"/>
    <s v="OFF-BI-10001071"/>
    <x v="1"/>
    <x v="8"/>
    <x v="663"/>
    <n v="102.36799999999999"/>
    <n v="2"/>
    <n v="0.2"/>
    <n v="37.108400000000003"/>
  </r>
  <r>
    <n v="6941"/>
    <x v="3446"/>
    <x v="3"/>
    <x v="335"/>
    <d v="2014-01-07T00:00:00"/>
    <s v="Standard Class"/>
    <s v="SC-20260"/>
    <s v="Scott Cohen"/>
    <x v="1"/>
    <s v="United States"/>
    <x v="20"/>
    <x v="15"/>
    <n v="10009"/>
    <x v="3"/>
    <s v="OFF-SU-10002503"/>
    <x v="1"/>
    <x v="14"/>
    <x v="669"/>
    <n v="28.4"/>
    <n v="5"/>
    <n v="0"/>
    <n v="8.2360000000000007"/>
  </r>
  <r>
    <n v="6942"/>
    <x v="3446"/>
    <x v="3"/>
    <x v="335"/>
    <d v="2014-01-07T00:00:00"/>
    <s v="Standard Class"/>
    <s v="SC-20260"/>
    <s v="Scott Cohen"/>
    <x v="1"/>
    <s v="United States"/>
    <x v="20"/>
    <x v="15"/>
    <n v="10009"/>
    <x v="3"/>
    <s v="OFF-ST-10001490"/>
    <x v="1"/>
    <x v="4"/>
    <x v="513"/>
    <n v="713.88"/>
    <n v="4"/>
    <n v="0"/>
    <n v="214.16399999999999"/>
  </r>
  <r>
    <n v="6943"/>
    <x v="3446"/>
    <x v="3"/>
    <x v="335"/>
    <d v="2014-01-07T00:00:00"/>
    <s v="Standard Class"/>
    <s v="SC-20260"/>
    <s v="Scott Cohen"/>
    <x v="1"/>
    <s v="United States"/>
    <x v="20"/>
    <x v="15"/>
    <n v="10009"/>
    <x v="3"/>
    <s v="OFF-PA-10003790"/>
    <x v="1"/>
    <x v="10"/>
    <x v="1250"/>
    <n v="68.52"/>
    <n v="3"/>
    <n v="0"/>
    <n v="31.519200000000001"/>
  </r>
  <r>
    <n v="6944"/>
    <x v="3447"/>
    <x v="1"/>
    <x v="395"/>
    <d v="2012-07-30T00:00:00"/>
    <s v="Standard Class"/>
    <s v="RD-19930"/>
    <s v="Russell D'Ascenzo"/>
    <x v="0"/>
    <s v="United States"/>
    <x v="1"/>
    <x v="1"/>
    <n v="90032"/>
    <x v="1"/>
    <s v="TEC-PH-10004094"/>
    <x v="2"/>
    <x v="7"/>
    <x v="1788"/>
    <n v="623.96"/>
    <n v="5"/>
    <n v="0.2"/>
    <n v="38.997500000000002"/>
  </r>
  <r>
    <n v="6945"/>
    <x v="3448"/>
    <x v="2"/>
    <x v="865"/>
    <d v="2011-09-27T00:00:00"/>
    <s v="Standard Class"/>
    <s v="TH-21115"/>
    <s v="Thea Hudgings"/>
    <x v="1"/>
    <s v="United States"/>
    <x v="46"/>
    <x v="13"/>
    <n v="19711"/>
    <x v="3"/>
    <s v="OFF-BI-10004876"/>
    <x v="1"/>
    <x v="8"/>
    <x v="977"/>
    <n v="11.12"/>
    <n v="4"/>
    <n v="0"/>
    <n v="5.4488000000000003"/>
  </r>
  <r>
    <n v="6946"/>
    <x v="3449"/>
    <x v="0"/>
    <x v="955"/>
    <d v="2013-05-10T00:00:00"/>
    <s v="Standard Class"/>
    <s v="GM-14680"/>
    <s v="Greg Matthias"/>
    <x v="0"/>
    <s v="United States"/>
    <x v="20"/>
    <x v="15"/>
    <n v="10011"/>
    <x v="3"/>
    <s v="FUR-BO-10003034"/>
    <x v="0"/>
    <x v="0"/>
    <x v="1194"/>
    <n v="523.91999999999996"/>
    <n v="5"/>
    <n v="0.2"/>
    <n v="-26.196000000000002"/>
  </r>
  <r>
    <n v="6947"/>
    <x v="3450"/>
    <x v="1"/>
    <x v="529"/>
    <d v="2012-11-13T00:00:00"/>
    <s v="Standard Class"/>
    <s v="JO-15550"/>
    <s v="Jesus Ocampo"/>
    <x v="2"/>
    <s v="United States"/>
    <x v="43"/>
    <x v="1"/>
    <n v="95661"/>
    <x v="1"/>
    <s v="OFF-FA-10000490"/>
    <x v="1"/>
    <x v="13"/>
    <x v="307"/>
    <n v="2.48"/>
    <n v="2"/>
    <n v="0"/>
    <n v="1.1656"/>
  </r>
  <r>
    <n v="6948"/>
    <x v="3451"/>
    <x v="1"/>
    <x v="334"/>
    <d v="2012-04-29T00:00:00"/>
    <s v="Standard Class"/>
    <s v="ZC-21910"/>
    <s v="Zuschuss Carroll"/>
    <x v="0"/>
    <s v="United States"/>
    <x v="34"/>
    <x v="10"/>
    <n v="60505"/>
    <x v="2"/>
    <s v="OFF-ST-10002574"/>
    <x v="1"/>
    <x v="4"/>
    <x v="926"/>
    <n v="221.024"/>
    <n v="2"/>
    <n v="0.2"/>
    <n v="-55.256"/>
  </r>
  <r>
    <n v="6949"/>
    <x v="3451"/>
    <x v="1"/>
    <x v="334"/>
    <d v="2012-04-29T00:00:00"/>
    <s v="Standard Class"/>
    <s v="ZC-21910"/>
    <s v="Zuschuss Carroll"/>
    <x v="0"/>
    <s v="United States"/>
    <x v="34"/>
    <x v="10"/>
    <n v="60505"/>
    <x v="2"/>
    <s v="FUR-CH-10003535"/>
    <x v="0"/>
    <x v="1"/>
    <x v="1513"/>
    <n v="128.05799999999999"/>
    <n v="3"/>
    <n v="0.3"/>
    <n v="-23.7822"/>
  </r>
  <r>
    <n v="6950"/>
    <x v="3452"/>
    <x v="3"/>
    <x v="123"/>
    <d v="2014-11-20T00:00:00"/>
    <s v="Same Day"/>
    <s v="AP-10720"/>
    <s v="Anne Pryor"/>
    <x v="2"/>
    <s v="United States"/>
    <x v="20"/>
    <x v="15"/>
    <n v="10011"/>
    <x v="3"/>
    <s v="OFF-BI-10001628"/>
    <x v="1"/>
    <x v="8"/>
    <x v="1103"/>
    <n v="58.408000000000001"/>
    <n v="7"/>
    <n v="0.2"/>
    <n v="18.252500000000001"/>
  </r>
  <r>
    <n v="6951"/>
    <x v="3452"/>
    <x v="3"/>
    <x v="123"/>
    <d v="2014-11-20T00:00:00"/>
    <s v="Same Day"/>
    <s v="AP-10720"/>
    <s v="Anne Pryor"/>
    <x v="2"/>
    <s v="United States"/>
    <x v="20"/>
    <x v="15"/>
    <n v="10011"/>
    <x v="3"/>
    <s v="FUR-TA-10001676"/>
    <x v="0"/>
    <x v="3"/>
    <x v="957"/>
    <n v="79.974000000000004"/>
    <n v="3"/>
    <n v="0.4"/>
    <n v="-29.323799999999999"/>
  </r>
  <r>
    <n v="6952"/>
    <x v="3453"/>
    <x v="1"/>
    <x v="312"/>
    <d v="2012-11-24T00:00:00"/>
    <s v="Standard Class"/>
    <s v="GK-14620"/>
    <s v="Grace Kelly"/>
    <x v="1"/>
    <s v="United States"/>
    <x v="61"/>
    <x v="5"/>
    <n v="75217"/>
    <x v="2"/>
    <s v="TEC-MA-10002790"/>
    <x v="2"/>
    <x v="15"/>
    <x v="1789"/>
    <n v="479.988"/>
    <n v="2"/>
    <n v="0.4"/>
    <n v="55.998600000000003"/>
  </r>
  <r>
    <n v="6953"/>
    <x v="3454"/>
    <x v="1"/>
    <x v="653"/>
    <d v="2012-03-10T00:00:00"/>
    <s v="First Class"/>
    <s v="HM-14980"/>
    <s v="Henry MacAllister"/>
    <x v="0"/>
    <s v="United States"/>
    <x v="1"/>
    <x v="1"/>
    <n v="90008"/>
    <x v="1"/>
    <s v="OFF-BI-10001757"/>
    <x v="1"/>
    <x v="8"/>
    <x v="1158"/>
    <n v="11.808"/>
    <n v="3"/>
    <n v="0.2"/>
    <n v="4.1327999999999996"/>
  </r>
  <r>
    <n v="6954"/>
    <x v="3454"/>
    <x v="1"/>
    <x v="653"/>
    <d v="2012-03-10T00:00:00"/>
    <s v="First Class"/>
    <s v="HM-14980"/>
    <s v="Henry MacAllister"/>
    <x v="0"/>
    <s v="United States"/>
    <x v="1"/>
    <x v="1"/>
    <n v="90008"/>
    <x v="1"/>
    <s v="OFF-BI-10004828"/>
    <x v="1"/>
    <x v="8"/>
    <x v="1578"/>
    <n v="53.567999999999998"/>
    <n v="4"/>
    <n v="0.2"/>
    <n v="19.418399999999998"/>
  </r>
  <r>
    <n v="6955"/>
    <x v="3454"/>
    <x v="1"/>
    <x v="653"/>
    <d v="2012-03-10T00:00:00"/>
    <s v="First Class"/>
    <s v="HM-14980"/>
    <s v="Henry MacAllister"/>
    <x v="0"/>
    <s v="United States"/>
    <x v="1"/>
    <x v="1"/>
    <n v="90008"/>
    <x v="1"/>
    <s v="TEC-PH-10000369"/>
    <x v="2"/>
    <x v="7"/>
    <x v="1346"/>
    <n v="503.96"/>
    <n v="5"/>
    <n v="0.2"/>
    <n v="50.396000000000001"/>
  </r>
  <r>
    <n v="6956"/>
    <x v="3455"/>
    <x v="1"/>
    <x v="334"/>
    <d v="2012-02-05T00:00:00"/>
    <s v="Standard Class"/>
    <s v="LS-16945"/>
    <s v="Linda Southworth"/>
    <x v="1"/>
    <s v="United States"/>
    <x v="1"/>
    <x v="1"/>
    <n v="90004"/>
    <x v="1"/>
    <s v="OFF-EN-10003862"/>
    <x v="1"/>
    <x v="12"/>
    <x v="753"/>
    <n v="21.34"/>
    <n v="2"/>
    <n v="0"/>
    <n v="9.8163999999999998"/>
  </r>
  <r>
    <n v="6957"/>
    <x v="3456"/>
    <x v="0"/>
    <x v="216"/>
    <d v="2013-07-20T00:00:00"/>
    <s v="Standard Class"/>
    <s v="AR-10570"/>
    <s v="Anemone Ratner"/>
    <x v="0"/>
    <s v="United States"/>
    <x v="38"/>
    <x v="32"/>
    <n v="31907"/>
    <x v="0"/>
    <s v="OFF-BI-10003963"/>
    <x v="1"/>
    <x v="8"/>
    <x v="1320"/>
    <n v="36.4"/>
    <n v="5"/>
    <n v="0"/>
    <n v="17.108000000000001"/>
  </r>
  <r>
    <n v="6958"/>
    <x v="3456"/>
    <x v="0"/>
    <x v="216"/>
    <d v="2013-07-20T00:00:00"/>
    <s v="Standard Class"/>
    <s v="AR-10570"/>
    <s v="Anemone Ratner"/>
    <x v="0"/>
    <s v="United States"/>
    <x v="38"/>
    <x v="32"/>
    <n v="31907"/>
    <x v="0"/>
    <s v="FUR-FU-10004848"/>
    <x v="0"/>
    <x v="5"/>
    <x v="28"/>
    <n v="51.75"/>
    <n v="1"/>
    <n v="0"/>
    <n v="15.525"/>
  </r>
  <r>
    <n v="6959"/>
    <x v="3457"/>
    <x v="1"/>
    <x v="874"/>
    <d v="2012-09-29T00:00:00"/>
    <s v="Second Class"/>
    <s v="RH-19510"/>
    <s v="Rick Huthwaite"/>
    <x v="2"/>
    <s v="United States"/>
    <x v="8"/>
    <x v="1"/>
    <n v="94110"/>
    <x v="1"/>
    <s v="OFF-ST-10001328"/>
    <x v="1"/>
    <x v="4"/>
    <x v="176"/>
    <n v="15.51"/>
    <n v="1"/>
    <n v="0"/>
    <n v="4.3428000000000004"/>
  </r>
  <r>
    <n v="6960"/>
    <x v="3457"/>
    <x v="1"/>
    <x v="874"/>
    <d v="2012-09-29T00:00:00"/>
    <s v="Second Class"/>
    <s v="RH-19510"/>
    <s v="Rick Huthwaite"/>
    <x v="2"/>
    <s v="United States"/>
    <x v="8"/>
    <x v="1"/>
    <n v="94110"/>
    <x v="1"/>
    <s v="OFF-PA-10002377"/>
    <x v="1"/>
    <x v="10"/>
    <x v="127"/>
    <n v="146.82"/>
    <n v="3"/>
    <n v="0"/>
    <n v="73.41"/>
  </r>
  <r>
    <n v="6961"/>
    <x v="3457"/>
    <x v="1"/>
    <x v="874"/>
    <d v="2012-09-29T00:00:00"/>
    <s v="Second Class"/>
    <s v="RH-19510"/>
    <s v="Rick Huthwaite"/>
    <x v="2"/>
    <s v="United States"/>
    <x v="8"/>
    <x v="1"/>
    <n v="94110"/>
    <x v="1"/>
    <s v="OFF-PA-10003441"/>
    <x v="1"/>
    <x v="10"/>
    <x v="485"/>
    <n v="12.96"/>
    <n v="2"/>
    <n v="0"/>
    <n v="6.2207999999999997"/>
  </r>
  <r>
    <n v="6962"/>
    <x v="3458"/>
    <x v="3"/>
    <x v="468"/>
    <d v="2014-11-11T00:00:00"/>
    <s v="Same Day"/>
    <s v="TB-21190"/>
    <s v="Thomas Brumley"/>
    <x v="2"/>
    <s v="United States"/>
    <x v="169"/>
    <x v="1"/>
    <n v="92503"/>
    <x v="1"/>
    <s v="OFF-AR-10002221"/>
    <x v="1"/>
    <x v="6"/>
    <x v="1008"/>
    <n v="7.8"/>
    <n v="3"/>
    <n v="0"/>
    <n v="2.1059999999999999"/>
  </r>
  <r>
    <n v="6963"/>
    <x v="3459"/>
    <x v="0"/>
    <x v="87"/>
    <d v="2013-07-21T00:00:00"/>
    <s v="Second Class"/>
    <s v="JD-15895"/>
    <s v="Jonathan Doherty"/>
    <x v="1"/>
    <s v="United States"/>
    <x v="29"/>
    <x v="20"/>
    <n v="29203"/>
    <x v="0"/>
    <s v="OFF-EN-10001509"/>
    <x v="1"/>
    <x v="12"/>
    <x v="29"/>
    <n v="10.199999999999999"/>
    <n v="5"/>
    <n v="0"/>
    <n v="4.7939999999999996"/>
  </r>
  <r>
    <n v="6964"/>
    <x v="3459"/>
    <x v="0"/>
    <x v="87"/>
    <d v="2013-07-21T00:00:00"/>
    <s v="Second Class"/>
    <s v="JD-15895"/>
    <s v="Jonathan Doherty"/>
    <x v="1"/>
    <s v="United States"/>
    <x v="29"/>
    <x v="20"/>
    <n v="29203"/>
    <x v="0"/>
    <s v="OFF-AR-10003338"/>
    <x v="1"/>
    <x v="6"/>
    <x v="1430"/>
    <n v="22.32"/>
    <n v="3"/>
    <n v="0"/>
    <n v="5.58"/>
  </r>
  <r>
    <n v="6965"/>
    <x v="3459"/>
    <x v="0"/>
    <x v="87"/>
    <d v="2013-07-21T00:00:00"/>
    <s v="Second Class"/>
    <s v="JD-15895"/>
    <s v="Jonathan Doherty"/>
    <x v="1"/>
    <s v="United States"/>
    <x v="29"/>
    <x v="20"/>
    <n v="29203"/>
    <x v="0"/>
    <s v="OFF-BI-10004728"/>
    <x v="1"/>
    <x v="8"/>
    <x v="539"/>
    <n v="24.1"/>
    <n v="5"/>
    <n v="0"/>
    <n v="11.086"/>
  </r>
  <r>
    <n v="6966"/>
    <x v="3459"/>
    <x v="0"/>
    <x v="87"/>
    <d v="2013-07-21T00:00:00"/>
    <s v="Second Class"/>
    <s v="JD-15895"/>
    <s v="Jonathan Doherty"/>
    <x v="1"/>
    <s v="United States"/>
    <x v="29"/>
    <x v="20"/>
    <n v="29203"/>
    <x v="0"/>
    <s v="TEC-AC-10000358"/>
    <x v="2"/>
    <x v="11"/>
    <x v="1278"/>
    <n v="75.98"/>
    <n v="2"/>
    <n v="0"/>
    <n v="18.235199999999999"/>
  </r>
  <r>
    <n v="6967"/>
    <x v="3459"/>
    <x v="0"/>
    <x v="87"/>
    <d v="2013-07-21T00:00:00"/>
    <s v="Second Class"/>
    <s v="JD-15895"/>
    <s v="Jonathan Doherty"/>
    <x v="1"/>
    <s v="United States"/>
    <x v="29"/>
    <x v="20"/>
    <n v="29203"/>
    <x v="0"/>
    <s v="OFF-BI-10002764"/>
    <x v="1"/>
    <x v="8"/>
    <x v="502"/>
    <n v="6.46"/>
    <n v="2"/>
    <n v="0"/>
    <n v="3.1654"/>
  </r>
  <r>
    <n v="6968"/>
    <x v="3459"/>
    <x v="0"/>
    <x v="87"/>
    <d v="2013-07-21T00:00:00"/>
    <s v="Second Class"/>
    <s v="JD-15895"/>
    <s v="Jonathan Doherty"/>
    <x v="1"/>
    <s v="United States"/>
    <x v="29"/>
    <x v="20"/>
    <n v="29203"/>
    <x v="0"/>
    <s v="OFF-PA-10001461"/>
    <x v="1"/>
    <x v="10"/>
    <x v="1587"/>
    <n v="60.12"/>
    <n v="9"/>
    <n v="0"/>
    <n v="28.857600000000001"/>
  </r>
  <r>
    <n v="6969"/>
    <x v="3460"/>
    <x v="1"/>
    <x v="1140"/>
    <d v="2012-10-20T00:00:00"/>
    <s v="Second Class"/>
    <s v="MP-17965"/>
    <s v="Michael Paige"/>
    <x v="1"/>
    <s v="United States"/>
    <x v="20"/>
    <x v="15"/>
    <n v="10011"/>
    <x v="3"/>
    <s v="TEC-PH-10004165"/>
    <x v="2"/>
    <x v="7"/>
    <x v="886"/>
    <n v="824.97"/>
    <n v="3"/>
    <n v="0"/>
    <n v="214.4922"/>
  </r>
  <r>
    <n v="6970"/>
    <x v="3461"/>
    <x v="0"/>
    <x v="994"/>
    <d v="2013-01-13T00:00:00"/>
    <s v="Second Class"/>
    <s v="JB-16000"/>
    <s v="Joy Bell-"/>
    <x v="0"/>
    <s v="United States"/>
    <x v="468"/>
    <x v="4"/>
    <n v="98632"/>
    <x v="1"/>
    <s v="FUR-FU-10000010"/>
    <x v="0"/>
    <x v="5"/>
    <x v="522"/>
    <n v="24.85"/>
    <n v="5"/>
    <n v="0"/>
    <n v="7.7035"/>
  </r>
  <r>
    <n v="6971"/>
    <x v="3462"/>
    <x v="3"/>
    <x v="20"/>
    <d v="2014-09-26T00:00:00"/>
    <s v="Standard Class"/>
    <s v="AB-10105"/>
    <s v="Adrian Barton"/>
    <x v="0"/>
    <s v="United States"/>
    <x v="42"/>
    <x v="16"/>
    <n v="85023"/>
    <x v="1"/>
    <s v="OFF-ST-10000321"/>
    <x v="1"/>
    <x v="4"/>
    <x v="1534"/>
    <n v="12.624000000000001"/>
    <n v="2"/>
    <n v="0.2"/>
    <n v="-2.5247999999999999"/>
  </r>
  <r>
    <n v="6972"/>
    <x v="3462"/>
    <x v="3"/>
    <x v="20"/>
    <d v="2014-09-26T00:00:00"/>
    <s v="Standard Class"/>
    <s v="AB-10105"/>
    <s v="Adrian Barton"/>
    <x v="0"/>
    <s v="United States"/>
    <x v="42"/>
    <x v="16"/>
    <n v="85023"/>
    <x v="1"/>
    <s v="TEC-AC-10000109"/>
    <x v="2"/>
    <x v="11"/>
    <x v="200"/>
    <n v="89.584000000000003"/>
    <n v="2"/>
    <n v="0.2"/>
    <n v="4.4791999999999996"/>
  </r>
  <r>
    <n v="6973"/>
    <x v="3462"/>
    <x v="3"/>
    <x v="20"/>
    <d v="2014-09-26T00:00:00"/>
    <s v="Standard Class"/>
    <s v="AB-10105"/>
    <s v="Adrian Barton"/>
    <x v="0"/>
    <s v="United States"/>
    <x v="42"/>
    <x v="16"/>
    <n v="85023"/>
    <x v="1"/>
    <s v="TEC-PH-10002415"/>
    <x v="2"/>
    <x v="7"/>
    <x v="1517"/>
    <n v="471.92"/>
    <n v="2"/>
    <n v="0.2"/>
    <n v="29.495000000000001"/>
  </r>
  <r>
    <n v="6974"/>
    <x v="3462"/>
    <x v="3"/>
    <x v="20"/>
    <d v="2014-09-26T00:00:00"/>
    <s v="Standard Class"/>
    <s v="AB-10105"/>
    <s v="Adrian Barton"/>
    <x v="0"/>
    <s v="United States"/>
    <x v="42"/>
    <x v="16"/>
    <n v="85023"/>
    <x v="1"/>
    <s v="OFF-BI-10001460"/>
    <x v="1"/>
    <x v="8"/>
    <x v="58"/>
    <n v="18.18"/>
    <n v="4"/>
    <n v="0.7"/>
    <n v="-13.938000000000001"/>
  </r>
  <r>
    <n v="6975"/>
    <x v="3463"/>
    <x v="3"/>
    <x v="175"/>
    <d v="2014-09-20T00:00:00"/>
    <s v="Standard Class"/>
    <s v="CC-12145"/>
    <s v="Charles Crestani"/>
    <x v="0"/>
    <s v="United States"/>
    <x v="12"/>
    <x v="5"/>
    <n v="77095"/>
    <x v="2"/>
    <s v="OFF-AR-10002987"/>
    <x v="1"/>
    <x v="6"/>
    <x v="1553"/>
    <n v="31.744"/>
    <n v="2"/>
    <n v="0.2"/>
    <n v="8.3328000000000007"/>
  </r>
  <r>
    <n v="6976"/>
    <x v="3464"/>
    <x v="1"/>
    <x v="1141"/>
    <d v="2012-02-07T00:00:00"/>
    <s v="Standard Class"/>
    <s v="CY-12745"/>
    <s v="Craig Yedwab"/>
    <x v="1"/>
    <s v="United States"/>
    <x v="23"/>
    <x v="16"/>
    <n v="85234"/>
    <x v="1"/>
    <s v="OFF-LA-10000443"/>
    <x v="1"/>
    <x v="2"/>
    <x v="1118"/>
    <n v="5.9039999999999999"/>
    <n v="2"/>
    <n v="0.2"/>
    <n v="1.9925999999999999"/>
  </r>
  <r>
    <n v="6977"/>
    <x v="3464"/>
    <x v="1"/>
    <x v="1141"/>
    <d v="2012-02-07T00:00:00"/>
    <s v="Standard Class"/>
    <s v="CY-12745"/>
    <s v="Craig Yedwab"/>
    <x v="1"/>
    <s v="United States"/>
    <x v="23"/>
    <x v="16"/>
    <n v="85234"/>
    <x v="1"/>
    <s v="FUR-FU-10004306"/>
    <x v="0"/>
    <x v="5"/>
    <x v="616"/>
    <n v="621.76"/>
    <n v="4"/>
    <n v="0.2"/>
    <n v="46.631999999999998"/>
  </r>
  <r>
    <n v="6978"/>
    <x v="3465"/>
    <x v="0"/>
    <x v="881"/>
    <d v="2013-11-29T00:00:00"/>
    <s v="First Class"/>
    <s v="EP-13915"/>
    <s v="Emily Phan"/>
    <x v="0"/>
    <s v="United States"/>
    <x v="186"/>
    <x v="36"/>
    <n v="72401"/>
    <x v="0"/>
    <s v="TEC-PH-10002564"/>
    <x v="2"/>
    <x v="7"/>
    <x v="976"/>
    <n v="59.98"/>
    <n v="2"/>
    <n v="0"/>
    <n v="17.994"/>
  </r>
  <r>
    <n v="6979"/>
    <x v="3466"/>
    <x v="3"/>
    <x v="920"/>
    <d v="2014-11-30T00:00:00"/>
    <s v="Second Class"/>
    <s v="DL-13315"/>
    <s v="Delfina Latchford"/>
    <x v="0"/>
    <s v="United States"/>
    <x v="118"/>
    <x v="32"/>
    <n v="30318"/>
    <x v="0"/>
    <s v="OFF-PA-10003724"/>
    <x v="1"/>
    <x v="10"/>
    <x v="357"/>
    <n v="48.87"/>
    <n v="9"/>
    <n v="0"/>
    <n v="23.946300000000001"/>
  </r>
  <r>
    <n v="6980"/>
    <x v="3467"/>
    <x v="3"/>
    <x v="424"/>
    <d v="2014-01-20T00:00:00"/>
    <s v="Standard Class"/>
    <s v="SO-20335"/>
    <s v="Sean O'Donnell"/>
    <x v="0"/>
    <s v="United States"/>
    <x v="1"/>
    <x v="1"/>
    <n v="90036"/>
    <x v="1"/>
    <s v="OFF-PA-10000483"/>
    <x v="1"/>
    <x v="10"/>
    <x v="1672"/>
    <n v="154.9"/>
    <n v="5"/>
    <n v="0"/>
    <n v="69.704999999999998"/>
  </r>
  <r>
    <n v="6981"/>
    <x v="3468"/>
    <x v="2"/>
    <x v="845"/>
    <d v="2011-08-11T00:00:00"/>
    <s v="First Class"/>
    <s v="BP-11095"/>
    <s v="Bart Pistole"/>
    <x v="1"/>
    <s v="United States"/>
    <x v="20"/>
    <x v="15"/>
    <n v="10024"/>
    <x v="3"/>
    <s v="OFF-FA-10000611"/>
    <x v="1"/>
    <x v="13"/>
    <x v="1065"/>
    <n v="5.92"/>
    <n v="4"/>
    <n v="0"/>
    <n v="2.8416000000000001"/>
  </r>
  <r>
    <n v="6982"/>
    <x v="3468"/>
    <x v="2"/>
    <x v="845"/>
    <d v="2011-08-11T00:00:00"/>
    <s v="First Class"/>
    <s v="BP-11095"/>
    <s v="Bart Pistole"/>
    <x v="1"/>
    <s v="United States"/>
    <x v="20"/>
    <x v="15"/>
    <n v="10024"/>
    <x v="3"/>
    <s v="OFF-PA-10000246"/>
    <x v="1"/>
    <x v="10"/>
    <x v="1586"/>
    <n v="30.18"/>
    <n v="3"/>
    <n v="0"/>
    <n v="13.8828"/>
  </r>
  <r>
    <n v="6983"/>
    <x v="3469"/>
    <x v="0"/>
    <x v="142"/>
    <d v="2013-06-09T00:00:00"/>
    <s v="Standard Class"/>
    <s v="JA-15970"/>
    <s v="Joseph Airdo"/>
    <x v="0"/>
    <s v="United States"/>
    <x v="66"/>
    <x v="12"/>
    <n v="48227"/>
    <x v="2"/>
    <s v="OFF-BI-10004728"/>
    <x v="1"/>
    <x v="8"/>
    <x v="539"/>
    <n v="24.1"/>
    <n v="5"/>
    <n v="0"/>
    <n v="11.086"/>
  </r>
  <r>
    <n v="6984"/>
    <x v="3469"/>
    <x v="0"/>
    <x v="142"/>
    <d v="2013-06-09T00:00:00"/>
    <s v="Standard Class"/>
    <s v="JA-15970"/>
    <s v="Joseph Airdo"/>
    <x v="0"/>
    <s v="United States"/>
    <x v="66"/>
    <x v="12"/>
    <n v="48227"/>
    <x v="2"/>
    <s v="TEC-PH-10002365"/>
    <x v="2"/>
    <x v="7"/>
    <x v="398"/>
    <n v="8.7799999999999994"/>
    <n v="1"/>
    <n v="0"/>
    <n v="2.2827999999999999"/>
  </r>
  <r>
    <n v="6985"/>
    <x v="3469"/>
    <x v="0"/>
    <x v="142"/>
    <d v="2013-06-09T00:00:00"/>
    <s v="Standard Class"/>
    <s v="JA-15970"/>
    <s v="Joseph Airdo"/>
    <x v="0"/>
    <s v="United States"/>
    <x v="66"/>
    <x v="12"/>
    <n v="48227"/>
    <x v="2"/>
    <s v="OFF-AP-10002457"/>
    <x v="1"/>
    <x v="9"/>
    <x v="544"/>
    <n v="376.74"/>
    <n v="4"/>
    <n v="0.1"/>
    <n v="71.162000000000006"/>
  </r>
  <r>
    <n v="6986"/>
    <x v="3469"/>
    <x v="0"/>
    <x v="142"/>
    <d v="2013-06-09T00:00:00"/>
    <s v="Standard Class"/>
    <s v="JA-15970"/>
    <s v="Joseph Airdo"/>
    <x v="0"/>
    <s v="United States"/>
    <x v="66"/>
    <x v="12"/>
    <n v="48227"/>
    <x v="2"/>
    <s v="OFF-BI-10000320"/>
    <x v="1"/>
    <x v="8"/>
    <x v="768"/>
    <n v="29.52"/>
    <n v="4"/>
    <n v="0"/>
    <n v="14.4648"/>
  </r>
  <r>
    <n v="6987"/>
    <x v="3469"/>
    <x v="0"/>
    <x v="142"/>
    <d v="2013-06-09T00:00:00"/>
    <s v="Standard Class"/>
    <s v="JA-15970"/>
    <s v="Joseph Airdo"/>
    <x v="0"/>
    <s v="United States"/>
    <x v="66"/>
    <x v="12"/>
    <n v="48227"/>
    <x v="2"/>
    <s v="OFF-AR-10004999"/>
    <x v="1"/>
    <x v="6"/>
    <x v="864"/>
    <n v="11.96"/>
    <n v="2"/>
    <n v="0"/>
    <n v="2.99"/>
  </r>
  <r>
    <n v="6988"/>
    <x v="3469"/>
    <x v="0"/>
    <x v="142"/>
    <d v="2013-06-09T00:00:00"/>
    <s v="Standard Class"/>
    <s v="JA-15970"/>
    <s v="Joseph Airdo"/>
    <x v="0"/>
    <s v="United States"/>
    <x v="66"/>
    <x v="12"/>
    <n v="48227"/>
    <x v="2"/>
    <s v="OFF-BI-10001116"/>
    <x v="1"/>
    <x v="8"/>
    <x v="1066"/>
    <n v="26.4"/>
    <n v="5"/>
    <n v="0"/>
    <n v="12.672000000000001"/>
  </r>
  <r>
    <n v="6989"/>
    <x v="3470"/>
    <x v="3"/>
    <x v="343"/>
    <d v="2014-11-17T00:00:00"/>
    <s v="Second Class"/>
    <s v="BB-11545"/>
    <s v="Brenda Bowman"/>
    <x v="1"/>
    <s v="United States"/>
    <x v="2"/>
    <x v="2"/>
    <n v="33311"/>
    <x v="0"/>
    <s v="OFF-AP-10002651"/>
    <x v="1"/>
    <x v="9"/>
    <x v="1341"/>
    <n v="1158.1199999999999"/>
    <n v="5"/>
    <n v="0.2"/>
    <n v="130.2885"/>
  </r>
  <r>
    <n v="6990"/>
    <x v="3471"/>
    <x v="3"/>
    <x v="157"/>
    <d v="2014-12-14T00:00:00"/>
    <s v="First Class"/>
    <s v="DK-13375"/>
    <s v="Dennis Kane"/>
    <x v="0"/>
    <s v="United States"/>
    <x v="488"/>
    <x v="5"/>
    <n v="79605"/>
    <x v="2"/>
    <s v="OFF-AP-10001634"/>
    <x v="1"/>
    <x v="9"/>
    <x v="1790"/>
    <n v="1.3919999999999999"/>
    <n v="2"/>
    <n v="0.8"/>
    <n v="-3.7584"/>
  </r>
  <r>
    <n v="6991"/>
    <x v="3472"/>
    <x v="1"/>
    <x v="627"/>
    <d v="2012-11-13T00:00:00"/>
    <s v="Second Class"/>
    <s v="RH-19600"/>
    <s v="Rob Haberlin"/>
    <x v="0"/>
    <s v="United States"/>
    <x v="409"/>
    <x v="17"/>
    <n v="23666"/>
    <x v="0"/>
    <s v="OFF-AP-10003266"/>
    <x v="1"/>
    <x v="9"/>
    <x v="661"/>
    <n v="44.43"/>
    <n v="3"/>
    <n v="0"/>
    <n v="18.660599999999999"/>
  </r>
  <r>
    <n v="6992"/>
    <x v="3472"/>
    <x v="1"/>
    <x v="627"/>
    <d v="2012-11-13T00:00:00"/>
    <s v="Second Class"/>
    <s v="RH-19600"/>
    <s v="Rob Haberlin"/>
    <x v="0"/>
    <s v="United States"/>
    <x v="409"/>
    <x v="17"/>
    <n v="23666"/>
    <x v="0"/>
    <s v="TEC-PH-10002890"/>
    <x v="2"/>
    <x v="7"/>
    <x v="1387"/>
    <n v="226.2"/>
    <n v="5"/>
    <n v="0"/>
    <n v="58.811999999999998"/>
  </r>
  <r>
    <n v="6993"/>
    <x v="3472"/>
    <x v="1"/>
    <x v="627"/>
    <d v="2012-11-13T00:00:00"/>
    <s v="Second Class"/>
    <s v="RH-19600"/>
    <s v="Rob Haberlin"/>
    <x v="0"/>
    <s v="United States"/>
    <x v="409"/>
    <x v="17"/>
    <n v="23666"/>
    <x v="0"/>
    <s v="FUR-FU-10000308"/>
    <x v="0"/>
    <x v="5"/>
    <x v="1269"/>
    <n v="186.54"/>
    <n v="3"/>
    <n v="0"/>
    <n v="41.038800000000002"/>
  </r>
  <r>
    <n v="6994"/>
    <x v="3472"/>
    <x v="1"/>
    <x v="627"/>
    <d v="2012-11-13T00:00:00"/>
    <s v="Second Class"/>
    <s v="RH-19600"/>
    <s v="Rob Haberlin"/>
    <x v="0"/>
    <s v="United States"/>
    <x v="409"/>
    <x v="17"/>
    <n v="23666"/>
    <x v="0"/>
    <s v="OFF-AR-10000380"/>
    <x v="1"/>
    <x v="6"/>
    <x v="108"/>
    <n v="265.86"/>
    <n v="7"/>
    <n v="0"/>
    <n v="79.757999999999996"/>
  </r>
  <r>
    <n v="6995"/>
    <x v="3472"/>
    <x v="1"/>
    <x v="627"/>
    <d v="2012-11-13T00:00:00"/>
    <s v="Second Class"/>
    <s v="RH-19600"/>
    <s v="Rob Haberlin"/>
    <x v="0"/>
    <s v="United States"/>
    <x v="409"/>
    <x v="17"/>
    <n v="23666"/>
    <x v="0"/>
    <s v="OFF-AR-10000122"/>
    <x v="1"/>
    <x v="6"/>
    <x v="308"/>
    <n v="27.9"/>
    <n v="5"/>
    <n v="0"/>
    <n v="6.9749999999999996"/>
  </r>
  <r>
    <n v="6996"/>
    <x v="3473"/>
    <x v="1"/>
    <x v="902"/>
    <d v="2012-11-26T00:00:00"/>
    <s v="Standard Class"/>
    <s v="AG-10300"/>
    <s v="Aleksandra Gannaway"/>
    <x v="1"/>
    <s v="United States"/>
    <x v="98"/>
    <x v="33"/>
    <n v="89115"/>
    <x v="1"/>
    <s v="OFF-AP-10004868"/>
    <x v="1"/>
    <x v="9"/>
    <x v="1018"/>
    <n v="31.08"/>
    <n v="4"/>
    <n v="0"/>
    <n v="8.3916000000000004"/>
  </r>
  <r>
    <n v="6997"/>
    <x v="3474"/>
    <x v="3"/>
    <x v="331"/>
    <d v="2014-12-26T00:00:00"/>
    <s v="Second Class"/>
    <s v="JB-15400"/>
    <s v="Jennifer Braxton"/>
    <x v="1"/>
    <s v="United States"/>
    <x v="179"/>
    <x v="10"/>
    <n v="61107"/>
    <x v="2"/>
    <s v="OFF-BI-10004002"/>
    <x v="1"/>
    <x v="8"/>
    <x v="152"/>
    <n v="13.84"/>
    <n v="4"/>
    <n v="0.8"/>
    <n v="-22.143999999999998"/>
  </r>
  <r>
    <n v="6998"/>
    <x v="3474"/>
    <x v="3"/>
    <x v="331"/>
    <d v="2014-12-26T00:00:00"/>
    <s v="Second Class"/>
    <s v="JB-15400"/>
    <s v="Jennifer Braxton"/>
    <x v="1"/>
    <s v="United States"/>
    <x v="179"/>
    <x v="10"/>
    <n v="61107"/>
    <x v="2"/>
    <s v="OFF-PA-10004475"/>
    <x v="1"/>
    <x v="10"/>
    <x v="1063"/>
    <n v="175.87200000000001"/>
    <n v="4"/>
    <n v="0.2"/>
    <n v="63.753599999999999"/>
  </r>
  <r>
    <n v="6999"/>
    <x v="3475"/>
    <x v="0"/>
    <x v="1142"/>
    <d v="2013-09-23T00:00:00"/>
    <s v="Standard Class"/>
    <s v="BC-11125"/>
    <s v="Becky Castell"/>
    <x v="2"/>
    <s v="United States"/>
    <x v="229"/>
    <x v="1"/>
    <n v="92677"/>
    <x v="1"/>
    <s v="OFF-PA-10002195"/>
    <x v="1"/>
    <x v="10"/>
    <x v="1543"/>
    <n v="12.96"/>
    <n v="2"/>
    <n v="0"/>
    <n v="6.3503999999999996"/>
  </r>
  <r>
    <n v="7000"/>
    <x v="3476"/>
    <x v="3"/>
    <x v="1143"/>
    <d v="2014-05-30T00:00:00"/>
    <s v="First Class"/>
    <s v="KC-16675"/>
    <s v="Kimberly Carter"/>
    <x v="1"/>
    <s v="United States"/>
    <x v="103"/>
    <x v="0"/>
    <n v="40214"/>
    <x v="0"/>
    <s v="OFF-AP-10002670"/>
    <x v="1"/>
    <x v="9"/>
    <x v="1690"/>
    <n v="208.44"/>
    <n v="3"/>
    <n v="0"/>
    <n v="62.531999999999996"/>
  </r>
  <r>
    <n v="7001"/>
    <x v="3476"/>
    <x v="3"/>
    <x v="1143"/>
    <d v="2014-05-30T00:00:00"/>
    <s v="First Class"/>
    <s v="KC-16675"/>
    <s v="Kimberly Carter"/>
    <x v="1"/>
    <s v="United States"/>
    <x v="103"/>
    <x v="0"/>
    <n v="40214"/>
    <x v="0"/>
    <s v="OFF-SU-10004498"/>
    <x v="1"/>
    <x v="14"/>
    <x v="500"/>
    <n v="25.76"/>
    <n v="2"/>
    <n v="0"/>
    <n v="0.77280000000000004"/>
  </r>
  <r>
    <n v="7002"/>
    <x v="3477"/>
    <x v="1"/>
    <x v="1110"/>
    <d v="2012-03-04T00:00:00"/>
    <s v="Standard Class"/>
    <s v="DR-12940"/>
    <s v="Daniel Raglin"/>
    <x v="2"/>
    <s v="United States"/>
    <x v="489"/>
    <x v="10"/>
    <n v="61761"/>
    <x v="2"/>
    <s v="FUR-CH-10003298"/>
    <x v="0"/>
    <x v="1"/>
    <x v="1567"/>
    <n v="366.74400000000003"/>
    <n v="4"/>
    <n v="0.3"/>
    <n v="-110.0232"/>
  </r>
  <r>
    <n v="7003"/>
    <x v="3478"/>
    <x v="2"/>
    <x v="710"/>
    <d v="2011-08-21T00:00:00"/>
    <s v="Second Class"/>
    <s v="DW-13195"/>
    <s v="David Wiener"/>
    <x v="1"/>
    <s v="United States"/>
    <x v="1"/>
    <x v="1"/>
    <n v="90045"/>
    <x v="1"/>
    <s v="FUR-FU-10000723"/>
    <x v="0"/>
    <x v="5"/>
    <x v="475"/>
    <n v="289.24"/>
    <n v="7"/>
    <n v="0"/>
    <n v="26.031600000000001"/>
  </r>
  <r>
    <n v="7004"/>
    <x v="3478"/>
    <x v="2"/>
    <x v="710"/>
    <d v="2011-08-21T00:00:00"/>
    <s v="Second Class"/>
    <s v="DW-13195"/>
    <s v="David Wiener"/>
    <x v="1"/>
    <s v="United States"/>
    <x v="1"/>
    <x v="1"/>
    <n v="90045"/>
    <x v="1"/>
    <s v="OFF-BI-10000632"/>
    <x v="1"/>
    <x v="8"/>
    <x v="1288"/>
    <n v="69.456000000000003"/>
    <n v="2"/>
    <n v="0.2"/>
    <n v="22.5732"/>
  </r>
  <r>
    <n v="7005"/>
    <x v="3479"/>
    <x v="2"/>
    <x v="851"/>
    <d v="2011-12-28T00:00:00"/>
    <s v="Standard Class"/>
    <s v="ME-18010"/>
    <s v="Michelle Ellison"/>
    <x v="1"/>
    <s v="United States"/>
    <x v="396"/>
    <x v="5"/>
    <n v="77642"/>
    <x v="2"/>
    <s v="OFF-PA-10000223"/>
    <x v="1"/>
    <x v="10"/>
    <x v="1374"/>
    <n v="5.1840000000000002"/>
    <n v="1"/>
    <n v="0.2"/>
    <n v="1.8144"/>
  </r>
  <r>
    <n v="7006"/>
    <x v="3480"/>
    <x v="1"/>
    <x v="549"/>
    <d v="2012-05-11T00:00:00"/>
    <s v="Standard Class"/>
    <s v="JF-15490"/>
    <s v="Jeremy Farry"/>
    <x v="0"/>
    <s v="United States"/>
    <x v="20"/>
    <x v="15"/>
    <n v="10009"/>
    <x v="3"/>
    <s v="FUR-CH-10001545"/>
    <x v="0"/>
    <x v="1"/>
    <x v="1737"/>
    <n v="205.16399999999999"/>
    <n v="2"/>
    <n v="0.1"/>
    <n v="13.6776"/>
  </r>
  <r>
    <n v="7007"/>
    <x v="3481"/>
    <x v="2"/>
    <x v="534"/>
    <d v="2011-12-21T00:00:00"/>
    <s v="Standard Class"/>
    <s v="SP-20860"/>
    <s v="Sung Pak"/>
    <x v="1"/>
    <s v="United States"/>
    <x v="22"/>
    <x v="10"/>
    <n v="60623"/>
    <x v="2"/>
    <s v="FUR-FU-10001546"/>
    <x v="0"/>
    <x v="5"/>
    <x v="1423"/>
    <n v="8.5440000000000005"/>
    <n v="2"/>
    <n v="0.6"/>
    <n v="-7.476"/>
  </r>
  <r>
    <n v="7008"/>
    <x v="3482"/>
    <x v="1"/>
    <x v="291"/>
    <d v="2012-08-25T00:00:00"/>
    <s v="Standard Class"/>
    <s v="KN-16390"/>
    <s v="Katherine Nockton"/>
    <x v="1"/>
    <s v="United States"/>
    <x v="24"/>
    <x v="24"/>
    <n v="45503"/>
    <x v="3"/>
    <s v="OFF-BI-10001098"/>
    <x v="1"/>
    <x v="8"/>
    <x v="405"/>
    <n v="12.827999999999999"/>
    <n v="2"/>
    <n v="0.7"/>
    <n v="-8.9795999999999996"/>
  </r>
  <r>
    <n v="7009"/>
    <x v="3482"/>
    <x v="1"/>
    <x v="291"/>
    <d v="2012-08-25T00:00:00"/>
    <s v="Standard Class"/>
    <s v="KN-16390"/>
    <s v="Katherine Nockton"/>
    <x v="1"/>
    <s v="United States"/>
    <x v="24"/>
    <x v="24"/>
    <n v="45503"/>
    <x v="3"/>
    <s v="FUR-CH-10003379"/>
    <x v="0"/>
    <x v="1"/>
    <x v="459"/>
    <n v="598.45799999999997"/>
    <n v="3"/>
    <n v="0.3"/>
    <n v="-42.747"/>
  </r>
  <r>
    <n v="7010"/>
    <x v="3482"/>
    <x v="1"/>
    <x v="291"/>
    <d v="2012-08-25T00:00:00"/>
    <s v="Standard Class"/>
    <s v="KN-16390"/>
    <s v="Katherine Nockton"/>
    <x v="1"/>
    <s v="United States"/>
    <x v="24"/>
    <x v="24"/>
    <n v="45503"/>
    <x v="3"/>
    <s v="FUR-FU-10000193"/>
    <x v="0"/>
    <x v="5"/>
    <x v="1503"/>
    <n v="25.984000000000002"/>
    <n v="1"/>
    <n v="0.2"/>
    <n v="-3.8976000000000002"/>
  </r>
  <r>
    <n v="7011"/>
    <x v="3483"/>
    <x v="2"/>
    <x v="235"/>
    <d v="2011-05-27T00:00:00"/>
    <s v="Standard Class"/>
    <s v="GT-14710"/>
    <s v="Greg Tran"/>
    <x v="0"/>
    <s v="United States"/>
    <x v="20"/>
    <x v="15"/>
    <n v="10035"/>
    <x v="3"/>
    <s v="OFF-BI-10000829"/>
    <x v="1"/>
    <x v="8"/>
    <x v="304"/>
    <n v="17.96"/>
    <n v="5"/>
    <n v="0.2"/>
    <n v="5.8369999999999997"/>
  </r>
  <r>
    <n v="7012"/>
    <x v="3483"/>
    <x v="2"/>
    <x v="235"/>
    <d v="2011-05-27T00:00:00"/>
    <s v="Standard Class"/>
    <s v="GT-14710"/>
    <s v="Greg Tran"/>
    <x v="0"/>
    <s v="United States"/>
    <x v="20"/>
    <x v="15"/>
    <n v="10035"/>
    <x v="3"/>
    <s v="OFF-SU-10003002"/>
    <x v="1"/>
    <x v="14"/>
    <x v="1558"/>
    <n v="5.04"/>
    <n v="2"/>
    <n v="0"/>
    <n v="0.1512"/>
  </r>
  <r>
    <n v="7013"/>
    <x v="3483"/>
    <x v="2"/>
    <x v="235"/>
    <d v="2011-05-27T00:00:00"/>
    <s v="Standard Class"/>
    <s v="GT-14710"/>
    <s v="Greg Tran"/>
    <x v="0"/>
    <s v="United States"/>
    <x v="20"/>
    <x v="15"/>
    <n v="10035"/>
    <x v="3"/>
    <s v="OFF-AP-10002118"/>
    <x v="1"/>
    <x v="9"/>
    <x v="77"/>
    <n v="208.16"/>
    <n v="1"/>
    <n v="0"/>
    <n v="56.203200000000002"/>
  </r>
  <r>
    <n v="7014"/>
    <x v="3484"/>
    <x v="3"/>
    <x v="34"/>
    <d v="2014-12-12T00:00:00"/>
    <s v="Second Class"/>
    <s v="DB-12910"/>
    <s v="Daniel Byrd"/>
    <x v="2"/>
    <s v="United States"/>
    <x v="162"/>
    <x v="1"/>
    <n v="93905"/>
    <x v="1"/>
    <s v="FUR-BO-10001519"/>
    <x v="0"/>
    <x v="0"/>
    <x v="666"/>
    <n v="148.25700000000001"/>
    <n v="3"/>
    <n v="0.15"/>
    <n v="15.697800000000001"/>
  </r>
  <r>
    <n v="7015"/>
    <x v="3485"/>
    <x v="2"/>
    <x v="518"/>
    <d v="2011-03-13T00:00:00"/>
    <s v="Second Class"/>
    <s v="FM-14215"/>
    <s v="Filia McAdams"/>
    <x v="1"/>
    <s v="United States"/>
    <x v="102"/>
    <x v="0"/>
    <n v="40475"/>
    <x v="0"/>
    <s v="OFF-AP-10002578"/>
    <x v="1"/>
    <x v="9"/>
    <x v="409"/>
    <n v="146.76"/>
    <n v="3"/>
    <n v="0"/>
    <n v="38.157600000000002"/>
  </r>
  <r>
    <n v="7016"/>
    <x v="3485"/>
    <x v="2"/>
    <x v="518"/>
    <d v="2011-03-13T00:00:00"/>
    <s v="Second Class"/>
    <s v="FM-14215"/>
    <s v="Filia McAdams"/>
    <x v="1"/>
    <s v="United States"/>
    <x v="102"/>
    <x v="0"/>
    <n v="40475"/>
    <x v="0"/>
    <s v="TEC-AC-10000710"/>
    <x v="2"/>
    <x v="11"/>
    <x v="672"/>
    <n v="32.96"/>
    <n v="2"/>
    <n v="0"/>
    <n v="14.172800000000001"/>
  </r>
  <r>
    <n v="7017"/>
    <x v="3485"/>
    <x v="2"/>
    <x v="518"/>
    <d v="2011-03-13T00:00:00"/>
    <s v="Second Class"/>
    <s v="FM-14215"/>
    <s v="Filia McAdams"/>
    <x v="1"/>
    <s v="United States"/>
    <x v="102"/>
    <x v="0"/>
    <n v="40475"/>
    <x v="0"/>
    <s v="TEC-PH-10000984"/>
    <x v="2"/>
    <x v="7"/>
    <x v="465"/>
    <n v="587.97"/>
    <n v="3"/>
    <n v="0"/>
    <n v="164.63159999999999"/>
  </r>
  <r>
    <n v="7018"/>
    <x v="3485"/>
    <x v="2"/>
    <x v="518"/>
    <d v="2011-03-13T00:00:00"/>
    <s v="Second Class"/>
    <s v="FM-14215"/>
    <s v="Filia McAdams"/>
    <x v="1"/>
    <s v="United States"/>
    <x v="102"/>
    <x v="0"/>
    <n v="40475"/>
    <x v="0"/>
    <s v="OFF-PA-10000213"/>
    <x v="1"/>
    <x v="10"/>
    <x v="1440"/>
    <n v="14.94"/>
    <n v="3"/>
    <n v="0"/>
    <n v="7.0217999999999998"/>
  </r>
  <r>
    <n v="7019"/>
    <x v="3486"/>
    <x v="0"/>
    <x v="661"/>
    <d v="2013-06-28T00:00:00"/>
    <s v="Second Class"/>
    <s v="SM-20005"/>
    <s v="Sally Matthias"/>
    <x v="0"/>
    <s v="United States"/>
    <x v="20"/>
    <x v="15"/>
    <n v="10035"/>
    <x v="3"/>
    <s v="OFF-LA-10003720"/>
    <x v="1"/>
    <x v="2"/>
    <x v="1627"/>
    <n v="25.83"/>
    <n v="7"/>
    <n v="0"/>
    <n v="12.1401"/>
  </r>
  <r>
    <n v="7020"/>
    <x v="3487"/>
    <x v="2"/>
    <x v="709"/>
    <d v="2011-08-27T00:00:00"/>
    <s v="Standard Class"/>
    <s v="AP-10915"/>
    <s v="Arthur Prichep"/>
    <x v="0"/>
    <s v="United States"/>
    <x v="60"/>
    <x v="22"/>
    <n v="80219"/>
    <x v="1"/>
    <s v="OFF-PA-10001837"/>
    <x v="1"/>
    <x v="10"/>
    <x v="1791"/>
    <n v="15.552"/>
    <n v="3"/>
    <n v="0.2"/>
    <n v="5.4432"/>
  </r>
  <r>
    <n v="7021"/>
    <x v="3487"/>
    <x v="2"/>
    <x v="709"/>
    <d v="2011-08-27T00:00:00"/>
    <s v="Standard Class"/>
    <s v="AP-10915"/>
    <s v="Arthur Prichep"/>
    <x v="0"/>
    <s v="United States"/>
    <x v="60"/>
    <x v="22"/>
    <n v="80219"/>
    <x v="1"/>
    <s v="OFF-SU-10004661"/>
    <x v="1"/>
    <x v="14"/>
    <x v="1748"/>
    <n v="6.8"/>
    <n v="1"/>
    <n v="0.2"/>
    <n v="0.51"/>
  </r>
  <r>
    <n v="7022"/>
    <x v="3487"/>
    <x v="2"/>
    <x v="709"/>
    <d v="2011-08-27T00:00:00"/>
    <s v="Standard Class"/>
    <s v="AP-10915"/>
    <s v="Arthur Prichep"/>
    <x v="0"/>
    <s v="United States"/>
    <x v="60"/>
    <x v="22"/>
    <n v="80219"/>
    <x v="1"/>
    <s v="FUR-FU-10003274"/>
    <x v="0"/>
    <x v="5"/>
    <x v="245"/>
    <n v="4.2240000000000002"/>
    <n v="3"/>
    <n v="0.2"/>
    <n v="1.2672000000000001"/>
  </r>
  <r>
    <n v="7023"/>
    <x v="3487"/>
    <x v="2"/>
    <x v="709"/>
    <d v="2011-08-27T00:00:00"/>
    <s v="Standard Class"/>
    <s v="AP-10915"/>
    <s v="Arthur Prichep"/>
    <x v="0"/>
    <s v="United States"/>
    <x v="60"/>
    <x v="22"/>
    <n v="80219"/>
    <x v="1"/>
    <s v="TEC-PH-10000149"/>
    <x v="2"/>
    <x v="7"/>
    <x v="419"/>
    <n v="143.63999999999999"/>
    <n v="9"/>
    <n v="0.2"/>
    <n v="10.773"/>
  </r>
  <r>
    <n v="7024"/>
    <x v="3487"/>
    <x v="2"/>
    <x v="709"/>
    <d v="2011-08-27T00:00:00"/>
    <s v="Standard Class"/>
    <s v="AP-10915"/>
    <s v="Arthur Prichep"/>
    <x v="0"/>
    <s v="United States"/>
    <x v="60"/>
    <x v="22"/>
    <n v="80219"/>
    <x v="1"/>
    <s v="OFF-PA-10000019"/>
    <x v="1"/>
    <x v="10"/>
    <x v="704"/>
    <n v="31.103999999999999"/>
    <n v="6"/>
    <n v="0.2"/>
    <n v="10.8864"/>
  </r>
  <r>
    <n v="7025"/>
    <x v="3487"/>
    <x v="2"/>
    <x v="709"/>
    <d v="2011-08-27T00:00:00"/>
    <s v="Standard Class"/>
    <s v="AP-10915"/>
    <s v="Arthur Prichep"/>
    <x v="0"/>
    <s v="United States"/>
    <x v="60"/>
    <x v="22"/>
    <n v="80219"/>
    <x v="1"/>
    <s v="OFF-PA-10001125"/>
    <x v="1"/>
    <x v="10"/>
    <x v="1012"/>
    <n v="223.05600000000001"/>
    <n v="9"/>
    <n v="0.2"/>
    <n v="69.704999999999998"/>
  </r>
  <r>
    <n v="7026"/>
    <x v="3488"/>
    <x v="3"/>
    <x v="695"/>
    <d v="2014-02-13T00:00:00"/>
    <s v="Standard Class"/>
    <s v="SP-20545"/>
    <s v="Sibella Parks"/>
    <x v="1"/>
    <s v="United States"/>
    <x v="20"/>
    <x v="15"/>
    <n v="10024"/>
    <x v="3"/>
    <s v="TEC-PH-10002538"/>
    <x v="2"/>
    <x v="7"/>
    <x v="524"/>
    <n v="227.46"/>
    <n v="6"/>
    <n v="0"/>
    <n v="65.963399999999993"/>
  </r>
  <r>
    <n v="7027"/>
    <x v="3488"/>
    <x v="3"/>
    <x v="695"/>
    <d v="2014-02-13T00:00:00"/>
    <s v="Standard Class"/>
    <s v="SP-20545"/>
    <s v="Sibella Parks"/>
    <x v="1"/>
    <s v="United States"/>
    <x v="20"/>
    <x v="15"/>
    <n v="10024"/>
    <x v="3"/>
    <s v="OFF-BI-10000279"/>
    <x v="1"/>
    <x v="8"/>
    <x v="1765"/>
    <n v="46.24"/>
    <n v="4"/>
    <n v="0.2"/>
    <n v="15.606"/>
  </r>
  <r>
    <n v="7028"/>
    <x v="3489"/>
    <x v="3"/>
    <x v="926"/>
    <d v="2014-06-02T00:00:00"/>
    <s v="Standard Class"/>
    <s v="RD-19585"/>
    <s v="Rob Dowd"/>
    <x v="0"/>
    <s v="United States"/>
    <x v="20"/>
    <x v="15"/>
    <n v="10011"/>
    <x v="3"/>
    <s v="OFF-LA-10001045"/>
    <x v="1"/>
    <x v="2"/>
    <x v="701"/>
    <n v="5.22"/>
    <n v="2"/>
    <n v="0"/>
    <n v="2.4011999999999998"/>
  </r>
  <r>
    <n v="7029"/>
    <x v="3490"/>
    <x v="0"/>
    <x v="887"/>
    <d v="2013-12-24T00:00:00"/>
    <s v="Second Class"/>
    <s v="MC-17575"/>
    <s v="Matt Collins"/>
    <x v="0"/>
    <s v="United States"/>
    <x v="9"/>
    <x v="8"/>
    <n v="68025"/>
    <x v="2"/>
    <s v="OFF-PA-10003673"/>
    <x v="1"/>
    <x v="10"/>
    <x v="971"/>
    <n v="33.9"/>
    <n v="5"/>
    <n v="0"/>
    <n v="15.593999999999999"/>
  </r>
  <r>
    <n v="7030"/>
    <x v="3491"/>
    <x v="0"/>
    <x v="583"/>
    <d v="2013-11-17T00:00:00"/>
    <s v="Standard Class"/>
    <s v="EB-13750"/>
    <s v="Edward Becker"/>
    <x v="1"/>
    <s v="United States"/>
    <x v="20"/>
    <x v="15"/>
    <n v="10011"/>
    <x v="3"/>
    <s v="OFF-ST-10002562"/>
    <x v="1"/>
    <x v="4"/>
    <x v="33"/>
    <n v="28.14"/>
    <n v="3"/>
    <n v="0"/>
    <n v="7.8792"/>
  </r>
  <r>
    <n v="7031"/>
    <x v="3491"/>
    <x v="0"/>
    <x v="583"/>
    <d v="2013-11-17T00:00:00"/>
    <s v="Standard Class"/>
    <s v="EB-13750"/>
    <s v="Edward Becker"/>
    <x v="1"/>
    <s v="United States"/>
    <x v="20"/>
    <x v="15"/>
    <n v="10011"/>
    <x v="3"/>
    <s v="TEC-AC-10002305"/>
    <x v="2"/>
    <x v="11"/>
    <x v="1521"/>
    <n v="36"/>
    <n v="2"/>
    <n v="0"/>
    <n v="6.48"/>
  </r>
  <r>
    <n v="7032"/>
    <x v="3491"/>
    <x v="0"/>
    <x v="583"/>
    <d v="2013-11-17T00:00:00"/>
    <s v="Standard Class"/>
    <s v="EB-13750"/>
    <s v="Edward Becker"/>
    <x v="1"/>
    <s v="United States"/>
    <x v="20"/>
    <x v="15"/>
    <n v="10011"/>
    <x v="3"/>
    <s v="OFF-AR-10003373"/>
    <x v="1"/>
    <x v="6"/>
    <x v="287"/>
    <n v="92.94"/>
    <n v="3"/>
    <n v="0"/>
    <n v="25.093800000000002"/>
  </r>
  <r>
    <n v="7033"/>
    <x v="3491"/>
    <x v="0"/>
    <x v="583"/>
    <d v="2013-11-17T00:00:00"/>
    <s v="Standard Class"/>
    <s v="EB-13750"/>
    <s v="Edward Becker"/>
    <x v="1"/>
    <s v="United States"/>
    <x v="20"/>
    <x v="15"/>
    <n v="10011"/>
    <x v="3"/>
    <s v="FUR-CH-10003774"/>
    <x v="0"/>
    <x v="1"/>
    <x v="1185"/>
    <n v="245.64599999999999"/>
    <n v="3"/>
    <n v="0.1"/>
    <n v="8.1882000000000001"/>
  </r>
  <r>
    <n v="7034"/>
    <x v="3491"/>
    <x v="0"/>
    <x v="583"/>
    <d v="2013-11-17T00:00:00"/>
    <s v="Standard Class"/>
    <s v="EB-13750"/>
    <s v="Edward Becker"/>
    <x v="1"/>
    <s v="United States"/>
    <x v="20"/>
    <x v="15"/>
    <n v="10011"/>
    <x v="3"/>
    <s v="OFF-BI-10001510"/>
    <x v="1"/>
    <x v="8"/>
    <x v="702"/>
    <n v="55.008000000000003"/>
    <n v="3"/>
    <n v="0.2"/>
    <n v="17.190000000000001"/>
  </r>
  <r>
    <n v="7035"/>
    <x v="3491"/>
    <x v="0"/>
    <x v="583"/>
    <d v="2013-11-17T00:00:00"/>
    <s v="Standard Class"/>
    <s v="EB-13750"/>
    <s v="Edward Becker"/>
    <x v="1"/>
    <s v="United States"/>
    <x v="20"/>
    <x v="15"/>
    <n v="10011"/>
    <x v="3"/>
    <s v="OFF-BI-10004236"/>
    <x v="1"/>
    <x v="8"/>
    <x v="891"/>
    <n v="35.231999999999999"/>
    <n v="3"/>
    <n v="0.2"/>
    <n v="11.4504"/>
  </r>
  <r>
    <n v="7036"/>
    <x v="3492"/>
    <x v="3"/>
    <x v="45"/>
    <d v="2014-11-14T00:00:00"/>
    <s v="Standard Class"/>
    <s v="JE-15610"/>
    <s v="Jim Epp"/>
    <x v="1"/>
    <s v="United States"/>
    <x v="70"/>
    <x v="1"/>
    <n v="92105"/>
    <x v="1"/>
    <s v="FUR-CH-10004675"/>
    <x v="0"/>
    <x v="1"/>
    <x v="629"/>
    <n v="523.39200000000005"/>
    <n v="3"/>
    <n v="0.2"/>
    <n v="52.339199999999998"/>
  </r>
  <r>
    <n v="7037"/>
    <x v="3493"/>
    <x v="2"/>
    <x v="1073"/>
    <d v="2011-04-05T00:00:00"/>
    <s v="Second Class"/>
    <s v="CS-11860"/>
    <s v="Cari Schnelling"/>
    <x v="0"/>
    <s v="United States"/>
    <x v="121"/>
    <x v="2"/>
    <n v="33801"/>
    <x v="0"/>
    <s v="TEC-CO-10004202"/>
    <x v="2"/>
    <x v="16"/>
    <x v="836"/>
    <n v="479.98399999999998"/>
    <n v="2"/>
    <n v="0.2"/>
    <n v="89.997"/>
  </r>
  <r>
    <n v="7038"/>
    <x v="3494"/>
    <x v="3"/>
    <x v="585"/>
    <d v="2014-09-28T00:00:00"/>
    <s v="Standard Class"/>
    <s v="PB-19105"/>
    <s v="Peter BÃ¼hler"/>
    <x v="0"/>
    <s v="United States"/>
    <x v="214"/>
    <x v="32"/>
    <n v="30080"/>
    <x v="0"/>
    <s v="OFF-PA-10004255"/>
    <x v="1"/>
    <x v="10"/>
    <x v="1306"/>
    <n v="12.96"/>
    <n v="2"/>
    <n v="0"/>
    <n v="6.2207999999999997"/>
  </r>
  <r>
    <n v="7039"/>
    <x v="3494"/>
    <x v="3"/>
    <x v="585"/>
    <d v="2014-09-28T00:00:00"/>
    <s v="Standard Class"/>
    <s v="PB-19105"/>
    <s v="Peter BÃ¼hler"/>
    <x v="0"/>
    <s v="United States"/>
    <x v="214"/>
    <x v="32"/>
    <n v="30080"/>
    <x v="0"/>
    <s v="OFF-AR-10003896"/>
    <x v="1"/>
    <x v="6"/>
    <x v="1792"/>
    <n v="17.940000000000001"/>
    <n v="3"/>
    <n v="0"/>
    <n v="6.4584000000000001"/>
  </r>
  <r>
    <n v="7040"/>
    <x v="3495"/>
    <x v="3"/>
    <x v="94"/>
    <d v="2014-12-24T00:00:00"/>
    <s v="Standard Class"/>
    <s v="AT-10735"/>
    <s v="Annie Thurman"/>
    <x v="0"/>
    <s v="United States"/>
    <x v="20"/>
    <x v="15"/>
    <n v="10009"/>
    <x v="3"/>
    <s v="OFF-ST-10002276"/>
    <x v="1"/>
    <x v="4"/>
    <x v="223"/>
    <n v="166.72"/>
    <n v="2"/>
    <n v="0"/>
    <n v="41.68"/>
  </r>
  <r>
    <n v="7041"/>
    <x v="3495"/>
    <x v="3"/>
    <x v="94"/>
    <d v="2014-12-24T00:00:00"/>
    <s v="Standard Class"/>
    <s v="AT-10735"/>
    <s v="Annie Thurman"/>
    <x v="0"/>
    <s v="United States"/>
    <x v="20"/>
    <x v="15"/>
    <n v="10009"/>
    <x v="3"/>
    <s v="OFF-BI-10001617"/>
    <x v="1"/>
    <x v="8"/>
    <x v="1315"/>
    <n v="24.815999999999999"/>
    <n v="3"/>
    <n v="0.2"/>
    <n v="8.3754000000000008"/>
  </r>
  <r>
    <n v="7042"/>
    <x v="3495"/>
    <x v="3"/>
    <x v="94"/>
    <d v="2014-12-24T00:00:00"/>
    <s v="Standard Class"/>
    <s v="AT-10735"/>
    <s v="Annie Thurman"/>
    <x v="0"/>
    <s v="United States"/>
    <x v="20"/>
    <x v="15"/>
    <n v="10009"/>
    <x v="3"/>
    <s v="FUR-FU-10000308"/>
    <x v="0"/>
    <x v="5"/>
    <x v="1269"/>
    <n v="124.36"/>
    <n v="2"/>
    <n v="0"/>
    <n v="27.359200000000001"/>
  </r>
  <r>
    <n v="7043"/>
    <x v="3496"/>
    <x v="3"/>
    <x v="930"/>
    <d v="2014-07-24T00:00:00"/>
    <s v="Standard Class"/>
    <s v="SV-20365"/>
    <s v="Seth Vernon"/>
    <x v="0"/>
    <s v="United States"/>
    <x v="10"/>
    <x v="9"/>
    <n v="19134"/>
    <x v="3"/>
    <s v="TEC-CO-10001943"/>
    <x v="2"/>
    <x v="16"/>
    <x v="1666"/>
    <n v="599.97"/>
    <n v="5"/>
    <n v="0.4"/>
    <n v="69.996499999999997"/>
  </r>
  <r>
    <n v="7044"/>
    <x v="3496"/>
    <x v="3"/>
    <x v="930"/>
    <d v="2014-07-24T00:00:00"/>
    <s v="Standard Class"/>
    <s v="SV-20365"/>
    <s v="Seth Vernon"/>
    <x v="0"/>
    <s v="United States"/>
    <x v="10"/>
    <x v="9"/>
    <n v="19134"/>
    <x v="3"/>
    <s v="FUR-CH-10002647"/>
    <x v="0"/>
    <x v="1"/>
    <x v="470"/>
    <n v="198.744"/>
    <n v="4"/>
    <n v="0.3"/>
    <n v="-14.196"/>
  </r>
  <r>
    <n v="7045"/>
    <x v="3496"/>
    <x v="3"/>
    <x v="930"/>
    <d v="2014-07-24T00:00:00"/>
    <s v="Standard Class"/>
    <s v="SV-20365"/>
    <s v="Seth Vernon"/>
    <x v="0"/>
    <s v="United States"/>
    <x v="10"/>
    <x v="9"/>
    <n v="19134"/>
    <x v="3"/>
    <s v="OFF-SU-10004768"/>
    <x v="1"/>
    <x v="14"/>
    <x v="1299"/>
    <n v="9.1839999999999993"/>
    <n v="2"/>
    <n v="0.2"/>
    <n v="1.1479999999999999"/>
  </r>
  <r>
    <n v="7046"/>
    <x v="3497"/>
    <x v="0"/>
    <x v="54"/>
    <d v="2013-10-11T00:00:00"/>
    <s v="Standard Class"/>
    <s v="PJ-18835"/>
    <s v="Patrick Jones"/>
    <x v="1"/>
    <s v="United States"/>
    <x v="61"/>
    <x v="5"/>
    <n v="75217"/>
    <x v="2"/>
    <s v="OFF-PA-10002160"/>
    <x v="1"/>
    <x v="10"/>
    <x v="1190"/>
    <n v="9.2479999999999993"/>
    <n v="2"/>
    <n v="0.2"/>
    <n v="3.3523999999999998"/>
  </r>
  <r>
    <n v="7047"/>
    <x v="3498"/>
    <x v="2"/>
    <x v="918"/>
    <d v="2011-12-04T00:00:00"/>
    <s v="Standard Class"/>
    <s v="NM-18445"/>
    <s v="Nathan Mautz"/>
    <x v="2"/>
    <s v="United States"/>
    <x v="3"/>
    <x v="1"/>
    <n v="94521"/>
    <x v="1"/>
    <s v="FUR-TA-10003748"/>
    <x v="0"/>
    <x v="3"/>
    <x v="208"/>
    <n v="99.591999999999999"/>
    <n v="1"/>
    <n v="0.2"/>
    <n v="2.4897999999999998"/>
  </r>
  <r>
    <n v="7048"/>
    <x v="3498"/>
    <x v="2"/>
    <x v="918"/>
    <d v="2011-12-04T00:00:00"/>
    <s v="Standard Class"/>
    <s v="NM-18445"/>
    <s v="Nathan Mautz"/>
    <x v="2"/>
    <s v="United States"/>
    <x v="3"/>
    <x v="1"/>
    <n v="94521"/>
    <x v="1"/>
    <s v="TEC-AC-10001908"/>
    <x v="2"/>
    <x v="11"/>
    <x v="292"/>
    <n v="399.96"/>
    <n v="4"/>
    <n v="0"/>
    <n v="139.98599999999999"/>
  </r>
  <r>
    <n v="7049"/>
    <x v="3499"/>
    <x v="0"/>
    <x v="1041"/>
    <d v="2013-08-17T00:00:00"/>
    <s v="First Class"/>
    <s v="TR-21325"/>
    <s v="Toby Ritter"/>
    <x v="0"/>
    <s v="United States"/>
    <x v="316"/>
    <x v="18"/>
    <n v="37211"/>
    <x v="0"/>
    <s v="OFF-PA-10000552"/>
    <x v="1"/>
    <x v="10"/>
    <x v="1532"/>
    <n v="15.552"/>
    <n v="3"/>
    <n v="0.2"/>
    <n v="5.4432"/>
  </r>
  <r>
    <n v="7050"/>
    <x v="3500"/>
    <x v="2"/>
    <x v="794"/>
    <d v="2011-09-30T00:00:00"/>
    <s v="Standard Class"/>
    <s v="BF-11005"/>
    <s v="Barry Franz"/>
    <x v="2"/>
    <s v="United States"/>
    <x v="34"/>
    <x v="22"/>
    <n v="80013"/>
    <x v="1"/>
    <s v="OFF-AR-10003179"/>
    <x v="1"/>
    <x v="6"/>
    <x v="1565"/>
    <n v="14.576000000000001"/>
    <n v="2"/>
    <n v="0.2"/>
    <n v="2.3685999999999998"/>
  </r>
  <r>
    <n v="7051"/>
    <x v="3501"/>
    <x v="0"/>
    <x v="25"/>
    <d v="2013-12-12T00:00:00"/>
    <s v="Same Day"/>
    <s v="WB-21850"/>
    <s v="William Brown"/>
    <x v="0"/>
    <s v="United States"/>
    <x v="125"/>
    <x v="1"/>
    <n v="92804"/>
    <x v="1"/>
    <s v="OFF-BI-10004593"/>
    <x v="1"/>
    <x v="8"/>
    <x v="267"/>
    <n v="209.6"/>
    <n v="5"/>
    <n v="0.2"/>
    <n v="68.12"/>
  </r>
  <r>
    <n v="7052"/>
    <x v="3501"/>
    <x v="0"/>
    <x v="25"/>
    <d v="2013-12-12T00:00:00"/>
    <s v="Same Day"/>
    <s v="WB-21850"/>
    <s v="William Brown"/>
    <x v="0"/>
    <s v="United States"/>
    <x v="125"/>
    <x v="1"/>
    <n v="92804"/>
    <x v="1"/>
    <s v="OFF-AR-10000914"/>
    <x v="1"/>
    <x v="6"/>
    <x v="1739"/>
    <n v="23.32"/>
    <n v="2"/>
    <n v="0"/>
    <n v="6.0632000000000001"/>
  </r>
  <r>
    <n v="7053"/>
    <x v="3501"/>
    <x v="0"/>
    <x v="25"/>
    <d v="2013-12-12T00:00:00"/>
    <s v="Same Day"/>
    <s v="WB-21850"/>
    <s v="William Brown"/>
    <x v="0"/>
    <s v="United States"/>
    <x v="125"/>
    <x v="1"/>
    <n v="92804"/>
    <x v="1"/>
    <s v="OFF-PA-10000241"/>
    <x v="1"/>
    <x v="10"/>
    <x v="1151"/>
    <n v="30.98"/>
    <n v="1"/>
    <n v="0"/>
    <n v="13.941000000000001"/>
  </r>
  <r>
    <n v="7054"/>
    <x v="3501"/>
    <x v="0"/>
    <x v="25"/>
    <d v="2013-12-12T00:00:00"/>
    <s v="Same Day"/>
    <s v="WB-21850"/>
    <s v="William Brown"/>
    <x v="0"/>
    <s v="United States"/>
    <x v="125"/>
    <x v="1"/>
    <n v="92804"/>
    <x v="1"/>
    <s v="TEC-AC-10000057"/>
    <x v="2"/>
    <x v="11"/>
    <x v="626"/>
    <n v="119.96"/>
    <n v="4"/>
    <n v="0"/>
    <n v="25.191600000000001"/>
  </r>
  <r>
    <n v="7055"/>
    <x v="3501"/>
    <x v="0"/>
    <x v="25"/>
    <d v="2013-12-12T00:00:00"/>
    <s v="Same Day"/>
    <s v="WB-21850"/>
    <s v="William Brown"/>
    <x v="0"/>
    <s v="United States"/>
    <x v="125"/>
    <x v="1"/>
    <n v="92804"/>
    <x v="1"/>
    <s v="FUR-CH-10003774"/>
    <x v="0"/>
    <x v="1"/>
    <x v="1185"/>
    <n v="363.92"/>
    <n v="5"/>
    <n v="0.2"/>
    <n v="-31.843"/>
  </r>
  <r>
    <n v="7056"/>
    <x v="3501"/>
    <x v="0"/>
    <x v="25"/>
    <d v="2013-12-12T00:00:00"/>
    <s v="Same Day"/>
    <s v="WB-21850"/>
    <s v="William Brown"/>
    <x v="0"/>
    <s v="United States"/>
    <x v="125"/>
    <x v="1"/>
    <n v="92804"/>
    <x v="1"/>
    <s v="OFF-BI-10002824"/>
    <x v="1"/>
    <x v="8"/>
    <x v="523"/>
    <n v="35.808"/>
    <n v="3"/>
    <n v="0.2"/>
    <n v="11.19"/>
  </r>
  <r>
    <n v="7057"/>
    <x v="3501"/>
    <x v="0"/>
    <x v="25"/>
    <d v="2013-12-12T00:00:00"/>
    <s v="Same Day"/>
    <s v="WB-21850"/>
    <s v="William Brown"/>
    <x v="0"/>
    <s v="United States"/>
    <x v="125"/>
    <x v="1"/>
    <n v="92804"/>
    <x v="1"/>
    <s v="OFF-BI-10004001"/>
    <x v="1"/>
    <x v="8"/>
    <x v="810"/>
    <n v="122.688"/>
    <n v="9"/>
    <n v="0.2"/>
    <n v="39.873600000000003"/>
  </r>
  <r>
    <n v="7058"/>
    <x v="3501"/>
    <x v="0"/>
    <x v="25"/>
    <d v="2013-12-12T00:00:00"/>
    <s v="Same Day"/>
    <s v="WB-21850"/>
    <s v="William Brown"/>
    <x v="0"/>
    <s v="United States"/>
    <x v="125"/>
    <x v="1"/>
    <n v="92804"/>
    <x v="1"/>
    <s v="FUR-TA-10004619"/>
    <x v="0"/>
    <x v="3"/>
    <x v="882"/>
    <n v="892.13599999999997"/>
    <n v="7"/>
    <n v="0.2"/>
    <n v="111.517"/>
  </r>
  <r>
    <n v="7059"/>
    <x v="3501"/>
    <x v="0"/>
    <x v="25"/>
    <d v="2013-12-12T00:00:00"/>
    <s v="Same Day"/>
    <s v="WB-21850"/>
    <s v="William Brown"/>
    <x v="0"/>
    <s v="United States"/>
    <x v="125"/>
    <x v="1"/>
    <n v="92804"/>
    <x v="1"/>
    <s v="OFF-ST-10000636"/>
    <x v="1"/>
    <x v="4"/>
    <x v="1744"/>
    <n v="50.22"/>
    <n v="3"/>
    <n v="0"/>
    <n v="2.0087999999999999"/>
  </r>
  <r>
    <n v="7060"/>
    <x v="3501"/>
    <x v="0"/>
    <x v="25"/>
    <d v="2013-12-12T00:00:00"/>
    <s v="Same Day"/>
    <s v="WB-21850"/>
    <s v="William Brown"/>
    <x v="0"/>
    <s v="United States"/>
    <x v="125"/>
    <x v="1"/>
    <n v="92804"/>
    <x v="1"/>
    <s v="OFF-AP-10001469"/>
    <x v="1"/>
    <x v="9"/>
    <x v="581"/>
    <n v="83.42"/>
    <n v="2"/>
    <n v="0"/>
    <n v="24.191800000000001"/>
  </r>
  <r>
    <n v="7061"/>
    <x v="3501"/>
    <x v="0"/>
    <x v="25"/>
    <d v="2013-12-12T00:00:00"/>
    <s v="Same Day"/>
    <s v="WB-21850"/>
    <s v="William Brown"/>
    <x v="0"/>
    <s v="United States"/>
    <x v="125"/>
    <x v="1"/>
    <n v="92804"/>
    <x v="1"/>
    <s v="OFF-BI-10002897"/>
    <x v="1"/>
    <x v="8"/>
    <x v="1793"/>
    <n v="5.8719999999999999"/>
    <n v="2"/>
    <n v="0.2"/>
    <n v="2.1286"/>
  </r>
  <r>
    <n v="7062"/>
    <x v="3502"/>
    <x v="1"/>
    <x v="302"/>
    <d v="2012-05-02T00:00:00"/>
    <s v="Second Class"/>
    <s v="KH-16630"/>
    <s v="Ken Heidel"/>
    <x v="1"/>
    <s v="United States"/>
    <x v="213"/>
    <x v="7"/>
    <n v="84062"/>
    <x v="1"/>
    <s v="OFF-BI-10002432"/>
    <x v="1"/>
    <x v="8"/>
    <x v="866"/>
    <n v="12.144"/>
    <n v="3"/>
    <n v="0.2"/>
    <n v="4.0986000000000002"/>
  </r>
  <r>
    <n v="7063"/>
    <x v="3503"/>
    <x v="0"/>
    <x v="723"/>
    <d v="2014-01-01T00:00:00"/>
    <s v="Second Class"/>
    <s v="KL-16645"/>
    <s v="Ken Lonsdale"/>
    <x v="0"/>
    <s v="United States"/>
    <x v="24"/>
    <x v="21"/>
    <n v="97477"/>
    <x v="1"/>
    <s v="OFF-EN-10002592"/>
    <x v="1"/>
    <x v="12"/>
    <x v="1702"/>
    <n v="27.792000000000002"/>
    <n v="3"/>
    <n v="0.2"/>
    <n v="10.422000000000001"/>
  </r>
  <r>
    <n v="7064"/>
    <x v="3504"/>
    <x v="3"/>
    <x v="515"/>
    <d v="2014-06-09T00:00:00"/>
    <s v="Standard Class"/>
    <s v="MG-17890"/>
    <s v="Michael Granlund"/>
    <x v="2"/>
    <s v="United States"/>
    <x v="127"/>
    <x v="21"/>
    <n v="97301"/>
    <x v="1"/>
    <s v="OFF-SU-10002522"/>
    <x v="1"/>
    <x v="14"/>
    <x v="1544"/>
    <n v="6.2080000000000002"/>
    <n v="2"/>
    <n v="0.2"/>
    <n v="0.69840000000000002"/>
  </r>
  <r>
    <n v="7065"/>
    <x v="3505"/>
    <x v="3"/>
    <x v="1144"/>
    <d v="2014-10-02T00:00:00"/>
    <s v="Standard Class"/>
    <s v="JF-15355"/>
    <s v="Jay Fein"/>
    <x v="0"/>
    <s v="United States"/>
    <x v="30"/>
    <x v="15"/>
    <n v="14609"/>
    <x v="3"/>
    <s v="OFF-AP-10003971"/>
    <x v="1"/>
    <x v="9"/>
    <x v="914"/>
    <n v="32.67"/>
    <n v="3"/>
    <n v="0"/>
    <n v="8.4941999999999993"/>
  </r>
  <r>
    <n v="7066"/>
    <x v="3506"/>
    <x v="2"/>
    <x v="776"/>
    <d v="2011-08-12T00:00:00"/>
    <s v="First Class"/>
    <s v="RS-19765"/>
    <s v="Roland Schwarz"/>
    <x v="1"/>
    <s v="United States"/>
    <x v="1"/>
    <x v="1"/>
    <n v="90008"/>
    <x v="1"/>
    <s v="OFF-ST-10001496"/>
    <x v="1"/>
    <x v="4"/>
    <x v="726"/>
    <n v="1261.33"/>
    <n v="7"/>
    <n v="0"/>
    <n v="327.94580000000002"/>
  </r>
  <r>
    <n v="7067"/>
    <x v="3507"/>
    <x v="0"/>
    <x v="198"/>
    <d v="2013-04-06T00:00:00"/>
    <s v="Standard Class"/>
    <s v="NL-18310"/>
    <s v="Nancy Lomonaco"/>
    <x v="2"/>
    <s v="United States"/>
    <x v="1"/>
    <x v="1"/>
    <n v="90049"/>
    <x v="1"/>
    <s v="OFF-PA-10004782"/>
    <x v="1"/>
    <x v="10"/>
    <x v="1413"/>
    <n v="38.880000000000003"/>
    <n v="6"/>
    <n v="0"/>
    <n v="18.662400000000002"/>
  </r>
  <r>
    <n v="7068"/>
    <x v="3508"/>
    <x v="0"/>
    <x v="206"/>
    <d v="2013-05-27T00:00:00"/>
    <s v="Standard Class"/>
    <s v="AS-10285"/>
    <s v="Alejandro Savely"/>
    <x v="1"/>
    <s v="United States"/>
    <x v="61"/>
    <x v="5"/>
    <n v="75081"/>
    <x v="2"/>
    <s v="OFF-BI-10000343"/>
    <x v="1"/>
    <x v="8"/>
    <x v="184"/>
    <n v="1.964"/>
    <n v="2"/>
    <n v="0.8"/>
    <n v="-3.2406000000000001"/>
  </r>
  <r>
    <n v="7069"/>
    <x v="3508"/>
    <x v="0"/>
    <x v="206"/>
    <d v="2013-05-27T00:00:00"/>
    <s v="Standard Class"/>
    <s v="AS-10285"/>
    <s v="Alejandro Savely"/>
    <x v="1"/>
    <s v="United States"/>
    <x v="61"/>
    <x v="5"/>
    <n v="75081"/>
    <x v="2"/>
    <s v="OFF-PA-10003591"/>
    <x v="1"/>
    <x v="10"/>
    <x v="686"/>
    <n v="82.656000000000006"/>
    <n v="9"/>
    <n v="0.2"/>
    <n v="30.995999999999999"/>
  </r>
  <r>
    <n v="7070"/>
    <x v="3509"/>
    <x v="2"/>
    <x v="128"/>
    <d v="2011-08-14T00:00:00"/>
    <s v="Standard Class"/>
    <s v="GM-14500"/>
    <s v="Gene McClure"/>
    <x v="0"/>
    <s v="United States"/>
    <x v="201"/>
    <x v="1"/>
    <n v="93727"/>
    <x v="1"/>
    <s v="OFF-PA-10001667"/>
    <x v="1"/>
    <x v="10"/>
    <x v="453"/>
    <n v="5.98"/>
    <n v="1"/>
    <n v="0"/>
    <n v="2.6909999999999998"/>
  </r>
  <r>
    <n v="7071"/>
    <x v="3510"/>
    <x v="0"/>
    <x v="64"/>
    <d v="2013-11-09T00:00:00"/>
    <s v="Second Class"/>
    <s v="SU-20665"/>
    <s v="Stephanie Ulpright"/>
    <x v="2"/>
    <s v="United States"/>
    <x v="22"/>
    <x v="10"/>
    <n v="60653"/>
    <x v="2"/>
    <s v="OFF-PA-10004971"/>
    <x v="1"/>
    <x v="10"/>
    <x v="604"/>
    <n v="9.2479999999999993"/>
    <n v="2"/>
    <n v="0.2"/>
    <n v="3.3523999999999998"/>
  </r>
  <r>
    <n v="7072"/>
    <x v="3511"/>
    <x v="0"/>
    <x v="310"/>
    <d v="2013-07-29T00:00:00"/>
    <s v="Standard Class"/>
    <s v="CK-12205"/>
    <s v="Chloris Kastensmidt"/>
    <x v="0"/>
    <s v="United States"/>
    <x v="392"/>
    <x v="5"/>
    <n v="78501"/>
    <x v="2"/>
    <s v="OFF-AR-10001216"/>
    <x v="1"/>
    <x v="6"/>
    <x v="1455"/>
    <n v="4.4480000000000004"/>
    <n v="2"/>
    <n v="0.2"/>
    <n v="0.33360000000000001"/>
  </r>
  <r>
    <n v="7073"/>
    <x v="3511"/>
    <x v="0"/>
    <x v="310"/>
    <d v="2013-07-29T00:00:00"/>
    <s v="Standard Class"/>
    <s v="CK-12205"/>
    <s v="Chloris Kastensmidt"/>
    <x v="0"/>
    <s v="United States"/>
    <x v="392"/>
    <x v="5"/>
    <n v="78501"/>
    <x v="2"/>
    <s v="OFF-PA-10004355"/>
    <x v="1"/>
    <x v="10"/>
    <x v="1094"/>
    <n v="5.1840000000000002"/>
    <n v="1"/>
    <n v="0.2"/>
    <n v="1.8144"/>
  </r>
  <r>
    <n v="7074"/>
    <x v="3511"/>
    <x v="0"/>
    <x v="310"/>
    <d v="2013-07-29T00:00:00"/>
    <s v="Standard Class"/>
    <s v="CK-12205"/>
    <s v="Chloris Kastensmidt"/>
    <x v="0"/>
    <s v="United States"/>
    <x v="392"/>
    <x v="5"/>
    <n v="78501"/>
    <x v="2"/>
    <s v="OFF-AR-10001953"/>
    <x v="1"/>
    <x v="6"/>
    <x v="395"/>
    <n v="175.92"/>
    <n v="5"/>
    <n v="0.2"/>
    <n v="15.393000000000001"/>
  </r>
  <r>
    <n v="7075"/>
    <x v="3511"/>
    <x v="0"/>
    <x v="310"/>
    <d v="2013-07-29T00:00:00"/>
    <s v="Standard Class"/>
    <s v="CK-12205"/>
    <s v="Chloris Kastensmidt"/>
    <x v="0"/>
    <s v="United States"/>
    <x v="392"/>
    <x v="5"/>
    <n v="78501"/>
    <x v="2"/>
    <s v="OFF-BI-10004364"/>
    <x v="1"/>
    <x v="8"/>
    <x v="302"/>
    <n v="4.7519999999999998"/>
    <n v="4"/>
    <n v="0.8"/>
    <n v="-8.3160000000000007"/>
  </r>
  <r>
    <n v="7076"/>
    <x v="3511"/>
    <x v="0"/>
    <x v="310"/>
    <d v="2013-07-29T00:00:00"/>
    <s v="Standard Class"/>
    <s v="CK-12205"/>
    <s v="Chloris Kastensmidt"/>
    <x v="0"/>
    <s v="United States"/>
    <x v="392"/>
    <x v="5"/>
    <n v="78501"/>
    <x v="2"/>
    <s v="OFF-SU-10001165"/>
    <x v="1"/>
    <x v="14"/>
    <x v="1039"/>
    <n v="13.343999999999999"/>
    <n v="2"/>
    <n v="0.2"/>
    <n v="1.0007999999999999"/>
  </r>
  <r>
    <n v="7077"/>
    <x v="3512"/>
    <x v="0"/>
    <x v="536"/>
    <d v="2013-05-18T00:00:00"/>
    <s v="Standard Class"/>
    <s v="JM-15580"/>
    <s v="Jill Matthias"/>
    <x v="0"/>
    <s v="United States"/>
    <x v="4"/>
    <x v="4"/>
    <n v="98105"/>
    <x v="1"/>
    <s v="OFF-EN-10001141"/>
    <x v="1"/>
    <x v="12"/>
    <x v="593"/>
    <n v="54.9"/>
    <n v="5"/>
    <n v="0"/>
    <n v="26.901"/>
  </r>
  <r>
    <n v="7078"/>
    <x v="3513"/>
    <x v="0"/>
    <x v="476"/>
    <d v="2013-07-09T00:00:00"/>
    <s v="Standard Class"/>
    <s v="JE-15715"/>
    <s v="Joe Elijah"/>
    <x v="0"/>
    <s v="United States"/>
    <x v="35"/>
    <x v="3"/>
    <n v="28205"/>
    <x v="0"/>
    <s v="OFF-BI-10000014"/>
    <x v="1"/>
    <x v="8"/>
    <x v="628"/>
    <n v="22.911000000000001"/>
    <n v="7"/>
    <n v="0.7"/>
    <n v="-17.565100000000001"/>
  </r>
  <r>
    <n v="7079"/>
    <x v="3513"/>
    <x v="0"/>
    <x v="476"/>
    <d v="2013-07-09T00:00:00"/>
    <s v="Standard Class"/>
    <s v="JE-15715"/>
    <s v="Joe Elijah"/>
    <x v="0"/>
    <s v="United States"/>
    <x v="35"/>
    <x v="3"/>
    <n v="28205"/>
    <x v="0"/>
    <s v="OFF-AP-10000159"/>
    <x v="1"/>
    <x v="9"/>
    <x v="1407"/>
    <n v="309.45600000000002"/>
    <n v="9"/>
    <n v="0.2"/>
    <n v="34.813800000000001"/>
  </r>
  <r>
    <n v="7080"/>
    <x v="3513"/>
    <x v="0"/>
    <x v="476"/>
    <d v="2013-07-09T00:00:00"/>
    <s v="Standard Class"/>
    <s v="JE-15715"/>
    <s v="Joe Elijah"/>
    <x v="0"/>
    <s v="United States"/>
    <x v="35"/>
    <x v="3"/>
    <n v="28205"/>
    <x v="0"/>
    <s v="OFF-AR-10003560"/>
    <x v="1"/>
    <x v="6"/>
    <x v="482"/>
    <n v="19.456"/>
    <n v="4"/>
    <n v="0.2"/>
    <n v="3.4047999999999998"/>
  </r>
  <r>
    <n v="7081"/>
    <x v="3513"/>
    <x v="0"/>
    <x v="476"/>
    <d v="2013-07-09T00:00:00"/>
    <s v="Standard Class"/>
    <s v="JE-15715"/>
    <s v="Joe Elijah"/>
    <x v="0"/>
    <s v="United States"/>
    <x v="35"/>
    <x v="3"/>
    <n v="28205"/>
    <x v="0"/>
    <s v="FUR-TA-10001768"/>
    <x v="0"/>
    <x v="3"/>
    <x v="114"/>
    <n v="472.51799999999997"/>
    <n v="3"/>
    <n v="0.4"/>
    <n v="-149.63069999999999"/>
  </r>
  <r>
    <n v="7082"/>
    <x v="3513"/>
    <x v="0"/>
    <x v="476"/>
    <d v="2013-07-09T00:00:00"/>
    <s v="Standard Class"/>
    <s v="JE-15715"/>
    <s v="Joe Elijah"/>
    <x v="0"/>
    <s v="United States"/>
    <x v="35"/>
    <x v="3"/>
    <n v="28205"/>
    <x v="0"/>
    <s v="TEC-AC-10002049"/>
    <x v="2"/>
    <x v="11"/>
    <x v="1053"/>
    <n v="1012.68"/>
    <n v="3"/>
    <n v="0.2"/>
    <n v="303.80399999999997"/>
  </r>
  <r>
    <n v="7083"/>
    <x v="3513"/>
    <x v="0"/>
    <x v="476"/>
    <d v="2013-07-09T00:00:00"/>
    <s v="Standard Class"/>
    <s v="JE-15715"/>
    <s v="Joe Elijah"/>
    <x v="0"/>
    <s v="United States"/>
    <x v="35"/>
    <x v="3"/>
    <n v="28205"/>
    <x v="0"/>
    <s v="OFF-BI-10003166"/>
    <x v="1"/>
    <x v="8"/>
    <x v="1405"/>
    <n v="17.22"/>
    <n v="5"/>
    <n v="0.7"/>
    <n v="-12.628"/>
  </r>
  <r>
    <n v="7084"/>
    <x v="3514"/>
    <x v="3"/>
    <x v="246"/>
    <d v="2014-07-26T00:00:00"/>
    <s v="Second Class"/>
    <s v="AR-10825"/>
    <s v="Anthony Rawles"/>
    <x v="1"/>
    <s v="United States"/>
    <x v="3"/>
    <x v="1"/>
    <n v="94521"/>
    <x v="1"/>
    <s v="OFF-AR-10003469"/>
    <x v="1"/>
    <x v="6"/>
    <x v="1249"/>
    <n v="3.52"/>
    <n v="2"/>
    <n v="0"/>
    <n v="1.6896"/>
  </r>
  <r>
    <n v="7085"/>
    <x v="3514"/>
    <x v="3"/>
    <x v="246"/>
    <d v="2014-07-26T00:00:00"/>
    <s v="Second Class"/>
    <s v="AR-10825"/>
    <s v="Anthony Rawles"/>
    <x v="1"/>
    <s v="United States"/>
    <x v="3"/>
    <x v="1"/>
    <n v="94521"/>
    <x v="1"/>
    <s v="TEC-PH-10002549"/>
    <x v="2"/>
    <x v="7"/>
    <x v="928"/>
    <n v="1626.192"/>
    <n v="9"/>
    <n v="0.2"/>
    <n v="121.9644"/>
  </r>
  <r>
    <n v="7086"/>
    <x v="3515"/>
    <x v="3"/>
    <x v="145"/>
    <d v="2014-09-29T00:00:00"/>
    <s v="First Class"/>
    <s v="AH-10075"/>
    <s v="Adam Hart"/>
    <x v="1"/>
    <s v="United States"/>
    <x v="142"/>
    <x v="9"/>
    <n v="19013"/>
    <x v="3"/>
    <s v="OFF-BI-10003476"/>
    <x v="1"/>
    <x v="8"/>
    <x v="1526"/>
    <n v="8.5950000000000006"/>
    <n v="5"/>
    <n v="0.7"/>
    <n v="-6.3029999999999999"/>
  </r>
  <r>
    <n v="7087"/>
    <x v="3515"/>
    <x v="3"/>
    <x v="145"/>
    <d v="2014-09-29T00:00:00"/>
    <s v="First Class"/>
    <s v="AH-10075"/>
    <s v="Adam Hart"/>
    <x v="1"/>
    <s v="United States"/>
    <x v="142"/>
    <x v="9"/>
    <n v="19013"/>
    <x v="3"/>
    <s v="OFF-SU-10000157"/>
    <x v="1"/>
    <x v="14"/>
    <x v="1399"/>
    <n v="190.89599999999999"/>
    <n v="2"/>
    <n v="0.2"/>
    <n v="-42.951599999999999"/>
  </r>
  <r>
    <n v="7088"/>
    <x v="3516"/>
    <x v="3"/>
    <x v="646"/>
    <d v="2014-07-08T00:00:00"/>
    <s v="Second Class"/>
    <s v="GA-14515"/>
    <s v="George Ashbrook"/>
    <x v="0"/>
    <s v="United States"/>
    <x v="1"/>
    <x v="1"/>
    <n v="90004"/>
    <x v="1"/>
    <s v="OFF-ST-10003123"/>
    <x v="1"/>
    <x v="4"/>
    <x v="1268"/>
    <n v="99.87"/>
    <n v="3"/>
    <n v="0"/>
    <n v="23.968800000000002"/>
  </r>
  <r>
    <n v="7089"/>
    <x v="3517"/>
    <x v="1"/>
    <x v="969"/>
    <d v="2012-10-27T00:00:00"/>
    <s v="Second Class"/>
    <s v="JF-15415"/>
    <s v="Jennifer Ferguson"/>
    <x v="0"/>
    <s v="United States"/>
    <x v="306"/>
    <x v="33"/>
    <n v="89431"/>
    <x v="1"/>
    <s v="OFF-AR-10001955"/>
    <x v="1"/>
    <x v="6"/>
    <x v="1021"/>
    <n v="79.36"/>
    <n v="4"/>
    <n v="0"/>
    <n v="23.808"/>
  </r>
  <r>
    <n v="7090"/>
    <x v="3518"/>
    <x v="3"/>
    <x v="140"/>
    <d v="2014-06-20T00:00:00"/>
    <s v="Second Class"/>
    <s v="KH-16690"/>
    <s v="Kristen Hastings"/>
    <x v="1"/>
    <s v="United States"/>
    <x v="1"/>
    <x v="1"/>
    <n v="90032"/>
    <x v="1"/>
    <s v="TEC-PH-10001809"/>
    <x v="2"/>
    <x v="7"/>
    <x v="1164"/>
    <n v="119.96"/>
    <n v="1"/>
    <n v="0.2"/>
    <n v="7.4974999999999996"/>
  </r>
  <r>
    <n v="7091"/>
    <x v="3519"/>
    <x v="1"/>
    <x v="1145"/>
    <d v="2012-01-13T00:00:00"/>
    <s v="Standard Class"/>
    <s v="CC-12685"/>
    <s v="Craig Carroll"/>
    <x v="0"/>
    <s v="United States"/>
    <x v="0"/>
    <x v="0"/>
    <n v="42420"/>
    <x v="0"/>
    <s v="OFF-PA-10000474"/>
    <x v="1"/>
    <x v="10"/>
    <x v="33"/>
    <n v="106.32"/>
    <n v="3"/>
    <n v="0"/>
    <n v="49.970399999999998"/>
  </r>
  <r>
    <n v="7092"/>
    <x v="3519"/>
    <x v="1"/>
    <x v="1145"/>
    <d v="2012-01-13T00:00:00"/>
    <s v="Standard Class"/>
    <s v="CC-12685"/>
    <s v="Craig Carroll"/>
    <x v="0"/>
    <s v="United States"/>
    <x v="0"/>
    <x v="0"/>
    <n v="42420"/>
    <x v="0"/>
    <s v="OFF-AP-10001205"/>
    <x v="1"/>
    <x v="9"/>
    <x v="1285"/>
    <n v="163.44"/>
    <n v="3"/>
    <n v="0"/>
    <n v="45.763199999999998"/>
  </r>
  <r>
    <n v="7093"/>
    <x v="3519"/>
    <x v="1"/>
    <x v="1145"/>
    <d v="2012-01-13T00:00:00"/>
    <s v="Standard Class"/>
    <s v="CC-12685"/>
    <s v="Craig Carroll"/>
    <x v="0"/>
    <s v="United States"/>
    <x v="0"/>
    <x v="0"/>
    <n v="42420"/>
    <x v="0"/>
    <s v="OFF-AR-10004691"/>
    <x v="1"/>
    <x v="6"/>
    <x v="1371"/>
    <n v="42.76"/>
    <n v="2"/>
    <n v="0"/>
    <n v="11.117599999999999"/>
  </r>
  <r>
    <n v="7094"/>
    <x v="3519"/>
    <x v="1"/>
    <x v="1145"/>
    <d v="2012-01-13T00:00:00"/>
    <s v="Standard Class"/>
    <s v="CC-12685"/>
    <s v="Craig Carroll"/>
    <x v="0"/>
    <s v="United States"/>
    <x v="0"/>
    <x v="0"/>
    <n v="42420"/>
    <x v="0"/>
    <s v="OFF-PA-10004996"/>
    <x v="1"/>
    <x v="10"/>
    <x v="1519"/>
    <n v="51.55"/>
    <n v="5"/>
    <n v="0"/>
    <n v="24.2285"/>
  </r>
  <r>
    <n v="7095"/>
    <x v="3520"/>
    <x v="1"/>
    <x v="97"/>
    <d v="2012-02-13T00:00:00"/>
    <s v="Second Class"/>
    <s v="JF-15565"/>
    <s v="Jill Fjeld"/>
    <x v="0"/>
    <s v="United States"/>
    <x v="27"/>
    <x v="10"/>
    <n v="62521"/>
    <x v="2"/>
    <s v="TEC-AC-10001908"/>
    <x v="2"/>
    <x v="11"/>
    <x v="292"/>
    <n v="479.952"/>
    <n v="6"/>
    <n v="0.2"/>
    <n v="89.991"/>
  </r>
  <r>
    <n v="7096"/>
    <x v="3521"/>
    <x v="0"/>
    <x v="1146"/>
    <d v="2013-08-21T00:00:00"/>
    <s v="First Class"/>
    <s v="RP-19390"/>
    <s v="Resi PÃ¶lking"/>
    <x v="0"/>
    <s v="United States"/>
    <x v="20"/>
    <x v="15"/>
    <n v="10009"/>
    <x v="3"/>
    <s v="OFF-BI-10000666"/>
    <x v="1"/>
    <x v="8"/>
    <x v="980"/>
    <n v="146.68799999999999"/>
    <n v="6"/>
    <n v="0.2"/>
    <n v="55.008000000000003"/>
  </r>
  <r>
    <n v="7097"/>
    <x v="3521"/>
    <x v="0"/>
    <x v="1146"/>
    <d v="2013-08-21T00:00:00"/>
    <s v="First Class"/>
    <s v="RP-19390"/>
    <s v="Resi PÃ¶lking"/>
    <x v="0"/>
    <s v="United States"/>
    <x v="20"/>
    <x v="15"/>
    <n v="10009"/>
    <x v="3"/>
    <s v="OFF-BI-10004318"/>
    <x v="1"/>
    <x v="8"/>
    <x v="1574"/>
    <n v="276.78399999999999"/>
    <n v="2"/>
    <n v="0.2"/>
    <n v="89.954800000000006"/>
  </r>
  <r>
    <n v="7098"/>
    <x v="3521"/>
    <x v="0"/>
    <x v="1146"/>
    <d v="2013-08-21T00:00:00"/>
    <s v="First Class"/>
    <s v="RP-19390"/>
    <s v="Resi PÃ¶lking"/>
    <x v="0"/>
    <s v="United States"/>
    <x v="20"/>
    <x v="15"/>
    <n v="10009"/>
    <x v="3"/>
    <s v="OFF-BI-10003429"/>
    <x v="1"/>
    <x v="8"/>
    <x v="844"/>
    <n v="25.32"/>
    <n v="5"/>
    <n v="0.2"/>
    <n v="9.1784999999999997"/>
  </r>
  <r>
    <n v="7099"/>
    <x v="3522"/>
    <x v="3"/>
    <x v="44"/>
    <d v="2014-11-11T00:00:00"/>
    <s v="Standard Class"/>
    <s v="CD-11980"/>
    <s v="Carol Darley"/>
    <x v="0"/>
    <s v="United States"/>
    <x v="20"/>
    <x v="15"/>
    <n v="10011"/>
    <x v="3"/>
    <s v="OFF-PA-10003302"/>
    <x v="1"/>
    <x v="10"/>
    <x v="1712"/>
    <n v="318.95999999999998"/>
    <n v="9"/>
    <n v="0"/>
    <n v="149.91120000000001"/>
  </r>
  <r>
    <n v="7100"/>
    <x v="3523"/>
    <x v="1"/>
    <x v="207"/>
    <d v="2012-12-30T00:00:00"/>
    <s v="Second Class"/>
    <s v="DF-13135"/>
    <s v="David Flashing"/>
    <x v="0"/>
    <s v="United States"/>
    <x v="20"/>
    <x v="15"/>
    <n v="10009"/>
    <x v="3"/>
    <s v="OFF-PA-10003302"/>
    <x v="1"/>
    <x v="10"/>
    <x v="1712"/>
    <n v="212.64"/>
    <n v="6"/>
    <n v="0"/>
    <n v="99.940799999999996"/>
  </r>
  <r>
    <n v="7101"/>
    <x v="3524"/>
    <x v="2"/>
    <x v="533"/>
    <d v="2011-11-28T00:00:00"/>
    <s v="Standard Class"/>
    <s v="SM-20005"/>
    <s v="Sally Matthias"/>
    <x v="0"/>
    <s v="United States"/>
    <x v="48"/>
    <x v="16"/>
    <n v="85254"/>
    <x v="1"/>
    <s v="OFF-EN-10002621"/>
    <x v="1"/>
    <x v="12"/>
    <x v="33"/>
    <n v="23.472000000000001"/>
    <n v="3"/>
    <n v="0.2"/>
    <n v="8.8019999999999996"/>
  </r>
  <r>
    <n v="7102"/>
    <x v="3525"/>
    <x v="0"/>
    <x v="1147"/>
    <d v="2013-06-08T00:00:00"/>
    <s v="Second Class"/>
    <s v="SG-20890"/>
    <s v="Susan Gilcrest"/>
    <x v="1"/>
    <s v="United States"/>
    <x v="112"/>
    <x v="5"/>
    <n v="79109"/>
    <x v="2"/>
    <s v="OFF-PA-10000249"/>
    <x v="1"/>
    <x v="10"/>
    <x v="33"/>
    <n v="19.648"/>
    <n v="2"/>
    <n v="0.2"/>
    <n v="6.6311999999999998"/>
  </r>
  <r>
    <n v="7103"/>
    <x v="3526"/>
    <x v="2"/>
    <x v="158"/>
    <d v="2011-09-24T00:00:00"/>
    <s v="First Class"/>
    <s v="LH-16750"/>
    <s v="Larry Hughes"/>
    <x v="0"/>
    <s v="United States"/>
    <x v="10"/>
    <x v="9"/>
    <n v="19140"/>
    <x v="3"/>
    <s v="OFF-BI-10000050"/>
    <x v="1"/>
    <x v="8"/>
    <x v="343"/>
    <n v="6.57"/>
    <n v="3"/>
    <n v="0.7"/>
    <n v="-5.0369999999999999"/>
  </r>
  <r>
    <n v="7104"/>
    <x v="3527"/>
    <x v="3"/>
    <x v="507"/>
    <d v="2014-09-09T00:00:00"/>
    <s v="Standard Class"/>
    <s v="EJ-14155"/>
    <s v="Eva Jacobs"/>
    <x v="0"/>
    <s v="United States"/>
    <x v="157"/>
    <x v="1"/>
    <n v="92704"/>
    <x v="1"/>
    <s v="OFF-ST-10003805"/>
    <x v="1"/>
    <x v="4"/>
    <x v="1651"/>
    <n v="421.1"/>
    <n v="2"/>
    <n v="0"/>
    <n v="105.27500000000001"/>
  </r>
  <r>
    <n v="7105"/>
    <x v="3528"/>
    <x v="3"/>
    <x v="249"/>
    <d v="2014-06-22T00:00:00"/>
    <s v="Second Class"/>
    <s v="KH-16330"/>
    <s v="Katharine Harms"/>
    <x v="1"/>
    <s v="United States"/>
    <x v="46"/>
    <x v="24"/>
    <n v="43055"/>
    <x v="3"/>
    <s v="FUR-CH-10000785"/>
    <x v="0"/>
    <x v="1"/>
    <x v="320"/>
    <n v="760.11599999999999"/>
    <n v="6"/>
    <n v="0.3"/>
    <n v="-43.435200000000002"/>
  </r>
  <r>
    <n v="7106"/>
    <x v="3528"/>
    <x v="3"/>
    <x v="249"/>
    <d v="2014-06-22T00:00:00"/>
    <s v="Second Class"/>
    <s v="KH-16330"/>
    <s v="Katharine Harms"/>
    <x v="1"/>
    <s v="United States"/>
    <x v="46"/>
    <x v="24"/>
    <n v="43055"/>
    <x v="3"/>
    <s v="FUR-FU-10004909"/>
    <x v="0"/>
    <x v="5"/>
    <x v="1348"/>
    <n v="38.783999999999999"/>
    <n v="3"/>
    <n v="0.2"/>
    <n v="7.2720000000000002"/>
  </r>
  <r>
    <n v="7107"/>
    <x v="3528"/>
    <x v="3"/>
    <x v="249"/>
    <d v="2014-06-22T00:00:00"/>
    <s v="Second Class"/>
    <s v="KH-16330"/>
    <s v="Katharine Harms"/>
    <x v="1"/>
    <s v="United States"/>
    <x v="46"/>
    <x v="24"/>
    <n v="43055"/>
    <x v="3"/>
    <s v="TEC-AC-10001553"/>
    <x v="2"/>
    <x v="11"/>
    <x v="1599"/>
    <n v="122.328"/>
    <n v="9"/>
    <n v="0.2"/>
    <n v="1.5290999999999999"/>
  </r>
  <r>
    <n v="7108"/>
    <x v="3529"/>
    <x v="0"/>
    <x v="475"/>
    <d v="2013-04-27T00:00:00"/>
    <s v="Standard Class"/>
    <s v="KM-16720"/>
    <s v="Kunst Miller"/>
    <x v="0"/>
    <s v="United States"/>
    <x v="20"/>
    <x v="15"/>
    <n v="10035"/>
    <x v="3"/>
    <s v="TEC-PH-10004774"/>
    <x v="2"/>
    <x v="7"/>
    <x v="706"/>
    <n v="25.98"/>
    <n v="2"/>
    <n v="0"/>
    <n v="0.77939999999999998"/>
  </r>
  <r>
    <n v="7109"/>
    <x v="3529"/>
    <x v="0"/>
    <x v="475"/>
    <d v="2013-04-27T00:00:00"/>
    <s v="Standard Class"/>
    <s v="KM-16720"/>
    <s v="Kunst Miller"/>
    <x v="0"/>
    <s v="United States"/>
    <x v="20"/>
    <x v="15"/>
    <n v="10035"/>
    <x v="3"/>
    <s v="OFF-AR-10004582"/>
    <x v="1"/>
    <x v="6"/>
    <x v="1175"/>
    <n v="3.28"/>
    <n v="2"/>
    <n v="0"/>
    <n v="1.476"/>
  </r>
  <r>
    <n v="7110"/>
    <x v="3529"/>
    <x v="0"/>
    <x v="475"/>
    <d v="2013-04-27T00:00:00"/>
    <s v="Standard Class"/>
    <s v="KM-16720"/>
    <s v="Kunst Miller"/>
    <x v="0"/>
    <s v="United States"/>
    <x v="20"/>
    <x v="15"/>
    <n v="10035"/>
    <x v="3"/>
    <s v="OFF-ST-10000991"/>
    <x v="1"/>
    <x v="4"/>
    <x v="155"/>
    <n v="459.88"/>
    <n v="4"/>
    <n v="0"/>
    <n v="13.7964"/>
  </r>
  <r>
    <n v="7111"/>
    <x v="3529"/>
    <x v="0"/>
    <x v="475"/>
    <d v="2013-04-27T00:00:00"/>
    <s v="Standard Class"/>
    <s v="KM-16720"/>
    <s v="Kunst Miller"/>
    <x v="0"/>
    <s v="United States"/>
    <x v="20"/>
    <x v="15"/>
    <n v="10035"/>
    <x v="3"/>
    <s v="OFF-SU-10002522"/>
    <x v="1"/>
    <x v="14"/>
    <x v="1544"/>
    <n v="7.76"/>
    <n v="2"/>
    <n v="0"/>
    <n v="2.2504"/>
  </r>
  <r>
    <n v="7112"/>
    <x v="3529"/>
    <x v="0"/>
    <x v="475"/>
    <d v="2013-04-27T00:00:00"/>
    <s v="Standard Class"/>
    <s v="KM-16720"/>
    <s v="Kunst Miller"/>
    <x v="0"/>
    <s v="United States"/>
    <x v="20"/>
    <x v="15"/>
    <n v="10035"/>
    <x v="3"/>
    <s v="OFF-AR-10004022"/>
    <x v="1"/>
    <x v="6"/>
    <x v="898"/>
    <n v="71.959999999999994"/>
    <n v="2"/>
    <n v="0"/>
    <n v="17.989999999999998"/>
  </r>
  <r>
    <n v="7113"/>
    <x v="3529"/>
    <x v="0"/>
    <x v="475"/>
    <d v="2013-04-27T00:00:00"/>
    <s v="Standard Class"/>
    <s v="KM-16720"/>
    <s v="Kunst Miller"/>
    <x v="0"/>
    <s v="United States"/>
    <x v="20"/>
    <x v="15"/>
    <n v="10035"/>
    <x v="3"/>
    <s v="OFF-SU-10001218"/>
    <x v="1"/>
    <x v="14"/>
    <x v="133"/>
    <n v="54.9"/>
    <n v="5"/>
    <n v="0"/>
    <n v="15.372"/>
  </r>
  <r>
    <n v="7114"/>
    <x v="3529"/>
    <x v="0"/>
    <x v="475"/>
    <d v="2013-04-27T00:00:00"/>
    <s v="Standard Class"/>
    <s v="KM-16720"/>
    <s v="Kunst Miller"/>
    <x v="0"/>
    <s v="United States"/>
    <x v="20"/>
    <x v="15"/>
    <n v="10035"/>
    <x v="3"/>
    <s v="OFF-BI-10000174"/>
    <x v="1"/>
    <x v="8"/>
    <x v="1435"/>
    <n v="9.2799999999999994"/>
    <n v="2"/>
    <n v="0.2"/>
    <n v="3.2480000000000002"/>
  </r>
  <r>
    <n v="7115"/>
    <x v="3530"/>
    <x v="0"/>
    <x v="465"/>
    <d v="2013-07-05T00:00:00"/>
    <s v="First Class"/>
    <s v="LW-16990"/>
    <s v="Lindsay Williams"/>
    <x v="1"/>
    <s v="United States"/>
    <x v="0"/>
    <x v="33"/>
    <n v="89015"/>
    <x v="1"/>
    <s v="FUR-TA-10003392"/>
    <x v="0"/>
    <x v="3"/>
    <x v="1639"/>
    <n v="1685.88"/>
    <n v="6"/>
    <n v="0"/>
    <n v="320.31720000000001"/>
  </r>
  <r>
    <n v="7116"/>
    <x v="3530"/>
    <x v="0"/>
    <x v="465"/>
    <d v="2013-07-05T00:00:00"/>
    <s v="First Class"/>
    <s v="LW-16990"/>
    <s v="Lindsay Williams"/>
    <x v="1"/>
    <s v="United States"/>
    <x v="0"/>
    <x v="33"/>
    <n v="89015"/>
    <x v="1"/>
    <s v="OFF-BI-10001890"/>
    <x v="1"/>
    <x v="8"/>
    <x v="174"/>
    <n v="5.7279999999999998"/>
    <n v="2"/>
    <n v="0.2"/>
    <n v="2.0047999999999999"/>
  </r>
  <r>
    <n v="7117"/>
    <x v="3531"/>
    <x v="2"/>
    <x v="638"/>
    <d v="2011-10-23T00:00:00"/>
    <s v="Second Class"/>
    <s v="IG-15085"/>
    <s v="Ivan Gibson"/>
    <x v="0"/>
    <s v="United States"/>
    <x v="4"/>
    <x v="4"/>
    <n v="98103"/>
    <x v="1"/>
    <s v="OFF-PA-10000167"/>
    <x v="1"/>
    <x v="10"/>
    <x v="1071"/>
    <n v="61.96"/>
    <n v="2"/>
    <n v="0"/>
    <n v="27.882000000000001"/>
  </r>
  <r>
    <n v="7118"/>
    <x v="3531"/>
    <x v="2"/>
    <x v="638"/>
    <d v="2011-10-23T00:00:00"/>
    <s v="Second Class"/>
    <s v="IG-15085"/>
    <s v="Ivan Gibson"/>
    <x v="0"/>
    <s v="United States"/>
    <x v="4"/>
    <x v="4"/>
    <n v="98103"/>
    <x v="1"/>
    <s v="OFF-BI-10003784"/>
    <x v="1"/>
    <x v="8"/>
    <x v="1314"/>
    <n v="1.3440000000000001"/>
    <n v="1"/>
    <n v="0.2"/>
    <n v="0.47039999999999998"/>
  </r>
  <r>
    <n v="7119"/>
    <x v="3532"/>
    <x v="3"/>
    <x v="778"/>
    <d v="2014-02-18T00:00:00"/>
    <s v="Standard Class"/>
    <s v="JP-15460"/>
    <s v="Jennifer Patt"/>
    <x v="1"/>
    <s v="United States"/>
    <x v="20"/>
    <x v="15"/>
    <n v="10009"/>
    <x v="3"/>
    <s v="OFF-PA-10001184"/>
    <x v="1"/>
    <x v="10"/>
    <x v="1307"/>
    <n v="17.940000000000001"/>
    <n v="3"/>
    <n v="0"/>
    <n v="8.7905999999999995"/>
  </r>
  <r>
    <n v="7120"/>
    <x v="3533"/>
    <x v="3"/>
    <x v="701"/>
    <d v="2014-11-25T00:00:00"/>
    <s v="Standard Class"/>
    <s v="GG-14650"/>
    <s v="Greg Guthrie"/>
    <x v="1"/>
    <s v="United States"/>
    <x v="4"/>
    <x v="4"/>
    <n v="98103"/>
    <x v="1"/>
    <s v="OFF-BI-10002103"/>
    <x v="1"/>
    <x v="8"/>
    <x v="525"/>
    <n v="13.904"/>
    <n v="2"/>
    <n v="0.2"/>
    <n v="4.5187999999999997"/>
  </r>
  <r>
    <n v="7121"/>
    <x v="3534"/>
    <x v="2"/>
    <x v="407"/>
    <d v="2011-01-27T00:00:00"/>
    <s v="Standard Class"/>
    <s v="MM-18280"/>
    <s v="Muhammed MacIntyre"/>
    <x v="1"/>
    <s v="United States"/>
    <x v="214"/>
    <x v="18"/>
    <n v="37167"/>
    <x v="0"/>
    <s v="OFF-BI-10003091"/>
    <x v="1"/>
    <x v="8"/>
    <x v="1165"/>
    <n v="67.194000000000003"/>
    <n v="1"/>
    <n v="0.7"/>
    <n v="-51.5154"/>
  </r>
  <r>
    <n v="7122"/>
    <x v="3535"/>
    <x v="3"/>
    <x v="96"/>
    <d v="2014-09-12T00:00:00"/>
    <s v="Standard Class"/>
    <s v="SO-20335"/>
    <s v="Sean O'Donnell"/>
    <x v="0"/>
    <s v="United States"/>
    <x v="4"/>
    <x v="4"/>
    <n v="98105"/>
    <x v="1"/>
    <s v="OFF-PA-10001593"/>
    <x v="1"/>
    <x v="10"/>
    <x v="1755"/>
    <n v="41.86"/>
    <n v="7"/>
    <n v="0"/>
    <n v="18.837"/>
  </r>
  <r>
    <n v="7123"/>
    <x v="3535"/>
    <x v="3"/>
    <x v="96"/>
    <d v="2014-09-12T00:00:00"/>
    <s v="Standard Class"/>
    <s v="SO-20335"/>
    <s v="Sean O'Donnell"/>
    <x v="0"/>
    <s v="United States"/>
    <x v="4"/>
    <x v="4"/>
    <n v="98105"/>
    <x v="1"/>
    <s v="FUR-BO-10002598"/>
    <x v="0"/>
    <x v="0"/>
    <x v="1509"/>
    <n v="141.96"/>
    <n v="2"/>
    <n v="0"/>
    <n v="41.168399999999998"/>
  </r>
  <r>
    <n v="7124"/>
    <x v="3536"/>
    <x v="1"/>
    <x v="101"/>
    <d v="2012-08-16T00:00:00"/>
    <s v="Standard Class"/>
    <s v="MF-18250"/>
    <s v="Monica Federle"/>
    <x v="1"/>
    <s v="United States"/>
    <x v="20"/>
    <x v="15"/>
    <n v="10035"/>
    <x v="3"/>
    <s v="FUR-FU-10000320"/>
    <x v="0"/>
    <x v="5"/>
    <x v="1512"/>
    <n v="10.02"/>
    <n v="3"/>
    <n v="0"/>
    <n v="4.4088000000000003"/>
  </r>
  <r>
    <n v="7125"/>
    <x v="3536"/>
    <x v="1"/>
    <x v="101"/>
    <d v="2012-08-16T00:00:00"/>
    <s v="Standard Class"/>
    <s v="MF-18250"/>
    <s v="Monica Federle"/>
    <x v="1"/>
    <s v="United States"/>
    <x v="20"/>
    <x v="15"/>
    <n v="10035"/>
    <x v="3"/>
    <s v="OFF-PA-10001815"/>
    <x v="1"/>
    <x v="10"/>
    <x v="1393"/>
    <n v="144.12"/>
    <n v="3"/>
    <n v="0"/>
    <n v="69.177599999999998"/>
  </r>
  <r>
    <n v="7126"/>
    <x v="3537"/>
    <x v="0"/>
    <x v="720"/>
    <d v="2013-09-30T00:00:00"/>
    <s v="Second Class"/>
    <s v="JG-15160"/>
    <s v="James Galang"/>
    <x v="0"/>
    <s v="United States"/>
    <x v="118"/>
    <x v="32"/>
    <n v="30318"/>
    <x v="0"/>
    <s v="OFF-PA-10003971"/>
    <x v="1"/>
    <x v="10"/>
    <x v="1272"/>
    <n v="17.940000000000001"/>
    <n v="3"/>
    <n v="0"/>
    <n v="8.7905999999999995"/>
  </r>
  <r>
    <n v="7127"/>
    <x v="3537"/>
    <x v="0"/>
    <x v="720"/>
    <d v="2013-09-30T00:00:00"/>
    <s v="Second Class"/>
    <s v="JG-15160"/>
    <s v="James Galang"/>
    <x v="0"/>
    <s v="United States"/>
    <x v="118"/>
    <x v="32"/>
    <n v="30318"/>
    <x v="0"/>
    <s v="OFF-AR-10004685"/>
    <x v="1"/>
    <x v="6"/>
    <x v="181"/>
    <n v="13.89"/>
    <n v="3"/>
    <n v="0"/>
    <n v="4.5837000000000003"/>
  </r>
  <r>
    <n v="7128"/>
    <x v="3538"/>
    <x v="0"/>
    <x v="696"/>
    <d v="2013-11-21T00:00:00"/>
    <s v="Standard Class"/>
    <s v="JM-16195"/>
    <s v="Justin MacKendrick"/>
    <x v="0"/>
    <s v="United States"/>
    <x v="46"/>
    <x v="13"/>
    <n v="19711"/>
    <x v="3"/>
    <s v="OFF-PA-10001609"/>
    <x v="1"/>
    <x v="10"/>
    <x v="1107"/>
    <n v="16.45"/>
    <n v="5"/>
    <n v="0"/>
    <n v="7.5670000000000002"/>
  </r>
  <r>
    <n v="7129"/>
    <x v="3538"/>
    <x v="0"/>
    <x v="696"/>
    <d v="2013-11-21T00:00:00"/>
    <s v="Standard Class"/>
    <s v="JM-16195"/>
    <s v="Justin MacKendrick"/>
    <x v="0"/>
    <s v="United States"/>
    <x v="46"/>
    <x v="13"/>
    <n v="19711"/>
    <x v="3"/>
    <s v="FUR-FU-10000550"/>
    <x v="0"/>
    <x v="5"/>
    <x v="1445"/>
    <n v="19.920000000000002"/>
    <n v="4"/>
    <n v="0"/>
    <n v="6.5735999999999999"/>
  </r>
  <r>
    <n v="7130"/>
    <x v="3539"/>
    <x v="0"/>
    <x v="947"/>
    <d v="2013-04-23T00:00:00"/>
    <s v="Standard Class"/>
    <s v="PK-19075"/>
    <s v="Pete Kriz"/>
    <x v="0"/>
    <s v="United States"/>
    <x v="316"/>
    <x v="18"/>
    <n v="37211"/>
    <x v="0"/>
    <s v="TEC-AC-10004209"/>
    <x v="2"/>
    <x v="11"/>
    <x v="899"/>
    <n v="35.167999999999999"/>
    <n v="4"/>
    <n v="0.2"/>
    <n v="8.3523999999999994"/>
  </r>
  <r>
    <n v="7131"/>
    <x v="3539"/>
    <x v="0"/>
    <x v="947"/>
    <d v="2013-04-23T00:00:00"/>
    <s v="Standard Class"/>
    <s v="PK-19075"/>
    <s v="Pete Kriz"/>
    <x v="0"/>
    <s v="United States"/>
    <x v="316"/>
    <x v="18"/>
    <n v="37211"/>
    <x v="0"/>
    <s v="OFF-PA-10003022"/>
    <x v="1"/>
    <x v="10"/>
    <x v="1714"/>
    <n v="123.08799999999999"/>
    <n v="7"/>
    <n v="0.2"/>
    <n v="40.003599999999999"/>
  </r>
  <r>
    <n v="7132"/>
    <x v="3540"/>
    <x v="3"/>
    <x v="200"/>
    <d v="2014-02-12T00:00:00"/>
    <s v="Standard Class"/>
    <s v="TT-21460"/>
    <s v="Tonja Turnell"/>
    <x v="2"/>
    <s v="United States"/>
    <x v="102"/>
    <x v="14"/>
    <n v="47374"/>
    <x v="2"/>
    <s v="FUR-TA-10001039"/>
    <x v="0"/>
    <x v="3"/>
    <x v="824"/>
    <n v="257.94"/>
    <n v="3"/>
    <n v="0"/>
    <n v="67.064400000000006"/>
  </r>
  <r>
    <n v="7133"/>
    <x v="3540"/>
    <x v="3"/>
    <x v="200"/>
    <d v="2014-02-12T00:00:00"/>
    <s v="Standard Class"/>
    <s v="TT-21460"/>
    <s v="Tonja Turnell"/>
    <x v="2"/>
    <s v="United States"/>
    <x v="102"/>
    <x v="14"/>
    <n v="47374"/>
    <x v="2"/>
    <s v="TEC-PH-10002624"/>
    <x v="2"/>
    <x v="7"/>
    <x v="1126"/>
    <n v="1879.96"/>
    <n v="4"/>
    <n v="0"/>
    <n v="545.1884"/>
  </r>
  <r>
    <n v="7134"/>
    <x v="3540"/>
    <x v="3"/>
    <x v="200"/>
    <d v="2014-02-12T00:00:00"/>
    <s v="Standard Class"/>
    <s v="TT-21460"/>
    <s v="Tonja Turnell"/>
    <x v="2"/>
    <s v="United States"/>
    <x v="102"/>
    <x v="14"/>
    <n v="47374"/>
    <x v="2"/>
    <s v="FUR-FU-10001473"/>
    <x v="0"/>
    <x v="5"/>
    <x v="984"/>
    <n v="27.46"/>
    <n v="2"/>
    <n v="0"/>
    <n v="9.8856000000000002"/>
  </r>
  <r>
    <n v="7135"/>
    <x v="3540"/>
    <x v="3"/>
    <x v="200"/>
    <d v="2014-02-12T00:00:00"/>
    <s v="Standard Class"/>
    <s v="TT-21460"/>
    <s v="Tonja Turnell"/>
    <x v="2"/>
    <s v="United States"/>
    <x v="102"/>
    <x v="14"/>
    <n v="47374"/>
    <x v="2"/>
    <s v="TEC-PH-10001819"/>
    <x v="2"/>
    <x v="7"/>
    <x v="805"/>
    <n v="89.98"/>
    <n v="2"/>
    <n v="0"/>
    <n v="43.190399999999997"/>
  </r>
  <r>
    <n v="7136"/>
    <x v="3540"/>
    <x v="3"/>
    <x v="200"/>
    <d v="2014-02-12T00:00:00"/>
    <s v="Standard Class"/>
    <s v="TT-21460"/>
    <s v="Tonja Turnell"/>
    <x v="2"/>
    <s v="United States"/>
    <x v="102"/>
    <x v="14"/>
    <n v="47374"/>
    <x v="2"/>
    <s v="FUR-CH-10004287"/>
    <x v="0"/>
    <x v="1"/>
    <x v="156"/>
    <n v="828.6"/>
    <n v="3"/>
    <n v="0"/>
    <n v="240.29400000000001"/>
  </r>
  <r>
    <n v="7137"/>
    <x v="3541"/>
    <x v="1"/>
    <x v="312"/>
    <d v="2012-11-27T00:00:00"/>
    <s v="Standard Class"/>
    <s v="SS-20875"/>
    <s v="Sung Shariari"/>
    <x v="0"/>
    <s v="United States"/>
    <x v="100"/>
    <x v="2"/>
    <n v="33180"/>
    <x v="0"/>
    <s v="OFF-BI-10004728"/>
    <x v="1"/>
    <x v="8"/>
    <x v="539"/>
    <n v="7.23"/>
    <n v="5"/>
    <n v="0.7"/>
    <n v="-5.7839999999999998"/>
  </r>
  <r>
    <n v="7138"/>
    <x v="3541"/>
    <x v="1"/>
    <x v="312"/>
    <d v="2012-11-27T00:00:00"/>
    <s v="Standard Class"/>
    <s v="SS-20875"/>
    <s v="Sung Shariari"/>
    <x v="0"/>
    <s v="United States"/>
    <x v="100"/>
    <x v="2"/>
    <n v="33180"/>
    <x v="0"/>
    <s v="OFF-ST-10000918"/>
    <x v="1"/>
    <x v="4"/>
    <x v="372"/>
    <n v="17.440000000000001"/>
    <n v="2"/>
    <n v="0.2"/>
    <n v="1.3080000000000001"/>
  </r>
  <r>
    <n v="7139"/>
    <x v="3541"/>
    <x v="1"/>
    <x v="312"/>
    <d v="2012-11-27T00:00:00"/>
    <s v="Standard Class"/>
    <s v="SS-20875"/>
    <s v="Sung Shariari"/>
    <x v="0"/>
    <s v="United States"/>
    <x v="100"/>
    <x v="2"/>
    <n v="33180"/>
    <x v="0"/>
    <s v="OFF-BI-10004593"/>
    <x v="1"/>
    <x v="8"/>
    <x v="267"/>
    <n v="62.88"/>
    <n v="4"/>
    <n v="0.7"/>
    <n v="-50.304000000000002"/>
  </r>
  <r>
    <n v="7140"/>
    <x v="3541"/>
    <x v="1"/>
    <x v="312"/>
    <d v="2012-11-27T00:00:00"/>
    <s v="Standard Class"/>
    <s v="SS-20875"/>
    <s v="Sung Shariari"/>
    <x v="0"/>
    <s v="United States"/>
    <x v="100"/>
    <x v="2"/>
    <n v="33180"/>
    <x v="0"/>
    <s v="FUR-BO-10001337"/>
    <x v="0"/>
    <x v="0"/>
    <x v="425"/>
    <n v="290.35199999999998"/>
    <n v="3"/>
    <n v="0.2"/>
    <n v="-36.293999999999997"/>
  </r>
  <r>
    <n v="7141"/>
    <x v="3542"/>
    <x v="3"/>
    <x v="210"/>
    <d v="2014-08-09T00:00:00"/>
    <s v="Same Day"/>
    <s v="TG-21640"/>
    <s v="Trudy Glocke"/>
    <x v="0"/>
    <s v="United States"/>
    <x v="490"/>
    <x v="25"/>
    <n v="63301"/>
    <x v="2"/>
    <s v="TEC-AC-10002473"/>
    <x v="2"/>
    <x v="11"/>
    <x v="713"/>
    <n v="113.52"/>
    <n v="4"/>
    <n v="0"/>
    <n v="46.543199999999999"/>
  </r>
  <r>
    <n v="7142"/>
    <x v="3542"/>
    <x v="3"/>
    <x v="210"/>
    <d v="2014-08-09T00:00:00"/>
    <s v="Same Day"/>
    <s v="TG-21640"/>
    <s v="Trudy Glocke"/>
    <x v="0"/>
    <s v="United States"/>
    <x v="490"/>
    <x v="25"/>
    <n v="63301"/>
    <x v="2"/>
    <s v="FUR-FU-10003623"/>
    <x v="0"/>
    <x v="5"/>
    <x v="1226"/>
    <n v="135.30000000000001"/>
    <n v="5"/>
    <n v="0"/>
    <n v="37.884"/>
  </r>
  <r>
    <n v="7143"/>
    <x v="3543"/>
    <x v="2"/>
    <x v="156"/>
    <d v="2011-11-29T00:00:00"/>
    <s v="Standard Class"/>
    <s v="HP-14815"/>
    <s v="Harold Pawlan"/>
    <x v="2"/>
    <s v="United States"/>
    <x v="173"/>
    <x v="17"/>
    <n v="23464"/>
    <x v="0"/>
    <s v="FUR-FU-10002045"/>
    <x v="0"/>
    <x v="5"/>
    <x v="1356"/>
    <n v="111.15"/>
    <n v="5"/>
    <n v="0"/>
    <n v="48.905999999999999"/>
  </r>
  <r>
    <n v="7144"/>
    <x v="3544"/>
    <x v="3"/>
    <x v="825"/>
    <d v="2014-03-17T00:00:00"/>
    <s v="Standard Class"/>
    <s v="MH-17290"/>
    <s v="Marc Harrigan"/>
    <x v="2"/>
    <s v="United States"/>
    <x v="10"/>
    <x v="9"/>
    <n v="19140"/>
    <x v="3"/>
    <s v="TEC-PH-10002555"/>
    <x v="2"/>
    <x v="7"/>
    <x v="1343"/>
    <n v="776.85"/>
    <n v="5"/>
    <n v="0.4"/>
    <n v="-181.26499999999999"/>
  </r>
  <r>
    <n v="7145"/>
    <x v="3544"/>
    <x v="3"/>
    <x v="825"/>
    <d v="2014-03-17T00:00:00"/>
    <s v="Standard Class"/>
    <s v="MH-17290"/>
    <s v="Marc Harrigan"/>
    <x v="2"/>
    <s v="United States"/>
    <x v="10"/>
    <x v="9"/>
    <n v="19140"/>
    <x v="3"/>
    <s v="OFF-BI-10002794"/>
    <x v="1"/>
    <x v="8"/>
    <x v="102"/>
    <n v="12.294"/>
    <n v="1"/>
    <n v="0.7"/>
    <n v="-8.6058000000000003"/>
  </r>
  <r>
    <n v="7146"/>
    <x v="3544"/>
    <x v="3"/>
    <x v="825"/>
    <d v="2014-03-17T00:00:00"/>
    <s v="Standard Class"/>
    <s v="MH-17290"/>
    <s v="Marc Harrigan"/>
    <x v="2"/>
    <s v="United States"/>
    <x v="10"/>
    <x v="9"/>
    <n v="19140"/>
    <x v="3"/>
    <s v="FUR-TA-10004086"/>
    <x v="0"/>
    <x v="3"/>
    <x v="824"/>
    <n v="154.76400000000001"/>
    <n v="3"/>
    <n v="0.4"/>
    <n v="-46.429200000000002"/>
  </r>
  <r>
    <n v="7147"/>
    <x v="3544"/>
    <x v="3"/>
    <x v="825"/>
    <d v="2014-03-17T00:00:00"/>
    <s v="Standard Class"/>
    <s v="MH-17290"/>
    <s v="Marc Harrigan"/>
    <x v="2"/>
    <s v="United States"/>
    <x v="10"/>
    <x v="9"/>
    <n v="19140"/>
    <x v="3"/>
    <s v="OFF-ST-10004946"/>
    <x v="1"/>
    <x v="4"/>
    <x v="1770"/>
    <n v="43.28"/>
    <n v="1"/>
    <n v="0.2"/>
    <n v="3.246"/>
  </r>
  <r>
    <n v="7148"/>
    <x v="3545"/>
    <x v="0"/>
    <x v="1"/>
    <d v="2013-06-18T00:00:00"/>
    <s v="Standard Class"/>
    <s v="CB-12415"/>
    <s v="Christy Brittain"/>
    <x v="0"/>
    <s v="United States"/>
    <x v="85"/>
    <x v="15"/>
    <n v="11561"/>
    <x v="3"/>
    <s v="OFF-PA-10000241"/>
    <x v="1"/>
    <x v="10"/>
    <x v="1151"/>
    <n v="92.94"/>
    <n v="3"/>
    <n v="0"/>
    <n v="41.823"/>
  </r>
  <r>
    <n v="7149"/>
    <x v="3545"/>
    <x v="0"/>
    <x v="1"/>
    <d v="2013-06-18T00:00:00"/>
    <s v="Standard Class"/>
    <s v="CB-12415"/>
    <s v="Christy Brittain"/>
    <x v="0"/>
    <s v="United States"/>
    <x v="85"/>
    <x v="15"/>
    <n v="11561"/>
    <x v="3"/>
    <s v="OFF-AP-10004036"/>
    <x v="1"/>
    <x v="9"/>
    <x v="1273"/>
    <n v="52.56"/>
    <n v="3"/>
    <n v="0"/>
    <n v="18.396000000000001"/>
  </r>
  <r>
    <n v="7150"/>
    <x v="3546"/>
    <x v="1"/>
    <x v="153"/>
    <d v="2012-06-30T00:00:00"/>
    <s v="Standard Class"/>
    <s v="VD-21670"/>
    <s v="Valerie Dominguez"/>
    <x v="0"/>
    <s v="United States"/>
    <x v="12"/>
    <x v="5"/>
    <n v="77070"/>
    <x v="2"/>
    <s v="TEC-PH-10001578"/>
    <x v="2"/>
    <x v="7"/>
    <x v="1221"/>
    <n v="971.88"/>
    <n v="3"/>
    <n v="0.2"/>
    <n v="109.3365"/>
  </r>
  <r>
    <n v="7151"/>
    <x v="3547"/>
    <x v="3"/>
    <x v="66"/>
    <d v="2014-12-27T00:00:00"/>
    <s v="Standard Class"/>
    <s v="SR-20425"/>
    <s v="Sharelle Roach"/>
    <x v="2"/>
    <s v="United States"/>
    <x v="428"/>
    <x v="19"/>
    <n v="35401"/>
    <x v="0"/>
    <s v="FUR-CH-10002647"/>
    <x v="0"/>
    <x v="1"/>
    <x v="470"/>
    <n v="141.96"/>
    <n v="2"/>
    <n v="0"/>
    <n v="35.49"/>
  </r>
  <r>
    <n v="7152"/>
    <x v="3548"/>
    <x v="3"/>
    <x v="66"/>
    <d v="2014-12-26T00:00:00"/>
    <s v="Second Class"/>
    <s v="AG-10330"/>
    <s v="Alex Grayson"/>
    <x v="0"/>
    <s v="United States"/>
    <x v="123"/>
    <x v="16"/>
    <n v="85204"/>
    <x v="1"/>
    <s v="FUR-TA-10003008"/>
    <x v="0"/>
    <x v="3"/>
    <x v="946"/>
    <n v="182.55"/>
    <n v="2"/>
    <n v="0.5"/>
    <n v="-135.08699999999999"/>
  </r>
  <r>
    <n v="7153"/>
    <x v="3549"/>
    <x v="2"/>
    <x v="1148"/>
    <d v="2011-10-15T00:00:00"/>
    <s v="Standard Class"/>
    <s v="BP-11095"/>
    <s v="Bart Pistole"/>
    <x v="1"/>
    <s v="United States"/>
    <x v="108"/>
    <x v="3"/>
    <n v="28540"/>
    <x v="0"/>
    <s v="OFF-PA-10004071"/>
    <x v="1"/>
    <x v="10"/>
    <x v="412"/>
    <n v="88.768000000000001"/>
    <n v="2"/>
    <n v="0.2"/>
    <n v="31.0688"/>
  </r>
  <r>
    <n v="7154"/>
    <x v="3550"/>
    <x v="1"/>
    <x v="895"/>
    <d v="2012-12-15T00:00:00"/>
    <s v="Standard Class"/>
    <s v="JW-16075"/>
    <s v="Julia West"/>
    <x v="0"/>
    <s v="United States"/>
    <x v="22"/>
    <x v="10"/>
    <n v="60610"/>
    <x v="2"/>
    <s v="OFF-AP-10004980"/>
    <x v="1"/>
    <x v="9"/>
    <x v="967"/>
    <n v="53.088000000000001"/>
    <n v="7"/>
    <n v="0.8"/>
    <n v="-108.8304"/>
  </r>
  <r>
    <n v="7155"/>
    <x v="3551"/>
    <x v="1"/>
    <x v="707"/>
    <d v="2012-12-27T00:00:00"/>
    <s v="Second Class"/>
    <s v="LH-16900"/>
    <s v="Lena Hernandez"/>
    <x v="0"/>
    <s v="United States"/>
    <x v="38"/>
    <x v="32"/>
    <n v="31907"/>
    <x v="0"/>
    <s v="FUR-FU-10000747"/>
    <x v="0"/>
    <x v="5"/>
    <x v="1742"/>
    <n v="275.88"/>
    <n v="6"/>
    <n v="0"/>
    <n v="46.8996"/>
  </r>
  <r>
    <n v="7156"/>
    <x v="3551"/>
    <x v="1"/>
    <x v="707"/>
    <d v="2012-12-27T00:00:00"/>
    <s v="Second Class"/>
    <s v="LH-16900"/>
    <s v="Lena Hernandez"/>
    <x v="0"/>
    <s v="United States"/>
    <x v="38"/>
    <x v="32"/>
    <n v="31907"/>
    <x v="0"/>
    <s v="OFF-BI-10004492"/>
    <x v="1"/>
    <x v="8"/>
    <x v="347"/>
    <n v="157.9"/>
    <n v="5"/>
    <n v="0"/>
    <n v="74.212999999999994"/>
  </r>
  <r>
    <n v="7157"/>
    <x v="3552"/>
    <x v="3"/>
    <x v="568"/>
    <d v="2014-05-05T00:00:00"/>
    <s v="Standard Class"/>
    <s v="KT-16480"/>
    <s v="Kean Thornton"/>
    <x v="0"/>
    <s v="United States"/>
    <x v="334"/>
    <x v="30"/>
    <n v="7050"/>
    <x v="3"/>
    <s v="OFF-LA-10004055"/>
    <x v="1"/>
    <x v="2"/>
    <x v="737"/>
    <n v="4.91"/>
    <n v="1"/>
    <n v="0"/>
    <n v="2.4058999999999999"/>
  </r>
  <r>
    <n v="7158"/>
    <x v="3553"/>
    <x v="0"/>
    <x v="463"/>
    <d v="2013-01-04T00:00:00"/>
    <s v="Second Class"/>
    <s v="CC-12220"/>
    <s v="Chris Cortes"/>
    <x v="0"/>
    <s v="United States"/>
    <x v="1"/>
    <x v="1"/>
    <n v="90032"/>
    <x v="1"/>
    <s v="OFF-ST-10002485"/>
    <x v="1"/>
    <x v="4"/>
    <x v="209"/>
    <n v="87.92"/>
    <n v="4"/>
    <n v="0"/>
    <n v="0.87919999999999998"/>
  </r>
  <r>
    <n v="7159"/>
    <x v="3553"/>
    <x v="0"/>
    <x v="463"/>
    <d v="2013-01-04T00:00:00"/>
    <s v="Second Class"/>
    <s v="CC-12220"/>
    <s v="Chris Cortes"/>
    <x v="0"/>
    <s v="United States"/>
    <x v="1"/>
    <x v="1"/>
    <n v="90032"/>
    <x v="1"/>
    <s v="OFF-PA-10001243"/>
    <x v="1"/>
    <x v="10"/>
    <x v="1794"/>
    <n v="5.98"/>
    <n v="1"/>
    <n v="0"/>
    <n v="2.9302000000000001"/>
  </r>
  <r>
    <n v="7160"/>
    <x v="3554"/>
    <x v="1"/>
    <x v="1149"/>
    <d v="2012-05-18T00:00:00"/>
    <s v="Second Class"/>
    <s v="BF-11170"/>
    <s v="Ben Ferrer"/>
    <x v="2"/>
    <s v="United States"/>
    <x v="22"/>
    <x v="10"/>
    <n v="60623"/>
    <x v="2"/>
    <s v="TEC-PH-10004447"/>
    <x v="2"/>
    <x v="7"/>
    <x v="857"/>
    <n v="222.38399999999999"/>
    <n v="2"/>
    <n v="0.2"/>
    <n v="16.678799999999999"/>
  </r>
  <r>
    <n v="7161"/>
    <x v="3554"/>
    <x v="1"/>
    <x v="1149"/>
    <d v="2012-05-18T00:00:00"/>
    <s v="Second Class"/>
    <s v="BF-11170"/>
    <s v="Ben Ferrer"/>
    <x v="2"/>
    <s v="United States"/>
    <x v="22"/>
    <x v="10"/>
    <n v="60623"/>
    <x v="2"/>
    <s v="OFF-FA-10002280"/>
    <x v="1"/>
    <x v="13"/>
    <x v="653"/>
    <n v="16"/>
    <n v="4"/>
    <n v="0.2"/>
    <n v="5.6"/>
  </r>
  <r>
    <n v="7162"/>
    <x v="3555"/>
    <x v="2"/>
    <x v="1129"/>
    <d v="2011-09-07T00:00:00"/>
    <s v="Standard Class"/>
    <s v="MS-17770"/>
    <s v="Maxwell Schwartz"/>
    <x v="0"/>
    <s v="United States"/>
    <x v="102"/>
    <x v="17"/>
    <n v="23223"/>
    <x v="0"/>
    <s v="OFF-PA-10004734"/>
    <x v="1"/>
    <x v="10"/>
    <x v="335"/>
    <n v="21.84"/>
    <n v="3"/>
    <n v="0"/>
    <n v="10.92"/>
  </r>
  <r>
    <n v="7163"/>
    <x v="3555"/>
    <x v="2"/>
    <x v="1129"/>
    <d v="2011-09-07T00:00:00"/>
    <s v="Standard Class"/>
    <s v="MS-17770"/>
    <s v="Maxwell Schwartz"/>
    <x v="0"/>
    <s v="United States"/>
    <x v="102"/>
    <x v="17"/>
    <n v="23223"/>
    <x v="0"/>
    <s v="OFF-BI-10000145"/>
    <x v="1"/>
    <x v="8"/>
    <x v="735"/>
    <n v="15.6"/>
    <n v="5"/>
    <n v="0"/>
    <n v="7.6440000000000001"/>
  </r>
  <r>
    <n v="7164"/>
    <x v="3556"/>
    <x v="2"/>
    <x v="1150"/>
    <d v="2011-04-24T00:00:00"/>
    <s v="Second Class"/>
    <s v="AH-10030"/>
    <s v="Aaron Hawkins"/>
    <x v="1"/>
    <s v="United States"/>
    <x v="21"/>
    <x v="15"/>
    <n v="12180"/>
    <x v="3"/>
    <s v="OFF-EN-10004773"/>
    <x v="1"/>
    <x v="12"/>
    <x v="33"/>
    <n v="247.84"/>
    <n v="8"/>
    <n v="0"/>
    <n v="121.44159999999999"/>
  </r>
  <r>
    <n v="7165"/>
    <x v="3556"/>
    <x v="2"/>
    <x v="1150"/>
    <d v="2011-04-24T00:00:00"/>
    <s v="Second Class"/>
    <s v="AH-10030"/>
    <s v="Aaron Hawkins"/>
    <x v="1"/>
    <s v="United States"/>
    <x v="21"/>
    <x v="15"/>
    <n v="12180"/>
    <x v="3"/>
    <s v="OFF-BI-10004970"/>
    <x v="1"/>
    <x v="8"/>
    <x v="908"/>
    <n v="9.9120000000000008"/>
    <n v="3"/>
    <n v="0.2"/>
    <n v="3.3452999999999999"/>
  </r>
  <r>
    <n v="7166"/>
    <x v="3557"/>
    <x v="0"/>
    <x v="251"/>
    <d v="2013-09-23T00:00:00"/>
    <s v="First Class"/>
    <s v="CK-12595"/>
    <s v="Clytie Kelty"/>
    <x v="0"/>
    <s v="United States"/>
    <x v="205"/>
    <x v="34"/>
    <n v="2908"/>
    <x v="3"/>
    <s v="OFF-ST-10000604"/>
    <x v="1"/>
    <x v="4"/>
    <x v="54"/>
    <n v="69.52"/>
    <n v="2"/>
    <n v="0"/>
    <n v="17.38"/>
  </r>
  <r>
    <n v="7167"/>
    <x v="3558"/>
    <x v="2"/>
    <x v="192"/>
    <d v="2011-07-24T00:00:00"/>
    <s v="Second Class"/>
    <s v="NP-18325"/>
    <s v="Naresj Patel"/>
    <x v="0"/>
    <s v="United States"/>
    <x v="8"/>
    <x v="1"/>
    <n v="94122"/>
    <x v="1"/>
    <s v="OFF-AR-10003190"/>
    <x v="1"/>
    <x v="6"/>
    <x v="643"/>
    <n v="11.52"/>
    <n v="4"/>
    <n v="0"/>
    <n v="3.2256"/>
  </r>
  <r>
    <n v="7168"/>
    <x v="3558"/>
    <x v="2"/>
    <x v="192"/>
    <d v="2011-07-24T00:00:00"/>
    <s v="Second Class"/>
    <s v="NP-18325"/>
    <s v="Naresj Patel"/>
    <x v="0"/>
    <s v="United States"/>
    <x v="8"/>
    <x v="1"/>
    <n v="94122"/>
    <x v="1"/>
    <s v="FUR-CH-10000155"/>
    <x v="0"/>
    <x v="1"/>
    <x v="1157"/>
    <n v="717.72"/>
    <n v="3"/>
    <n v="0.2"/>
    <n v="71.772000000000006"/>
  </r>
  <r>
    <n v="7169"/>
    <x v="3558"/>
    <x v="2"/>
    <x v="192"/>
    <d v="2011-07-24T00:00:00"/>
    <s v="Second Class"/>
    <s v="NP-18325"/>
    <s v="Naresj Patel"/>
    <x v="0"/>
    <s v="United States"/>
    <x v="8"/>
    <x v="1"/>
    <n v="94122"/>
    <x v="1"/>
    <s v="OFF-ST-10003058"/>
    <x v="1"/>
    <x v="4"/>
    <x v="388"/>
    <n v="236.5"/>
    <n v="10"/>
    <n v="0"/>
    <n v="68.584999999999994"/>
  </r>
  <r>
    <n v="7170"/>
    <x v="3558"/>
    <x v="2"/>
    <x v="192"/>
    <d v="2011-07-24T00:00:00"/>
    <s v="Second Class"/>
    <s v="NP-18325"/>
    <s v="Naresj Patel"/>
    <x v="0"/>
    <s v="United States"/>
    <x v="8"/>
    <x v="1"/>
    <n v="94122"/>
    <x v="1"/>
    <s v="FUR-TA-10004767"/>
    <x v="0"/>
    <x v="3"/>
    <x v="1147"/>
    <n v="170.352"/>
    <n v="3"/>
    <n v="0.2"/>
    <n v="19.1646"/>
  </r>
  <r>
    <n v="7171"/>
    <x v="3559"/>
    <x v="3"/>
    <x v="1048"/>
    <d v="2014-10-15T00:00:00"/>
    <s v="Standard Class"/>
    <s v="GM-14440"/>
    <s v="Gary McGarr"/>
    <x v="0"/>
    <s v="United States"/>
    <x v="20"/>
    <x v="15"/>
    <n v="10009"/>
    <x v="3"/>
    <s v="FUR-CH-10002372"/>
    <x v="0"/>
    <x v="1"/>
    <x v="390"/>
    <n v="145.76400000000001"/>
    <n v="2"/>
    <n v="0.1"/>
    <n v="3.2391999999999999"/>
  </r>
  <r>
    <n v="7172"/>
    <x v="3560"/>
    <x v="3"/>
    <x v="1016"/>
    <d v="2014-04-28T00:00:00"/>
    <s v="Second Class"/>
    <s v="SG-20605"/>
    <s v="Speros Goranitis"/>
    <x v="0"/>
    <s v="United States"/>
    <x v="8"/>
    <x v="1"/>
    <n v="94109"/>
    <x v="1"/>
    <s v="TEC-AC-10000158"/>
    <x v="2"/>
    <x v="11"/>
    <x v="353"/>
    <n v="107.97"/>
    <n v="3"/>
    <n v="0"/>
    <n v="22.6737"/>
  </r>
  <r>
    <n v="7173"/>
    <x v="3561"/>
    <x v="3"/>
    <x v="606"/>
    <d v="2014-03-31T00:00:00"/>
    <s v="Standard Class"/>
    <s v="HK-14890"/>
    <s v="Heather Kirkland"/>
    <x v="1"/>
    <s v="United States"/>
    <x v="12"/>
    <x v="5"/>
    <n v="77070"/>
    <x v="2"/>
    <s v="TEC-AC-10000158"/>
    <x v="2"/>
    <x v="11"/>
    <x v="353"/>
    <n v="143.96"/>
    <n v="5"/>
    <n v="0.2"/>
    <n v="1.7995000000000001"/>
  </r>
  <r>
    <n v="7174"/>
    <x v="3561"/>
    <x v="3"/>
    <x v="606"/>
    <d v="2014-03-31T00:00:00"/>
    <s v="Standard Class"/>
    <s v="HK-14890"/>
    <s v="Heather Kirkland"/>
    <x v="1"/>
    <s v="United States"/>
    <x v="12"/>
    <x v="5"/>
    <n v="77070"/>
    <x v="2"/>
    <s v="TEC-CO-10002313"/>
    <x v="2"/>
    <x v="16"/>
    <x v="345"/>
    <n v="2399.96"/>
    <n v="5"/>
    <n v="0.2"/>
    <n v="569.9905"/>
  </r>
  <r>
    <n v="7175"/>
    <x v="3561"/>
    <x v="3"/>
    <x v="606"/>
    <d v="2014-03-31T00:00:00"/>
    <s v="Standard Class"/>
    <s v="HK-14890"/>
    <s v="Heather Kirkland"/>
    <x v="1"/>
    <s v="United States"/>
    <x v="12"/>
    <x v="5"/>
    <n v="77070"/>
    <x v="2"/>
    <s v="OFF-PA-10002581"/>
    <x v="1"/>
    <x v="10"/>
    <x v="1300"/>
    <n v="74.352000000000004"/>
    <n v="3"/>
    <n v="0.2"/>
    <n v="23.234999999999999"/>
  </r>
  <r>
    <n v="7176"/>
    <x v="3561"/>
    <x v="3"/>
    <x v="606"/>
    <d v="2014-03-31T00:00:00"/>
    <s v="Standard Class"/>
    <s v="HK-14890"/>
    <s v="Heather Kirkland"/>
    <x v="1"/>
    <s v="United States"/>
    <x v="12"/>
    <x v="5"/>
    <n v="77070"/>
    <x v="2"/>
    <s v="OFF-AP-10001205"/>
    <x v="1"/>
    <x v="9"/>
    <x v="1285"/>
    <n v="87.168000000000006"/>
    <n v="8"/>
    <n v="0.8"/>
    <n v="-226.63679999999999"/>
  </r>
  <r>
    <n v="7177"/>
    <x v="3561"/>
    <x v="3"/>
    <x v="606"/>
    <d v="2014-03-31T00:00:00"/>
    <s v="Standard Class"/>
    <s v="HK-14890"/>
    <s v="Heather Kirkland"/>
    <x v="1"/>
    <s v="United States"/>
    <x v="12"/>
    <x v="5"/>
    <n v="77070"/>
    <x v="2"/>
    <s v="OFF-ST-10000344"/>
    <x v="1"/>
    <x v="4"/>
    <x v="1013"/>
    <n v="32.231999999999999"/>
    <n v="3"/>
    <n v="0.2"/>
    <n v="2.4174000000000002"/>
  </r>
  <r>
    <n v="7178"/>
    <x v="3562"/>
    <x v="3"/>
    <x v="464"/>
    <d v="2014-11-05T00:00:00"/>
    <s v="Standard Class"/>
    <s v="MY-18295"/>
    <s v="Muhammed Yedwab"/>
    <x v="1"/>
    <s v="United States"/>
    <x v="10"/>
    <x v="9"/>
    <n v="19140"/>
    <x v="3"/>
    <s v="OFF-BI-10002897"/>
    <x v="1"/>
    <x v="8"/>
    <x v="1793"/>
    <n v="2.202"/>
    <n v="2"/>
    <n v="0.7"/>
    <n v="-1.5414000000000001"/>
  </r>
  <r>
    <n v="7179"/>
    <x v="3562"/>
    <x v="3"/>
    <x v="464"/>
    <d v="2014-11-05T00:00:00"/>
    <s v="Standard Class"/>
    <s v="MY-18295"/>
    <s v="Muhammed Yedwab"/>
    <x v="1"/>
    <s v="United States"/>
    <x v="10"/>
    <x v="9"/>
    <n v="19140"/>
    <x v="3"/>
    <s v="OFF-BI-10003694"/>
    <x v="1"/>
    <x v="8"/>
    <x v="850"/>
    <n v="9.3960000000000008"/>
    <n v="3"/>
    <n v="0.7"/>
    <n v="-7.5167999999999999"/>
  </r>
  <r>
    <n v="7180"/>
    <x v="3563"/>
    <x v="0"/>
    <x v="696"/>
    <d v="2013-11-19T00:00:00"/>
    <s v="Standard Class"/>
    <s v="RC-19960"/>
    <s v="Ryan Crowe"/>
    <x v="0"/>
    <s v="United States"/>
    <x v="248"/>
    <x v="39"/>
    <n v="21215"/>
    <x v="3"/>
    <s v="TEC-PH-10001644"/>
    <x v="2"/>
    <x v="7"/>
    <x v="1485"/>
    <n v="89.97"/>
    <n v="3"/>
    <n v="0"/>
    <n v="25.191600000000001"/>
  </r>
  <r>
    <n v="7181"/>
    <x v="3564"/>
    <x v="2"/>
    <x v="1037"/>
    <d v="2011-08-01T00:00:00"/>
    <s v="First Class"/>
    <s v="JO-15145"/>
    <s v="Jack O'Briant"/>
    <x v="1"/>
    <s v="United States"/>
    <x v="417"/>
    <x v="32"/>
    <n v="30605"/>
    <x v="0"/>
    <s v="OFF-AR-10002399"/>
    <x v="1"/>
    <x v="6"/>
    <x v="316"/>
    <n v="12.78"/>
    <n v="3"/>
    <n v="0"/>
    <n v="5.2397999999999998"/>
  </r>
  <r>
    <n v="7182"/>
    <x v="3565"/>
    <x v="0"/>
    <x v="797"/>
    <d v="2013-12-31T00:00:00"/>
    <s v="Second Class"/>
    <s v="MW-18220"/>
    <s v="Mitch Webber"/>
    <x v="0"/>
    <s v="United States"/>
    <x v="152"/>
    <x v="24"/>
    <n v="43130"/>
    <x v="3"/>
    <s v="TEC-AC-10003063"/>
    <x v="2"/>
    <x v="11"/>
    <x v="1052"/>
    <n v="40"/>
    <n v="2"/>
    <n v="0.2"/>
    <n v="0.5"/>
  </r>
  <r>
    <n v="7183"/>
    <x v="3566"/>
    <x v="3"/>
    <x v="504"/>
    <d v="2014-05-05T00:00:00"/>
    <s v="Standard Class"/>
    <s v="NZ-18565"/>
    <s v="Nick Zandusky"/>
    <x v="2"/>
    <s v="United States"/>
    <x v="1"/>
    <x v="1"/>
    <n v="90032"/>
    <x v="1"/>
    <s v="OFF-BI-10002071"/>
    <x v="1"/>
    <x v="8"/>
    <x v="692"/>
    <n v="23.24"/>
    <n v="5"/>
    <n v="0.2"/>
    <n v="7.5529999999999999"/>
  </r>
  <r>
    <n v="7184"/>
    <x v="3567"/>
    <x v="3"/>
    <x v="81"/>
    <d v="2014-04-24T00:00:00"/>
    <s v="First Class"/>
    <s v="JM-15250"/>
    <s v="Janet Martin"/>
    <x v="0"/>
    <s v="United States"/>
    <x v="248"/>
    <x v="39"/>
    <n v="21215"/>
    <x v="3"/>
    <s v="FUR-CH-10004218"/>
    <x v="0"/>
    <x v="1"/>
    <x v="38"/>
    <n v="908.82"/>
    <n v="9"/>
    <n v="0"/>
    <n v="227.20500000000001"/>
  </r>
  <r>
    <n v="7185"/>
    <x v="3568"/>
    <x v="3"/>
    <x v="629"/>
    <d v="2014-08-25T00:00:00"/>
    <s v="Standard Class"/>
    <s v="ED-13885"/>
    <s v="Emily Ducich"/>
    <x v="2"/>
    <s v="United States"/>
    <x v="12"/>
    <x v="5"/>
    <n v="77095"/>
    <x v="2"/>
    <s v="OFF-SU-10000432"/>
    <x v="1"/>
    <x v="14"/>
    <x v="1549"/>
    <n v="5.5519999999999996"/>
    <n v="2"/>
    <n v="0.2"/>
    <n v="-1.0409999999999999"/>
  </r>
  <r>
    <n v="7186"/>
    <x v="3568"/>
    <x v="3"/>
    <x v="629"/>
    <d v="2014-08-25T00:00:00"/>
    <s v="Standard Class"/>
    <s v="ED-13885"/>
    <s v="Emily Ducich"/>
    <x v="2"/>
    <s v="United States"/>
    <x v="12"/>
    <x v="5"/>
    <n v="77095"/>
    <x v="2"/>
    <s v="OFF-AR-10003183"/>
    <x v="1"/>
    <x v="6"/>
    <x v="1390"/>
    <n v="8.016"/>
    <n v="3"/>
    <n v="0.2"/>
    <n v="1.002"/>
  </r>
  <r>
    <n v="7187"/>
    <x v="3568"/>
    <x v="3"/>
    <x v="629"/>
    <d v="2014-08-25T00:00:00"/>
    <s v="Standard Class"/>
    <s v="ED-13885"/>
    <s v="Emily Ducich"/>
    <x v="2"/>
    <s v="United States"/>
    <x v="12"/>
    <x v="5"/>
    <n v="77095"/>
    <x v="2"/>
    <s v="FUR-CH-10002017"/>
    <x v="0"/>
    <x v="1"/>
    <x v="1368"/>
    <n v="74.591999999999999"/>
    <n v="4"/>
    <n v="0.3"/>
    <n v="-2.1312000000000002"/>
  </r>
  <r>
    <n v="7188"/>
    <x v="3568"/>
    <x v="3"/>
    <x v="629"/>
    <d v="2014-08-25T00:00:00"/>
    <s v="Standard Class"/>
    <s v="ED-13885"/>
    <s v="Emily Ducich"/>
    <x v="2"/>
    <s v="United States"/>
    <x v="12"/>
    <x v="5"/>
    <n v="77095"/>
    <x v="2"/>
    <s v="FUR-FU-10003247"/>
    <x v="0"/>
    <x v="5"/>
    <x v="1456"/>
    <n v="16.783999999999999"/>
    <n v="2"/>
    <n v="0.6"/>
    <n v="-22.238800000000001"/>
  </r>
  <r>
    <n v="7189"/>
    <x v="3568"/>
    <x v="3"/>
    <x v="629"/>
    <d v="2014-08-25T00:00:00"/>
    <s v="Standard Class"/>
    <s v="ED-13885"/>
    <s v="Emily Ducich"/>
    <x v="2"/>
    <s v="United States"/>
    <x v="12"/>
    <x v="5"/>
    <n v="77095"/>
    <x v="2"/>
    <s v="OFF-AP-10001563"/>
    <x v="1"/>
    <x v="9"/>
    <x v="530"/>
    <n v="38.863999999999997"/>
    <n v="4"/>
    <n v="0.8"/>
    <n v="-99.103200000000001"/>
  </r>
  <r>
    <n v="7190"/>
    <x v="3569"/>
    <x v="0"/>
    <x v="396"/>
    <d v="2013-11-16T00:00:00"/>
    <s v="First Class"/>
    <s v="DW-13480"/>
    <s v="Dianna Wilson"/>
    <x v="2"/>
    <s v="United States"/>
    <x v="70"/>
    <x v="1"/>
    <n v="92024"/>
    <x v="1"/>
    <s v="TEC-PH-10004908"/>
    <x v="2"/>
    <x v="7"/>
    <x v="1474"/>
    <n v="203.976"/>
    <n v="3"/>
    <n v="0.2"/>
    <n v="25.497"/>
  </r>
  <r>
    <n v="7191"/>
    <x v="3569"/>
    <x v="0"/>
    <x v="396"/>
    <d v="2013-11-16T00:00:00"/>
    <s v="First Class"/>
    <s v="DW-13480"/>
    <s v="Dianna Wilson"/>
    <x v="2"/>
    <s v="United States"/>
    <x v="70"/>
    <x v="1"/>
    <n v="92024"/>
    <x v="1"/>
    <s v="FUR-TA-10003392"/>
    <x v="0"/>
    <x v="3"/>
    <x v="1639"/>
    <n v="674.35199999999998"/>
    <n v="3"/>
    <n v="0.2"/>
    <n v="-8.4293999999999993"/>
  </r>
  <r>
    <n v="7192"/>
    <x v="3570"/>
    <x v="0"/>
    <x v="393"/>
    <d v="2013-07-10T00:00:00"/>
    <s v="Second Class"/>
    <s v="JK-15205"/>
    <s v="Jamie Kunitz"/>
    <x v="0"/>
    <s v="United States"/>
    <x v="146"/>
    <x v="2"/>
    <n v="33012"/>
    <x v="0"/>
    <s v="OFF-BI-10004140"/>
    <x v="1"/>
    <x v="8"/>
    <x v="304"/>
    <n v="5.3879999999999999"/>
    <n v="4"/>
    <n v="0.7"/>
    <n v="-4.49"/>
  </r>
  <r>
    <n v="7193"/>
    <x v="3570"/>
    <x v="0"/>
    <x v="393"/>
    <d v="2013-07-10T00:00:00"/>
    <s v="Second Class"/>
    <s v="JK-15205"/>
    <s v="Jamie Kunitz"/>
    <x v="0"/>
    <s v="United States"/>
    <x v="146"/>
    <x v="2"/>
    <n v="33012"/>
    <x v="0"/>
    <s v="OFF-AR-10003631"/>
    <x v="1"/>
    <x v="6"/>
    <x v="33"/>
    <n v="30.975999999999999"/>
    <n v="8"/>
    <n v="0.2"/>
    <n v="5.0335999999999999"/>
  </r>
  <r>
    <n v="7194"/>
    <x v="3571"/>
    <x v="0"/>
    <x v="1151"/>
    <d v="2013-02-14T00:00:00"/>
    <s v="First Class"/>
    <s v="JS-15880"/>
    <s v="John Stevenson"/>
    <x v="0"/>
    <s v="United States"/>
    <x v="118"/>
    <x v="32"/>
    <n v="30318"/>
    <x v="0"/>
    <s v="OFF-ST-10003716"/>
    <x v="1"/>
    <x v="4"/>
    <x v="889"/>
    <n v="1350.12"/>
    <n v="6"/>
    <n v="0"/>
    <n v="175.51560000000001"/>
  </r>
  <r>
    <n v="7195"/>
    <x v="3571"/>
    <x v="0"/>
    <x v="1151"/>
    <d v="2013-02-14T00:00:00"/>
    <s v="First Class"/>
    <s v="JS-15880"/>
    <s v="John Stevenson"/>
    <x v="0"/>
    <s v="United States"/>
    <x v="118"/>
    <x v="32"/>
    <n v="30318"/>
    <x v="0"/>
    <s v="OFF-BI-10003274"/>
    <x v="1"/>
    <x v="8"/>
    <x v="122"/>
    <n v="15.92"/>
    <n v="4"/>
    <n v="0"/>
    <n v="7.4824000000000002"/>
  </r>
  <r>
    <n v="7196"/>
    <x v="3572"/>
    <x v="0"/>
    <x v="373"/>
    <d v="2013-11-18T00:00:00"/>
    <s v="Standard Class"/>
    <s v="PO-19180"/>
    <s v="Philisse Overcash"/>
    <x v="2"/>
    <s v="United States"/>
    <x v="4"/>
    <x v="4"/>
    <n v="98103"/>
    <x v="1"/>
    <s v="FUR-FU-10004848"/>
    <x v="0"/>
    <x v="5"/>
    <x v="1301"/>
    <n v="19.54"/>
    <n v="2"/>
    <n v="0"/>
    <n v="7.2298"/>
  </r>
  <r>
    <n v="7197"/>
    <x v="3573"/>
    <x v="2"/>
    <x v="759"/>
    <d v="2011-04-30T00:00:00"/>
    <s v="Standard Class"/>
    <s v="MH-17290"/>
    <s v="Marc Harrigan"/>
    <x v="2"/>
    <s v="United States"/>
    <x v="1"/>
    <x v="1"/>
    <n v="90036"/>
    <x v="1"/>
    <s v="OFF-AR-10003504"/>
    <x v="1"/>
    <x v="6"/>
    <x v="1026"/>
    <n v="21.4"/>
    <n v="5"/>
    <n v="0"/>
    <n v="6.2060000000000004"/>
  </r>
  <r>
    <n v="7198"/>
    <x v="3573"/>
    <x v="2"/>
    <x v="759"/>
    <d v="2011-04-30T00:00:00"/>
    <s v="Standard Class"/>
    <s v="MH-17290"/>
    <s v="Marc Harrigan"/>
    <x v="2"/>
    <s v="United States"/>
    <x v="1"/>
    <x v="1"/>
    <n v="90036"/>
    <x v="1"/>
    <s v="OFF-LA-10000305"/>
    <x v="1"/>
    <x v="2"/>
    <x v="1707"/>
    <n v="12.6"/>
    <n v="2"/>
    <n v="0"/>
    <n v="5.7960000000000003"/>
  </r>
  <r>
    <n v="7199"/>
    <x v="3574"/>
    <x v="1"/>
    <x v="1067"/>
    <d v="2012-08-15T00:00:00"/>
    <s v="Standard Class"/>
    <s v="PO-19180"/>
    <s v="Philisse Overcash"/>
    <x v="2"/>
    <s v="United States"/>
    <x v="20"/>
    <x v="15"/>
    <n v="10035"/>
    <x v="3"/>
    <s v="OFF-AR-10001427"/>
    <x v="1"/>
    <x v="6"/>
    <x v="248"/>
    <n v="11.96"/>
    <n v="2"/>
    <n v="0"/>
    <n v="3.1095999999999999"/>
  </r>
  <r>
    <n v="7200"/>
    <x v="3574"/>
    <x v="1"/>
    <x v="1067"/>
    <d v="2012-08-15T00:00:00"/>
    <s v="Standard Class"/>
    <s v="PO-19180"/>
    <s v="Philisse Overcash"/>
    <x v="2"/>
    <s v="United States"/>
    <x v="20"/>
    <x v="15"/>
    <n v="10035"/>
    <x v="3"/>
    <s v="TEC-PH-10004614"/>
    <x v="2"/>
    <x v="7"/>
    <x v="299"/>
    <n v="138"/>
    <n v="2"/>
    <n v="0"/>
    <n v="34.5"/>
  </r>
  <r>
    <n v="7201"/>
    <x v="3575"/>
    <x v="0"/>
    <x v="581"/>
    <d v="2013-04-12T00:00:00"/>
    <s v="Standard Class"/>
    <s v="HF-14995"/>
    <s v="Herbert Flentye"/>
    <x v="0"/>
    <s v="United States"/>
    <x v="2"/>
    <x v="2"/>
    <n v="33311"/>
    <x v="0"/>
    <s v="TEC-PH-10001944"/>
    <x v="2"/>
    <x v="7"/>
    <x v="1262"/>
    <n v="116.76"/>
    <n v="1"/>
    <n v="0.2"/>
    <n v="14.595000000000001"/>
  </r>
  <r>
    <n v="7202"/>
    <x v="3575"/>
    <x v="0"/>
    <x v="581"/>
    <d v="2013-04-12T00:00:00"/>
    <s v="Standard Class"/>
    <s v="HF-14995"/>
    <s v="Herbert Flentye"/>
    <x v="0"/>
    <s v="United States"/>
    <x v="2"/>
    <x v="2"/>
    <n v="33311"/>
    <x v="0"/>
    <s v="FUR-TA-10001039"/>
    <x v="0"/>
    <x v="3"/>
    <x v="824"/>
    <n v="331.02300000000002"/>
    <n v="7"/>
    <n v="0.45"/>
    <n v="-114.35339999999999"/>
  </r>
  <r>
    <n v="7203"/>
    <x v="3576"/>
    <x v="0"/>
    <x v="99"/>
    <d v="2013-10-29T00:00:00"/>
    <s v="Same Day"/>
    <s v="VB-21745"/>
    <s v="Victoria Brennan"/>
    <x v="1"/>
    <s v="United States"/>
    <x v="30"/>
    <x v="15"/>
    <n v="14609"/>
    <x v="3"/>
    <s v="FUR-FU-10003806"/>
    <x v="0"/>
    <x v="5"/>
    <x v="1795"/>
    <n v="756.8"/>
    <n v="5"/>
    <n v="0"/>
    <n v="75.680000000000007"/>
  </r>
  <r>
    <n v="7204"/>
    <x v="3577"/>
    <x v="2"/>
    <x v="282"/>
    <d v="2012-02-01T00:00:00"/>
    <s v="Standard Class"/>
    <s v="MG-17890"/>
    <s v="Michael Granlund"/>
    <x v="2"/>
    <s v="United States"/>
    <x v="490"/>
    <x v="10"/>
    <n v="60174"/>
    <x v="2"/>
    <s v="FUR-FU-10002111"/>
    <x v="0"/>
    <x v="5"/>
    <x v="1656"/>
    <n v="8.7360000000000007"/>
    <n v="3"/>
    <n v="0.6"/>
    <n v="-4.8048000000000002"/>
  </r>
  <r>
    <n v="7205"/>
    <x v="3578"/>
    <x v="1"/>
    <x v="229"/>
    <d v="2012-09-17T00:00:00"/>
    <s v="Standard Class"/>
    <s v="BO-11425"/>
    <s v="Bobby Odegard"/>
    <x v="0"/>
    <s v="United States"/>
    <x v="20"/>
    <x v="15"/>
    <n v="10024"/>
    <x v="3"/>
    <s v="OFF-AR-10000817"/>
    <x v="1"/>
    <x v="6"/>
    <x v="1255"/>
    <n v="6.08"/>
    <n v="2"/>
    <n v="0"/>
    <n v="2.0672000000000001"/>
  </r>
  <r>
    <n v="7206"/>
    <x v="3579"/>
    <x v="3"/>
    <x v="280"/>
    <d v="2014-07-10T00:00:00"/>
    <s v="Standard Class"/>
    <s v="CM-12115"/>
    <s v="Chad McGuire"/>
    <x v="0"/>
    <s v="United States"/>
    <x v="8"/>
    <x v="1"/>
    <n v="94109"/>
    <x v="1"/>
    <s v="FUR-FU-10001424"/>
    <x v="0"/>
    <x v="5"/>
    <x v="691"/>
    <n v="17.46"/>
    <n v="2"/>
    <n v="0"/>
    <n v="5.9363999999999999"/>
  </r>
  <r>
    <n v="7207"/>
    <x v="3579"/>
    <x v="3"/>
    <x v="280"/>
    <d v="2014-07-10T00:00:00"/>
    <s v="Standard Class"/>
    <s v="CM-12115"/>
    <s v="Chad McGuire"/>
    <x v="0"/>
    <s v="United States"/>
    <x v="8"/>
    <x v="1"/>
    <n v="94109"/>
    <x v="1"/>
    <s v="TEC-MA-10002930"/>
    <x v="2"/>
    <x v="15"/>
    <x v="1775"/>
    <n v="369.16"/>
    <n v="11"/>
    <n v="0.2"/>
    <n v="32.301499999999997"/>
  </r>
  <r>
    <n v="7208"/>
    <x v="3580"/>
    <x v="0"/>
    <x v="108"/>
    <d v="2013-09-14T00:00:00"/>
    <s v="First Class"/>
    <s v="LC-16930"/>
    <s v="Linda Cazamias"/>
    <x v="1"/>
    <s v="United States"/>
    <x v="42"/>
    <x v="16"/>
    <n v="85023"/>
    <x v="1"/>
    <s v="OFF-AR-10003759"/>
    <x v="1"/>
    <x v="6"/>
    <x v="838"/>
    <n v="2.9119999999999999"/>
    <n v="2"/>
    <n v="0.2"/>
    <n v="0.91"/>
  </r>
  <r>
    <n v="7209"/>
    <x v="3580"/>
    <x v="0"/>
    <x v="108"/>
    <d v="2013-09-14T00:00:00"/>
    <s v="First Class"/>
    <s v="LC-16930"/>
    <s v="Linda Cazamias"/>
    <x v="1"/>
    <s v="United States"/>
    <x v="42"/>
    <x v="16"/>
    <n v="85023"/>
    <x v="1"/>
    <s v="OFF-PA-10001837"/>
    <x v="1"/>
    <x v="10"/>
    <x v="1791"/>
    <n v="20.736000000000001"/>
    <n v="4"/>
    <n v="0.2"/>
    <n v="7.2576000000000001"/>
  </r>
  <r>
    <n v="7210"/>
    <x v="3580"/>
    <x v="0"/>
    <x v="108"/>
    <d v="2013-09-14T00:00:00"/>
    <s v="First Class"/>
    <s v="LC-16930"/>
    <s v="Linda Cazamias"/>
    <x v="1"/>
    <s v="United States"/>
    <x v="42"/>
    <x v="16"/>
    <n v="85023"/>
    <x v="1"/>
    <s v="OFF-PA-10001667"/>
    <x v="1"/>
    <x v="10"/>
    <x v="453"/>
    <n v="9.5679999999999996"/>
    <n v="2"/>
    <n v="0.2"/>
    <n v="2.99"/>
  </r>
  <r>
    <n v="7211"/>
    <x v="3581"/>
    <x v="0"/>
    <x v="799"/>
    <d v="2013-07-06T00:00:00"/>
    <s v="Standard Class"/>
    <s v="EH-13765"/>
    <s v="Edward Hooks"/>
    <x v="1"/>
    <s v="United States"/>
    <x v="4"/>
    <x v="4"/>
    <n v="98115"/>
    <x v="1"/>
    <s v="OFF-PA-10000246"/>
    <x v="1"/>
    <x v="10"/>
    <x v="1586"/>
    <n v="30.18"/>
    <n v="3"/>
    <n v="0"/>
    <n v="13.8828"/>
  </r>
  <r>
    <n v="7212"/>
    <x v="3581"/>
    <x v="0"/>
    <x v="799"/>
    <d v="2013-07-06T00:00:00"/>
    <s v="Standard Class"/>
    <s v="EH-13765"/>
    <s v="Edward Hooks"/>
    <x v="1"/>
    <s v="United States"/>
    <x v="4"/>
    <x v="4"/>
    <n v="98115"/>
    <x v="1"/>
    <s v="OFF-BI-10001078"/>
    <x v="1"/>
    <x v="8"/>
    <x v="61"/>
    <n v="51.648000000000003"/>
    <n v="12"/>
    <n v="0.2"/>
    <n v="18.7224"/>
  </r>
  <r>
    <n v="7213"/>
    <x v="3581"/>
    <x v="0"/>
    <x v="799"/>
    <d v="2013-07-06T00:00:00"/>
    <s v="Standard Class"/>
    <s v="EH-13765"/>
    <s v="Edward Hooks"/>
    <x v="1"/>
    <s v="United States"/>
    <x v="4"/>
    <x v="4"/>
    <n v="98115"/>
    <x v="1"/>
    <s v="OFF-BI-10000138"/>
    <x v="1"/>
    <x v="8"/>
    <x v="600"/>
    <n v="11.231999999999999"/>
    <n v="3"/>
    <n v="0.2"/>
    <n v="3.9312"/>
  </r>
  <r>
    <n v="7214"/>
    <x v="3582"/>
    <x v="3"/>
    <x v="453"/>
    <d v="2014-10-20T00:00:00"/>
    <s v="Standard Class"/>
    <s v="MC-17275"/>
    <s v="Marc Crier"/>
    <x v="0"/>
    <s v="United States"/>
    <x v="491"/>
    <x v="1"/>
    <n v="93010"/>
    <x v="1"/>
    <s v="OFF-LA-10002034"/>
    <x v="1"/>
    <x v="2"/>
    <x v="1102"/>
    <n v="14.73"/>
    <n v="3"/>
    <n v="0"/>
    <n v="7.2176999999999998"/>
  </r>
  <r>
    <n v="7215"/>
    <x v="3583"/>
    <x v="1"/>
    <x v="874"/>
    <d v="2012-09-30T00:00:00"/>
    <s v="Second Class"/>
    <s v="HW-14935"/>
    <s v="Helen Wasserman"/>
    <x v="1"/>
    <s v="United States"/>
    <x v="66"/>
    <x v="12"/>
    <n v="48205"/>
    <x v="2"/>
    <s v="OFF-AR-10000127"/>
    <x v="1"/>
    <x v="6"/>
    <x v="1186"/>
    <n v="16.399999999999999"/>
    <n v="5"/>
    <n v="0"/>
    <n v="4.7560000000000002"/>
  </r>
  <r>
    <n v="7216"/>
    <x v="3583"/>
    <x v="1"/>
    <x v="874"/>
    <d v="2012-09-30T00:00:00"/>
    <s v="Second Class"/>
    <s v="HW-14935"/>
    <s v="Helen Wasserman"/>
    <x v="1"/>
    <s v="United States"/>
    <x v="66"/>
    <x v="12"/>
    <n v="48205"/>
    <x v="2"/>
    <s v="OFF-PA-10003172"/>
    <x v="1"/>
    <x v="10"/>
    <x v="846"/>
    <n v="25.92"/>
    <n v="4"/>
    <n v="0"/>
    <n v="12.441599999999999"/>
  </r>
  <r>
    <n v="7217"/>
    <x v="3584"/>
    <x v="1"/>
    <x v="910"/>
    <d v="2012-06-05T00:00:00"/>
    <s v="First Class"/>
    <s v="LC-16870"/>
    <s v="Lena Cacioppo"/>
    <x v="0"/>
    <s v="United States"/>
    <x v="8"/>
    <x v="1"/>
    <n v="94109"/>
    <x v="1"/>
    <s v="OFF-AR-10001246"/>
    <x v="1"/>
    <x v="6"/>
    <x v="450"/>
    <n v="8.82"/>
    <n v="3"/>
    <n v="0"/>
    <n v="2.5577999999999999"/>
  </r>
  <r>
    <n v="7218"/>
    <x v="3584"/>
    <x v="1"/>
    <x v="910"/>
    <d v="2012-06-05T00:00:00"/>
    <s v="First Class"/>
    <s v="LC-16870"/>
    <s v="Lena Cacioppo"/>
    <x v="0"/>
    <s v="United States"/>
    <x v="8"/>
    <x v="1"/>
    <n v="94109"/>
    <x v="1"/>
    <s v="OFF-BI-10002026"/>
    <x v="1"/>
    <x v="8"/>
    <x v="1749"/>
    <n v="62.496000000000002"/>
    <n v="2"/>
    <n v="0.2"/>
    <n v="21.8736"/>
  </r>
  <r>
    <n v="7219"/>
    <x v="3584"/>
    <x v="1"/>
    <x v="910"/>
    <d v="2012-06-05T00:00:00"/>
    <s v="First Class"/>
    <s v="LC-16870"/>
    <s v="Lena Cacioppo"/>
    <x v="0"/>
    <s v="United States"/>
    <x v="8"/>
    <x v="1"/>
    <n v="94109"/>
    <x v="1"/>
    <s v="TEC-AC-10000844"/>
    <x v="2"/>
    <x v="11"/>
    <x v="106"/>
    <n v="339.96"/>
    <n v="4"/>
    <n v="0"/>
    <n v="122.3856"/>
  </r>
  <r>
    <n v="7220"/>
    <x v="3584"/>
    <x v="1"/>
    <x v="910"/>
    <d v="2012-06-05T00:00:00"/>
    <s v="First Class"/>
    <s v="LC-16870"/>
    <s v="Lena Cacioppo"/>
    <x v="0"/>
    <s v="United States"/>
    <x v="8"/>
    <x v="1"/>
    <n v="94109"/>
    <x v="1"/>
    <s v="OFF-BI-10001575"/>
    <x v="1"/>
    <x v="8"/>
    <x v="577"/>
    <n v="49.567999999999998"/>
    <n v="2"/>
    <n v="0.2"/>
    <n v="17.348800000000001"/>
  </r>
  <r>
    <n v="7221"/>
    <x v="3585"/>
    <x v="3"/>
    <x v="1152"/>
    <d v="2014-01-14T00:00:00"/>
    <s v="Standard Class"/>
    <s v="BP-11290"/>
    <s v="Beth Paige"/>
    <x v="0"/>
    <s v="United States"/>
    <x v="10"/>
    <x v="9"/>
    <n v="19140"/>
    <x v="3"/>
    <s v="OFF-BI-10004632"/>
    <x v="1"/>
    <x v="8"/>
    <x v="564"/>
    <n v="274.49099999999999"/>
    <n v="3"/>
    <n v="0.7"/>
    <n v="-228.74250000000001"/>
  </r>
  <r>
    <n v="7222"/>
    <x v="3586"/>
    <x v="3"/>
    <x v="678"/>
    <d v="2014-01-02T00:00:00"/>
    <s v="Standard Class"/>
    <s v="TG-21310"/>
    <s v="Toby Gnade"/>
    <x v="0"/>
    <s v="United States"/>
    <x v="20"/>
    <x v="15"/>
    <n v="10035"/>
    <x v="3"/>
    <s v="TEC-PH-10000193"/>
    <x v="2"/>
    <x v="7"/>
    <x v="1655"/>
    <n v="137.94"/>
    <n v="3"/>
    <n v="0"/>
    <n v="35.864400000000003"/>
  </r>
  <r>
    <n v="7223"/>
    <x v="3587"/>
    <x v="3"/>
    <x v="264"/>
    <d v="2014-07-09T00:00:00"/>
    <s v="Standard Class"/>
    <s v="MC-18100"/>
    <s v="Mick Crebagga"/>
    <x v="0"/>
    <s v="United States"/>
    <x v="22"/>
    <x v="10"/>
    <n v="60623"/>
    <x v="2"/>
    <s v="TEC-AC-10003441"/>
    <x v="2"/>
    <x v="11"/>
    <x v="652"/>
    <n v="40.68"/>
    <n v="3"/>
    <n v="0.2"/>
    <n v="-7.1189999999999998"/>
  </r>
  <r>
    <n v="7224"/>
    <x v="3588"/>
    <x v="0"/>
    <x v="216"/>
    <d v="2013-07-19T00:00:00"/>
    <s v="Standard Class"/>
    <s v="RB-19360"/>
    <s v="Raymond Buch"/>
    <x v="0"/>
    <s v="United States"/>
    <x v="8"/>
    <x v="1"/>
    <n v="94122"/>
    <x v="1"/>
    <s v="TEC-PH-10004093"/>
    <x v="2"/>
    <x v="7"/>
    <x v="40"/>
    <n v="110.376"/>
    <n v="3"/>
    <n v="0.2"/>
    <n v="12.417299999999999"/>
  </r>
  <r>
    <n v="7225"/>
    <x v="3588"/>
    <x v="0"/>
    <x v="216"/>
    <d v="2013-07-19T00:00:00"/>
    <s v="Standard Class"/>
    <s v="RB-19360"/>
    <s v="Raymond Buch"/>
    <x v="0"/>
    <s v="United States"/>
    <x v="8"/>
    <x v="1"/>
    <n v="94122"/>
    <x v="1"/>
    <s v="OFF-AP-10002998"/>
    <x v="1"/>
    <x v="9"/>
    <x v="1635"/>
    <n v="151.62"/>
    <n v="7"/>
    <n v="0"/>
    <n v="50.034599999999998"/>
  </r>
  <r>
    <n v="7226"/>
    <x v="3588"/>
    <x v="0"/>
    <x v="216"/>
    <d v="2013-07-19T00:00:00"/>
    <s v="Standard Class"/>
    <s v="RB-19360"/>
    <s v="Raymond Buch"/>
    <x v="0"/>
    <s v="United States"/>
    <x v="8"/>
    <x v="1"/>
    <n v="94122"/>
    <x v="1"/>
    <s v="FUR-FU-10000073"/>
    <x v="0"/>
    <x v="5"/>
    <x v="437"/>
    <n v="30.8"/>
    <n v="4"/>
    <n v="0"/>
    <n v="10.164"/>
  </r>
  <r>
    <n v="7227"/>
    <x v="3589"/>
    <x v="3"/>
    <x v="642"/>
    <d v="2014-01-03T00:00:00"/>
    <s v="Standard Class"/>
    <s v="ES-14080"/>
    <s v="Erin Smith"/>
    <x v="1"/>
    <s v="United States"/>
    <x v="10"/>
    <x v="9"/>
    <n v="19134"/>
    <x v="3"/>
    <s v="OFF-PA-10001125"/>
    <x v="1"/>
    <x v="10"/>
    <x v="1012"/>
    <n v="123.92"/>
    <n v="5"/>
    <n v="0.2"/>
    <n v="38.725000000000001"/>
  </r>
  <r>
    <n v="7228"/>
    <x v="3589"/>
    <x v="3"/>
    <x v="642"/>
    <d v="2014-01-03T00:00:00"/>
    <s v="Standard Class"/>
    <s v="ES-14080"/>
    <s v="Erin Smith"/>
    <x v="1"/>
    <s v="United States"/>
    <x v="10"/>
    <x v="9"/>
    <n v="19134"/>
    <x v="3"/>
    <s v="TEC-AC-10003033"/>
    <x v="2"/>
    <x v="11"/>
    <x v="756"/>
    <n v="1319.8"/>
    <n v="5"/>
    <n v="0.2"/>
    <n v="214.4675"/>
  </r>
  <r>
    <n v="7229"/>
    <x v="3590"/>
    <x v="2"/>
    <x v="836"/>
    <d v="2011-07-22T00:00:00"/>
    <s v="First Class"/>
    <s v="RD-19720"/>
    <s v="Roger Demir"/>
    <x v="0"/>
    <s v="United States"/>
    <x v="8"/>
    <x v="1"/>
    <n v="94122"/>
    <x v="1"/>
    <s v="OFF-BI-10002498"/>
    <x v="1"/>
    <x v="8"/>
    <x v="435"/>
    <n v="89.712000000000003"/>
    <n v="6"/>
    <n v="0.2"/>
    <n v="30.277799999999999"/>
  </r>
  <r>
    <n v="7230"/>
    <x v="3590"/>
    <x v="2"/>
    <x v="836"/>
    <d v="2011-07-22T00:00:00"/>
    <s v="First Class"/>
    <s v="RD-19720"/>
    <s v="Roger Demir"/>
    <x v="0"/>
    <s v="United States"/>
    <x v="8"/>
    <x v="1"/>
    <n v="94122"/>
    <x v="1"/>
    <s v="OFF-PA-10004569"/>
    <x v="1"/>
    <x v="10"/>
    <x v="227"/>
    <n v="22.83"/>
    <n v="3"/>
    <n v="0"/>
    <n v="10.7301"/>
  </r>
  <r>
    <n v="7231"/>
    <x v="3591"/>
    <x v="3"/>
    <x v="677"/>
    <d v="2014-03-16T00:00:00"/>
    <s v="First Class"/>
    <s v="SC-20380"/>
    <s v="Shahid Collister"/>
    <x v="0"/>
    <s v="United States"/>
    <x v="54"/>
    <x v="29"/>
    <n v="6824"/>
    <x v="3"/>
    <s v="OFF-BI-10002353"/>
    <x v="1"/>
    <x v="8"/>
    <x v="1068"/>
    <n v="30.88"/>
    <n v="2"/>
    <n v="0"/>
    <n v="15.44"/>
  </r>
  <r>
    <n v="7232"/>
    <x v="3591"/>
    <x v="3"/>
    <x v="677"/>
    <d v="2014-03-16T00:00:00"/>
    <s v="First Class"/>
    <s v="SC-20380"/>
    <s v="Shahid Collister"/>
    <x v="0"/>
    <s v="United States"/>
    <x v="54"/>
    <x v="29"/>
    <n v="6824"/>
    <x v="3"/>
    <s v="OFF-AP-10001564"/>
    <x v="1"/>
    <x v="9"/>
    <x v="1759"/>
    <n v="465.16"/>
    <n v="2"/>
    <n v="0"/>
    <n v="120.94159999999999"/>
  </r>
  <r>
    <n v="7233"/>
    <x v="3591"/>
    <x v="3"/>
    <x v="677"/>
    <d v="2014-03-16T00:00:00"/>
    <s v="First Class"/>
    <s v="SC-20380"/>
    <s v="Shahid Collister"/>
    <x v="0"/>
    <s v="United States"/>
    <x v="54"/>
    <x v="29"/>
    <n v="6824"/>
    <x v="3"/>
    <s v="OFF-PA-10003673"/>
    <x v="1"/>
    <x v="10"/>
    <x v="971"/>
    <n v="27.12"/>
    <n v="4"/>
    <n v="0"/>
    <n v="12.475199999999999"/>
  </r>
  <r>
    <n v="7234"/>
    <x v="3592"/>
    <x v="0"/>
    <x v="387"/>
    <d v="2013-03-13T00:00:00"/>
    <s v="Standard Class"/>
    <s v="GB-14575"/>
    <s v="Giulietta Baptist"/>
    <x v="0"/>
    <s v="United States"/>
    <x v="20"/>
    <x v="15"/>
    <n v="10011"/>
    <x v="3"/>
    <s v="FUR-FU-10003347"/>
    <x v="0"/>
    <x v="5"/>
    <x v="374"/>
    <n v="113.6"/>
    <n v="8"/>
    <n v="0"/>
    <n v="44.304000000000002"/>
  </r>
  <r>
    <n v="7235"/>
    <x v="3592"/>
    <x v="0"/>
    <x v="387"/>
    <d v="2013-03-13T00:00:00"/>
    <s v="Standard Class"/>
    <s v="GB-14575"/>
    <s v="Giulietta Baptist"/>
    <x v="0"/>
    <s v="United States"/>
    <x v="20"/>
    <x v="15"/>
    <n v="10011"/>
    <x v="3"/>
    <s v="OFF-PA-10001934"/>
    <x v="1"/>
    <x v="10"/>
    <x v="543"/>
    <n v="12.96"/>
    <n v="2"/>
    <n v="0"/>
    <n v="6.3503999999999996"/>
  </r>
  <r>
    <n v="7236"/>
    <x v="3592"/>
    <x v="0"/>
    <x v="387"/>
    <d v="2013-03-13T00:00:00"/>
    <s v="Standard Class"/>
    <s v="GB-14575"/>
    <s v="Giulietta Baptist"/>
    <x v="0"/>
    <s v="United States"/>
    <x v="20"/>
    <x v="15"/>
    <n v="10011"/>
    <x v="3"/>
    <s v="OFF-BI-10000632"/>
    <x v="1"/>
    <x v="8"/>
    <x v="1288"/>
    <n v="69.456000000000003"/>
    <n v="2"/>
    <n v="0.2"/>
    <n v="22.5732"/>
  </r>
  <r>
    <n v="7237"/>
    <x v="3593"/>
    <x v="2"/>
    <x v="1035"/>
    <d v="2011-10-12T00:00:00"/>
    <s v="First Class"/>
    <s v="FP-14320"/>
    <s v="Frank Preis"/>
    <x v="0"/>
    <s v="United States"/>
    <x v="1"/>
    <x v="1"/>
    <n v="90049"/>
    <x v="1"/>
    <s v="OFF-AR-10003190"/>
    <x v="1"/>
    <x v="6"/>
    <x v="643"/>
    <n v="8.64"/>
    <n v="3"/>
    <n v="0"/>
    <n v="2.4192"/>
  </r>
  <r>
    <n v="7238"/>
    <x v="3594"/>
    <x v="0"/>
    <x v="212"/>
    <d v="2013-11-07T00:00:00"/>
    <s v="Same Day"/>
    <s v="EA-14035"/>
    <s v="Erin Ashbrook"/>
    <x v="1"/>
    <s v="United States"/>
    <x v="10"/>
    <x v="9"/>
    <n v="19143"/>
    <x v="3"/>
    <s v="TEC-MA-10000904"/>
    <x v="2"/>
    <x v="15"/>
    <x v="1796"/>
    <n v="341.99099999999999"/>
    <n v="3"/>
    <n v="0.7"/>
    <n v="-319.19159999999999"/>
  </r>
  <r>
    <n v="7239"/>
    <x v="3595"/>
    <x v="0"/>
    <x v="435"/>
    <d v="2013-12-31T00:00:00"/>
    <s v="Standard Class"/>
    <s v="SC-20305"/>
    <s v="Sean Christensen"/>
    <x v="0"/>
    <s v="United States"/>
    <x v="49"/>
    <x v="1"/>
    <n v="95123"/>
    <x v="1"/>
    <s v="FUR-FU-10000771"/>
    <x v="0"/>
    <x v="5"/>
    <x v="1426"/>
    <n v="43.96"/>
    <n v="7"/>
    <n v="0"/>
    <n v="18.463200000000001"/>
  </r>
  <r>
    <n v="7240"/>
    <x v="3595"/>
    <x v="0"/>
    <x v="435"/>
    <d v="2013-12-31T00:00:00"/>
    <s v="Standard Class"/>
    <s v="SC-20305"/>
    <s v="Sean Christensen"/>
    <x v="0"/>
    <s v="United States"/>
    <x v="49"/>
    <x v="1"/>
    <n v="95123"/>
    <x v="1"/>
    <s v="OFF-EN-10001990"/>
    <x v="1"/>
    <x v="12"/>
    <x v="33"/>
    <n v="39.76"/>
    <n v="7"/>
    <n v="0"/>
    <n v="18.687200000000001"/>
  </r>
  <r>
    <n v="7241"/>
    <x v="3596"/>
    <x v="3"/>
    <x v="756"/>
    <d v="2014-04-26T00:00:00"/>
    <s v="Second Class"/>
    <s v="JF-15355"/>
    <s v="Jay Fein"/>
    <x v="0"/>
    <s v="United States"/>
    <x v="45"/>
    <x v="1"/>
    <n v="91104"/>
    <x v="1"/>
    <s v="FUR-FU-10002445"/>
    <x v="0"/>
    <x v="5"/>
    <x v="1439"/>
    <n v="66.36"/>
    <n v="7"/>
    <n v="0"/>
    <n v="26.544"/>
  </r>
  <r>
    <n v="7242"/>
    <x v="3596"/>
    <x v="3"/>
    <x v="756"/>
    <d v="2014-04-26T00:00:00"/>
    <s v="Second Class"/>
    <s v="JF-15355"/>
    <s v="Jay Fein"/>
    <x v="0"/>
    <s v="United States"/>
    <x v="45"/>
    <x v="1"/>
    <n v="91104"/>
    <x v="1"/>
    <s v="OFF-BI-10003638"/>
    <x v="1"/>
    <x v="8"/>
    <x v="607"/>
    <n v="92.88"/>
    <n v="6"/>
    <n v="0.2"/>
    <n v="30.186"/>
  </r>
  <r>
    <n v="7243"/>
    <x v="3596"/>
    <x v="3"/>
    <x v="756"/>
    <d v="2014-04-26T00:00:00"/>
    <s v="Second Class"/>
    <s v="JF-15355"/>
    <s v="Jay Fein"/>
    <x v="0"/>
    <s v="United States"/>
    <x v="45"/>
    <x v="1"/>
    <n v="91104"/>
    <x v="1"/>
    <s v="FUR-FU-10004864"/>
    <x v="0"/>
    <x v="5"/>
    <x v="1710"/>
    <n v="24.14"/>
    <n v="2"/>
    <n v="0"/>
    <n v="7.9661999999999997"/>
  </r>
  <r>
    <n v="7244"/>
    <x v="3597"/>
    <x v="3"/>
    <x v="629"/>
    <d v="2014-08-23T00:00:00"/>
    <s v="Second Class"/>
    <s v="TP-21415"/>
    <s v="Tom Prescott"/>
    <x v="0"/>
    <s v="United States"/>
    <x v="10"/>
    <x v="9"/>
    <n v="19134"/>
    <x v="3"/>
    <s v="FUR-CH-10002024"/>
    <x v="0"/>
    <x v="1"/>
    <x v="478"/>
    <n v="4416.174"/>
    <n v="9"/>
    <n v="0.3"/>
    <n v="-630.88199999999995"/>
  </r>
  <r>
    <n v="7245"/>
    <x v="3598"/>
    <x v="3"/>
    <x v="1053"/>
    <d v="2014-05-26T00:00:00"/>
    <s v="First Class"/>
    <s v="RL-19615"/>
    <s v="Rob Lucas"/>
    <x v="0"/>
    <s v="United States"/>
    <x v="1"/>
    <x v="1"/>
    <n v="90049"/>
    <x v="1"/>
    <s v="OFF-AR-10002445"/>
    <x v="1"/>
    <x v="6"/>
    <x v="1637"/>
    <n v="49.56"/>
    <n v="7"/>
    <n v="0"/>
    <n v="18.832799999999999"/>
  </r>
  <r>
    <n v="7246"/>
    <x v="3599"/>
    <x v="3"/>
    <x v="839"/>
    <d v="2014-02-14T00:00:00"/>
    <s v="Standard Class"/>
    <s v="SB-20170"/>
    <s v="Sarah Bern"/>
    <x v="0"/>
    <s v="United States"/>
    <x v="1"/>
    <x v="1"/>
    <n v="90032"/>
    <x v="1"/>
    <s v="OFF-ST-10001370"/>
    <x v="1"/>
    <x v="4"/>
    <x v="1023"/>
    <n v="354.9"/>
    <n v="5"/>
    <n v="0"/>
    <n v="17.745000000000001"/>
  </r>
  <r>
    <n v="7247"/>
    <x v="3600"/>
    <x v="2"/>
    <x v="223"/>
    <d v="2011-08-03T00:00:00"/>
    <s v="Standard Class"/>
    <s v="JS-15595"/>
    <s v="Jill Stevenson"/>
    <x v="1"/>
    <s v="United States"/>
    <x v="38"/>
    <x v="24"/>
    <n v="43229"/>
    <x v="3"/>
    <s v="OFF-LA-10000305"/>
    <x v="1"/>
    <x v="2"/>
    <x v="1707"/>
    <n v="15.12"/>
    <n v="3"/>
    <n v="0.2"/>
    <n v="4.9139999999999997"/>
  </r>
  <r>
    <n v="7248"/>
    <x v="3600"/>
    <x v="2"/>
    <x v="223"/>
    <d v="2011-08-03T00:00:00"/>
    <s v="Standard Class"/>
    <s v="JS-15595"/>
    <s v="Jill Stevenson"/>
    <x v="1"/>
    <s v="United States"/>
    <x v="38"/>
    <x v="24"/>
    <n v="43229"/>
    <x v="3"/>
    <s v="FUR-BO-10001972"/>
    <x v="0"/>
    <x v="0"/>
    <x v="362"/>
    <n v="302.45"/>
    <n v="5"/>
    <n v="0.5"/>
    <n v="-199.61699999999999"/>
  </r>
  <r>
    <n v="7249"/>
    <x v="3600"/>
    <x v="2"/>
    <x v="223"/>
    <d v="2011-08-03T00:00:00"/>
    <s v="Standard Class"/>
    <s v="JS-15595"/>
    <s v="Jill Stevenson"/>
    <x v="1"/>
    <s v="United States"/>
    <x v="38"/>
    <x v="24"/>
    <n v="43229"/>
    <x v="3"/>
    <s v="OFF-ST-10002486"/>
    <x v="1"/>
    <x v="4"/>
    <x v="693"/>
    <n v="44.671999999999997"/>
    <n v="8"/>
    <n v="0.2"/>
    <n v="-10.0512"/>
  </r>
  <r>
    <n v="7250"/>
    <x v="3601"/>
    <x v="1"/>
    <x v="593"/>
    <d v="2012-09-06T00:00:00"/>
    <s v="Second Class"/>
    <s v="BP-11155"/>
    <s v="Becky Pak"/>
    <x v="0"/>
    <s v="United States"/>
    <x v="1"/>
    <x v="1"/>
    <n v="90008"/>
    <x v="1"/>
    <s v="TEC-AC-10001874"/>
    <x v="2"/>
    <x v="11"/>
    <x v="1562"/>
    <n v="119.98"/>
    <n v="2"/>
    <n v="0"/>
    <n v="35.994"/>
  </r>
  <r>
    <n v="7251"/>
    <x v="3601"/>
    <x v="1"/>
    <x v="593"/>
    <d v="2012-09-06T00:00:00"/>
    <s v="Second Class"/>
    <s v="BP-11155"/>
    <s v="Becky Pak"/>
    <x v="0"/>
    <s v="United States"/>
    <x v="1"/>
    <x v="1"/>
    <n v="90008"/>
    <x v="1"/>
    <s v="TEC-AC-10003870"/>
    <x v="2"/>
    <x v="11"/>
    <x v="1718"/>
    <n v="989.97"/>
    <n v="3"/>
    <n v="0"/>
    <n v="395.988"/>
  </r>
  <r>
    <n v="7252"/>
    <x v="3602"/>
    <x v="0"/>
    <x v="278"/>
    <d v="2013-03-09T00:00:00"/>
    <s v="Standard Class"/>
    <s v="EM-13825"/>
    <s v="Elizabeth Moffitt"/>
    <x v="1"/>
    <s v="United States"/>
    <x v="389"/>
    <x v="2"/>
    <n v="33021"/>
    <x v="0"/>
    <s v="OFF-LA-10002473"/>
    <x v="1"/>
    <x v="2"/>
    <x v="1797"/>
    <n v="9.2159999999999993"/>
    <n v="4"/>
    <n v="0.2"/>
    <n v="3.3408000000000002"/>
  </r>
  <r>
    <n v="7253"/>
    <x v="3603"/>
    <x v="0"/>
    <x v="126"/>
    <d v="2013-09-19T00:00:00"/>
    <s v="Standard Class"/>
    <s v="SC-20695"/>
    <s v="Steve Chapman"/>
    <x v="1"/>
    <s v="United States"/>
    <x v="43"/>
    <x v="12"/>
    <n v="48066"/>
    <x v="2"/>
    <s v="OFF-PA-10003790"/>
    <x v="1"/>
    <x v="10"/>
    <x v="1250"/>
    <n v="68.52"/>
    <n v="3"/>
    <n v="0"/>
    <n v="31.519200000000001"/>
  </r>
  <r>
    <n v="7254"/>
    <x v="3604"/>
    <x v="0"/>
    <x v="198"/>
    <d v="2013-05-06T00:00:00"/>
    <s v="Standard Class"/>
    <s v="EM-14140"/>
    <s v="Eugene Moren"/>
    <x v="2"/>
    <s v="United States"/>
    <x v="384"/>
    <x v="6"/>
    <n v="54880"/>
    <x v="2"/>
    <s v="OFF-AP-10002684"/>
    <x v="1"/>
    <x v="9"/>
    <x v="165"/>
    <n v="364.74"/>
    <n v="3"/>
    <n v="0"/>
    <n v="109.422"/>
  </r>
  <r>
    <n v="7255"/>
    <x v="3604"/>
    <x v="0"/>
    <x v="198"/>
    <d v="2013-05-06T00:00:00"/>
    <s v="Standard Class"/>
    <s v="EM-14140"/>
    <s v="Eugene Moren"/>
    <x v="2"/>
    <s v="United States"/>
    <x v="384"/>
    <x v="6"/>
    <n v="54880"/>
    <x v="2"/>
    <s v="FUR-FU-10001037"/>
    <x v="0"/>
    <x v="5"/>
    <x v="1160"/>
    <n v="47.4"/>
    <n v="5"/>
    <n v="0"/>
    <n v="21.33"/>
  </r>
  <r>
    <n v="7256"/>
    <x v="3604"/>
    <x v="0"/>
    <x v="198"/>
    <d v="2013-05-06T00:00:00"/>
    <s v="Standard Class"/>
    <s v="EM-14140"/>
    <s v="Eugene Moren"/>
    <x v="2"/>
    <s v="United States"/>
    <x v="384"/>
    <x v="6"/>
    <n v="54880"/>
    <x v="2"/>
    <s v="OFF-ST-10000876"/>
    <x v="1"/>
    <x v="4"/>
    <x v="251"/>
    <n v="49.76"/>
    <n v="4"/>
    <n v="0"/>
    <n v="13.9328"/>
  </r>
  <r>
    <n v="7257"/>
    <x v="3604"/>
    <x v="0"/>
    <x v="198"/>
    <d v="2013-05-06T00:00:00"/>
    <s v="Standard Class"/>
    <s v="EM-14140"/>
    <s v="Eugene Moren"/>
    <x v="2"/>
    <s v="United States"/>
    <x v="384"/>
    <x v="6"/>
    <n v="54880"/>
    <x v="2"/>
    <s v="OFF-AR-10003732"/>
    <x v="1"/>
    <x v="6"/>
    <x v="321"/>
    <n v="5.56"/>
    <n v="2"/>
    <n v="0"/>
    <n v="1.4456"/>
  </r>
  <r>
    <n v="7258"/>
    <x v="3604"/>
    <x v="0"/>
    <x v="198"/>
    <d v="2013-05-06T00:00:00"/>
    <s v="Standard Class"/>
    <s v="EM-14140"/>
    <s v="Eugene Moren"/>
    <x v="2"/>
    <s v="United States"/>
    <x v="384"/>
    <x v="6"/>
    <n v="54880"/>
    <x v="2"/>
    <s v="OFF-PA-10000994"/>
    <x v="1"/>
    <x v="10"/>
    <x v="904"/>
    <n v="629.1"/>
    <n v="6"/>
    <n v="0"/>
    <n v="301.96800000000002"/>
  </r>
  <r>
    <n v="7259"/>
    <x v="3604"/>
    <x v="0"/>
    <x v="198"/>
    <d v="2013-05-06T00:00:00"/>
    <s v="Standard Class"/>
    <s v="EM-14140"/>
    <s v="Eugene Moren"/>
    <x v="2"/>
    <s v="United States"/>
    <x v="384"/>
    <x v="6"/>
    <n v="54880"/>
    <x v="2"/>
    <s v="OFF-AR-10000940"/>
    <x v="1"/>
    <x v="6"/>
    <x v="134"/>
    <n v="14.7"/>
    <n v="5"/>
    <n v="0"/>
    <n v="3.9689999999999999"/>
  </r>
  <r>
    <n v="7260"/>
    <x v="3604"/>
    <x v="0"/>
    <x v="198"/>
    <d v="2013-05-06T00:00:00"/>
    <s v="Standard Class"/>
    <s v="EM-14140"/>
    <s v="Eugene Moren"/>
    <x v="2"/>
    <s v="United States"/>
    <x v="384"/>
    <x v="6"/>
    <n v="54880"/>
    <x v="2"/>
    <s v="OFF-PA-10004888"/>
    <x v="1"/>
    <x v="10"/>
    <x v="959"/>
    <n v="45.36"/>
    <n v="7"/>
    <n v="0"/>
    <n v="21.7728"/>
  </r>
  <r>
    <n v="7261"/>
    <x v="3604"/>
    <x v="0"/>
    <x v="198"/>
    <d v="2013-05-06T00:00:00"/>
    <s v="Standard Class"/>
    <s v="EM-14140"/>
    <s v="Eugene Moren"/>
    <x v="2"/>
    <s v="United States"/>
    <x v="384"/>
    <x v="6"/>
    <n v="54880"/>
    <x v="2"/>
    <s v="TEC-PH-10000441"/>
    <x v="2"/>
    <x v="7"/>
    <x v="1046"/>
    <n v="125.99"/>
    <n v="1"/>
    <n v="0"/>
    <n v="35.277200000000001"/>
  </r>
  <r>
    <n v="7262"/>
    <x v="3605"/>
    <x v="3"/>
    <x v="193"/>
    <d v="2014-06-14T00:00:00"/>
    <s v="Second Class"/>
    <s v="GZ-14545"/>
    <s v="George Zrebassa"/>
    <x v="1"/>
    <s v="United States"/>
    <x v="302"/>
    <x v="1"/>
    <n v="91360"/>
    <x v="1"/>
    <s v="OFF-AR-10001231"/>
    <x v="1"/>
    <x v="6"/>
    <x v="1686"/>
    <n v="14.7"/>
    <n v="7"/>
    <n v="0"/>
    <n v="4.1159999999999997"/>
  </r>
  <r>
    <n v="7263"/>
    <x v="3606"/>
    <x v="3"/>
    <x v="760"/>
    <d v="2014-10-29T00:00:00"/>
    <s v="Standard Class"/>
    <s v="ML-17395"/>
    <s v="Marina Lichtenstein"/>
    <x v="1"/>
    <s v="United States"/>
    <x v="10"/>
    <x v="9"/>
    <n v="19134"/>
    <x v="3"/>
    <s v="TEC-PH-10003988"/>
    <x v="2"/>
    <x v="7"/>
    <x v="47"/>
    <n v="32.700000000000003"/>
    <n v="5"/>
    <n v="0.4"/>
    <n v="-6.54"/>
  </r>
  <r>
    <n v="7264"/>
    <x v="3606"/>
    <x v="3"/>
    <x v="760"/>
    <d v="2014-10-29T00:00:00"/>
    <s v="Standard Class"/>
    <s v="ML-17395"/>
    <s v="Marina Lichtenstein"/>
    <x v="1"/>
    <s v="United States"/>
    <x v="10"/>
    <x v="9"/>
    <n v="19134"/>
    <x v="3"/>
    <s v="OFF-EN-10003068"/>
    <x v="1"/>
    <x v="12"/>
    <x v="1632"/>
    <n v="31.68"/>
    <n v="4"/>
    <n v="0.2"/>
    <n v="11.087999999999999"/>
  </r>
  <r>
    <n v="7265"/>
    <x v="3607"/>
    <x v="3"/>
    <x v="487"/>
    <d v="2014-06-18T00:00:00"/>
    <s v="Standard Class"/>
    <s v="PG-18895"/>
    <s v="Paul Gonzalez"/>
    <x v="0"/>
    <s v="United States"/>
    <x v="24"/>
    <x v="17"/>
    <n v="22153"/>
    <x v="0"/>
    <s v="OFF-AR-10004260"/>
    <x v="1"/>
    <x v="6"/>
    <x v="1481"/>
    <n v="181.86"/>
    <n v="7"/>
    <n v="0"/>
    <n v="50.9208"/>
  </r>
  <r>
    <n v="7266"/>
    <x v="3608"/>
    <x v="2"/>
    <x v="533"/>
    <d v="2011-11-26T00:00:00"/>
    <s v="Second Class"/>
    <s v="DK-12835"/>
    <s v="Damala Kotsonis"/>
    <x v="1"/>
    <s v="United States"/>
    <x v="12"/>
    <x v="5"/>
    <n v="77095"/>
    <x v="2"/>
    <s v="FUR-CH-10001973"/>
    <x v="0"/>
    <x v="1"/>
    <x v="896"/>
    <n v="155.37200000000001"/>
    <n v="2"/>
    <n v="0.3"/>
    <n v="-35.513599999999997"/>
  </r>
  <r>
    <n v="7267"/>
    <x v="3609"/>
    <x v="3"/>
    <x v="1153"/>
    <d v="2014-08-17T00:00:00"/>
    <s v="Same Day"/>
    <s v="SJ-20215"/>
    <s v="Sarah Jordon"/>
    <x v="0"/>
    <s v="United States"/>
    <x v="29"/>
    <x v="18"/>
    <n v="38401"/>
    <x v="0"/>
    <s v="OFF-BI-10002824"/>
    <x v="1"/>
    <x v="8"/>
    <x v="523"/>
    <n v="13.428000000000001"/>
    <n v="3"/>
    <n v="0.7"/>
    <n v="-11.19"/>
  </r>
  <r>
    <n v="7268"/>
    <x v="3609"/>
    <x v="3"/>
    <x v="1153"/>
    <d v="2014-08-17T00:00:00"/>
    <s v="Same Day"/>
    <s v="SJ-20215"/>
    <s v="Sarah Jordon"/>
    <x v="0"/>
    <s v="United States"/>
    <x v="29"/>
    <x v="18"/>
    <n v="38401"/>
    <x v="0"/>
    <s v="OFF-ST-10004950"/>
    <x v="1"/>
    <x v="4"/>
    <x v="1000"/>
    <n v="67.135999999999996"/>
    <n v="4"/>
    <n v="0.2"/>
    <n v="-0.83919999999999995"/>
  </r>
  <r>
    <n v="7269"/>
    <x v="3610"/>
    <x v="0"/>
    <x v="1154"/>
    <d v="2013-01-20T00:00:00"/>
    <s v="Standard Class"/>
    <s v="AG-10675"/>
    <s v="Anna Gayman"/>
    <x v="0"/>
    <s v="United States"/>
    <x v="3"/>
    <x v="3"/>
    <n v="28027"/>
    <x v="0"/>
    <s v="OFF-PA-10004039"/>
    <x v="1"/>
    <x v="10"/>
    <x v="1538"/>
    <n v="89.567999999999998"/>
    <n v="2"/>
    <n v="0.2"/>
    <n v="32.468400000000003"/>
  </r>
  <r>
    <n v="7270"/>
    <x v="3610"/>
    <x v="0"/>
    <x v="1154"/>
    <d v="2013-01-20T00:00:00"/>
    <s v="Standard Class"/>
    <s v="AG-10675"/>
    <s v="Anna Gayman"/>
    <x v="0"/>
    <s v="United States"/>
    <x v="3"/>
    <x v="3"/>
    <n v="28027"/>
    <x v="0"/>
    <s v="FUR-FU-10003374"/>
    <x v="0"/>
    <x v="5"/>
    <x v="1798"/>
    <n v="315.77600000000001"/>
    <n v="8"/>
    <n v="0.2"/>
    <n v="31.5776"/>
  </r>
  <r>
    <n v="7271"/>
    <x v="3611"/>
    <x v="0"/>
    <x v="1142"/>
    <d v="2013-09-23T00:00:00"/>
    <s v="Standard Class"/>
    <s v="KD-16495"/>
    <s v="Keith Dawkins"/>
    <x v="1"/>
    <s v="United States"/>
    <x v="49"/>
    <x v="1"/>
    <n v="95123"/>
    <x v="1"/>
    <s v="FUR-BO-10001918"/>
    <x v="0"/>
    <x v="0"/>
    <x v="1140"/>
    <n v="273.666"/>
    <n v="2"/>
    <n v="0.15"/>
    <n v="-12.878399999999999"/>
  </r>
  <r>
    <n v="7272"/>
    <x v="3611"/>
    <x v="0"/>
    <x v="1142"/>
    <d v="2013-09-23T00:00:00"/>
    <s v="Standard Class"/>
    <s v="KD-16495"/>
    <s v="Keith Dawkins"/>
    <x v="1"/>
    <s v="United States"/>
    <x v="49"/>
    <x v="1"/>
    <n v="95123"/>
    <x v="1"/>
    <s v="OFF-AP-10002287"/>
    <x v="1"/>
    <x v="9"/>
    <x v="1274"/>
    <n v="17.48"/>
    <n v="4"/>
    <n v="0"/>
    <n v="4.5448000000000004"/>
  </r>
  <r>
    <n v="7273"/>
    <x v="3612"/>
    <x v="0"/>
    <x v="1155"/>
    <d v="2013-10-15T00:00:00"/>
    <s v="Standard Class"/>
    <s v="EB-13975"/>
    <s v="Erica Bern"/>
    <x v="1"/>
    <s v="United States"/>
    <x v="247"/>
    <x v="3"/>
    <n v="27405"/>
    <x v="0"/>
    <s v="OFF-SU-10004498"/>
    <x v="1"/>
    <x v="14"/>
    <x v="500"/>
    <n v="20.608000000000001"/>
    <n v="2"/>
    <n v="0.2"/>
    <n v="-4.3792"/>
  </r>
  <r>
    <n v="7274"/>
    <x v="3612"/>
    <x v="0"/>
    <x v="1155"/>
    <d v="2013-10-15T00:00:00"/>
    <s v="Standard Class"/>
    <s v="EB-13975"/>
    <s v="Erica Bern"/>
    <x v="1"/>
    <s v="United States"/>
    <x v="247"/>
    <x v="3"/>
    <n v="27405"/>
    <x v="0"/>
    <s v="OFF-BI-10002557"/>
    <x v="1"/>
    <x v="8"/>
    <x v="246"/>
    <n v="4.0949999999999998"/>
    <n v="3"/>
    <n v="0.7"/>
    <n v="-2.73"/>
  </r>
  <r>
    <n v="7275"/>
    <x v="3613"/>
    <x v="1"/>
    <x v="50"/>
    <d v="2012-11-17T00:00:00"/>
    <s v="Standard Class"/>
    <s v="AW-10930"/>
    <s v="Arthur Wiediger"/>
    <x v="2"/>
    <s v="United States"/>
    <x v="433"/>
    <x v="37"/>
    <n v="59601"/>
    <x v="1"/>
    <s v="TEC-PH-10004908"/>
    <x v="2"/>
    <x v="7"/>
    <x v="1474"/>
    <n v="339.96"/>
    <n v="5"/>
    <n v="0.2"/>
    <n v="42.494999999999997"/>
  </r>
  <r>
    <n v="7276"/>
    <x v="3613"/>
    <x v="1"/>
    <x v="50"/>
    <d v="2012-11-17T00:00:00"/>
    <s v="Standard Class"/>
    <s v="AW-10930"/>
    <s v="Arthur Wiediger"/>
    <x v="2"/>
    <s v="United States"/>
    <x v="433"/>
    <x v="37"/>
    <n v="59601"/>
    <x v="1"/>
    <s v="FUR-FU-10000794"/>
    <x v="0"/>
    <x v="5"/>
    <x v="639"/>
    <n v="63.98"/>
    <n v="7"/>
    <n v="0"/>
    <n v="21.7532"/>
  </r>
  <r>
    <n v="7277"/>
    <x v="3614"/>
    <x v="2"/>
    <x v="981"/>
    <d v="2011-06-11T00:00:00"/>
    <s v="Standard Class"/>
    <s v="JK-16120"/>
    <s v="Julie Kriz"/>
    <x v="2"/>
    <s v="United States"/>
    <x v="2"/>
    <x v="2"/>
    <n v="33311"/>
    <x v="0"/>
    <s v="TEC-AC-10004171"/>
    <x v="2"/>
    <x v="11"/>
    <x v="1312"/>
    <n v="799.92"/>
    <n v="10"/>
    <n v="0.2"/>
    <n v="239.976"/>
  </r>
  <r>
    <n v="7278"/>
    <x v="3615"/>
    <x v="0"/>
    <x v="1080"/>
    <d v="2013-07-22T00:00:00"/>
    <s v="First Class"/>
    <s v="TC-21535"/>
    <s v="Tracy Collins"/>
    <x v="2"/>
    <s v="United States"/>
    <x v="8"/>
    <x v="1"/>
    <n v="94110"/>
    <x v="1"/>
    <s v="TEC-PH-10002070"/>
    <x v="2"/>
    <x v="7"/>
    <x v="1785"/>
    <n v="35.984000000000002"/>
    <n v="2"/>
    <n v="0.2"/>
    <n v="4.4980000000000002"/>
  </r>
  <r>
    <n v="7279"/>
    <x v="3615"/>
    <x v="0"/>
    <x v="1080"/>
    <d v="2013-07-22T00:00:00"/>
    <s v="First Class"/>
    <s v="TC-21535"/>
    <s v="Tracy Collins"/>
    <x v="2"/>
    <s v="United States"/>
    <x v="8"/>
    <x v="1"/>
    <n v="94110"/>
    <x v="1"/>
    <s v="TEC-AC-10003095"/>
    <x v="2"/>
    <x v="11"/>
    <x v="1277"/>
    <n v="389.97"/>
    <n v="3"/>
    <n v="0"/>
    <n v="132.5898"/>
  </r>
  <r>
    <n v="7280"/>
    <x v="3616"/>
    <x v="0"/>
    <x v="675"/>
    <d v="2013-05-15T00:00:00"/>
    <s v="Same Day"/>
    <s v="TH-21235"/>
    <s v="Tiffany House"/>
    <x v="1"/>
    <s v="United States"/>
    <x v="420"/>
    <x v="16"/>
    <n v="85364"/>
    <x v="1"/>
    <s v="TEC-AC-10003832"/>
    <x v="2"/>
    <x v="11"/>
    <x v="458"/>
    <n v="185.52799999999999"/>
    <n v="7"/>
    <n v="0.2"/>
    <n v="48.701099999999997"/>
  </r>
  <r>
    <n v="7281"/>
    <x v="3617"/>
    <x v="1"/>
    <x v="780"/>
    <d v="2012-02-27T00:00:00"/>
    <s v="Standard Class"/>
    <s v="PW-19240"/>
    <s v="Pierre Wener"/>
    <x v="0"/>
    <s v="United States"/>
    <x v="29"/>
    <x v="39"/>
    <n v="21044"/>
    <x v="3"/>
    <s v="OFF-BI-10003527"/>
    <x v="1"/>
    <x v="8"/>
    <x v="446"/>
    <n v="2541.98"/>
    <n v="2"/>
    <n v="0"/>
    <n v="1270.99"/>
  </r>
  <r>
    <n v="7282"/>
    <x v="3618"/>
    <x v="3"/>
    <x v="524"/>
    <d v="2014-10-22T00:00:00"/>
    <s v="Standard Class"/>
    <s v="GH-14410"/>
    <s v="Gary Hansen"/>
    <x v="2"/>
    <s v="United States"/>
    <x v="420"/>
    <x v="16"/>
    <n v="85364"/>
    <x v="1"/>
    <s v="TEC-MA-10001148"/>
    <x v="2"/>
    <x v="15"/>
    <x v="205"/>
    <n v="599.98500000000001"/>
    <n v="5"/>
    <n v="0.7"/>
    <n v="-479.988"/>
  </r>
  <r>
    <n v="7283"/>
    <x v="3619"/>
    <x v="3"/>
    <x v="738"/>
    <d v="2014-06-30T00:00:00"/>
    <s v="Standard Class"/>
    <s v="JK-15730"/>
    <s v="Joe Kamberova"/>
    <x v="0"/>
    <s v="United States"/>
    <x v="22"/>
    <x v="10"/>
    <n v="60653"/>
    <x v="2"/>
    <s v="OFF-BI-10002432"/>
    <x v="1"/>
    <x v="8"/>
    <x v="866"/>
    <n v="3.036"/>
    <n v="3"/>
    <n v="0.8"/>
    <n v="-5.0094000000000003"/>
  </r>
  <r>
    <n v="7284"/>
    <x v="3620"/>
    <x v="3"/>
    <x v="428"/>
    <d v="2014-09-14T00:00:00"/>
    <s v="Standard Class"/>
    <s v="LC-17140"/>
    <s v="Logan Currie"/>
    <x v="0"/>
    <s v="United States"/>
    <x v="138"/>
    <x v="24"/>
    <n v="44105"/>
    <x v="3"/>
    <s v="OFF-AR-10001374"/>
    <x v="1"/>
    <x v="6"/>
    <x v="310"/>
    <n v="25.92"/>
    <n v="5"/>
    <n v="0.2"/>
    <n v="3.8879999999999999"/>
  </r>
  <r>
    <n v="7285"/>
    <x v="3620"/>
    <x v="3"/>
    <x v="428"/>
    <d v="2014-09-14T00:00:00"/>
    <s v="Standard Class"/>
    <s v="LC-17140"/>
    <s v="Logan Currie"/>
    <x v="0"/>
    <s v="United States"/>
    <x v="138"/>
    <x v="24"/>
    <n v="44105"/>
    <x v="3"/>
    <s v="FUR-FU-10000723"/>
    <x v="0"/>
    <x v="5"/>
    <x v="475"/>
    <n v="66.111999999999995"/>
    <n v="2"/>
    <n v="0.2"/>
    <n v="-9.0904000000000007"/>
  </r>
  <r>
    <n v="7286"/>
    <x v="3621"/>
    <x v="3"/>
    <x v="336"/>
    <d v="2014-10-20T00:00:00"/>
    <s v="Standard Class"/>
    <s v="BK-11260"/>
    <s v="Berenike Kampe"/>
    <x v="0"/>
    <s v="United States"/>
    <x v="8"/>
    <x v="1"/>
    <n v="94110"/>
    <x v="1"/>
    <s v="TEC-AC-10003614"/>
    <x v="2"/>
    <x v="11"/>
    <x v="562"/>
    <n v="46.36"/>
    <n v="4"/>
    <n v="0"/>
    <n v="15.2988"/>
  </r>
  <r>
    <n v="7287"/>
    <x v="3622"/>
    <x v="0"/>
    <x v="23"/>
    <d v="2013-06-26T00:00:00"/>
    <s v="Standard Class"/>
    <s v="BS-11365"/>
    <s v="Bill Shonely"/>
    <x v="1"/>
    <s v="United States"/>
    <x v="268"/>
    <x v="26"/>
    <n v="73120"/>
    <x v="2"/>
    <s v="TEC-AC-10004877"/>
    <x v="2"/>
    <x v="11"/>
    <x v="1670"/>
    <n v="6.9"/>
    <n v="1"/>
    <n v="0"/>
    <n v="0.55200000000000005"/>
  </r>
  <r>
    <n v="7288"/>
    <x v="3622"/>
    <x v="0"/>
    <x v="23"/>
    <d v="2013-06-26T00:00:00"/>
    <s v="Standard Class"/>
    <s v="BS-11365"/>
    <s v="Bill Shonely"/>
    <x v="1"/>
    <s v="United States"/>
    <x v="268"/>
    <x v="26"/>
    <n v="73120"/>
    <x v="2"/>
    <s v="FUR-FU-10004270"/>
    <x v="0"/>
    <x v="5"/>
    <x v="1372"/>
    <n v="57.69"/>
    <n v="3"/>
    <n v="0"/>
    <n v="23.652899999999999"/>
  </r>
  <r>
    <n v="7289"/>
    <x v="3623"/>
    <x v="2"/>
    <x v="814"/>
    <d v="2011-07-09T00:00:00"/>
    <s v="Standard Class"/>
    <s v="AG-10525"/>
    <s v="Andy Gerbode"/>
    <x v="1"/>
    <s v="United States"/>
    <x v="12"/>
    <x v="5"/>
    <n v="77095"/>
    <x v="2"/>
    <s v="TEC-MA-10002210"/>
    <x v="2"/>
    <x v="15"/>
    <x v="1366"/>
    <n v="559.71"/>
    <n v="3"/>
    <n v="0.4"/>
    <n v="-121.2705"/>
  </r>
  <r>
    <n v="7290"/>
    <x v="3624"/>
    <x v="0"/>
    <x v="806"/>
    <d v="2013-01-31T00:00:00"/>
    <s v="First Class"/>
    <s v="SC-20725"/>
    <s v="Steven Cartwright"/>
    <x v="0"/>
    <s v="United States"/>
    <x v="8"/>
    <x v="1"/>
    <n v="94122"/>
    <x v="1"/>
    <s v="OFF-ST-10000675"/>
    <x v="1"/>
    <x v="4"/>
    <x v="295"/>
    <n v="305.01"/>
    <n v="9"/>
    <n v="0"/>
    <n v="76.252499999999998"/>
  </r>
  <r>
    <n v="7291"/>
    <x v="3624"/>
    <x v="0"/>
    <x v="806"/>
    <d v="2013-01-31T00:00:00"/>
    <s v="First Class"/>
    <s v="SC-20725"/>
    <s v="Steven Cartwright"/>
    <x v="0"/>
    <s v="United States"/>
    <x v="8"/>
    <x v="1"/>
    <n v="94122"/>
    <x v="1"/>
    <s v="OFF-BI-10004781"/>
    <x v="1"/>
    <x v="8"/>
    <x v="132"/>
    <n v="50.783999999999999"/>
    <n v="2"/>
    <n v="0.2"/>
    <n v="17.7744"/>
  </r>
  <r>
    <n v="7292"/>
    <x v="3624"/>
    <x v="0"/>
    <x v="806"/>
    <d v="2013-01-31T00:00:00"/>
    <s v="First Class"/>
    <s v="SC-20725"/>
    <s v="Steven Cartwright"/>
    <x v="0"/>
    <s v="United States"/>
    <x v="8"/>
    <x v="1"/>
    <n v="94122"/>
    <x v="1"/>
    <s v="OFF-LA-10004689"/>
    <x v="1"/>
    <x v="2"/>
    <x v="261"/>
    <n v="26.01"/>
    <n v="9"/>
    <n v="0"/>
    <n v="12.2247"/>
  </r>
  <r>
    <n v="7293"/>
    <x v="3625"/>
    <x v="3"/>
    <x v="769"/>
    <d v="2014-10-12T00:00:00"/>
    <s v="Standard Class"/>
    <s v="LR-16915"/>
    <s v="Lena Radford"/>
    <x v="0"/>
    <s v="United States"/>
    <x v="316"/>
    <x v="18"/>
    <n v="37211"/>
    <x v="0"/>
    <s v="TEC-MA-10001856"/>
    <x v="2"/>
    <x v="15"/>
    <x v="1778"/>
    <n v="649"/>
    <n v="2"/>
    <n v="0.5"/>
    <n v="-272.58"/>
  </r>
  <r>
    <n v="7294"/>
    <x v="3626"/>
    <x v="0"/>
    <x v="1156"/>
    <d v="2013-01-29T00:00:00"/>
    <s v="Standard Class"/>
    <s v="CB-12415"/>
    <s v="Christy Brittain"/>
    <x v="0"/>
    <s v="United States"/>
    <x v="1"/>
    <x v="1"/>
    <n v="90036"/>
    <x v="1"/>
    <s v="FUR-FU-10000719"/>
    <x v="0"/>
    <x v="5"/>
    <x v="1664"/>
    <n v="59.99"/>
    <n v="7"/>
    <n v="0"/>
    <n v="21.596399999999999"/>
  </r>
  <r>
    <n v="7295"/>
    <x v="3627"/>
    <x v="1"/>
    <x v="989"/>
    <d v="2012-05-31T00:00:00"/>
    <s v="Standard Class"/>
    <s v="RD-19900"/>
    <s v="Ruben Dartt"/>
    <x v="0"/>
    <s v="United States"/>
    <x v="234"/>
    <x v="4"/>
    <n v="98006"/>
    <x v="1"/>
    <s v="FUR-FU-10003849"/>
    <x v="0"/>
    <x v="5"/>
    <x v="521"/>
    <n v="20.239999999999998"/>
    <n v="1"/>
    <n v="0"/>
    <n v="7.8936000000000002"/>
  </r>
  <r>
    <n v="7296"/>
    <x v="3628"/>
    <x v="2"/>
    <x v="417"/>
    <d v="2011-05-05T00:00:00"/>
    <s v="First Class"/>
    <s v="NC-18340"/>
    <s v="Nat Carroll"/>
    <x v="0"/>
    <s v="United States"/>
    <x v="12"/>
    <x v="5"/>
    <n v="77036"/>
    <x v="2"/>
    <s v="OFF-AR-10001725"/>
    <x v="1"/>
    <x v="6"/>
    <x v="1540"/>
    <n v="37.840000000000003"/>
    <n v="2"/>
    <n v="0.2"/>
    <n v="2.8380000000000001"/>
  </r>
  <r>
    <n v="7297"/>
    <x v="3628"/>
    <x v="2"/>
    <x v="417"/>
    <d v="2011-05-05T00:00:00"/>
    <s v="First Class"/>
    <s v="NC-18340"/>
    <s v="Nat Carroll"/>
    <x v="0"/>
    <s v="United States"/>
    <x v="12"/>
    <x v="5"/>
    <n v="77036"/>
    <x v="2"/>
    <s v="OFF-FA-10000840"/>
    <x v="1"/>
    <x v="13"/>
    <x v="1685"/>
    <n v="5.4720000000000004"/>
    <n v="6"/>
    <n v="0.2"/>
    <n v="1.8468"/>
  </r>
  <r>
    <n v="7298"/>
    <x v="3629"/>
    <x v="1"/>
    <x v="1157"/>
    <d v="2012-02-14T00:00:00"/>
    <s v="Second Class"/>
    <s v="NB-18655"/>
    <s v="Nona Balk"/>
    <x v="1"/>
    <s v="United States"/>
    <x v="10"/>
    <x v="9"/>
    <n v="19143"/>
    <x v="3"/>
    <s v="OFF-ST-10000943"/>
    <x v="1"/>
    <x v="4"/>
    <x v="1195"/>
    <n v="77.239999999999995"/>
    <n v="5"/>
    <n v="0.2"/>
    <n v="7.7240000000000002"/>
  </r>
  <r>
    <n v="7299"/>
    <x v="3630"/>
    <x v="2"/>
    <x v="728"/>
    <d v="2011-11-21T00:00:00"/>
    <s v="First Class"/>
    <s v="JK-15730"/>
    <s v="Joe Kamberova"/>
    <x v="0"/>
    <s v="United States"/>
    <x v="467"/>
    <x v="10"/>
    <n v="60016"/>
    <x v="2"/>
    <s v="FUR-TA-10002533"/>
    <x v="0"/>
    <x v="3"/>
    <x v="274"/>
    <n v="292.10000000000002"/>
    <n v="4"/>
    <n v="0.5"/>
    <n v="-175.26"/>
  </r>
  <r>
    <n v="7300"/>
    <x v="3630"/>
    <x v="2"/>
    <x v="728"/>
    <d v="2011-11-21T00:00:00"/>
    <s v="First Class"/>
    <s v="JK-15730"/>
    <s v="Joe Kamberova"/>
    <x v="0"/>
    <s v="United States"/>
    <x v="467"/>
    <x v="10"/>
    <n v="60016"/>
    <x v="2"/>
    <s v="FUR-FU-10001546"/>
    <x v="0"/>
    <x v="5"/>
    <x v="1423"/>
    <n v="8.5440000000000005"/>
    <n v="2"/>
    <n v="0.6"/>
    <n v="-7.476"/>
  </r>
  <r>
    <n v="7301"/>
    <x v="3630"/>
    <x v="2"/>
    <x v="728"/>
    <d v="2011-11-21T00:00:00"/>
    <s v="First Class"/>
    <s v="JK-15730"/>
    <s v="Joe Kamberova"/>
    <x v="0"/>
    <s v="United States"/>
    <x v="467"/>
    <x v="10"/>
    <n v="60016"/>
    <x v="2"/>
    <s v="FUR-BO-10003546"/>
    <x v="0"/>
    <x v="0"/>
    <x v="1638"/>
    <n v="424.11599999999999"/>
    <n v="6"/>
    <n v="0.3"/>
    <n v="-30.294"/>
  </r>
  <r>
    <n v="7302"/>
    <x v="3630"/>
    <x v="2"/>
    <x v="728"/>
    <d v="2011-11-21T00:00:00"/>
    <s v="First Class"/>
    <s v="JK-15730"/>
    <s v="Joe Kamberova"/>
    <x v="0"/>
    <s v="United States"/>
    <x v="467"/>
    <x v="10"/>
    <n v="60016"/>
    <x v="2"/>
    <s v="OFF-BI-10004728"/>
    <x v="1"/>
    <x v="8"/>
    <x v="539"/>
    <n v="2.8919999999999999"/>
    <n v="3"/>
    <n v="0.8"/>
    <n v="-4.9164000000000003"/>
  </r>
  <r>
    <n v="7303"/>
    <x v="3630"/>
    <x v="2"/>
    <x v="728"/>
    <d v="2011-11-21T00:00:00"/>
    <s v="First Class"/>
    <s v="JK-15730"/>
    <s v="Joe Kamberova"/>
    <x v="0"/>
    <s v="United States"/>
    <x v="467"/>
    <x v="10"/>
    <n v="60016"/>
    <x v="2"/>
    <s v="OFF-ST-10000025"/>
    <x v="1"/>
    <x v="4"/>
    <x v="615"/>
    <n v="381.72"/>
    <n v="5"/>
    <n v="0.2"/>
    <n v="-66.801000000000002"/>
  </r>
  <r>
    <n v="7304"/>
    <x v="3631"/>
    <x v="3"/>
    <x v="507"/>
    <d v="2014-09-09T00:00:00"/>
    <s v="Standard Class"/>
    <s v="DO-13645"/>
    <s v="Doug O'Connell"/>
    <x v="0"/>
    <s v="United States"/>
    <x v="199"/>
    <x v="2"/>
    <n v="33437"/>
    <x v="0"/>
    <s v="FUR-CH-10003817"/>
    <x v="0"/>
    <x v="1"/>
    <x v="162"/>
    <n v="97.183999999999997"/>
    <n v="2"/>
    <n v="0.2"/>
    <n v="6.0739999999999998"/>
  </r>
  <r>
    <n v="7305"/>
    <x v="3631"/>
    <x v="3"/>
    <x v="507"/>
    <d v="2014-09-09T00:00:00"/>
    <s v="Standard Class"/>
    <s v="DO-13645"/>
    <s v="Doug O'Connell"/>
    <x v="0"/>
    <s v="United States"/>
    <x v="199"/>
    <x v="2"/>
    <n v="33437"/>
    <x v="0"/>
    <s v="OFF-PA-10000289"/>
    <x v="1"/>
    <x v="10"/>
    <x v="722"/>
    <n v="10.368"/>
    <n v="2"/>
    <n v="0.2"/>
    <n v="3.6288"/>
  </r>
  <r>
    <n v="7306"/>
    <x v="3632"/>
    <x v="2"/>
    <x v="1158"/>
    <d v="2011-02-04T00:00:00"/>
    <s v="Standard Class"/>
    <s v="MG-18145"/>
    <s v="Mike Gockenbach"/>
    <x v="0"/>
    <s v="United States"/>
    <x v="243"/>
    <x v="5"/>
    <n v="75023"/>
    <x v="2"/>
    <s v="FUR-TA-10001889"/>
    <x v="0"/>
    <x v="3"/>
    <x v="406"/>
    <n v="890.84100000000001"/>
    <n v="3"/>
    <n v="0.3"/>
    <n v="-152.71559999999999"/>
  </r>
  <r>
    <n v="7307"/>
    <x v="3633"/>
    <x v="0"/>
    <x v="732"/>
    <d v="2013-08-11T00:00:00"/>
    <s v="Second Class"/>
    <s v="LH-17155"/>
    <s v="Logan Haushalter"/>
    <x v="0"/>
    <s v="United States"/>
    <x v="49"/>
    <x v="1"/>
    <n v="95123"/>
    <x v="1"/>
    <s v="TEC-AC-10002305"/>
    <x v="2"/>
    <x v="11"/>
    <x v="1521"/>
    <n v="72"/>
    <n v="4"/>
    <n v="0"/>
    <n v="12.96"/>
  </r>
  <r>
    <n v="7308"/>
    <x v="3633"/>
    <x v="0"/>
    <x v="732"/>
    <d v="2013-08-11T00:00:00"/>
    <s v="Second Class"/>
    <s v="LH-17155"/>
    <s v="Logan Haushalter"/>
    <x v="0"/>
    <s v="United States"/>
    <x v="49"/>
    <x v="1"/>
    <n v="95123"/>
    <x v="1"/>
    <s v="FUR-CH-10004875"/>
    <x v="0"/>
    <x v="1"/>
    <x v="1436"/>
    <n v="113.88800000000001"/>
    <n v="2"/>
    <n v="0.2"/>
    <n v="9.9651999999999994"/>
  </r>
  <r>
    <n v="7309"/>
    <x v="3633"/>
    <x v="0"/>
    <x v="732"/>
    <d v="2013-08-11T00:00:00"/>
    <s v="Second Class"/>
    <s v="LH-17155"/>
    <s v="Logan Haushalter"/>
    <x v="0"/>
    <s v="United States"/>
    <x v="49"/>
    <x v="1"/>
    <n v="95123"/>
    <x v="1"/>
    <s v="OFF-EN-10001434"/>
    <x v="1"/>
    <x v="12"/>
    <x v="434"/>
    <n v="158.13"/>
    <n v="3"/>
    <n v="0"/>
    <n v="77.483699999999999"/>
  </r>
  <r>
    <n v="7310"/>
    <x v="3634"/>
    <x v="3"/>
    <x v="193"/>
    <d v="2014-06-15T00:00:00"/>
    <s v="Second Class"/>
    <s v="MM-18280"/>
    <s v="Muhammed MacIntyre"/>
    <x v="1"/>
    <s v="United States"/>
    <x v="20"/>
    <x v="15"/>
    <n v="10024"/>
    <x v="3"/>
    <s v="OFF-FA-10004395"/>
    <x v="1"/>
    <x v="13"/>
    <x v="1192"/>
    <n v="14.13"/>
    <n v="3"/>
    <n v="0"/>
    <n v="0.70650000000000002"/>
  </r>
  <r>
    <n v="7311"/>
    <x v="3635"/>
    <x v="1"/>
    <x v="544"/>
    <d v="2012-08-14T00:00:00"/>
    <s v="Standard Class"/>
    <s v="BD-11320"/>
    <s v="Bill Donatelli"/>
    <x v="0"/>
    <s v="United States"/>
    <x v="66"/>
    <x v="12"/>
    <n v="48227"/>
    <x v="2"/>
    <s v="OFF-BI-10004632"/>
    <x v="1"/>
    <x v="8"/>
    <x v="910"/>
    <n v="64.75"/>
    <n v="5"/>
    <n v="0"/>
    <n v="29.137499999999999"/>
  </r>
  <r>
    <n v="7312"/>
    <x v="3636"/>
    <x v="1"/>
    <x v="330"/>
    <d v="2012-10-13T00:00:00"/>
    <s v="Standard Class"/>
    <s v="SC-20575"/>
    <s v="Sonia Cooley"/>
    <x v="0"/>
    <s v="United States"/>
    <x v="100"/>
    <x v="2"/>
    <n v="33178"/>
    <x v="0"/>
    <s v="OFF-BI-10000145"/>
    <x v="1"/>
    <x v="8"/>
    <x v="735"/>
    <n v="1.8720000000000001"/>
    <n v="2"/>
    <n v="0.7"/>
    <n v="-1.3104"/>
  </r>
  <r>
    <n v="7313"/>
    <x v="3636"/>
    <x v="1"/>
    <x v="330"/>
    <d v="2012-10-13T00:00:00"/>
    <s v="Standard Class"/>
    <s v="SC-20575"/>
    <s v="Sonia Cooley"/>
    <x v="0"/>
    <s v="United States"/>
    <x v="100"/>
    <x v="2"/>
    <n v="33178"/>
    <x v="0"/>
    <s v="OFF-BI-10002498"/>
    <x v="1"/>
    <x v="8"/>
    <x v="435"/>
    <n v="11.214"/>
    <n v="2"/>
    <n v="0.7"/>
    <n v="-8.5974000000000004"/>
  </r>
  <r>
    <n v="7314"/>
    <x v="3636"/>
    <x v="1"/>
    <x v="330"/>
    <d v="2012-10-13T00:00:00"/>
    <s v="Standard Class"/>
    <s v="SC-20575"/>
    <s v="Sonia Cooley"/>
    <x v="0"/>
    <s v="United States"/>
    <x v="100"/>
    <x v="2"/>
    <n v="33178"/>
    <x v="0"/>
    <s v="OFF-AR-10001761"/>
    <x v="1"/>
    <x v="6"/>
    <x v="1642"/>
    <n v="37.375999999999998"/>
    <n v="8"/>
    <n v="0.2"/>
    <n v="7.4752000000000001"/>
  </r>
  <r>
    <n v="7315"/>
    <x v="3637"/>
    <x v="0"/>
    <x v="316"/>
    <d v="2013-03-06T00:00:00"/>
    <s v="Standard Class"/>
    <s v="TN-21040"/>
    <s v="Tanja Norvell"/>
    <x v="2"/>
    <s v="United States"/>
    <x v="111"/>
    <x v="10"/>
    <n v="60068"/>
    <x v="2"/>
    <s v="TEC-PH-10001817"/>
    <x v="2"/>
    <x v="7"/>
    <x v="1097"/>
    <n v="286.39999999999998"/>
    <n v="1"/>
    <n v="0.2"/>
    <n v="25.06"/>
  </r>
  <r>
    <n v="7316"/>
    <x v="3638"/>
    <x v="3"/>
    <x v="943"/>
    <d v="2014-05-17T00:00:00"/>
    <s v="Second Class"/>
    <s v="ZC-21910"/>
    <s v="Zuschuss Carroll"/>
    <x v="0"/>
    <s v="United States"/>
    <x v="20"/>
    <x v="15"/>
    <n v="10024"/>
    <x v="3"/>
    <s v="OFF-AR-10004456"/>
    <x v="1"/>
    <x v="6"/>
    <x v="1044"/>
    <n v="43.92"/>
    <n v="3"/>
    <n v="0"/>
    <n v="12.736800000000001"/>
  </r>
  <r>
    <n v="7317"/>
    <x v="3639"/>
    <x v="0"/>
    <x v="1159"/>
    <d v="2013-10-21T00:00:00"/>
    <s v="Standard Class"/>
    <s v="NB-18655"/>
    <s v="Nona Balk"/>
    <x v="1"/>
    <s v="United States"/>
    <x v="20"/>
    <x v="15"/>
    <n v="10011"/>
    <x v="3"/>
    <s v="FUR-TA-10001539"/>
    <x v="0"/>
    <x v="3"/>
    <x v="10"/>
    <n v="142.18199999999999"/>
    <n v="1"/>
    <n v="0.4"/>
    <n v="-37.915199999999999"/>
  </r>
  <r>
    <n v="7318"/>
    <x v="3640"/>
    <x v="3"/>
    <x v="701"/>
    <d v="2014-11-22T00:00:00"/>
    <s v="Standard Class"/>
    <s v="KH-16330"/>
    <s v="Katharine Harms"/>
    <x v="1"/>
    <s v="United States"/>
    <x v="492"/>
    <x v="21"/>
    <n v="97123"/>
    <x v="1"/>
    <s v="OFF-PA-10003205"/>
    <x v="1"/>
    <x v="10"/>
    <x v="1776"/>
    <n v="19.608000000000001"/>
    <n v="3"/>
    <n v="0.2"/>
    <n v="6.6177000000000001"/>
  </r>
  <r>
    <n v="7319"/>
    <x v="3640"/>
    <x v="3"/>
    <x v="701"/>
    <d v="2014-11-22T00:00:00"/>
    <s v="Standard Class"/>
    <s v="KH-16330"/>
    <s v="Katharine Harms"/>
    <x v="1"/>
    <s v="United States"/>
    <x v="492"/>
    <x v="21"/>
    <n v="97123"/>
    <x v="1"/>
    <s v="OFF-BI-10002813"/>
    <x v="1"/>
    <x v="8"/>
    <x v="905"/>
    <n v="4.1580000000000004"/>
    <n v="7"/>
    <n v="0.7"/>
    <n v="-3.4649999999999999"/>
  </r>
  <r>
    <n v="7320"/>
    <x v="3641"/>
    <x v="3"/>
    <x v="200"/>
    <d v="2014-11-30T00:00:00"/>
    <s v="Second Class"/>
    <s v="MN-17935"/>
    <s v="Michael Nguyen"/>
    <x v="0"/>
    <s v="United States"/>
    <x v="20"/>
    <x v="15"/>
    <n v="10009"/>
    <x v="3"/>
    <s v="TEC-PH-10002310"/>
    <x v="2"/>
    <x v="7"/>
    <x v="1359"/>
    <n v="979.95"/>
    <n v="5"/>
    <n v="0"/>
    <n v="264.5865"/>
  </r>
  <r>
    <n v="7321"/>
    <x v="3641"/>
    <x v="3"/>
    <x v="200"/>
    <d v="2014-11-30T00:00:00"/>
    <s v="Second Class"/>
    <s v="MN-17935"/>
    <s v="Michael Nguyen"/>
    <x v="0"/>
    <s v="United States"/>
    <x v="20"/>
    <x v="15"/>
    <n v="10009"/>
    <x v="3"/>
    <s v="FUR-FU-10003623"/>
    <x v="0"/>
    <x v="5"/>
    <x v="1226"/>
    <n v="135.30000000000001"/>
    <n v="5"/>
    <n v="0"/>
    <n v="37.884"/>
  </r>
  <r>
    <n v="7322"/>
    <x v="3642"/>
    <x v="3"/>
    <x v="213"/>
    <d v="2014-08-09T00:00:00"/>
    <s v="Standard Class"/>
    <s v="MY-18295"/>
    <s v="Muhammed Yedwab"/>
    <x v="1"/>
    <s v="United States"/>
    <x v="22"/>
    <x v="10"/>
    <n v="60623"/>
    <x v="2"/>
    <s v="OFF-PA-10003424"/>
    <x v="1"/>
    <x v="10"/>
    <x v="1081"/>
    <n v="8.9039999999999999"/>
    <n v="3"/>
    <n v="0.2"/>
    <n v="3.339"/>
  </r>
  <r>
    <n v="7323"/>
    <x v="3642"/>
    <x v="3"/>
    <x v="213"/>
    <d v="2014-08-09T00:00:00"/>
    <s v="Standard Class"/>
    <s v="MY-18295"/>
    <s v="Muhammed Yedwab"/>
    <x v="1"/>
    <s v="United States"/>
    <x v="22"/>
    <x v="10"/>
    <n v="60623"/>
    <x v="2"/>
    <s v="TEC-AC-10004353"/>
    <x v="2"/>
    <x v="11"/>
    <x v="717"/>
    <n v="100.8"/>
    <n v="2"/>
    <n v="0.2"/>
    <n v="21.42"/>
  </r>
  <r>
    <n v="7324"/>
    <x v="3643"/>
    <x v="3"/>
    <x v="256"/>
    <d v="2014-09-12T00:00:00"/>
    <s v="First Class"/>
    <s v="CS-11950"/>
    <s v="Carlos Soltero"/>
    <x v="0"/>
    <s v="United States"/>
    <x v="20"/>
    <x v="15"/>
    <n v="10024"/>
    <x v="3"/>
    <s v="FUR-FU-10001934"/>
    <x v="0"/>
    <x v="5"/>
    <x v="107"/>
    <n v="41.96"/>
    <n v="2"/>
    <n v="0"/>
    <n v="10.909599999999999"/>
  </r>
  <r>
    <n v="7325"/>
    <x v="3643"/>
    <x v="3"/>
    <x v="256"/>
    <d v="2014-09-12T00:00:00"/>
    <s v="First Class"/>
    <s v="CS-11950"/>
    <s v="Carlos Soltero"/>
    <x v="0"/>
    <s v="United States"/>
    <x v="20"/>
    <x v="15"/>
    <n v="10024"/>
    <x v="3"/>
    <s v="OFF-LA-10003766"/>
    <x v="1"/>
    <x v="2"/>
    <x v="360"/>
    <n v="9.4499999999999993"/>
    <n v="3"/>
    <n v="0"/>
    <n v="4.5359999999999996"/>
  </r>
  <r>
    <n v="7326"/>
    <x v="3644"/>
    <x v="3"/>
    <x v="468"/>
    <d v="2014-11-18T00:00:00"/>
    <s v="Standard Class"/>
    <s v="MC-17845"/>
    <s v="Michael Chen"/>
    <x v="0"/>
    <s v="United States"/>
    <x v="422"/>
    <x v="4"/>
    <n v="99301"/>
    <x v="1"/>
    <s v="OFF-AP-10004540"/>
    <x v="1"/>
    <x v="9"/>
    <x v="1294"/>
    <n v="400.8"/>
    <n v="5"/>
    <n v="0"/>
    <n v="112.224"/>
  </r>
  <r>
    <n v="7327"/>
    <x v="3644"/>
    <x v="3"/>
    <x v="468"/>
    <d v="2014-11-18T00:00:00"/>
    <s v="Standard Class"/>
    <s v="MC-17845"/>
    <s v="Michael Chen"/>
    <x v="0"/>
    <s v="United States"/>
    <x v="422"/>
    <x v="4"/>
    <n v="99301"/>
    <x v="1"/>
    <s v="OFF-BI-10001543"/>
    <x v="1"/>
    <x v="8"/>
    <x v="375"/>
    <n v="28.792000000000002"/>
    <n v="1"/>
    <n v="0.2"/>
    <n v="10.077199999999999"/>
  </r>
  <r>
    <n v="7328"/>
    <x v="3645"/>
    <x v="2"/>
    <x v="772"/>
    <d v="2011-03-24T00:00:00"/>
    <s v="Standard Class"/>
    <s v="SC-20050"/>
    <s v="Sample Company A"/>
    <x v="2"/>
    <s v="United States"/>
    <x v="493"/>
    <x v="1"/>
    <n v="91505"/>
    <x v="1"/>
    <s v="FUR-FU-10004597"/>
    <x v="0"/>
    <x v="5"/>
    <x v="1257"/>
    <n v="111"/>
    <n v="2"/>
    <n v="0"/>
    <n v="14.43"/>
  </r>
  <r>
    <n v="7329"/>
    <x v="3645"/>
    <x v="2"/>
    <x v="772"/>
    <d v="2011-03-24T00:00:00"/>
    <s v="Standard Class"/>
    <s v="SC-20050"/>
    <s v="Sample Company A"/>
    <x v="2"/>
    <s v="United States"/>
    <x v="493"/>
    <x v="1"/>
    <n v="91505"/>
    <x v="1"/>
    <s v="TEC-MA-10001148"/>
    <x v="2"/>
    <x v="15"/>
    <x v="205"/>
    <n v="1279.9680000000001"/>
    <n v="4"/>
    <n v="0.2"/>
    <n v="415.9896"/>
  </r>
  <r>
    <n v="7330"/>
    <x v="3645"/>
    <x v="2"/>
    <x v="772"/>
    <d v="2011-03-24T00:00:00"/>
    <s v="Standard Class"/>
    <s v="SC-20050"/>
    <s v="Sample Company A"/>
    <x v="2"/>
    <s v="United States"/>
    <x v="493"/>
    <x v="1"/>
    <n v="91505"/>
    <x v="1"/>
    <s v="OFF-ST-10000078"/>
    <x v="1"/>
    <x v="4"/>
    <x v="1218"/>
    <n v="1856.19"/>
    <n v="7"/>
    <n v="0"/>
    <n v="334.11419999999998"/>
  </r>
  <r>
    <n v="7331"/>
    <x v="3646"/>
    <x v="0"/>
    <x v="396"/>
    <d v="2013-11-14T00:00:00"/>
    <s v="First Class"/>
    <s v="SP-20650"/>
    <s v="Stephanie Phelps"/>
    <x v="1"/>
    <s v="United States"/>
    <x v="22"/>
    <x v="10"/>
    <n v="60623"/>
    <x v="2"/>
    <s v="FUR-FU-10001037"/>
    <x v="0"/>
    <x v="5"/>
    <x v="1160"/>
    <n v="22.751999999999999"/>
    <n v="6"/>
    <n v="0.6"/>
    <n v="-8.532"/>
  </r>
  <r>
    <n v="7332"/>
    <x v="3647"/>
    <x v="3"/>
    <x v="40"/>
    <d v="2014-10-31T00:00:00"/>
    <s v="Standard Class"/>
    <s v="SC-20440"/>
    <s v="Shaun Chance"/>
    <x v="1"/>
    <s v="United States"/>
    <x v="152"/>
    <x v="9"/>
    <n v="17602"/>
    <x v="3"/>
    <s v="TEC-PH-10001433"/>
    <x v="2"/>
    <x v="7"/>
    <x v="237"/>
    <n v="61.542000000000002"/>
    <n v="1"/>
    <n v="0.4"/>
    <n v="-13.334099999999999"/>
  </r>
  <r>
    <n v="7333"/>
    <x v="3647"/>
    <x v="3"/>
    <x v="40"/>
    <d v="2014-10-31T00:00:00"/>
    <s v="Standard Class"/>
    <s v="SC-20440"/>
    <s v="Shaun Chance"/>
    <x v="1"/>
    <s v="United States"/>
    <x v="152"/>
    <x v="9"/>
    <n v="17602"/>
    <x v="3"/>
    <s v="OFF-BI-10003007"/>
    <x v="1"/>
    <x v="8"/>
    <x v="1542"/>
    <n v="81.438000000000002"/>
    <n v="7"/>
    <n v="0.7"/>
    <n v="-65.150400000000005"/>
  </r>
  <r>
    <n v="7334"/>
    <x v="3648"/>
    <x v="1"/>
    <x v="347"/>
    <d v="2012-04-17T00:00:00"/>
    <s v="Standard Class"/>
    <s v="PR-18880"/>
    <s v="Patrick Ryan"/>
    <x v="0"/>
    <s v="United States"/>
    <x v="67"/>
    <x v="2"/>
    <n v="33614"/>
    <x v="0"/>
    <s v="FUR-FU-10001290"/>
    <x v="0"/>
    <x v="5"/>
    <x v="447"/>
    <n v="67.36"/>
    <n v="2"/>
    <n v="0.2"/>
    <n v="10.103999999999999"/>
  </r>
  <r>
    <n v="7335"/>
    <x v="3648"/>
    <x v="1"/>
    <x v="347"/>
    <d v="2012-04-17T00:00:00"/>
    <s v="Standard Class"/>
    <s v="PR-18880"/>
    <s v="Patrick Ryan"/>
    <x v="0"/>
    <s v="United States"/>
    <x v="67"/>
    <x v="2"/>
    <n v="33614"/>
    <x v="0"/>
    <s v="FUR-FU-10000087"/>
    <x v="0"/>
    <x v="5"/>
    <x v="204"/>
    <n v="54.527999999999999"/>
    <n v="3"/>
    <n v="0.2"/>
    <n v="14.313599999999999"/>
  </r>
  <r>
    <n v="7336"/>
    <x v="3649"/>
    <x v="1"/>
    <x v="707"/>
    <d v="2012-12-30T00:00:00"/>
    <s v="Standard Class"/>
    <s v="JK-15625"/>
    <s v="Jim Karlsson"/>
    <x v="0"/>
    <s v="United States"/>
    <x v="20"/>
    <x v="15"/>
    <n v="10024"/>
    <x v="3"/>
    <s v="TEC-AC-10002049"/>
    <x v="2"/>
    <x v="11"/>
    <x v="1053"/>
    <n v="843.9"/>
    <n v="2"/>
    <n v="0"/>
    <n v="371.31599999999997"/>
  </r>
  <r>
    <n v="7337"/>
    <x v="3649"/>
    <x v="1"/>
    <x v="707"/>
    <d v="2012-12-30T00:00:00"/>
    <s v="Standard Class"/>
    <s v="JK-15625"/>
    <s v="Jim Karlsson"/>
    <x v="0"/>
    <s v="United States"/>
    <x v="20"/>
    <x v="15"/>
    <n v="10024"/>
    <x v="3"/>
    <s v="FUR-BO-10002613"/>
    <x v="0"/>
    <x v="0"/>
    <x v="177"/>
    <n v="449.56799999999998"/>
    <n v="2"/>
    <n v="0.2"/>
    <n v="56.195999999999998"/>
  </r>
  <r>
    <n v="7338"/>
    <x v="3650"/>
    <x v="3"/>
    <x v="296"/>
    <d v="2014-09-24T00:00:00"/>
    <s v="First Class"/>
    <s v="BM-11575"/>
    <s v="Brendan Murry"/>
    <x v="1"/>
    <s v="United States"/>
    <x v="1"/>
    <x v="1"/>
    <n v="90045"/>
    <x v="1"/>
    <s v="OFF-ST-10004950"/>
    <x v="1"/>
    <x v="4"/>
    <x v="1510"/>
    <n v="15.51"/>
    <n v="1"/>
    <n v="0"/>
    <n v="3.8774999999999999"/>
  </r>
  <r>
    <n v="7339"/>
    <x v="3651"/>
    <x v="2"/>
    <x v="414"/>
    <d v="2011-12-23T00:00:00"/>
    <s v="Second Class"/>
    <s v="SM-20950"/>
    <s v="Suzanne McNair"/>
    <x v="1"/>
    <s v="United States"/>
    <x v="20"/>
    <x v="15"/>
    <n v="10035"/>
    <x v="3"/>
    <s v="FUR-CH-10004875"/>
    <x v="0"/>
    <x v="1"/>
    <x v="1436"/>
    <n v="192.18600000000001"/>
    <n v="3"/>
    <n v="0.1"/>
    <n v="36.3018"/>
  </r>
  <r>
    <n v="7340"/>
    <x v="3652"/>
    <x v="1"/>
    <x v="1074"/>
    <d v="2012-07-21T00:00:00"/>
    <s v="First Class"/>
    <s v="KC-16255"/>
    <s v="Karen Carlisle"/>
    <x v="1"/>
    <s v="United States"/>
    <x v="20"/>
    <x v="15"/>
    <n v="10009"/>
    <x v="3"/>
    <s v="OFF-AR-10003190"/>
    <x v="1"/>
    <x v="6"/>
    <x v="643"/>
    <n v="5.76"/>
    <n v="2"/>
    <n v="0"/>
    <n v="1.6128"/>
  </r>
  <r>
    <n v="7341"/>
    <x v="3653"/>
    <x v="2"/>
    <x v="711"/>
    <d v="2011-01-08T00:00:00"/>
    <s v="Standard Class"/>
    <s v="SG-20470"/>
    <s v="Sheri Gordon"/>
    <x v="0"/>
    <s v="United States"/>
    <x v="118"/>
    <x v="32"/>
    <n v="30318"/>
    <x v="0"/>
    <s v="FUR-CH-10000553"/>
    <x v="0"/>
    <x v="1"/>
    <x v="1248"/>
    <n v="67.88"/>
    <n v="2"/>
    <n v="0"/>
    <n v="18.3276"/>
  </r>
  <r>
    <n v="7342"/>
    <x v="3653"/>
    <x v="2"/>
    <x v="711"/>
    <d v="2011-01-08T00:00:00"/>
    <s v="Standard Class"/>
    <s v="SG-20470"/>
    <s v="Sheri Gordon"/>
    <x v="0"/>
    <s v="United States"/>
    <x v="118"/>
    <x v="32"/>
    <n v="30318"/>
    <x v="0"/>
    <s v="OFF-LA-10002762"/>
    <x v="1"/>
    <x v="2"/>
    <x v="49"/>
    <n v="162.88999999999999"/>
    <n v="13"/>
    <n v="0"/>
    <n v="76.558300000000003"/>
  </r>
  <r>
    <n v="7343"/>
    <x v="3653"/>
    <x v="2"/>
    <x v="711"/>
    <d v="2011-01-08T00:00:00"/>
    <s v="Standard Class"/>
    <s v="SG-20470"/>
    <s v="Sheri Gordon"/>
    <x v="0"/>
    <s v="United States"/>
    <x v="118"/>
    <x v="32"/>
    <n v="30318"/>
    <x v="0"/>
    <s v="FUR-FU-10000719"/>
    <x v="0"/>
    <x v="5"/>
    <x v="1664"/>
    <n v="25.71"/>
    <n v="3"/>
    <n v="0"/>
    <n v="9.2555999999999994"/>
  </r>
  <r>
    <n v="7344"/>
    <x v="3654"/>
    <x v="2"/>
    <x v="58"/>
    <d v="2012-01-01T00:00:00"/>
    <s v="Standard Class"/>
    <s v="TB-21520"/>
    <s v="Tracy Blumstein"/>
    <x v="0"/>
    <s v="United States"/>
    <x v="20"/>
    <x v="15"/>
    <n v="10009"/>
    <x v="3"/>
    <s v="OFF-ST-10000563"/>
    <x v="1"/>
    <x v="4"/>
    <x v="894"/>
    <n v="191.88"/>
    <n v="6"/>
    <n v="0"/>
    <n v="19.187999999999999"/>
  </r>
  <r>
    <n v="7345"/>
    <x v="3655"/>
    <x v="3"/>
    <x v="157"/>
    <d v="2014-12-18T00:00:00"/>
    <s v="Standard Class"/>
    <s v="DV-13045"/>
    <s v="Darrin Van Huff"/>
    <x v="1"/>
    <s v="United States"/>
    <x v="108"/>
    <x v="2"/>
    <n v="32216"/>
    <x v="0"/>
    <s v="FUR-TA-10004289"/>
    <x v="0"/>
    <x v="3"/>
    <x v="187"/>
    <n v="721.875"/>
    <n v="6"/>
    <n v="0.45"/>
    <n v="-420"/>
  </r>
  <r>
    <n v="7346"/>
    <x v="3655"/>
    <x v="3"/>
    <x v="157"/>
    <d v="2014-12-18T00:00:00"/>
    <s v="Standard Class"/>
    <s v="DV-13045"/>
    <s v="Darrin Van Huff"/>
    <x v="1"/>
    <s v="United States"/>
    <x v="108"/>
    <x v="2"/>
    <n v="32216"/>
    <x v="0"/>
    <s v="TEC-PH-10003555"/>
    <x v="2"/>
    <x v="7"/>
    <x v="457"/>
    <n v="73.567999999999998"/>
    <n v="4"/>
    <n v="0.2"/>
    <n v="-16.552800000000001"/>
  </r>
  <r>
    <n v="7347"/>
    <x v="3655"/>
    <x v="3"/>
    <x v="157"/>
    <d v="2014-12-18T00:00:00"/>
    <s v="Standard Class"/>
    <s v="DV-13045"/>
    <s v="Darrin Van Huff"/>
    <x v="1"/>
    <s v="United States"/>
    <x v="108"/>
    <x v="2"/>
    <n v="32216"/>
    <x v="0"/>
    <s v="OFF-AR-10001958"/>
    <x v="1"/>
    <x v="6"/>
    <x v="206"/>
    <n v="13.584"/>
    <n v="1"/>
    <n v="0.2"/>
    <n v="1.3584000000000001"/>
  </r>
  <r>
    <n v="7348"/>
    <x v="3655"/>
    <x v="3"/>
    <x v="157"/>
    <d v="2014-12-18T00:00:00"/>
    <s v="Standard Class"/>
    <s v="DV-13045"/>
    <s v="Darrin Van Huff"/>
    <x v="1"/>
    <s v="United States"/>
    <x v="108"/>
    <x v="2"/>
    <n v="32216"/>
    <x v="0"/>
    <s v="FUR-CH-10000225"/>
    <x v="0"/>
    <x v="1"/>
    <x v="401"/>
    <n v="64.784000000000006"/>
    <n v="1"/>
    <n v="0.2"/>
    <n v="-12.147"/>
  </r>
  <r>
    <n v="7349"/>
    <x v="3656"/>
    <x v="2"/>
    <x v="223"/>
    <d v="2011-07-03T00:00:00"/>
    <s v="Standard Class"/>
    <s v="SC-20020"/>
    <s v="Sam Craven"/>
    <x v="0"/>
    <s v="United States"/>
    <x v="12"/>
    <x v="5"/>
    <n v="77095"/>
    <x v="2"/>
    <s v="OFF-AP-10002534"/>
    <x v="1"/>
    <x v="9"/>
    <x v="1193"/>
    <n v="176.77199999999999"/>
    <n v="3"/>
    <n v="0.8"/>
    <n v="-459.60719999999998"/>
  </r>
  <r>
    <n v="7350"/>
    <x v="3657"/>
    <x v="3"/>
    <x v="208"/>
    <d v="2014-10-28T00:00:00"/>
    <s v="Standard Class"/>
    <s v="JB-15400"/>
    <s v="Jennifer Braxton"/>
    <x v="1"/>
    <s v="United States"/>
    <x v="158"/>
    <x v="6"/>
    <n v="53209"/>
    <x v="2"/>
    <s v="OFF-BI-10000301"/>
    <x v="1"/>
    <x v="8"/>
    <x v="619"/>
    <n v="38.82"/>
    <n v="6"/>
    <n v="0"/>
    <n v="19.41"/>
  </r>
  <r>
    <n v="7351"/>
    <x v="3657"/>
    <x v="3"/>
    <x v="208"/>
    <d v="2014-10-28T00:00:00"/>
    <s v="Standard Class"/>
    <s v="JB-15400"/>
    <s v="Jennifer Braxton"/>
    <x v="1"/>
    <s v="United States"/>
    <x v="158"/>
    <x v="6"/>
    <n v="53209"/>
    <x v="2"/>
    <s v="OFF-BI-10003460"/>
    <x v="1"/>
    <x v="8"/>
    <x v="234"/>
    <n v="21.9"/>
    <n v="5"/>
    <n v="0"/>
    <n v="10.512"/>
  </r>
  <r>
    <n v="7352"/>
    <x v="3658"/>
    <x v="3"/>
    <x v="468"/>
    <d v="2014-11-17T00:00:00"/>
    <s v="Standard Class"/>
    <s v="GH-14425"/>
    <s v="Gary Hwang"/>
    <x v="0"/>
    <s v="United States"/>
    <x v="494"/>
    <x v="1"/>
    <n v="95351"/>
    <x v="1"/>
    <s v="TEC-AC-10001772"/>
    <x v="2"/>
    <x v="11"/>
    <x v="400"/>
    <n v="111.79"/>
    <n v="7"/>
    <n v="0"/>
    <n v="43.598100000000002"/>
  </r>
  <r>
    <n v="7353"/>
    <x v="3659"/>
    <x v="3"/>
    <x v="633"/>
    <d v="2014-03-19T00:00:00"/>
    <s v="Second Class"/>
    <s v="MG-17650"/>
    <s v="Matthew Grinstein"/>
    <x v="2"/>
    <s v="United States"/>
    <x v="80"/>
    <x v="24"/>
    <n v="44107"/>
    <x v="3"/>
    <s v="TEC-PH-10003505"/>
    <x v="2"/>
    <x v="7"/>
    <x v="901"/>
    <n v="445.44"/>
    <n v="8"/>
    <n v="0.4"/>
    <n v="-81.664000000000001"/>
  </r>
  <r>
    <n v="7354"/>
    <x v="3660"/>
    <x v="0"/>
    <x v="897"/>
    <d v="2013-09-30T00:00:00"/>
    <s v="Standard Class"/>
    <s v="RD-19660"/>
    <s v="Robert Dilbeck"/>
    <x v="2"/>
    <s v="United States"/>
    <x v="10"/>
    <x v="9"/>
    <n v="19134"/>
    <x v="3"/>
    <s v="OFF-LA-10004484"/>
    <x v="1"/>
    <x v="2"/>
    <x v="612"/>
    <n v="16.52"/>
    <n v="5"/>
    <n v="0.2"/>
    <n v="5.3689999999999998"/>
  </r>
  <r>
    <n v="7355"/>
    <x v="3661"/>
    <x v="3"/>
    <x v="695"/>
    <d v="2014-02-14T00:00:00"/>
    <s v="Standard Class"/>
    <s v="SN-20560"/>
    <s v="Skye Norling"/>
    <x v="2"/>
    <s v="United States"/>
    <x v="8"/>
    <x v="1"/>
    <n v="94109"/>
    <x v="1"/>
    <s v="OFF-PA-10001593"/>
    <x v="1"/>
    <x v="10"/>
    <x v="1755"/>
    <n v="29.9"/>
    <n v="5"/>
    <n v="0"/>
    <n v="13.455"/>
  </r>
  <r>
    <n v="7356"/>
    <x v="3662"/>
    <x v="1"/>
    <x v="620"/>
    <d v="2013-02-01T00:00:00"/>
    <s v="Second Class"/>
    <s v="AH-10690"/>
    <s v="Anna HÃ¤berlin"/>
    <x v="1"/>
    <s v="United States"/>
    <x v="66"/>
    <x v="12"/>
    <n v="48205"/>
    <x v="2"/>
    <s v="OFF-BI-10004139"/>
    <x v="1"/>
    <x v="8"/>
    <x v="923"/>
    <n v="116.4"/>
    <n v="8"/>
    <n v="0"/>
    <n v="52.38"/>
  </r>
  <r>
    <n v="7357"/>
    <x v="3663"/>
    <x v="0"/>
    <x v="790"/>
    <d v="2013-10-15T00:00:00"/>
    <s v="Standard Class"/>
    <s v="MZ-17335"/>
    <s v="Maria Zettner"/>
    <x v="2"/>
    <s v="United States"/>
    <x v="42"/>
    <x v="16"/>
    <n v="85023"/>
    <x v="1"/>
    <s v="OFF-AR-10001315"/>
    <x v="1"/>
    <x v="6"/>
    <x v="1020"/>
    <n v="1.4079999999999999"/>
    <n v="1"/>
    <n v="0.2"/>
    <n v="0.15840000000000001"/>
  </r>
  <r>
    <n v="7358"/>
    <x v="3663"/>
    <x v="0"/>
    <x v="790"/>
    <d v="2013-10-15T00:00:00"/>
    <s v="Standard Class"/>
    <s v="MZ-17335"/>
    <s v="Maria Zettner"/>
    <x v="2"/>
    <s v="United States"/>
    <x v="42"/>
    <x v="16"/>
    <n v="85023"/>
    <x v="1"/>
    <s v="FUR-FU-10001488"/>
    <x v="0"/>
    <x v="5"/>
    <x v="1040"/>
    <n v="169.56800000000001"/>
    <n v="2"/>
    <n v="0.2"/>
    <n v="0"/>
  </r>
  <r>
    <n v="7359"/>
    <x v="3664"/>
    <x v="2"/>
    <x v="125"/>
    <d v="2012-03-01T00:00:00"/>
    <s v="Second Class"/>
    <s v="AR-10345"/>
    <s v="Alex Russell"/>
    <x v="1"/>
    <s v="United States"/>
    <x v="10"/>
    <x v="9"/>
    <n v="19143"/>
    <x v="3"/>
    <s v="TEC-PH-10002170"/>
    <x v="2"/>
    <x v="7"/>
    <x v="594"/>
    <n v="251.964"/>
    <n v="6"/>
    <n v="0.4"/>
    <n v="-50.392800000000001"/>
  </r>
  <r>
    <n v="7360"/>
    <x v="3664"/>
    <x v="2"/>
    <x v="125"/>
    <d v="2012-03-01T00:00:00"/>
    <s v="Second Class"/>
    <s v="AR-10345"/>
    <s v="Alex Russell"/>
    <x v="1"/>
    <s v="United States"/>
    <x v="10"/>
    <x v="9"/>
    <n v="19143"/>
    <x v="3"/>
    <s v="FUR-TA-10004575"/>
    <x v="0"/>
    <x v="3"/>
    <x v="306"/>
    <n v="523.76400000000001"/>
    <n v="3"/>
    <n v="0.4"/>
    <n v="-192.04679999999999"/>
  </r>
  <r>
    <n v="7361"/>
    <x v="3665"/>
    <x v="0"/>
    <x v="408"/>
    <d v="2013-04-15T00:00:00"/>
    <s v="First Class"/>
    <s v="JF-15295"/>
    <s v="Jason Fortune-"/>
    <x v="0"/>
    <s v="United States"/>
    <x v="1"/>
    <x v="1"/>
    <n v="90036"/>
    <x v="1"/>
    <s v="OFF-PA-10000809"/>
    <x v="1"/>
    <x v="10"/>
    <x v="1124"/>
    <n v="19.440000000000001"/>
    <n v="3"/>
    <n v="0"/>
    <n v="9.3312000000000008"/>
  </r>
  <r>
    <n v="7362"/>
    <x v="3665"/>
    <x v="0"/>
    <x v="408"/>
    <d v="2013-04-15T00:00:00"/>
    <s v="First Class"/>
    <s v="JF-15295"/>
    <s v="Jason Fortune-"/>
    <x v="0"/>
    <s v="United States"/>
    <x v="1"/>
    <x v="1"/>
    <n v="90036"/>
    <x v="1"/>
    <s v="FUR-CH-10000225"/>
    <x v="0"/>
    <x v="1"/>
    <x v="401"/>
    <n v="194.352"/>
    <n v="3"/>
    <n v="0.2"/>
    <n v="-36.441000000000003"/>
  </r>
  <r>
    <n v="7363"/>
    <x v="3665"/>
    <x v="0"/>
    <x v="408"/>
    <d v="2013-04-15T00:00:00"/>
    <s v="First Class"/>
    <s v="JF-15295"/>
    <s v="Jason Fortune-"/>
    <x v="0"/>
    <s v="United States"/>
    <x v="1"/>
    <x v="1"/>
    <n v="90036"/>
    <x v="1"/>
    <s v="OFF-BI-10003707"/>
    <x v="1"/>
    <x v="8"/>
    <x v="776"/>
    <n v="36.624000000000002"/>
    <n v="3"/>
    <n v="0.2"/>
    <n v="13.734"/>
  </r>
  <r>
    <n v="7364"/>
    <x v="3666"/>
    <x v="0"/>
    <x v="85"/>
    <d v="2013-05-12T00:00:00"/>
    <s v="Standard Class"/>
    <s v="DS-13180"/>
    <s v="David Smith"/>
    <x v="1"/>
    <s v="United States"/>
    <x v="10"/>
    <x v="9"/>
    <n v="19140"/>
    <x v="3"/>
    <s v="TEC-PH-10004539"/>
    <x v="2"/>
    <x v="7"/>
    <x v="852"/>
    <n v="340.18200000000002"/>
    <n v="3"/>
    <n v="0.4"/>
    <n v="-73.706100000000006"/>
  </r>
  <r>
    <n v="7365"/>
    <x v="3666"/>
    <x v="0"/>
    <x v="85"/>
    <d v="2013-05-12T00:00:00"/>
    <s v="Standard Class"/>
    <s v="DS-13180"/>
    <s v="David Smith"/>
    <x v="1"/>
    <s v="United States"/>
    <x v="10"/>
    <x v="9"/>
    <n v="19140"/>
    <x v="3"/>
    <s v="OFF-FA-10004076"/>
    <x v="1"/>
    <x v="13"/>
    <x v="1213"/>
    <n v="12.672000000000001"/>
    <n v="8"/>
    <n v="0.2"/>
    <n v="2.6928000000000001"/>
  </r>
  <r>
    <n v="7366"/>
    <x v="3666"/>
    <x v="0"/>
    <x v="85"/>
    <d v="2013-05-12T00:00:00"/>
    <s v="Standard Class"/>
    <s v="DS-13180"/>
    <s v="David Smith"/>
    <x v="1"/>
    <s v="United States"/>
    <x v="10"/>
    <x v="9"/>
    <n v="19140"/>
    <x v="3"/>
    <s v="OFF-BI-10003166"/>
    <x v="1"/>
    <x v="8"/>
    <x v="1405"/>
    <n v="6.8879999999999999"/>
    <n v="2"/>
    <n v="0.7"/>
    <n v="-5.0511999999999997"/>
  </r>
  <r>
    <n v="7367"/>
    <x v="3666"/>
    <x v="0"/>
    <x v="85"/>
    <d v="2013-05-12T00:00:00"/>
    <s v="Standard Class"/>
    <s v="DS-13180"/>
    <s v="David Smith"/>
    <x v="1"/>
    <s v="United States"/>
    <x v="10"/>
    <x v="9"/>
    <n v="19140"/>
    <x v="3"/>
    <s v="OFF-ST-10002301"/>
    <x v="1"/>
    <x v="4"/>
    <x v="1490"/>
    <n v="32.543999999999997"/>
    <n v="2"/>
    <n v="0.2"/>
    <n v="-7.7291999999999996"/>
  </r>
  <r>
    <n v="7368"/>
    <x v="3666"/>
    <x v="0"/>
    <x v="85"/>
    <d v="2013-05-12T00:00:00"/>
    <s v="Standard Class"/>
    <s v="DS-13180"/>
    <s v="David Smith"/>
    <x v="1"/>
    <s v="United States"/>
    <x v="10"/>
    <x v="9"/>
    <n v="19140"/>
    <x v="3"/>
    <s v="FUR-CH-10002647"/>
    <x v="0"/>
    <x v="1"/>
    <x v="470"/>
    <n v="347.80200000000002"/>
    <n v="7"/>
    <n v="0.3"/>
    <n v="-24.843"/>
  </r>
  <r>
    <n v="7369"/>
    <x v="3667"/>
    <x v="3"/>
    <x v="4"/>
    <d v="2014-04-18T00:00:00"/>
    <s v="First Class"/>
    <s v="BP-11095"/>
    <s v="Bart Pistole"/>
    <x v="1"/>
    <s v="United States"/>
    <x v="100"/>
    <x v="2"/>
    <n v="33180"/>
    <x v="0"/>
    <s v="OFF-BI-10004654"/>
    <x v="1"/>
    <x v="8"/>
    <x v="1444"/>
    <n v="15.57"/>
    <n v="3"/>
    <n v="0.7"/>
    <n v="-11.936999999999999"/>
  </r>
  <r>
    <n v="7370"/>
    <x v="3668"/>
    <x v="1"/>
    <x v="1000"/>
    <d v="2012-11-03T00:00:00"/>
    <s v="Second Class"/>
    <s v="TG-21310"/>
    <s v="Toby Gnade"/>
    <x v="0"/>
    <s v="United States"/>
    <x v="253"/>
    <x v="3"/>
    <n v="27604"/>
    <x v="0"/>
    <s v="OFF-LA-10001175"/>
    <x v="1"/>
    <x v="2"/>
    <x v="773"/>
    <n v="4.6079999999999997"/>
    <n v="2"/>
    <n v="0.2"/>
    <n v="1.6704000000000001"/>
  </r>
  <r>
    <n v="7371"/>
    <x v="3669"/>
    <x v="2"/>
    <x v="919"/>
    <d v="2011-01-11T00:00:00"/>
    <s v="Standard Class"/>
    <s v="BT-11395"/>
    <s v="Bill Tyler"/>
    <x v="1"/>
    <s v="United States"/>
    <x v="495"/>
    <x v="41"/>
    <n v="67846"/>
    <x v="2"/>
    <s v="TEC-PH-10001336"/>
    <x v="2"/>
    <x v="7"/>
    <x v="941"/>
    <n v="257.98"/>
    <n v="2"/>
    <n v="0"/>
    <n v="74.8142"/>
  </r>
  <r>
    <n v="7372"/>
    <x v="3670"/>
    <x v="3"/>
    <x v="363"/>
    <d v="2014-10-01T00:00:00"/>
    <s v="Second Class"/>
    <s v="JF-15190"/>
    <s v="Jamie Frazer"/>
    <x v="0"/>
    <s v="United States"/>
    <x v="85"/>
    <x v="1"/>
    <n v="90805"/>
    <x v="1"/>
    <s v="OFF-ST-10000760"/>
    <x v="1"/>
    <x v="4"/>
    <x v="4"/>
    <n v="153.78"/>
    <n v="11"/>
    <n v="0"/>
    <n v="44.596200000000003"/>
  </r>
  <r>
    <n v="7373"/>
    <x v="3670"/>
    <x v="3"/>
    <x v="363"/>
    <d v="2014-10-01T00:00:00"/>
    <s v="Second Class"/>
    <s v="JF-15190"/>
    <s v="Jamie Frazer"/>
    <x v="0"/>
    <s v="United States"/>
    <x v="85"/>
    <x v="1"/>
    <n v="90805"/>
    <x v="1"/>
    <s v="OFF-ST-10002301"/>
    <x v="1"/>
    <x v="4"/>
    <x v="1490"/>
    <n v="61.02"/>
    <n v="3"/>
    <n v="0"/>
    <n v="0.61019999999999996"/>
  </r>
  <r>
    <n v="7374"/>
    <x v="3670"/>
    <x v="3"/>
    <x v="363"/>
    <d v="2014-10-01T00:00:00"/>
    <s v="Second Class"/>
    <s v="JF-15190"/>
    <s v="Jamie Frazer"/>
    <x v="0"/>
    <s v="United States"/>
    <x v="85"/>
    <x v="1"/>
    <n v="90805"/>
    <x v="1"/>
    <s v="OFF-SU-10004884"/>
    <x v="1"/>
    <x v="14"/>
    <x v="1780"/>
    <n v="110.11"/>
    <n v="7"/>
    <n v="0"/>
    <n v="31.931899999999999"/>
  </r>
  <r>
    <n v="7375"/>
    <x v="3670"/>
    <x v="3"/>
    <x v="363"/>
    <d v="2014-10-01T00:00:00"/>
    <s v="Second Class"/>
    <s v="JF-15190"/>
    <s v="Jamie Frazer"/>
    <x v="0"/>
    <s v="United States"/>
    <x v="85"/>
    <x v="1"/>
    <n v="90805"/>
    <x v="1"/>
    <s v="OFF-FA-10003112"/>
    <x v="1"/>
    <x v="13"/>
    <x v="33"/>
    <n v="7.89"/>
    <n v="1"/>
    <n v="0"/>
    <n v="3.5505"/>
  </r>
  <r>
    <n v="7376"/>
    <x v="3671"/>
    <x v="3"/>
    <x v="802"/>
    <d v="2014-08-21T00:00:00"/>
    <s v="Standard Class"/>
    <s v="MK-17905"/>
    <s v="Michael Kennedy"/>
    <x v="1"/>
    <s v="United States"/>
    <x v="70"/>
    <x v="1"/>
    <n v="92037"/>
    <x v="1"/>
    <s v="OFF-BI-10000069"/>
    <x v="1"/>
    <x v="8"/>
    <x v="486"/>
    <n v="36.024000000000001"/>
    <n v="3"/>
    <n v="0.2"/>
    <n v="11.707800000000001"/>
  </r>
  <r>
    <n v="7377"/>
    <x v="3672"/>
    <x v="3"/>
    <x v="808"/>
    <d v="2014-06-11T00:00:00"/>
    <s v="First Class"/>
    <s v="GG-14650"/>
    <s v="Greg Guthrie"/>
    <x v="1"/>
    <s v="United States"/>
    <x v="41"/>
    <x v="10"/>
    <n v="61701"/>
    <x v="2"/>
    <s v="OFF-AR-10001958"/>
    <x v="1"/>
    <x v="6"/>
    <x v="206"/>
    <n v="54.335999999999999"/>
    <n v="4"/>
    <n v="0.2"/>
    <n v="5.4336000000000002"/>
  </r>
  <r>
    <n v="7378"/>
    <x v="3673"/>
    <x v="2"/>
    <x v="111"/>
    <d v="2011-09-23T00:00:00"/>
    <s v="Standard Class"/>
    <s v="MC-18130"/>
    <s v="Mike Caudle"/>
    <x v="1"/>
    <s v="United States"/>
    <x v="4"/>
    <x v="4"/>
    <n v="98115"/>
    <x v="1"/>
    <s v="OFF-ST-10001321"/>
    <x v="1"/>
    <x v="4"/>
    <x v="416"/>
    <n v="92.52"/>
    <n v="6"/>
    <n v="0"/>
    <n v="24.980399999999999"/>
  </r>
  <r>
    <n v="7379"/>
    <x v="3674"/>
    <x v="1"/>
    <x v="70"/>
    <d v="2012-05-31T00:00:00"/>
    <s v="Same Day"/>
    <s v="ML-18265"/>
    <s v="Muhammed Lee"/>
    <x v="0"/>
    <s v="United States"/>
    <x v="115"/>
    <x v="3"/>
    <n v="28314"/>
    <x v="0"/>
    <s v="OFF-AR-10003504"/>
    <x v="1"/>
    <x v="6"/>
    <x v="1026"/>
    <n v="10.272"/>
    <n v="3"/>
    <n v="0.2"/>
    <n v="1.1556"/>
  </r>
  <r>
    <n v="7380"/>
    <x v="3675"/>
    <x v="0"/>
    <x v="1160"/>
    <d v="2013-09-19T00:00:00"/>
    <s v="Standard Class"/>
    <s v="AG-10270"/>
    <s v="Alejandro Grove"/>
    <x v="0"/>
    <s v="United States"/>
    <x v="155"/>
    <x v="8"/>
    <n v="68104"/>
    <x v="2"/>
    <s v="OFF-ST-10000419"/>
    <x v="1"/>
    <x v="4"/>
    <x v="1015"/>
    <n v="40.74"/>
    <n v="3"/>
    <n v="0"/>
    <n v="0.40739999999999998"/>
  </r>
  <r>
    <n v="7381"/>
    <x v="3675"/>
    <x v="0"/>
    <x v="1160"/>
    <d v="2013-09-19T00:00:00"/>
    <s v="Standard Class"/>
    <s v="AG-10270"/>
    <s v="Alejandro Grove"/>
    <x v="0"/>
    <s v="United States"/>
    <x v="155"/>
    <x v="8"/>
    <n v="68104"/>
    <x v="2"/>
    <s v="OFF-LA-10004559"/>
    <x v="1"/>
    <x v="2"/>
    <x v="1340"/>
    <n v="14.4"/>
    <n v="5"/>
    <n v="0"/>
    <n v="7.056"/>
  </r>
  <r>
    <n v="7382"/>
    <x v="3675"/>
    <x v="0"/>
    <x v="1160"/>
    <d v="2013-09-19T00:00:00"/>
    <s v="Standard Class"/>
    <s v="AG-10270"/>
    <s v="Alejandro Grove"/>
    <x v="0"/>
    <s v="United States"/>
    <x v="155"/>
    <x v="8"/>
    <n v="68104"/>
    <x v="2"/>
    <s v="TEC-PH-10001644"/>
    <x v="2"/>
    <x v="7"/>
    <x v="1485"/>
    <n v="149.94999999999999"/>
    <n v="5"/>
    <n v="0"/>
    <n v="41.985999999999997"/>
  </r>
  <r>
    <n v="7383"/>
    <x v="3675"/>
    <x v="0"/>
    <x v="1160"/>
    <d v="2013-09-19T00:00:00"/>
    <s v="Standard Class"/>
    <s v="AG-10270"/>
    <s v="Alejandro Grove"/>
    <x v="0"/>
    <s v="United States"/>
    <x v="155"/>
    <x v="8"/>
    <n v="68104"/>
    <x v="2"/>
    <s v="OFF-SU-10004782"/>
    <x v="1"/>
    <x v="14"/>
    <x v="1548"/>
    <n v="16.899999999999999"/>
    <n v="2"/>
    <n v="0"/>
    <n v="5.07"/>
  </r>
  <r>
    <n v="7384"/>
    <x v="3675"/>
    <x v="0"/>
    <x v="1160"/>
    <d v="2013-09-19T00:00:00"/>
    <s v="Standard Class"/>
    <s v="AG-10270"/>
    <s v="Alejandro Grove"/>
    <x v="0"/>
    <s v="United States"/>
    <x v="155"/>
    <x v="8"/>
    <n v="68104"/>
    <x v="2"/>
    <s v="OFF-PA-10002250"/>
    <x v="1"/>
    <x v="10"/>
    <x v="699"/>
    <n v="17.61"/>
    <n v="3"/>
    <n v="0"/>
    <n v="8.4527999999999999"/>
  </r>
  <r>
    <n v="7385"/>
    <x v="3675"/>
    <x v="0"/>
    <x v="1160"/>
    <d v="2013-09-19T00:00:00"/>
    <s v="Standard Class"/>
    <s v="AG-10270"/>
    <s v="Alejandro Grove"/>
    <x v="0"/>
    <s v="United States"/>
    <x v="155"/>
    <x v="8"/>
    <n v="68104"/>
    <x v="2"/>
    <s v="OFF-AP-10001394"/>
    <x v="1"/>
    <x v="9"/>
    <x v="1120"/>
    <n v="378"/>
    <n v="2"/>
    <n v="0"/>
    <n v="136.08000000000001"/>
  </r>
  <r>
    <n v="7386"/>
    <x v="3675"/>
    <x v="0"/>
    <x v="1160"/>
    <d v="2013-09-19T00:00:00"/>
    <s v="Standard Class"/>
    <s v="AG-10270"/>
    <s v="Alejandro Grove"/>
    <x v="0"/>
    <s v="United States"/>
    <x v="155"/>
    <x v="8"/>
    <n v="68104"/>
    <x v="2"/>
    <s v="OFF-PA-10001838"/>
    <x v="1"/>
    <x v="10"/>
    <x v="999"/>
    <n v="17.64"/>
    <n v="3"/>
    <n v="0"/>
    <n v="8.6435999999999993"/>
  </r>
  <r>
    <n v="7387"/>
    <x v="3675"/>
    <x v="0"/>
    <x v="1160"/>
    <d v="2013-09-19T00:00:00"/>
    <s v="Standard Class"/>
    <s v="AG-10270"/>
    <s v="Alejandro Grove"/>
    <x v="0"/>
    <s v="United States"/>
    <x v="155"/>
    <x v="8"/>
    <n v="68104"/>
    <x v="2"/>
    <s v="OFF-ST-10004340"/>
    <x v="1"/>
    <x v="4"/>
    <x v="809"/>
    <n v="373.08"/>
    <n v="6"/>
    <n v="0"/>
    <n v="100.7316"/>
  </r>
  <r>
    <n v="7388"/>
    <x v="3675"/>
    <x v="0"/>
    <x v="1160"/>
    <d v="2013-09-19T00:00:00"/>
    <s v="Standard Class"/>
    <s v="AG-10270"/>
    <s v="Alejandro Grove"/>
    <x v="0"/>
    <s v="United States"/>
    <x v="155"/>
    <x v="8"/>
    <n v="68104"/>
    <x v="2"/>
    <s v="FUR-FU-10003664"/>
    <x v="0"/>
    <x v="5"/>
    <x v="35"/>
    <n v="1336.44"/>
    <n v="14"/>
    <n v="0"/>
    <n v="387.56760000000003"/>
  </r>
  <r>
    <n v="7389"/>
    <x v="3675"/>
    <x v="0"/>
    <x v="1160"/>
    <d v="2013-09-19T00:00:00"/>
    <s v="Standard Class"/>
    <s v="AG-10270"/>
    <s v="Alejandro Grove"/>
    <x v="0"/>
    <s v="United States"/>
    <x v="155"/>
    <x v="8"/>
    <n v="68104"/>
    <x v="2"/>
    <s v="TEC-PH-10004897"/>
    <x v="2"/>
    <x v="7"/>
    <x v="1115"/>
    <n v="29.97"/>
    <n v="3"/>
    <n v="0"/>
    <n v="0.29970000000000002"/>
  </r>
  <r>
    <n v="7390"/>
    <x v="3676"/>
    <x v="3"/>
    <x v="1161"/>
    <d v="2014-04-12T00:00:00"/>
    <s v="Standard Class"/>
    <s v="TT-21070"/>
    <s v="Ted Trevino"/>
    <x v="0"/>
    <s v="United States"/>
    <x v="346"/>
    <x v="18"/>
    <n v="37421"/>
    <x v="0"/>
    <s v="FUR-CH-10000454"/>
    <x v="0"/>
    <x v="1"/>
    <x v="1"/>
    <n v="390.36799999999999"/>
    <n v="2"/>
    <n v="0.2"/>
    <n v="48.795999999999999"/>
  </r>
  <r>
    <n v="7391"/>
    <x v="3676"/>
    <x v="3"/>
    <x v="1161"/>
    <d v="2014-04-12T00:00:00"/>
    <s v="Standard Class"/>
    <s v="TT-21070"/>
    <s v="Ted Trevino"/>
    <x v="0"/>
    <s v="United States"/>
    <x v="346"/>
    <x v="18"/>
    <n v="37421"/>
    <x v="0"/>
    <s v="FUR-FU-10004017"/>
    <x v="0"/>
    <x v="5"/>
    <x v="1570"/>
    <n v="101.52"/>
    <n v="5"/>
    <n v="0.2"/>
    <n v="19.035"/>
  </r>
  <r>
    <n v="7392"/>
    <x v="3677"/>
    <x v="3"/>
    <x v="769"/>
    <d v="2014-08-12T00:00:00"/>
    <s v="Second Class"/>
    <s v="LT-16765"/>
    <s v="Larry Tron"/>
    <x v="0"/>
    <s v="United States"/>
    <x v="54"/>
    <x v="24"/>
    <n v="45014"/>
    <x v="3"/>
    <s v="OFF-PA-10000241"/>
    <x v="1"/>
    <x v="10"/>
    <x v="1151"/>
    <n v="74.352000000000004"/>
    <n v="3"/>
    <n v="0.2"/>
    <n v="23.234999999999999"/>
  </r>
  <r>
    <n v="7393"/>
    <x v="3678"/>
    <x v="3"/>
    <x v="743"/>
    <d v="2014-07-05T00:00:00"/>
    <s v="Standard Class"/>
    <s v="DD-13570"/>
    <s v="Dorothy Dickinson"/>
    <x v="0"/>
    <s v="United States"/>
    <x v="1"/>
    <x v="1"/>
    <n v="90049"/>
    <x v="1"/>
    <s v="OFF-PA-10003016"/>
    <x v="1"/>
    <x v="10"/>
    <x v="1385"/>
    <n v="15.7"/>
    <n v="5"/>
    <n v="0"/>
    <n v="7.0650000000000004"/>
  </r>
  <r>
    <n v="7394"/>
    <x v="3678"/>
    <x v="3"/>
    <x v="743"/>
    <d v="2014-07-05T00:00:00"/>
    <s v="Standard Class"/>
    <s v="DD-13570"/>
    <s v="Dorothy Dickinson"/>
    <x v="0"/>
    <s v="United States"/>
    <x v="1"/>
    <x v="1"/>
    <n v="90049"/>
    <x v="1"/>
    <s v="OFF-AR-10001615"/>
    <x v="1"/>
    <x v="6"/>
    <x v="1479"/>
    <n v="59.52"/>
    <n v="3"/>
    <n v="0"/>
    <n v="15.475199999999999"/>
  </r>
  <r>
    <n v="7395"/>
    <x v="3678"/>
    <x v="3"/>
    <x v="743"/>
    <d v="2014-07-05T00:00:00"/>
    <s v="Standard Class"/>
    <s v="DD-13570"/>
    <s v="Dorothy Dickinson"/>
    <x v="0"/>
    <s v="United States"/>
    <x v="1"/>
    <x v="1"/>
    <n v="90049"/>
    <x v="1"/>
    <s v="OFF-PA-10002713"/>
    <x v="1"/>
    <x v="10"/>
    <x v="317"/>
    <n v="34.4"/>
    <n v="5"/>
    <n v="0"/>
    <n v="15.824"/>
  </r>
  <r>
    <n v="7396"/>
    <x v="3679"/>
    <x v="0"/>
    <x v="591"/>
    <d v="2013-12-31T00:00:00"/>
    <s v="Standard Class"/>
    <s v="DB-12970"/>
    <s v="Darren Budd"/>
    <x v="1"/>
    <s v="United States"/>
    <x v="20"/>
    <x v="15"/>
    <n v="10024"/>
    <x v="3"/>
    <s v="FUR-TA-10002958"/>
    <x v="0"/>
    <x v="3"/>
    <x v="956"/>
    <n v="313.17599999999999"/>
    <n v="2"/>
    <n v="0.4"/>
    <n v="-120.0508"/>
  </r>
  <r>
    <n v="7397"/>
    <x v="3679"/>
    <x v="0"/>
    <x v="591"/>
    <d v="2013-12-31T00:00:00"/>
    <s v="Standard Class"/>
    <s v="DB-12970"/>
    <s v="Darren Budd"/>
    <x v="1"/>
    <s v="United States"/>
    <x v="20"/>
    <x v="15"/>
    <n v="10024"/>
    <x v="3"/>
    <s v="FUR-CH-10003746"/>
    <x v="0"/>
    <x v="1"/>
    <x v="617"/>
    <n v="866.64599999999996"/>
    <n v="3"/>
    <n v="0.1"/>
    <n v="173.32919999999999"/>
  </r>
  <r>
    <n v="7398"/>
    <x v="3680"/>
    <x v="2"/>
    <x v="587"/>
    <d v="2011-09-30T00:00:00"/>
    <s v="Same Day"/>
    <s v="DM-12955"/>
    <s v="Dario Medina"/>
    <x v="1"/>
    <s v="United States"/>
    <x v="54"/>
    <x v="24"/>
    <n v="45014"/>
    <x v="3"/>
    <s v="OFF-AP-10003217"/>
    <x v="1"/>
    <x v="9"/>
    <x v="189"/>
    <n v="795.40800000000002"/>
    <n v="6"/>
    <n v="0.2"/>
    <n v="59.6556"/>
  </r>
  <r>
    <n v="7399"/>
    <x v="3681"/>
    <x v="2"/>
    <x v="136"/>
    <d v="2011-07-15T00:00:00"/>
    <s v="Second Class"/>
    <s v="ME-17725"/>
    <s v="Max Engle"/>
    <x v="0"/>
    <s v="United States"/>
    <x v="22"/>
    <x v="10"/>
    <n v="60610"/>
    <x v="2"/>
    <s v="OFF-PA-10001526"/>
    <x v="1"/>
    <x v="10"/>
    <x v="1030"/>
    <n v="35.856000000000002"/>
    <n v="9"/>
    <n v="0.2"/>
    <n v="12.9978"/>
  </r>
  <r>
    <n v="7400"/>
    <x v="3681"/>
    <x v="2"/>
    <x v="136"/>
    <d v="2011-07-15T00:00:00"/>
    <s v="Second Class"/>
    <s v="ME-17725"/>
    <s v="Max Engle"/>
    <x v="0"/>
    <s v="United States"/>
    <x v="22"/>
    <x v="10"/>
    <n v="60610"/>
    <x v="2"/>
    <s v="TEC-AC-10002857"/>
    <x v="2"/>
    <x v="11"/>
    <x v="535"/>
    <n v="23.84"/>
    <n v="4"/>
    <n v="0.2"/>
    <n v="3.278"/>
  </r>
  <r>
    <n v="7401"/>
    <x v="3682"/>
    <x v="0"/>
    <x v="162"/>
    <d v="2013-09-14T00:00:00"/>
    <s v="Standard Class"/>
    <s v="TR-21325"/>
    <s v="Toby Ritter"/>
    <x v="0"/>
    <s v="United States"/>
    <x v="4"/>
    <x v="4"/>
    <n v="98103"/>
    <x v="1"/>
    <s v="FUR-FU-10003039"/>
    <x v="0"/>
    <x v="5"/>
    <x v="479"/>
    <n v="43.13"/>
    <n v="1"/>
    <n v="0"/>
    <n v="14.664199999999999"/>
  </r>
  <r>
    <n v="7402"/>
    <x v="3682"/>
    <x v="0"/>
    <x v="162"/>
    <d v="2013-09-14T00:00:00"/>
    <s v="Standard Class"/>
    <s v="TR-21325"/>
    <s v="Toby Ritter"/>
    <x v="0"/>
    <s v="United States"/>
    <x v="4"/>
    <x v="4"/>
    <n v="98103"/>
    <x v="1"/>
    <s v="OFF-PA-10002615"/>
    <x v="1"/>
    <x v="10"/>
    <x v="247"/>
    <n v="30.87"/>
    <n v="7"/>
    <n v="0"/>
    <n v="14.200200000000001"/>
  </r>
  <r>
    <n v="7403"/>
    <x v="3683"/>
    <x v="3"/>
    <x v="634"/>
    <d v="2014-11-08T00:00:00"/>
    <s v="Standard Class"/>
    <s v="SH-20395"/>
    <s v="Shahid Hopkins"/>
    <x v="0"/>
    <s v="United States"/>
    <x v="20"/>
    <x v="15"/>
    <n v="10011"/>
    <x v="3"/>
    <s v="OFF-SU-10002573"/>
    <x v="1"/>
    <x v="14"/>
    <x v="350"/>
    <n v="70.12"/>
    <n v="4"/>
    <n v="0"/>
    <n v="21.036000000000001"/>
  </r>
  <r>
    <n v="7404"/>
    <x v="3684"/>
    <x v="1"/>
    <x v="263"/>
    <d v="2012-05-19T00:00:00"/>
    <s v="Standard Class"/>
    <s v="CB-12535"/>
    <s v="Claudia Bergmann"/>
    <x v="1"/>
    <s v="United States"/>
    <x v="491"/>
    <x v="1"/>
    <n v="93010"/>
    <x v="1"/>
    <s v="FUR-BO-10004015"/>
    <x v="0"/>
    <x v="0"/>
    <x v="569"/>
    <n v="509.95749999999998"/>
    <n v="5"/>
    <n v="0.15"/>
    <n v="41.996499999999997"/>
  </r>
  <r>
    <n v="7405"/>
    <x v="3684"/>
    <x v="1"/>
    <x v="263"/>
    <d v="2012-05-19T00:00:00"/>
    <s v="Standard Class"/>
    <s v="CB-12535"/>
    <s v="Claudia Bergmann"/>
    <x v="1"/>
    <s v="United States"/>
    <x v="491"/>
    <x v="1"/>
    <n v="93010"/>
    <x v="1"/>
    <s v="FUR-FU-10001979"/>
    <x v="0"/>
    <x v="5"/>
    <x v="509"/>
    <n v="122.91"/>
    <n v="3"/>
    <n v="0"/>
    <n v="34.4148"/>
  </r>
  <r>
    <n v="7406"/>
    <x v="3684"/>
    <x v="1"/>
    <x v="263"/>
    <d v="2012-05-19T00:00:00"/>
    <s v="Standard Class"/>
    <s v="CB-12535"/>
    <s v="Claudia Bergmann"/>
    <x v="1"/>
    <s v="United States"/>
    <x v="491"/>
    <x v="1"/>
    <n v="93010"/>
    <x v="1"/>
    <s v="FUR-CH-10003833"/>
    <x v="0"/>
    <x v="1"/>
    <x v="1200"/>
    <n v="97.567999999999998"/>
    <n v="2"/>
    <n v="0.2"/>
    <n v="-6.0979999999999999"/>
  </r>
  <r>
    <n v="7407"/>
    <x v="3684"/>
    <x v="1"/>
    <x v="263"/>
    <d v="2012-05-19T00:00:00"/>
    <s v="Standard Class"/>
    <s v="CB-12535"/>
    <s v="Claudia Bergmann"/>
    <x v="1"/>
    <s v="United States"/>
    <x v="491"/>
    <x v="1"/>
    <n v="93010"/>
    <x v="1"/>
    <s v="FUR-CH-10004495"/>
    <x v="0"/>
    <x v="1"/>
    <x v="1475"/>
    <n v="722.35199999999998"/>
    <n v="3"/>
    <n v="0.2"/>
    <n v="81.264600000000002"/>
  </r>
  <r>
    <n v="7408"/>
    <x v="3685"/>
    <x v="3"/>
    <x v="176"/>
    <d v="2014-01-22T00:00:00"/>
    <s v="First Class"/>
    <s v="ML-17410"/>
    <s v="Maris LaWare"/>
    <x v="0"/>
    <s v="United States"/>
    <x v="22"/>
    <x v="10"/>
    <n v="60653"/>
    <x v="2"/>
    <s v="OFF-LA-10001613"/>
    <x v="1"/>
    <x v="2"/>
    <x v="736"/>
    <n v="11.52"/>
    <n v="5"/>
    <n v="0.2"/>
    <n v="4.1760000000000002"/>
  </r>
  <r>
    <n v="7409"/>
    <x v="3686"/>
    <x v="0"/>
    <x v="198"/>
    <d v="2013-07-06T00:00:00"/>
    <s v="Standard Class"/>
    <s v="JG-15310"/>
    <s v="Jason Gross"/>
    <x v="1"/>
    <s v="United States"/>
    <x v="1"/>
    <x v="1"/>
    <n v="90032"/>
    <x v="1"/>
    <s v="FUR-FU-10003247"/>
    <x v="0"/>
    <x v="5"/>
    <x v="1456"/>
    <n v="167.84"/>
    <n v="8"/>
    <n v="0"/>
    <n v="11.748799999999999"/>
  </r>
  <r>
    <n v="7410"/>
    <x v="3687"/>
    <x v="2"/>
    <x v="918"/>
    <d v="2011-12-04T00:00:00"/>
    <s v="Standard Class"/>
    <s v="JS-15880"/>
    <s v="John Stevenson"/>
    <x v="0"/>
    <s v="United States"/>
    <x v="167"/>
    <x v="24"/>
    <n v="43615"/>
    <x v="3"/>
    <s v="FUR-TA-10004442"/>
    <x v="0"/>
    <x v="3"/>
    <x v="1645"/>
    <n v="172.11"/>
    <n v="1"/>
    <n v="0.4"/>
    <n v="-94.660499999999999"/>
  </r>
  <r>
    <n v="7411"/>
    <x v="3688"/>
    <x v="2"/>
    <x v="149"/>
    <d v="2011-07-24T00:00:00"/>
    <s v="First Class"/>
    <s v="AG-10270"/>
    <s v="Alejandro Grove"/>
    <x v="0"/>
    <s v="United States"/>
    <x v="20"/>
    <x v="15"/>
    <n v="10011"/>
    <x v="3"/>
    <s v="TEC-AC-10001314"/>
    <x v="2"/>
    <x v="11"/>
    <x v="943"/>
    <n v="99.98"/>
    <n v="2"/>
    <n v="0"/>
    <n v="7.9984000000000002"/>
  </r>
  <r>
    <n v="7412"/>
    <x v="3689"/>
    <x v="3"/>
    <x v="1109"/>
    <d v="2014-04-06T00:00:00"/>
    <s v="Standard Class"/>
    <s v="MG-17890"/>
    <s v="Michael Granlund"/>
    <x v="2"/>
    <s v="United States"/>
    <x v="241"/>
    <x v="21"/>
    <n v="97224"/>
    <x v="1"/>
    <s v="TEC-PH-10001619"/>
    <x v="2"/>
    <x v="7"/>
    <x v="1585"/>
    <n v="156.792"/>
    <n v="1"/>
    <n v="0.2"/>
    <n v="17.639099999999999"/>
  </r>
  <r>
    <n v="7413"/>
    <x v="3689"/>
    <x v="3"/>
    <x v="1109"/>
    <d v="2014-04-06T00:00:00"/>
    <s v="Standard Class"/>
    <s v="MG-17890"/>
    <s v="Michael Granlund"/>
    <x v="2"/>
    <s v="United States"/>
    <x v="241"/>
    <x v="21"/>
    <n v="97224"/>
    <x v="1"/>
    <s v="TEC-AC-10002323"/>
    <x v="2"/>
    <x v="11"/>
    <x v="175"/>
    <n v="35.36"/>
    <n v="2"/>
    <n v="0.2"/>
    <n v="-3.0939999999999999"/>
  </r>
  <r>
    <n v="7414"/>
    <x v="3689"/>
    <x v="3"/>
    <x v="1109"/>
    <d v="2014-04-06T00:00:00"/>
    <s v="Standard Class"/>
    <s v="MG-17890"/>
    <s v="Michael Granlund"/>
    <x v="2"/>
    <s v="United States"/>
    <x v="241"/>
    <x v="21"/>
    <n v="97224"/>
    <x v="1"/>
    <s v="FUR-FU-10000820"/>
    <x v="0"/>
    <x v="5"/>
    <x v="1774"/>
    <n v="13.592000000000001"/>
    <n v="1"/>
    <n v="0.2"/>
    <n v="-0.33979999999999999"/>
  </r>
  <r>
    <n v="7415"/>
    <x v="3690"/>
    <x v="0"/>
    <x v="69"/>
    <d v="2013-03-16T00:00:00"/>
    <s v="Second Class"/>
    <s v="SC-20770"/>
    <s v="Stewart Carmichael"/>
    <x v="1"/>
    <s v="United States"/>
    <x v="10"/>
    <x v="9"/>
    <n v="19134"/>
    <x v="3"/>
    <s v="FUR-CH-10004287"/>
    <x v="0"/>
    <x v="1"/>
    <x v="156"/>
    <n v="386.68"/>
    <n v="2"/>
    <n v="0.3"/>
    <n v="-5.524"/>
  </r>
  <r>
    <n v="7416"/>
    <x v="3690"/>
    <x v="0"/>
    <x v="69"/>
    <d v="2013-03-16T00:00:00"/>
    <s v="Second Class"/>
    <s v="SC-20770"/>
    <s v="Stewart Carmichael"/>
    <x v="1"/>
    <s v="United States"/>
    <x v="10"/>
    <x v="9"/>
    <n v="19134"/>
    <x v="3"/>
    <s v="TEC-AC-10000474"/>
    <x v="2"/>
    <x v="11"/>
    <x v="1501"/>
    <n v="379.96"/>
    <n v="5"/>
    <n v="0.2"/>
    <n v="47.494999999999997"/>
  </r>
  <r>
    <n v="7417"/>
    <x v="3690"/>
    <x v="0"/>
    <x v="69"/>
    <d v="2013-03-16T00:00:00"/>
    <s v="Second Class"/>
    <s v="SC-20770"/>
    <s v="Stewart Carmichael"/>
    <x v="1"/>
    <s v="United States"/>
    <x v="10"/>
    <x v="9"/>
    <n v="19134"/>
    <x v="3"/>
    <s v="TEC-PH-10001494"/>
    <x v="2"/>
    <x v="7"/>
    <x v="708"/>
    <n v="539.91"/>
    <n v="3"/>
    <n v="0.4"/>
    <n v="-116.98050000000001"/>
  </r>
  <r>
    <n v="7418"/>
    <x v="3690"/>
    <x v="0"/>
    <x v="69"/>
    <d v="2013-03-16T00:00:00"/>
    <s v="Second Class"/>
    <s v="SC-20770"/>
    <s v="Stewart Carmichael"/>
    <x v="1"/>
    <s v="United States"/>
    <x v="10"/>
    <x v="9"/>
    <n v="19134"/>
    <x v="3"/>
    <s v="OFF-PA-10004996"/>
    <x v="1"/>
    <x v="10"/>
    <x v="1519"/>
    <n v="41.24"/>
    <n v="5"/>
    <n v="0.2"/>
    <n v="13.9185"/>
  </r>
  <r>
    <n v="7419"/>
    <x v="3690"/>
    <x v="0"/>
    <x v="69"/>
    <d v="2013-03-16T00:00:00"/>
    <s v="Second Class"/>
    <s v="SC-20770"/>
    <s v="Stewart Carmichael"/>
    <x v="1"/>
    <s v="United States"/>
    <x v="10"/>
    <x v="9"/>
    <n v="19134"/>
    <x v="3"/>
    <s v="OFF-BI-10004318"/>
    <x v="1"/>
    <x v="8"/>
    <x v="1574"/>
    <n v="51.896999999999998"/>
    <n v="1"/>
    <n v="0.7"/>
    <n v="-41.517600000000002"/>
  </r>
  <r>
    <n v="7420"/>
    <x v="3690"/>
    <x v="0"/>
    <x v="69"/>
    <d v="2013-03-16T00:00:00"/>
    <s v="Second Class"/>
    <s v="SC-20770"/>
    <s v="Stewart Carmichael"/>
    <x v="1"/>
    <s v="United States"/>
    <x v="10"/>
    <x v="9"/>
    <n v="19134"/>
    <x v="3"/>
    <s v="OFF-ST-10002574"/>
    <x v="1"/>
    <x v="4"/>
    <x v="926"/>
    <n v="552.55999999999995"/>
    <n v="5"/>
    <n v="0.2"/>
    <n v="-138.13999999999999"/>
  </r>
  <r>
    <n v="7421"/>
    <x v="3690"/>
    <x v="0"/>
    <x v="69"/>
    <d v="2013-03-16T00:00:00"/>
    <s v="Second Class"/>
    <s v="SC-20770"/>
    <s v="Stewart Carmichael"/>
    <x v="1"/>
    <s v="United States"/>
    <x v="10"/>
    <x v="9"/>
    <n v="19134"/>
    <x v="3"/>
    <s v="OFF-BI-10002353"/>
    <x v="1"/>
    <x v="8"/>
    <x v="1068"/>
    <n v="23.16"/>
    <n v="5"/>
    <n v="0.7"/>
    <n v="-15.44"/>
  </r>
  <r>
    <n v="7422"/>
    <x v="3690"/>
    <x v="0"/>
    <x v="69"/>
    <d v="2013-03-16T00:00:00"/>
    <s v="Second Class"/>
    <s v="SC-20770"/>
    <s v="Stewart Carmichael"/>
    <x v="1"/>
    <s v="United States"/>
    <x v="10"/>
    <x v="9"/>
    <n v="19134"/>
    <x v="3"/>
    <s v="OFF-ST-10003641"/>
    <x v="1"/>
    <x v="4"/>
    <x v="1799"/>
    <n v="126.08"/>
    <n v="2"/>
    <n v="0.2"/>
    <n v="-28.367999999999999"/>
  </r>
  <r>
    <n v="7423"/>
    <x v="3690"/>
    <x v="0"/>
    <x v="69"/>
    <d v="2013-03-16T00:00:00"/>
    <s v="Second Class"/>
    <s v="SC-20770"/>
    <s v="Stewart Carmichael"/>
    <x v="1"/>
    <s v="United States"/>
    <x v="10"/>
    <x v="9"/>
    <n v="19134"/>
    <x v="3"/>
    <s v="TEC-MA-10001148"/>
    <x v="2"/>
    <x v="15"/>
    <x v="1533"/>
    <n v="449.1"/>
    <n v="3"/>
    <n v="0.7"/>
    <n v="-643.71"/>
  </r>
  <r>
    <n v="7424"/>
    <x v="3691"/>
    <x v="3"/>
    <x v="318"/>
    <d v="2014-04-15T00:00:00"/>
    <s v="Standard Class"/>
    <s v="BS-11755"/>
    <s v="Bruce Stewart"/>
    <x v="0"/>
    <s v="United States"/>
    <x v="10"/>
    <x v="9"/>
    <n v="19143"/>
    <x v="3"/>
    <s v="OFF-AP-10000026"/>
    <x v="1"/>
    <x v="9"/>
    <x v="1282"/>
    <n v="195.10400000000001"/>
    <n v="4"/>
    <n v="0.2"/>
    <n v="21.949200000000001"/>
  </r>
  <r>
    <n v="7425"/>
    <x v="3691"/>
    <x v="3"/>
    <x v="318"/>
    <d v="2014-04-15T00:00:00"/>
    <s v="Standard Class"/>
    <s v="BS-11755"/>
    <s v="Bruce Stewart"/>
    <x v="0"/>
    <s v="United States"/>
    <x v="10"/>
    <x v="9"/>
    <n v="19143"/>
    <x v="3"/>
    <s v="FUR-FU-10003878"/>
    <x v="0"/>
    <x v="5"/>
    <x v="671"/>
    <n v="36.671999999999997"/>
    <n v="3"/>
    <n v="0.2"/>
    <n v="6.4176000000000002"/>
  </r>
  <r>
    <n v="7426"/>
    <x v="3692"/>
    <x v="0"/>
    <x v="674"/>
    <d v="2013-06-28T00:00:00"/>
    <s v="Second Class"/>
    <s v="LC-17140"/>
    <s v="Logan Currie"/>
    <x v="0"/>
    <s v="United States"/>
    <x v="12"/>
    <x v="5"/>
    <n v="77070"/>
    <x v="2"/>
    <s v="FUR-CH-10001146"/>
    <x v="0"/>
    <x v="1"/>
    <x v="64"/>
    <n v="85.245999999999995"/>
    <n v="2"/>
    <n v="0.3"/>
    <n v="-6.0890000000000004"/>
  </r>
  <r>
    <n v="7427"/>
    <x v="3692"/>
    <x v="0"/>
    <x v="674"/>
    <d v="2013-06-28T00:00:00"/>
    <s v="Second Class"/>
    <s v="LC-17140"/>
    <s v="Logan Currie"/>
    <x v="0"/>
    <s v="United States"/>
    <x v="12"/>
    <x v="5"/>
    <n v="77070"/>
    <x v="2"/>
    <s v="FUR-FU-10003919"/>
    <x v="0"/>
    <x v="5"/>
    <x v="1514"/>
    <n v="32.712000000000003"/>
    <n v="2"/>
    <n v="0.6"/>
    <n v="-26.169599999999999"/>
  </r>
  <r>
    <n v="7428"/>
    <x v="3693"/>
    <x v="2"/>
    <x v="461"/>
    <d v="2011-03-21T00:00:00"/>
    <s v="Standard Class"/>
    <s v="MH-17440"/>
    <s v="Mark Haberlin"/>
    <x v="1"/>
    <s v="United States"/>
    <x v="25"/>
    <x v="35"/>
    <n v="39212"/>
    <x v="0"/>
    <s v="OFF-BI-10000605"/>
    <x v="1"/>
    <x v="8"/>
    <x v="531"/>
    <n v="11.43"/>
    <n v="3"/>
    <n v="0"/>
    <n v="5.3720999999999997"/>
  </r>
  <r>
    <n v="7429"/>
    <x v="3693"/>
    <x v="2"/>
    <x v="461"/>
    <d v="2011-03-21T00:00:00"/>
    <s v="Standard Class"/>
    <s v="MH-17440"/>
    <s v="Mark Haberlin"/>
    <x v="1"/>
    <s v="United States"/>
    <x v="25"/>
    <x v="35"/>
    <n v="39212"/>
    <x v="0"/>
    <s v="OFF-BI-10000309"/>
    <x v="1"/>
    <x v="8"/>
    <x v="334"/>
    <n v="30.44"/>
    <n v="2"/>
    <n v="0"/>
    <n v="14.9156"/>
  </r>
  <r>
    <n v="7430"/>
    <x v="3693"/>
    <x v="2"/>
    <x v="461"/>
    <d v="2011-03-21T00:00:00"/>
    <s v="Standard Class"/>
    <s v="MH-17440"/>
    <s v="Mark Haberlin"/>
    <x v="1"/>
    <s v="United States"/>
    <x v="25"/>
    <x v="35"/>
    <n v="39212"/>
    <x v="0"/>
    <s v="OFF-PA-10003349"/>
    <x v="1"/>
    <x v="10"/>
    <x v="218"/>
    <n v="12.96"/>
    <n v="2"/>
    <n v="0"/>
    <n v="6.3503999999999996"/>
  </r>
  <r>
    <n v="7431"/>
    <x v="3693"/>
    <x v="2"/>
    <x v="461"/>
    <d v="2011-03-21T00:00:00"/>
    <s v="Standard Class"/>
    <s v="MH-17440"/>
    <s v="Mark Haberlin"/>
    <x v="1"/>
    <s v="United States"/>
    <x v="25"/>
    <x v="35"/>
    <n v="39212"/>
    <x v="0"/>
    <s v="OFF-PA-10003063"/>
    <x v="1"/>
    <x v="10"/>
    <x v="1711"/>
    <n v="16"/>
    <n v="4"/>
    <n v="0"/>
    <n v="7.68"/>
  </r>
  <r>
    <n v="7432"/>
    <x v="3693"/>
    <x v="2"/>
    <x v="461"/>
    <d v="2011-03-21T00:00:00"/>
    <s v="Standard Class"/>
    <s v="MH-17440"/>
    <s v="Mark Haberlin"/>
    <x v="1"/>
    <s v="United States"/>
    <x v="25"/>
    <x v="35"/>
    <n v="39212"/>
    <x v="0"/>
    <s v="OFF-AP-10003971"/>
    <x v="1"/>
    <x v="9"/>
    <x v="914"/>
    <n v="32.67"/>
    <n v="3"/>
    <n v="0"/>
    <n v="8.4941999999999993"/>
  </r>
  <r>
    <n v="7433"/>
    <x v="3694"/>
    <x v="2"/>
    <x v="128"/>
    <d v="2011-08-13T00:00:00"/>
    <s v="Standard Class"/>
    <s v="RD-19720"/>
    <s v="Roger Demir"/>
    <x v="0"/>
    <s v="United States"/>
    <x v="42"/>
    <x v="16"/>
    <n v="85023"/>
    <x v="1"/>
    <s v="OFF-FA-10004838"/>
    <x v="1"/>
    <x v="13"/>
    <x v="792"/>
    <n v="4.4640000000000004"/>
    <n v="3"/>
    <n v="0.2"/>
    <n v="-0.9486"/>
  </r>
  <r>
    <n v="7434"/>
    <x v="3694"/>
    <x v="2"/>
    <x v="128"/>
    <d v="2011-08-13T00:00:00"/>
    <s v="Standard Class"/>
    <s v="RD-19720"/>
    <s v="Roger Demir"/>
    <x v="0"/>
    <s v="United States"/>
    <x v="42"/>
    <x v="16"/>
    <n v="85023"/>
    <x v="1"/>
    <s v="OFF-BI-10001097"/>
    <x v="1"/>
    <x v="8"/>
    <x v="789"/>
    <n v="9.3450000000000006"/>
    <n v="5"/>
    <n v="0.7"/>
    <n v="-6.5415000000000001"/>
  </r>
  <r>
    <n v="7435"/>
    <x v="3695"/>
    <x v="1"/>
    <x v="353"/>
    <d v="2012-07-31T00:00:00"/>
    <s v="Standard Class"/>
    <s v="BP-11095"/>
    <s v="Bart Pistole"/>
    <x v="1"/>
    <s v="United States"/>
    <x v="475"/>
    <x v="1"/>
    <n v="93030"/>
    <x v="1"/>
    <s v="OFF-BI-10000605"/>
    <x v="1"/>
    <x v="8"/>
    <x v="531"/>
    <n v="9.1440000000000001"/>
    <n v="3"/>
    <n v="0.2"/>
    <n v="3.0861000000000001"/>
  </r>
  <r>
    <n v="7436"/>
    <x v="3695"/>
    <x v="1"/>
    <x v="353"/>
    <d v="2012-07-31T00:00:00"/>
    <s v="Standard Class"/>
    <s v="BP-11095"/>
    <s v="Bart Pistole"/>
    <x v="1"/>
    <s v="United States"/>
    <x v="475"/>
    <x v="1"/>
    <n v="93030"/>
    <x v="1"/>
    <s v="OFF-BI-10003314"/>
    <x v="1"/>
    <x v="8"/>
    <x v="305"/>
    <n v="23.135999999999999"/>
    <n v="6"/>
    <n v="0.2"/>
    <n v="8.3867999999999991"/>
  </r>
  <r>
    <n v="7437"/>
    <x v="3695"/>
    <x v="1"/>
    <x v="353"/>
    <d v="2012-07-31T00:00:00"/>
    <s v="Standard Class"/>
    <s v="BP-11095"/>
    <s v="Bart Pistole"/>
    <x v="1"/>
    <s v="United States"/>
    <x v="475"/>
    <x v="1"/>
    <n v="93030"/>
    <x v="1"/>
    <s v="OFF-AR-10002067"/>
    <x v="1"/>
    <x v="6"/>
    <x v="1145"/>
    <n v="99.2"/>
    <n v="5"/>
    <n v="0"/>
    <n v="25.792000000000002"/>
  </r>
  <r>
    <n v="7438"/>
    <x v="3696"/>
    <x v="2"/>
    <x v="1162"/>
    <d v="2011-02-20T00:00:00"/>
    <s v="Standard Class"/>
    <s v="BF-11020"/>
    <s v="Barry FranzÃ¶sisch"/>
    <x v="1"/>
    <s v="United States"/>
    <x v="4"/>
    <x v="4"/>
    <n v="98105"/>
    <x v="1"/>
    <s v="OFF-BI-10001031"/>
    <x v="1"/>
    <x v="8"/>
    <x v="865"/>
    <n v="21.36"/>
    <n v="5"/>
    <n v="0.2"/>
    <n v="7.2089999999999996"/>
  </r>
  <r>
    <n v="7439"/>
    <x v="3697"/>
    <x v="1"/>
    <x v="539"/>
    <d v="2012-03-27T00:00:00"/>
    <s v="Second Class"/>
    <s v="CP-12085"/>
    <s v="Cathy Prescott"/>
    <x v="1"/>
    <s v="United States"/>
    <x v="386"/>
    <x v="4"/>
    <n v="98042"/>
    <x v="1"/>
    <s v="FUR-FU-10003832"/>
    <x v="0"/>
    <x v="5"/>
    <x v="1420"/>
    <n v="46.9"/>
    <n v="5"/>
    <n v="0"/>
    <n v="13.132"/>
  </r>
  <r>
    <n v="7440"/>
    <x v="3698"/>
    <x v="3"/>
    <x v="264"/>
    <d v="2014-07-09T00:00:00"/>
    <s v="Standard Class"/>
    <s v="JL-15235"/>
    <s v="Janet Lee"/>
    <x v="0"/>
    <s v="United States"/>
    <x v="1"/>
    <x v="1"/>
    <n v="90049"/>
    <x v="1"/>
    <s v="OFF-BI-10000138"/>
    <x v="1"/>
    <x v="8"/>
    <x v="600"/>
    <n v="18.72"/>
    <n v="5"/>
    <n v="0.2"/>
    <n v="6.5519999999999996"/>
  </r>
  <r>
    <n v="7441"/>
    <x v="3698"/>
    <x v="3"/>
    <x v="264"/>
    <d v="2014-07-09T00:00:00"/>
    <s v="Standard Class"/>
    <s v="JL-15235"/>
    <s v="Janet Lee"/>
    <x v="0"/>
    <s v="United States"/>
    <x v="1"/>
    <x v="1"/>
    <n v="90049"/>
    <x v="1"/>
    <s v="FUR-TA-10004607"/>
    <x v="0"/>
    <x v="3"/>
    <x v="1095"/>
    <n v="236.52799999999999"/>
    <n v="2"/>
    <n v="0.2"/>
    <n v="-2.9565999999999999"/>
  </r>
  <r>
    <n v="7442"/>
    <x v="3699"/>
    <x v="1"/>
    <x v="547"/>
    <d v="2012-11-18T00:00:00"/>
    <s v="First Class"/>
    <s v="JG-15805"/>
    <s v="John Grady"/>
    <x v="1"/>
    <s v="United States"/>
    <x v="70"/>
    <x v="1"/>
    <n v="92105"/>
    <x v="1"/>
    <s v="OFF-LA-10003148"/>
    <x v="1"/>
    <x v="2"/>
    <x v="164"/>
    <n v="18.899999999999999"/>
    <n v="3"/>
    <n v="0"/>
    <n v="8.6940000000000008"/>
  </r>
  <r>
    <n v="7443"/>
    <x v="3700"/>
    <x v="2"/>
    <x v="337"/>
    <d v="2011-11-12T00:00:00"/>
    <s v="First Class"/>
    <s v="VP-21760"/>
    <s v="Victoria Pisteka"/>
    <x v="1"/>
    <s v="United States"/>
    <x v="180"/>
    <x v="5"/>
    <n v="78521"/>
    <x v="2"/>
    <s v="OFF-PA-10001804"/>
    <x v="1"/>
    <x v="10"/>
    <x v="128"/>
    <n v="10.688000000000001"/>
    <n v="2"/>
    <n v="0.2"/>
    <n v="3.7408000000000001"/>
  </r>
  <r>
    <n v="7444"/>
    <x v="3700"/>
    <x v="2"/>
    <x v="337"/>
    <d v="2011-11-12T00:00:00"/>
    <s v="First Class"/>
    <s v="VP-21760"/>
    <s v="Victoria Pisteka"/>
    <x v="1"/>
    <s v="United States"/>
    <x v="180"/>
    <x v="5"/>
    <n v="78521"/>
    <x v="2"/>
    <s v="OFF-ST-10000036"/>
    <x v="1"/>
    <x v="4"/>
    <x v="590"/>
    <n v="237.096"/>
    <n v="3"/>
    <n v="0.2"/>
    <n v="20.745899999999999"/>
  </r>
  <r>
    <n v="7445"/>
    <x v="3701"/>
    <x v="3"/>
    <x v="447"/>
    <d v="2014-08-02T00:00:00"/>
    <s v="Second Class"/>
    <s v="RD-19810"/>
    <s v="Ross DeVincentis"/>
    <x v="2"/>
    <s v="United States"/>
    <x v="22"/>
    <x v="10"/>
    <n v="60610"/>
    <x v="2"/>
    <s v="OFF-PA-10001166"/>
    <x v="1"/>
    <x v="10"/>
    <x v="769"/>
    <n v="5.1840000000000002"/>
    <n v="1"/>
    <n v="0.2"/>
    <n v="1.8144"/>
  </r>
  <r>
    <n v="7446"/>
    <x v="3701"/>
    <x v="3"/>
    <x v="447"/>
    <d v="2014-08-02T00:00:00"/>
    <s v="Second Class"/>
    <s v="RD-19810"/>
    <s v="Ross DeVincentis"/>
    <x v="2"/>
    <s v="United States"/>
    <x v="22"/>
    <x v="10"/>
    <n v="60610"/>
    <x v="2"/>
    <s v="OFF-PA-10001033"/>
    <x v="1"/>
    <x v="10"/>
    <x v="1500"/>
    <n v="65.584000000000003"/>
    <n v="2"/>
    <n v="0.2"/>
    <n v="23.7742"/>
  </r>
  <r>
    <n v="7447"/>
    <x v="3701"/>
    <x v="3"/>
    <x v="447"/>
    <d v="2014-08-02T00:00:00"/>
    <s v="Second Class"/>
    <s v="RD-19810"/>
    <s v="Ross DeVincentis"/>
    <x v="2"/>
    <s v="United States"/>
    <x v="22"/>
    <x v="10"/>
    <n v="60610"/>
    <x v="2"/>
    <s v="FUR-FU-10004597"/>
    <x v="0"/>
    <x v="5"/>
    <x v="1257"/>
    <n v="22.2"/>
    <n v="1"/>
    <n v="0.6"/>
    <n v="-26.085000000000001"/>
  </r>
  <r>
    <n v="7448"/>
    <x v="3701"/>
    <x v="3"/>
    <x v="447"/>
    <d v="2014-08-02T00:00:00"/>
    <s v="Second Class"/>
    <s v="RD-19810"/>
    <s v="Ross DeVincentis"/>
    <x v="2"/>
    <s v="United States"/>
    <x v="22"/>
    <x v="10"/>
    <n v="60610"/>
    <x v="2"/>
    <s v="OFF-PA-10000418"/>
    <x v="1"/>
    <x v="10"/>
    <x v="961"/>
    <n v="419.4"/>
    <n v="5"/>
    <n v="0.2"/>
    <n v="146.79"/>
  </r>
  <r>
    <n v="7449"/>
    <x v="3702"/>
    <x v="3"/>
    <x v="343"/>
    <d v="2014-11-15T00:00:00"/>
    <s v="First Class"/>
    <s v="MH-18025"/>
    <s v="Michelle Huthwaite"/>
    <x v="0"/>
    <s v="United States"/>
    <x v="289"/>
    <x v="18"/>
    <n v="37918"/>
    <x v="0"/>
    <s v="FUR-FU-10004090"/>
    <x v="0"/>
    <x v="5"/>
    <x v="636"/>
    <n v="88.92"/>
    <n v="5"/>
    <n v="0.2"/>
    <n v="14.4495"/>
  </r>
  <r>
    <n v="7450"/>
    <x v="3703"/>
    <x v="3"/>
    <x v="697"/>
    <d v="2014-09-23T00:00:00"/>
    <s v="Second Class"/>
    <s v="SJ-20125"/>
    <s v="Sanjit Jacobs"/>
    <x v="2"/>
    <s v="United States"/>
    <x v="12"/>
    <x v="5"/>
    <n v="77036"/>
    <x v="2"/>
    <s v="OFF-AR-10000390"/>
    <x v="1"/>
    <x v="6"/>
    <x v="105"/>
    <n v="9.9120000000000008"/>
    <n v="3"/>
    <n v="0.2"/>
    <n v="3.2214"/>
  </r>
  <r>
    <n v="7451"/>
    <x v="3703"/>
    <x v="3"/>
    <x v="697"/>
    <d v="2014-09-23T00:00:00"/>
    <s v="Second Class"/>
    <s v="SJ-20125"/>
    <s v="Sanjit Jacobs"/>
    <x v="2"/>
    <s v="United States"/>
    <x v="12"/>
    <x v="5"/>
    <n v="77036"/>
    <x v="2"/>
    <s v="FUR-CH-10003774"/>
    <x v="0"/>
    <x v="1"/>
    <x v="1185"/>
    <n v="318.43"/>
    <n v="5"/>
    <n v="0.3"/>
    <n v="-77.332999999999998"/>
  </r>
  <r>
    <n v="7452"/>
    <x v="3703"/>
    <x v="3"/>
    <x v="697"/>
    <d v="2014-09-23T00:00:00"/>
    <s v="Second Class"/>
    <s v="SJ-20125"/>
    <s v="Sanjit Jacobs"/>
    <x v="2"/>
    <s v="United States"/>
    <x v="12"/>
    <x v="5"/>
    <n v="77036"/>
    <x v="2"/>
    <s v="OFF-BI-10002412"/>
    <x v="1"/>
    <x v="8"/>
    <x v="323"/>
    <n v="5.8"/>
    <n v="5"/>
    <n v="0.8"/>
    <n v="-10.15"/>
  </r>
  <r>
    <n v="7453"/>
    <x v="3703"/>
    <x v="3"/>
    <x v="697"/>
    <d v="2014-09-23T00:00:00"/>
    <s v="Second Class"/>
    <s v="SJ-20125"/>
    <s v="Sanjit Jacobs"/>
    <x v="2"/>
    <s v="United States"/>
    <x v="12"/>
    <x v="5"/>
    <n v="77036"/>
    <x v="2"/>
    <s v="TEC-PH-10002415"/>
    <x v="2"/>
    <x v="7"/>
    <x v="1517"/>
    <n v="1415.76"/>
    <n v="6"/>
    <n v="0.2"/>
    <n v="88.484999999999999"/>
  </r>
  <r>
    <n v="7454"/>
    <x v="3704"/>
    <x v="3"/>
    <x v="643"/>
    <d v="2014-02-07T00:00:00"/>
    <s v="Standard Class"/>
    <s v="FM-14380"/>
    <s v="Fred McMath"/>
    <x v="0"/>
    <s v="United States"/>
    <x v="348"/>
    <x v="10"/>
    <n v="60440"/>
    <x v="2"/>
    <s v="TEC-PH-10003505"/>
    <x v="2"/>
    <x v="7"/>
    <x v="901"/>
    <n v="148.47999999999999"/>
    <n v="2"/>
    <n v="0.2"/>
    <n v="16.704000000000001"/>
  </r>
  <r>
    <n v="7455"/>
    <x v="3705"/>
    <x v="0"/>
    <x v="679"/>
    <d v="2013-05-08T00:00:00"/>
    <s v="Standard Class"/>
    <s v="KH-16360"/>
    <s v="Katherine Hughes"/>
    <x v="0"/>
    <s v="United States"/>
    <x v="22"/>
    <x v="10"/>
    <n v="60623"/>
    <x v="2"/>
    <s v="OFF-LA-10003663"/>
    <x v="1"/>
    <x v="2"/>
    <x v="1364"/>
    <n v="9.2479999999999993"/>
    <n v="4"/>
    <n v="0.2"/>
    <n v="3.1212"/>
  </r>
  <r>
    <n v="7456"/>
    <x v="3705"/>
    <x v="0"/>
    <x v="679"/>
    <d v="2013-05-08T00:00:00"/>
    <s v="Standard Class"/>
    <s v="KH-16360"/>
    <s v="Katherine Hughes"/>
    <x v="0"/>
    <s v="United States"/>
    <x v="22"/>
    <x v="10"/>
    <n v="60623"/>
    <x v="2"/>
    <s v="OFF-ST-10001780"/>
    <x v="1"/>
    <x v="4"/>
    <x v="481"/>
    <n v="1036.624"/>
    <n v="2"/>
    <n v="0.2"/>
    <n v="51.831200000000003"/>
  </r>
  <r>
    <n v="7457"/>
    <x v="3706"/>
    <x v="1"/>
    <x v="392"/>
    <d v="2012-04-18T00:00:00"/>
    <s v="First Class"/>
    <s v="LL-16840"/>
    <s v="Lauren Leatherbury"/>
    <x v="0"/>
    <s v="United States"/>
    <x v="141"/>
    <x v="17"/>
    <n v="22980"/>
    <x v="0"/>
    <s v="TEC-PH-10002033"/>
    <x v="2"/>
    <x v="7"/>
    <x v="11"/>
    <n v="569.64"/>
    <n v="2"/>
    <n v="0"/>
    <n v="148.10640000000001"/>
  </r>
  <r>
    <n v="7458"/>
    <x v="3706"/>
    <x v="1"/>
    <x v="392"/>
    <d v="2012-04-18T00:00:00"/>
    <s v="First Class"/>
    <s v="LL-16840"/>
    <s v="Lauren Leatherbury"/>
    <x v="0"/>
    <s v="United States"/>
    <x v="141"/>
    <x v="17"/>
    <n v="22980"/>
    <x v="0"/>
    <s v="OFF-BI-10001036"/>
    <x v="1"/>
    <x v="8"/>
    <x v="618"/>
    <n v="9.14"/>
    <n v="1"/>
    <n v="0"/>
    <n v="4.57"/>
  </r>
  <r>
    <n v="7459"/>
    <x v="3706"/>
    <x v="1"/>
    <x v="392"/>
    <d v="2012-04-18T00:00:00"/>
    <s v="First Class"/>
    <s v="LL-16840"/>
    <s v="Lauren Leatherbury"/>
    <x v="0"/>
    <s v="United States"/>
    <x v="141"/>
    <x v="17"/>
    <n v="22980"/>
    <x v="0"/>
    <s v="FUR-FU-10001468"/>
    <x v="0"/>
    <x v="5"/>
    <x v="1280"/>
    <n v="1196.8599999999999"/>
    <n v="7"/>
    <n v="0"/>
    <n v="119.68600000000001"/>
  </r>
  <r>
    <n v="7460"/>
    <x v="3706"/>
    <x v="1"/>
    <x v="392"/>
    <d v="2012-04-18T00:00:00"/>
    <s v="First Class"/>
    <s v="LL-16840"/>
    <s v="Lauren Leatherbury"/>
    <x v="0"/>
    <s v="United States"/>
    <x v="141"/>
    <x v="17"/>
    <n v="22980"/>
    <x v="0"/>
    <s v="FUR-BO-10001519"/>
    <x v="0"/>
    <x v="0"/>
    <x v="666"/>
    <n v="523.26"/>
    <n v="9"/>
    <n v="0"/>
    <n v="125.58240000000001"/>
  </r>
  <r>
    <n v="7461"/>
    <x v="3707"/>
    <x v="1"/>
    <x v="347"/>
    <d v="2012-04-14T00:00:00"/>
    <s v="Second Class"/>
    <s v="AR-10540"/>
    <s v="Andy Reiter"/>
    <x v="0"/>
    <s v="United States"/>
    <x v="1"/>
    <x v="1"/>
    <n v="90004"/>
    <x v="1"/>
    <s v="TEC-CO-10001943"/>
    <x v="2"/>
    <x v="16"/>
    <x v="1666"/>
    <n v="639.96799999999996"/>
    <n v="4"/>
    <n v="0.2"/>
    <n v="215.98920000000001"/>
  </r>
  <r>
    <n v="7462"/>
    <x v="3707"/>
    <x v="1"/>
    <x v="347"/>
    <d v="2012-04-14T00:00:00"/>
    <s v="Second Class"/>
    <s v="AR-10540"/>
    <s v="Andy Reiter"/>
    <x v="0"/>
    <s v="United States"/>
    <x v="1"/>
    <x v="1"/>
    <n v="90004"/>
    <x v="1"/>
    <s v="OFF-PA-10003127"/>
    <x v="1"/>
    <x v="10"/>
    <x v="33"/>
    <n v="52.76"/>
    <n v="2"/>
    <n v="0"/>
    <n v="24.269600000000001"/>
  </r>
  <r>
    <n v="7463"/>
    <x v="3708"/>
    <x v="1"/>
    <x v="914"/>
    <d v="2012-01-03T00:00:00"/>
    <s v="Second Class"/>
    <s v="NP-18670"/>
    <s v="Nora Paige"/>
    <x v="0"/>
    <s v="United States"/>
    <x v="4"/>
    <x v="4"/>
    <n v="98105"/>
    <x v="1"/>
    <s v="TEC-AC-10002076"/>
    <x v="2"/>
    <x v="11"/>
    <x v="329"/>
    <n v="538.91999999999996"/>
    <n v="9"/>
    <n v="0"/>
    <n v="80.837999999999994"/>
  </r>
  <r>
    <n v="7464"/>
    <x v="3709"/>
    <x v="0"/>
    <x v="162"/>
    <d v="2013-09-16T00:00:00"/>
    <s v="Standard Class"/>
    <s v="LP-17095"/>
    <s v="Liz Preis"/>
    <x v="0"/>
    <s v="United States"/>
    <x v="355"/>
    <x v="1"/>
    <n v="93277"/>
    <x v="1"/>
    <s v="OFF-AR-10003338"/>
    <x v="1"/>
    <x v="6"/>
    <x v="1430"/>
    <n v="14.88"/>
    <n v="2"/>
    <n v="0"/>
    <n v="3.72"/>
  </r>
  <r>
    <n v="7465"/>
    <x v="3709"/>
    <x v="0"/>
    <x v="162"/>
    <d v="2013-09-16T00:00:00"/>
    <s v="Standard Class"/>
    <s v="LP-17095"/>
    <s v="Liz Preis"/>
    <x v="0"/>
    <s v="United States"/>
    <x v="355"/>
    <x v="1"/>
    <n v="93277"/>
    <x v="1"/>
    <s v="OFF-PA-10004610"/>
    <x v="1"/>
    <x v="10"/>
    <x v="1511"/>
    <n v="34.24"/>
    <n v="8"/>
    <n v="0"/>
    <n v="15.407999999999999"/>
  </r>
  <r>
    <n v="7466"/>
    <x v="3709"/>
    <x v="0"/>
    <x v="162"/>
    <d v="2013-09-16T00:00:00"/>
    <s v="Standard Class"/>
    <s v="LP-17095"/>
    <s v="Liz Preis"/>
    <x v="0"/>
    <s v="United States"/>
    <x v="355"/>
    <x v="1"/>
    <n v="93277"/>
    <x v="1"/>
    <s v="OFF-ST-10001272"/>
    <x v="1"/>
    <x v="4"/>
    <x v="528"/>
    <n v="261.74"/>
    <n v="2"/>
    <n v="0"/>
    <n v="65.435000000000002"/>
  </r>
  <r>
    <n v="7467"/>
    <x v="3710"/>
    <x v="0"/>
    <x v="288"/>
    <d v="2013-05-24T00:00:00"/>
    <s v="Standard Class"/>
    <s v="AH-10690"/>
    <s v="Anna HÃ¤berlin"/>
    <x v="1"/>
    <s v="United States"/>
    <x v="1"/>
    <x v="1"/>
    <n v="90008"/>
    <x v="1"/>
    <s v="OFF-AP-10001366"/>
    <x v="1"/>
    <x v="9"/>
    <x v="33"/>
    <n v="87.84"/>
    <n v="8"/>
    <n v="0"/>
    <n v="23.716799999999999"/>
  </r>
  <r>
    <n v="7468"/>
    <x v="3711"/>
    <x v="3"/>
    <x v="343"/>
    <d v="2014-11-16T00:00:00"/>
    <s v="Second Class"/>
    <s v="TB-21190"/>
    <s v="Thomas Brumley"/>
    <x v="2"/>
    <s v="United States"/>
    <x v="1"/>
    <x v="1"/>
    <n v="90045"/>
    <x v="1"/>
    <s v="FUR-FU-10001424"/>
    <x v="0"/>
    <x v="5"/>
    <x v="691"/>
    <n v="34.92"/>
    <n v="4"/>
    <n v="0"/>
    <n v="11.8728"/>
  </r>
  <r>
    <n v="7469"/>
    <x v="3712"/>
    <x v="2"/>
    <x v="1114"/>
    <d v="2011-09-20T00:00:00"/>
    <s v="Standard Class"/>
    <s v="AA-10315"/>
    <s v="Alex Avila"/>
    <x v="0"/>
    <s v="United States"/>
    <x v="20"/>
    <x v="15"/>
    <n v="10011"/>
    <x v="3"/>
    <s v="OFF-PA-10000349"/>
    <x v="1"/>
    <x v="10"/>
    <x v="33"/>
    <n v="14.94"/>
    <n v="3"/>
    <n v="0"/>
    <n v="7.0217999999999998"/>
  </r>
  <r>
    <n v="7470"/>
    <x v="3712"/>
    <x v="2"/>
    <x v="1114"/>
    <d v="2011-09-20T00:00:00"/>
    <s v="Standard Class"/>
    <s v="AA-10315"/>
    <s v="Alex Avila"/>
    <x v="0"/>
    <s v="United States"/>
    <x v="20"/>
    <x v="15"/>
    <n v="10011"/>
    <x v="3"/>
    <s v="FUR-FU-10002456"/>
    <x v="0"/>
    <x v="5"/>
    <x v="1009"/>
    <n v="14.56"/>
    <n v="2"/>
    <n v="0"/>
    <n v="6.2607999999999997"/>
  </r>
  <r>
    <n v="7471"/>
    <x v="3713"/>
    <x v="1"/>
    <x v="426"/>
    <d v="2012-09-20T00:00:00"/>
    <s v="Standard Class"/>
    <s v="AC-10615"/>
    <s v="Ann Chong"/>
    <x v="1"/>
    <s v="United States"/>
    <x v="10"/>
    <x v="9"/>
    <n v="19143"/>
    <x v="3"/>
    <s v="OFF-BI-10002609"/>
    <x v="1"/>
    <x v="8"/>
    <x v="98"/>
    <n v="3.5760000000000001"/>
    <n v="4"/>
    <n v="0.7"/>
    <n v="-2.8607999999999998"/>
  </r>
  <r>
    <n v="7472"/>
    <x v="3713"/>
    <x v="1"/>
    <x v="426"/>
    <d v="2012-09-20T00:00:00"/>
    <s v="Standard Class"/>
    <s v="AC-10615"/>
    <s v="Ann Chong"/>
    <x v="1"/>
    <s v="United States"/>
    <x v="10"/>
    <x v="9"/>
    <n v="19143"/>
    <x v="3"/>
    <s v="OFF-ST-10001522"/>
    <x v="1"/>
    <x v="4"/>
    <x v="195"/>
    <n v="147.184"/>
    <n v="2"/>
    <n v="0.2"/>
    <n v="-29.436800000000002"/>
  </r>
  <r>
    <n v="7473"/>
    <x v="3714"/>
    <x v="0"/>
    <x v="949"/>
    <d v="2013-04-07T00:00:00"/>
    <s v="First Class"/>
    <s v="EM-14140"/>
    <s v="Eugene Moren"/>
    <x v="2"/>
    <s v="United States"/>
    <x v="427"/>
    <x v="7"/>
    <n v="84043"/>
    <x v="1"/>
    <s v="TEC-CO-10000971"/>
    <x v="2"/>
    <x v="16"/>
    <x v="1304"/>
    <n v="1499.95"/>
    <n v="5"/>
    <n v="0"/>
    <n v="449.98500000000001"/>
  </r>
  <r>
    <n v="7474"/>
    <x v="3715"/>
    <x v="0"/>
    <x v="342"/>
    <d v="2013-04-16T00:00:00"/>
    <s v="Standard Class"/>
    <s v="QJ-19255"/>
    <s v="Quincy Jones"/>
    <x v="1"/>
    <s v="United States"/>
    <x v="22"/>
    <x v="10"/>
    <n v="60653"/>
    <x v="2"/>
    <s v="OFF-AR-10000034"/>
    <x v="1"/>
    <x v="6"/>
    <x v="744"/>
    <n v="13.568"/>
    <n v="4"/>
    <n v="0.2"/>
    <n v="3.2223999999999999"/>
  </r>
  <r>
    <n v="7475"/>
    <x v="3716"/>
    <x v="2"/>
    <x v="1037"/>
    <d v="2011-11-01T00:00:00"/>
    <s v="Standard Class"/>
    <s v="ME-17320"/>
    <s v="Maria Etezadi"/>
    <x v="2"/>
    <s v="United States"/>
    <x v="0"/>
    <x v="0"/>
    <n v="42420"/>
    <x v="0"/>
    <s v="FUR-CH-10004063"/>
    <x v="0"/>
    <x v="1"/>
    <x v="120"/>
    <n v="2573.8200000000002"/>
    <n v="9"/>
    <n v="0"/>
    <n v="746.40779999999995"/>
  </r>
  <r>
    <n v="7476"/>
    <x v="3716"/>
    <x v="2"/>
    <x v="1037"/>
    <d v="2011-11-01T00:00:00"/>
    <s v="Standard Class"/>
    <s v="ME-17320"/>
    <s v="Maria Etezadi"/>
    <x v="2"/>
    <s v="United States"/>
    <x v="0"/>
    <x v="0"/>
    <n v="42420"/>
    <x v="0"/>
    <s v="OFF-BI-10004632"/>
    <x v="1"/>
    <x v="8"/>
    <x v="564"/>
    <n v="609.98"/>
    <n v="2"/>
    <n v="0"/>
    <n v="274.49099999999999"/>
  </r>
  <r>
    <n v="7477"/>
    <x v="3716"/>
    <x v="2"/>
    <x v="1037"/>
    <d v="2011-11-01T00:00:00"/>
    <s v="Standard Class"/>
    <s v="ME-17320"/>
    <s v="Maria Etezadi"/>
    <x v="2"/>
    <s v="United States"/>
    <x v="0"/>
    <x v="0"/>
    <n v="42420"/>
    <x v="0"/>
    <s v="OFF-AR-10001662"/>
    <x v="1"/>
    <x v="6"/>
    <x v="443"/>
    <n v="5.48"/>
    <n v="2"/>
    <n v="0"/>
    <n v="1.4796"/>
  </r>
  <r>
    <n v="7478"/>
    <x v="3716"/>
    <x v="2"/>
    <x v="1037"/>
    <d v="2011-11-01T00:00:00"/>
    <s v="Standard Class"/>
    <s v="ME-17320"/>
    <s v="Maria Etezadi"/>
    <x v="2"/>
    <s v="United States"/>
    <x v="0"/>
    <x v="0"/>
    <n v="42420"/>
    <x v="0"/>
    <s v="TEC-PH-10004977"/>
    <x v="2"/>
    <x v="7"/>
    <x v="34"/>
    <n v="391.98"/>
    <n v="2"/>
    <n v="0"/>
    <n v="113.6742"/>
  </r>
  <r>
    <n v="7479"/>
    <x v="3716"/>
    <x v="2"/>
    <x v="1037"/>
    <d v="2011-11-01T00:00:00"/>
    <s v="Standard Class"/>
    <s v="ME-17320"/>
    <s v="Maria Etezadi"/>
    <x v="2"/>
    <s v="United States"/>
    <x v="0"/>
    <x v="0"/>
    <n v="42420"/>
    <x v="0"/>
    <s v="TEC-PH-10004539"/>
    <x v="2"/>
    <x v="7"/>
    <x v="852"/>
    <n v="755.96"/>
    <n v="4"/>
    <n v="0"/>
    <n v="204.10919999999999"/>
  </r>
  <r>
    <n v="7480"/>
    <x v="3716"/>
    <x v="2"/>
    <x v="1037"/>
    <d v="2011-11-01T00:00:00"/>
    <s v="Standard Class"/>
    <s v="ME-17320"/>
    <s v="Maria Etezadi"/>
    <x v="2"/>
    <s v="United States"/>
    <x v="0"/>
    <x v="0"/>
    <n v="42420"/>
    <x v="0"/>
    <s v="OFF-FA-10001883"/>
    <x v="1"/>
    <x v="13"/>
    <x v="1484"/>
    <n v="31.12"/>
    <n v="4"/>
    <n v="0"/>
    <n v="0.31119999999999998"/>
  </r>
  <r>
    <n v="7481"/>
    <x v="3716"/>
    <x v="2"/>
    <x v="1037"/>
    <d v="2011-11-01T00:00:00"/>
    <s v="Standard Class"/>
    <s v="ME-17320"/>
    <s v="Maria Etezadi"/>
    <x v="2"/>
    <s v="United States"/>
    <x v="0"/>
    <x v="0"/>
    <n v="42420"/>
    <x v="0"/>
    <s v="OFF-PA-10000955"/>
    <x v="1"/>
    <x v="10"/>
    <x v="774"/>
    <n v="6.54"/>
    <n v="1"/>
    <n v="0"/>
    <n v="3.0084"/>
  </r>
  <r>
    <n v="7482"/>
    <x v="3717"/>
    <x v="0"/>
    <x v="142"/>
    <d v="2013-04-09T00:00:00"/>
    <s v="Second Class"/>
    <s v="LB-16795"/>
    <s v="Laurel Beltran"/>
    <x v="2"/>
    <s v="United States"/>
    <x v="101"/>
    <x v="1"/>
    <n v="92646"/>
    <x v="1"/>
    <s v="OFF-EN-10002500"/>
    <x v="1"/>
    <x v="12"/>
    <x v="118"/>
    <n v="12.78"/>
    <n v="1"/>
    <n v="0"/>
    <n v="5.7510000000000003"/>
  </r>
  <r>
    <n v="7483"/>
    <x v="3718"/>
    <x v="2"/>
    <x v="865"/>
    <d v="2011-09-30T00:00:00"/>
    <s v="Standard Class"/>
    <s v="JP-16135"/>
    <s v="Julie Prescott"/>
    <x v="2"/>
    <s v="United States"/>
    <x v="20"/>
    <x v="15"/>
    <n v="10011"/>
    <x v="3"/>
    <s v="OFF-BI-10004654"/>
    <x v="1"/>
    <x v="8"/>
    <x v="68"/>
    <n v="18.463999999999999"/>
    <n v="4"/>
    <n v="0.2"/>
    <n v="6.9240000000000004"/>
  </r>
  <r>
    <n v="7484"/>
    <x v="3719"/>
    <x v="2"/>
    <x v="534"/>
    <d v="2011-12-17T00:00:00"/>
    <s v="Second Class"/>
    <s v="EB-13705"/>
    <s v="Ed Braxton"/>
    <x v="1"/>
    <s v="United States"/>
    <x v="10"/>
    <x v="9"/>
    <n v="19140"/>
    <x v="3"/>
    <s v="FUR-CH-10003774"/>
    <x v="0"/>
    <x v="1"/>
    <x v="1185"/>
    <n v="445.80200000000002"/>
    <n v="7"/>
    <n v="0.3"/>
    <n v="-108.2662"/>
  </r>
  <r>
    <n v="7485"/>
    <x v="3720"/>
    <x v="3"/>
    <x v="116"/>
    <d v="2015-03-01T00:00:00"/>
    <s v="Standard Class"/>
    <s v="CS-12400"/>
    <s v="Christopher Schild"/>
    <x v="2"/>
    <s v="United States"/>
    <x v="402"/>
    <x v="46"/>
    <n v="58103"/>
    <x v="2"/>
    <s v="OFF-AR-10004707"/>
    <x v="1"/>
    <x v="6"/>
    <x v="33"/>
    <n v="2.48"/>
    <n v="1"/>
    <n v="0"/>
    <n v="0.86799999999999999"/>
  </r>
  <r>
    <n v="7486"/>
    <x v="3720"/>
    <x v="3"/>
    <x v="116"/>
    <d v="2015-03-01T00:00:00"/>
    <s v="Standard Class"/>
    <s v="CS-12400"/>
    <s v="Christopher Schild"/>
    <x v="2"/>
    <s v="United States"/>
    <x v="402"/>
    <x v="46"/>
    <n v="58103"/>
    <x v="2"/>
    <s v="OFF-BI-10004040"/>
    <x v="1"/>
    <x v="8"/>
    <x v="1478"/>
    <n v="25.9"/>
    <n v="5"/>
    <n v="0"/>
    <n v="12.691000000000001"/>
  </r>
  <r>
    <n v="7487"/>
    <x v="3721"/>
    <x v="1"/>
    <x v="546"/>
    <d v="2012-12-24T00:00:00"/>
    <s v="Second Class"/>
    <s v="PM-19135"/>
    <s v="Peter McVee"/>
    <x v="2"/>
    <s v="United States"/>
    <x v="18"/>
    <x v="38"/>
    <n v="3820"/>
    <x v="3"/>
    <s v="OFF-PA-10001184"/>
    <x v="1"/>
    <x v="10"/>
    <x v="1307"/>
    <n v="29.9"/>
    <n v="5"/>
    <n v="0"/>
    <n v="14.651"/>
  </r>
  <r>
    <n v="7488"/>
    <x v="3721"/>
    <x v="1"/>
    <x v="546"/>
    <d v="2012-12-24T00:00:00"/>
    <s v="Second Class"/>
    <s v="PM-19135"/>
    <s v="Peter McVee"/>
    <x v="2"/>
    <s v="United States"/>
    <x v="18"/>
    <x v="38"/>
    <n v="3820"/>
    <x v="3"/>
    <s v="TEC-AC-10004145"/>
    <x v="2"/>
    <x v="11"/>
    <x v="1264"/>
    <n v="2249.91"/>
    <n v="9"/>
    <n v="0"/>
    <n v="517.47929999999997"/>
  </r>
  <r>
    <n v="7489"/>
    <x v="3721"/>
    <x v="1"/>
    <x v="546"/>
    <d v="2012-12-24T00:00:00"/>
    <s v="Second Class"/>
    <s v="PM-19135"/>
    <s v="Peter McVee"/>
    <x v="2"/>
    <s v="United States"/>
    <x v="18"/>
    <x v="38"/>
    <n v="3820"/>
    <x v="3"/>
    <s v="FUR-TA-10003473"/>
    <x v="0"/>
    <x v="3"/>
    <x v="214"/>
    <n v="1053.164"/>
    <n v="4"/>
    <n v="0.3"/>
    <n v="-105.3164"/>
  </r>
  <r>
    <n v="7490"/>
    <x v="3722"/>
    <x v="3"/>
    <x v="60"/>
    <d v="2014-10-11T00:00:00"/>
    <s v="Standard Class"/>
    <s v="AA-10645"/>
    <s v="Anna Andreadi"/>
    <x v="0"/>
    <s v="United States"/>
    <x v="70"/>
    <x v="1"/>
    <n v="92105"/>
    <x v="1"/>
    <s v="OFF-PA-10003172"/>
    <x v="1"/>
    <x v="10"/>
    <x v="846"/>
    <n v="12.96"/>
    <n v="2"/>
    <n v="0"/>
    <n v="6.2207999999999997"/>
  </r>
  <r>
    <n v="7491"/>
    <x v="3723"/>
    <x v="1"/>
    <x v="229"/>
    <d v="2012-09-16T00:00:00"/>
    <s v="Standard Class"/>
    <s v="FA-14230"/>
    <s v="Frank Atkinson"/>
    <x v="1"/>
    <s v="United States"/>
    <x v="1"/>
    <x v="1"/>
    <n v="90032"/>
    <x v="1"/>
    <s v="FUR-FU-10003799"/>
    <x v="0"/>
    <x v="5"/>
    <x v="90"/>
    <n v="106.68"/>
    <n v="6"/>
    <n v="0"/>
    <n v="33.070799999999998"/>
  </r>
  <r>
    <n v="7492"/>
    <x v="3724"/>
    <x v="3"/>
    <x v="673"/>
    <d v="2014-11-17T00:00:00"/>
    <s v="Same Day"/>
    <s v="CM-12190"/>
    <s v="Charlotte Melton"/>
    <x v="0"/>
    <s v="United States"/>
    <x v="456"/>
    <x v="15"/>
    <n v="13501"/>
    <x v="3"/>
    <s v="TEC-PH-10002583"/>
    <x v="2"/>
    <x v="7"/>
    <x v="1708"/>
    <n v="119.94"/>
    <n v="6"/>
    <n v="0"/>
    <n v="5.9969999999999999"/>
  </r>
  <r>
    <n v="7493"/>
    <x v="3725"/>
    <x v="3"/>
    <x v="220"/>
    <d v="2014-09-17T00:00:00"/>
    <s v="Standard Class"/>
    <s v="CC-12475"/>
    <s v="Cindy Chapman"/>
    <x v="0"/>
    <s v="United States"/>
    <x v="12"/>
    <x v="5"/>
    <n v="77070"/>
    <x v="2"/>
    <s v="OFF-PA-10004239"/>
    <x v="1"/>
    <x v="10"/>
    <x v="1412"/>
    <n v="10.272"/>
    <n v="3"/>
    <n v="0.2"/>
    <n v="3.21"/>
  </r>
  <r>
    <n v="7494"/>
    <x v="3725"/>
    <x v="3"/>
    <x v="220"/>
    <d v="2014-09-17T00:00:00"/>
    <s v="Standard Class"/>
    <s v="CC-12475"/>
    <s v="Cindy Chapman"/>
    <x v="0"/>
    <s v="United States"/>
    <x v="12"/>
    <x v="5"/>
    <n v="77070"/>
    <x v="2"/>
    <s v="FUR-TA-10002855"/>
    <x v="0"/>
    <x v="3"/>
    <x v="1189"/>
    <n v="512.19000000000005"/>
    <n v="5"/>
    <n v="0.3"/>
    <n v="-65.852999999999994"/>
  </r>
  <r>
    <n v="7495"/>
    <x v="3725"/>
    <x v="3"/>
    <x v="220"/>
    <d v="2014-09-17T00:00:00"/>
    <s v="Standard Class"/>
    <s v="CC-12475"/>
    <s v="Cindy Chapman"/>
    <x v="0"/>
    <s v="United States"/>
    <x v="12"/>
    <x v="5"/>
    <n v="77070"/>
    <x v="2"/>
    <s v="OFF-AP-10001626"/>
    <x v="1"/>
    <x v="9"/>
    <x v="1016"/>
    <n v="1.556"/>
    <n v="2"/>
    <n v="0.8"/>
    <n v="-4.2012"/>
  </r>
  <r>
    <n v="7496"/>
    <x v="3726"/>
    <x v="3"/>
    <x v="1163"/>
    <d v="2014-07-19T00:00:00"/>
    <s v="Standard Class"/>
    <s v="TC-21295"/>
    <s v="Toby Carlisle"/>
    <x v="0"/>
    <s v="United States"/>
    <x v="223"/>
    <x v="1"/>
    <n v="92683"/>
    <x v="1"/>
    <s v="OFF-BI-10004022"/>
    <x v="1"/>
    <x v="8"/>
    <x v="748"/>
    <n v="4.4480000000000004"/>
    <n v="2"/>
    <n v="0.2"/>
    <n v="1.4456"/>
  </r>
  <r>
    <n v="7497"/>
    <x v="3726"/>
    <x v="3"/>
    <x v="1163"/>
    <d v="2014-07-19T00:00:00"/>
    <s v="Standard Class"/>
    <s v="TC-21295"/>
    <s v="Toby Carlisle"/>
    <x v="0"/>
    <s v="United States"/>
    <x v="223"/>
    <x v="1"/>
    <n v="92683"/>
    <x v="1"/>
    <s v="FUR-FU-10003601"/>
    <x v="0"/>
    <x v="5"/>
    <x v="729"/>
    <n v="276.69"/>
    <n v="3"/>
    <n v="0"/>
    <n v="49.804200000000002"/>
  </r>
  <r>
    <n v="7498"/>
    <x v="3726"/>
    <x v="3"/>
    <x v="1163"/>
    <d v="2014-07-19T00:00:00"/>
    <s v="Standard Class"/>
    <s v="TC-21295"/>
    <s v="Toby Carlisle"/>
    <x v="0"/>
    <s v="United States"/>
    <x v="223"/>
    <x v="1"/>
    <n v="92683"/>
    <x v="1"/>
    <s v="OFF-FA-10000490"/>
    <x v="1"/>
    <x v="13"/>
    <x v="307"/>
    <n v="4.96"/>
    <n v="4"/>
    <n v="0"/>
    <n v="2.3311999999999999"/>
  </r>
  <r>
    <n v="7499"/>
    <x v="3726"/>
    <x v="3"/>
    <x v="1163"/>
    <d v="2014-07-19T00:00:00"/>
    <s v="Standard Class"/>
    <s v="TC-21295"/>
    <s v="Toby Carlisle"/>
    <x v="0"/>
    <s v="United States"/>
    <x v="223"/>
    <x v="1"/>
    <n v="92683"/>
    <x v="1"/>
    <s v="OFF-AR-10004042"/>
    <x v="1"/>
    <x v="6"/>
    <x v="30"/>
    <n v="71.92"/>
    <n v="4"/>
    <n v="0"/>
    <n v="20.8568"/>
  </r>
  <r>
    <n v="7500"/>
    <x v="3726"/>
    <x v="3"/>
    <x v="1163"/>
    <d v="2014-07-19T00:00:00"/>
    <s v="Standard Class"/>
    <s v="TC-21295"/>
    <s v="Toby Carlisle"/>
    <x v="0"/>
    <s v="United States"/>
    <x v="223"/>
    <x v="1"/>
    <n v="92683"/>
    <x v="1"/>
    <s v="FUR-FU-10002960"/>
    <x v="0"/>
    <x v="5"/>
    <x v="190"/>
    <n v="18.84"/>
    <n v="3"/>
    <n v="0"/>
    <n v="7.9127999999999998"/>
  </r>
  <r>
    <n v="7501"/>
    <x v="3726"/>
    <x v="3"/>
    <x v="1163"/>
    <d v="2014-07-19T00:00:00"/>
    <s v="Standard Class"/>
    <s v="TC-21295"/>
    <s v="Toby Carlisle"/>
    <x v="0"/>
    <s v="United States"/>
    <x v="223"/>
    <x v="1"/>
    <n v="92683"/>
    <x v="1"/>
    <s v="TEC-AC-10000991"/>
    <x v="2"/>
    <x v="11"/>
    <x v="432"/>
    <n v="140.97"/>
    <n v="3"/>
    <n v="0"/>
    <n v="19.735800000000001"/>
  </r>
  <r>
    <n v="7502"/>
    <x v="3726"/>
    <x v="3"/>
    <x v="1163"/>
    <d v="2014-07-19T00:00:00"/>
    <s v="Standard Class"/>
    <s v="TC-21295"/>
    <s v="Toby Carlisle"/>
    <x v="0"/>
    <s v="United States"/>
    <x v="223"/>
    <x v="1"/>
    <n v="92683"/>
    <x v="1"/>
    <s v="TEC-PH-10004977"/>
    <x v="2"/>
    <x v="7"/>
    <x v="34"/>
    <n v="470.37599999999998"/>
    <n v="3"/>
    <n v="0.2"/>
    <n v="52.917299999999997"/>
  </r>
  <r>
    <n v="7503"/>
    <x v="3727"/>
    <x v="3"/>
    <x v="983"/>
    <d v="2014-03-31T00:00:00"/>
    <s v="Same Day"/>
    <s v="TB-21400"/>
    <s v="Tom Boeckenhauer"/>
    <x v="0"/>
    <s v="United States"/>
    <x v="1"/>
    <x v="1"/>
    <n v="90036"/>
    <x v="1"/>
    <s v="OFF-AR-10000817"/>
    <x v="1"/>
    <x v="6"/>
    <x v="1255"/>
    <n v="6.08"/>
    <n v="2"/>
    <n v="0"/>
    <n v="2.0672000000000001"/>
  </r>
  <r>
    <n v="7504"/>
    <x v="3727"/>
    <x v="3"/>
    <x v="983"/>
    <d v="2014-03-31T00:00:00"/>
    <s v="Same Day"/>
    <s v="TB-21400"/>
    <s v="Tom Boeckenhauer"/>
    <x v="0"/>
    <s v="United States"/>
    <x v="1"/>
    <x v="1"/>
    <n v="90036"/>
    <x v="1"/>
    <s v="TEC-PH-10002447"/>
    <x v="2"/>
    <x v="7"/>
    <x v="53"/>
    <n v="164.792"/>
    <n v="1"/>
    <n v="0.2"/>
    <n v="18.539100000000001"/>
  </r>
  <r>
    <n v="7505"/>
    <x v="3728"/>
    <x v="0"/>
    <x v="1011"/>
    <d v="2013-04-02T00:00:00"/>
    <s v="Second Class"/>
    <s v="JK-15325"/>
    <s v="Jason Klamczynski"/>
    <x v="1"/>
    <s v="United States"/>
    <x v="496"/>
    <x v="30"/>
    <n v="8401"/>
    <x v="3"/>
    <s v="OFF-EN-10003134"/>
    <x v="1"/>
    <x v="12"/>
    <x v="33"/>
    <n v="23.36"/>
    <n v="2"/>
    <n v="0"/>
    <n v="11.68"/>
  </r>
  <r>
    <n v="7506"/>
    <x v="3729"/>
    <x v="3"/>
    <x v="110"/>
    <d v="2014-06-14T00:00:00"/>
    <s v="Standard Class"/>
    <s v="BW-11200"/>
    <s v="Ben Wallace"/>
    <x v="0"/>
    <s v="United States"/>
    <x v="242"/>
    <x v="10"/>
    <n v="60076"/>
    <x v="2"/>
    <s v="OFF-BI-10000309"/>
    <x v="1"/>
    <x v="8"/>
    <x v="334"/>
    <n v="12.176"/>
    <n v="4"/>
    <n v="0.8"/>
    <n v="-18.872800000000002"/>
  </r>
  <r>
    <n v="7507"/>
    <x v="3730"/>
    <x v="2"/>
    <x v="981"/>
    <d v="2011-06-11T00:00:00"/>
    <s v="Standard Class"/>
    <s v="SH-20395"/>
    <s v="Shahid Hopkins"/>
    <x v="0"/>
    <s v="United States"/>
    <x v="8"/>
    <x v="1"/>
    <n v="94122"/>
    <x v="1"/>
    <s v="TEC-PH-10001615"/>
    <x v="2"/>
    <x v="7"/>
    <x v="1108"/>
    <n v="46.384"/>
    <n v="2"/>
    <n v="0.2"/>
    <n v="5.2182000000000004"/>
  </r>
  <r>
    <n v="7508"/>
    <x v="3730"/>
    <x v="2"/>
    <x v="981"/>
    <d v="2011-06-11T00:00:00"/>
    <s v="Standard Class"/>
    <s v="SH-20395"/>
    <s v="Shahid Hopkins"/>
    <x v="0"/>
    <s v="United States"/>
    <x v="8"/>
    <x v="1"/>
    <n v="94122"/>
    <x v="1"/>
    <s v="OFF-ST-10003208"/>
    <x v="1"/>
    <x v="4"/>
    <x v="243"/>
    <n v="362.92"/>
    <n v="2"/>
    <n v="0"/>
    <n v="105.24679999999999"/>
  </r>
  <r>
    <n v="7509"/>
    <x v="3731"/>
    <x v="3"/>
    <x v="1163"/>
    <d v="2014-07-19T00:00:00"/>
    <s v="Standard Class"/>
    <s v="JL-15835"/>
    <s v="John Lee"/>
    <x v="0"/>
    <s v="United States"/>
    <x v="38"/>
    <x v="24"/>
    <n v="43229"/>
    <x v="3"/>
    <s v="OFF-PA-10000605"/>
    <x v="1"/>
    <x v="10"/>
    <x v="808"/>
    <n v="9.2479999999999993"/>
    <n v="2"/>
    <n v="0.2"/>
    <n v="3.3523999999999998"/>
  </r>
  <r>
    <n v="7510"/>
    <x v="3731"/>
    <x v="3"/>
    <x v="1163"/>
    <d v="2014-07-19T00:00:00"/>
    <s v="Standard Class"/>
    <s v="JL-15835"/>
    <s v="John Lee"/>
    <x v="0"/>
    <s v="United States"/>
    <x v="38"/>
    <x v="24"/>
    <n v="43229"/>
    <x v="3"/>
    <s v="TEC-PH-10000560"/>
    <x v="2"/>
    <x v="7"/>
    <x v="745"/>
    <n v="1889.9459999999999"/>
    <n v="9"/>
    <n v="0.4"/>
    <n v="-377.98919999999998"/>
  </r>
  <r>
    <n v="7511"/>
    <x v="3731"/>
    <x v="3"/>
    <x v="1163"/>
    <d v="2014-07-19T00:00:00"/>
    <s v="Standard Class"/>
    <s v="JL-15835"/>
    <s v="John Lee"/>
    <x v="0"/>
    <s v="United States"/>
    <x v="38"/>
    <x v="24"/>
    <n v="43229"/>
    <x v="3"/>
    <s v="OFF-ST-10003455"/>
    <x v="1"/>
    <x v="4"/>
    <x v="169"/>
    <n v="62.04"/>
    <n v="5"/>
    <n v="0.2"/>
    <n v="4.6529999999999996"/>
  </r>
  <r>
    <n v="7512"/>
    <x v="3731"/>
    <x v="3"/>
    <x v="1163"/>
    <d v="2014-07-19T00:00:00"/>
    <s v="Standard Class"/>
    <s v="JL-15835"/>
    <s v="John Lee"/>
    <x v="0"/>
    <s v="United States"/>
    <x v="38"/>
    <x v="24"/>
    <n v="43229"/>
    <x v="3"/>
    <s v="FUR-FU-10002937"/>
    <x v="0"/>
    <x v="5"/>
    <x v="1051"/>
    <n v="396.92"/>
    <n v="5"/>
    <n v="0.2"/>
    <n v="148.845"/>
  </r>
  <r>
    <n v="7513"/>
    <x v="3731"/>
    <x v="3"/>
    <x v="1163"/>
    <d v="2014-07-19T00:00:00"/>
    <s v="Standard Class"/>
    <s v="JL-15835"/>
    <s v="John Lee"/>
    <x v="0"/>
    <s v="United States"/>
    <x v="38"/>
    <x v="24"/>
    <n v="43229"/>
    <x v="3"/>
    <s v="OFF-ST-10001837"/>
    <x v="1"/>
    <x v="4"/>
    <x v="1331"/>
    <n v="239.45599999999999"/>
    <n v="7"/>
    <n v="0.2"/>
    <n v="17.959199999999999"/>
  </r>
  <r>
    <n v="7514"/>
    <x v="3731"/>
    <x v="3"/>
    <x v="1163"/>
    <d v="2014-07-19T00:00:00"/>
    <s v="Standard Class"/>
    <s v="JL-15835"/>
    <s v="John Lee"/>
    <x v="0"/>
    <s v="United States"/>
    <x v="38"/>
    <x v="24"/>
    <n v="43229"/>
    <x v="3"/>
    <s v="OFF-AR-10004757"/>
    <x v="1"/>
    <x v="6"/>
    <x v="342"/>
    <n v="13.12"/>
    <n v="5"/>
    <n v="0.2"/>
    <n v="2.1320000000000001"/>
  </r>
  <r>
    <n v="7515"/>
    <x v="3732"/>
    <x v="3"/>
    <x v="34"/>
    <d v="2014-12-13T00:00:00"/>
    <s v="Second Class"/>
    <s v="JL-15835"/>
    <s v="John Lee"/>
    <x v="0"/>
    <s v="United States"/>
    <x v="102"/>
    <x v="0"/>
    <n v="40475"/>
    <x v="0"/>
    <s v="OFF-BI-10004236"/>
    <x v="1"/>
    <x v="8"/>
    <x v="891"/>
    <n v="29.36"/>
    <n v="2"/>
    <n v="0"/>
    <n v="13.505599999999999"/>
  </r>
  <r>
    <n v="7516"/>
    <x v="3732"/>
    <x v="3"/>
    <x v="34"/>
    <d v="2014-12-13T00:00:00"/>
    <s v="Second Class"/>
    <s v="JL-15835"/>
    <s v="John Lee"/>
    <x v="0"/>
    <s v="United States"/>
    <x v="102"/>
    <x v="0"/>
    <n v="40475"/>
    <x v="0"/>
    <s v="OFF-AP-10000159"/>
    <x v="1"/>
    <x v="9"/>
    <x v="1407"/>
    <n v="214.9"/>
    <n v="5"/>
    <n v="0"/>
    <n v="62.320999999999998"/>
  </r>
  <r>
    <n v="7517"/>
    <x v="3732"/>
    <x v="3"/>
    <x v="34"/>
    <d v="2014-12-13T00:00:00"/>
    <s v="Second Class"/>
    <s v="JL-15835"/>
    <s v="John Lee"/>
    <x v="0"/>
    <s v="United States"/>
    <x v="102"/>
    <x v="0"/>
    <n v="40475"/>
    <x v="0"/>
    <s v="OFF-BI-10003274"/>
    <x v="1"/>
    <x v="8"/>
    <x v="122"/>
    <n v="15.92"/>
    <n v="4"/>
    <n v="0"/>
    <n v="7.4824000000000002"/>
  </r>
  <r>
    <n v="7518"/>
    <x v="3732"/>
    <x v="3"/>
    <x v="34"/>
    <d v="2014-12-13T00:00:00"/>
    <s v="Second Class"/>
    <s v="JL-15835"/>
    <s v="John Lee"/>
    <x v="0"/>
    <s v="United States"/>
    <x v="102"/>
    <x v="0"/>
    <n v="40475"/>
    <x v="0"/>
    <s v="TEC-AC-10001013"/>
    <x v="2"/>
    <x v="11"/>
    <x v="813"/>
    <n v="146.44999999999999"/>
    <n v="5"/>
    <n v="0"/>
    <n v="48.328499999999998"/>
  </r>
  <r>
    <n v="7519"/>
    <x v="3732"/>
    <x v="3"/>
    <x v="34"/>
    <d v="2014-12-13T00:00:00"/>
    <s v="Second Class"/>
    <s v="JL-15835"/>
    <s v="John Lee"/>
    <x v="0"/>
    <s v="United States"/>
    <x v="102"/>
    <x v="0"/>
    <n v="40475"/>
    <x v="0"/>
    <s v="OFF-ST-10004963"/>
    <x v="1"/>
    <x v="4"/>
    <x v="460"/>
    <n v="15.14"/>
    <n v="1"/>
    <n v="0"/>
    <n v="0.60560000000000003"/>
  </r>
  <r>
    <n v="7520"/>
    <x v="3732"/>
    <x v="3"/>
    <x v="34"/>
    <d v="2014-12-13T00:00:00"/>
    <s v="Second Class"/>
    <s v="JL-15835"/>
    <s v="John Lee"/>
    <x v="0"/>
    <s v="United States"/>
    <x v="102"/>
    <x v="0"/>
    <n v="40475"/>
    <x v="0"/>
    <s v="OFF-LA-10004409"/>
    <x v="1"/>
    <x v="2"/>
    <x v="1550"/>
    <n v="5.76"/>
    <n v="2"/>
    <n v="0"/>
    <n v="2.6496"/>
  </r>
  <r>
    <n v="7521"/>
    <x v="3732"/>
    <x v="3"/>
    <x v="34"/>
    <d v="2014-12-13T00:00:00"/>
    <s v="Second Class"/>
    <s v="JL-15835"/>
    <s v="John Lee"/>
    <x v="0"/>
    <s v="United States"/>
    <x v="102"/>
    <x v="0"/>
    <n v="40475"/>
    <x v="0"/>
    <s v="TEC-CO-10001046"/>
    <x v="2"/>
    <x v="16"/>
    <x v="874"/>
    <n v="1399.98"/>
    <n v="2"/>
    <n v="0"/>
    <n v="629.99099999999999"/>
  </r>
  <r>
    <n v="7522"/>
    <x v="3733"/>
    <x v="0"/>
    <x v="64"/>
    <d v="2013-12-09T00:00:00"/>
    <s v="Standard Class"/>
    <s v="MD-17350"/>
    <s v="Maribeth Dona"/>
    <x v="0"/>
    <s v="United States"/>
    <x v="152"/>
    <x v="24"/>
    <n v="43130"/>
    <x v="3"/>
    <s v="OFF-BI-10002824"/>
    <x v="1"/>
    <x v="8"/>
    <x v="523"/>
    <n v="8.952"/>
    <n v="2"/>
    <n v="0.7"/>
    <n v="-7.46"/>
  </r>
  <r>
    <n v="7523"/>
    <x v="3733"/>
    <x v="0"/>
    <x v="64"/>
    <d v="2013-12-09T00:00:00"/>
    <s v="Standard Class"/>
    <s v="MD-17350"/>
    <s v="Maribeth Dona"/>
    <x v="0"/>
    <s v="United States"/>
    <x v="152"/>
    <x v="24"/>
    <n v="43130"/>
    <x v="3"/>
    <s v="OFF-BI-10001757"/>
    <x v="1"/>
    <x v="8"/>
    <x v="1158"/>
    <n v="8.8559999999999999"/>
    <n v="6"/>
    <n v="0.7"/>
    <n v="-6.4943999999999997"/>
  </r>
  <r>
    <n v="7524"/>
    <x v="3733"/>
    <x v="0"/>
    <x v="64"/>
    <d v="2013-12-09T00:00:00"/>
    <s v="Standard Class"/>
    <s v="MD-17350"/>
    <s v="Maribeth Dona"/>
    <x v="0"/>
    <s v="United States"/>
    <x v="152"/>
    <x v="24"/>
    <n v="43130"/>
    <x v="3"/>
    <s v="FUR-CH-10004477"/>
    <x v="0"/>
    <x v="1"/>
    <x v="211"/>
    <n v="85.245999999999995"/>
    <n v="2"/>
    <n v="0.3"/>
    <n v="-1.2178"/>
  </r>
  <r>
    <n v="7525"/>
    <x v="3734"/>
    <x v="2"/>
    <x v="1076"/>
    <d v="2011-09-16T00:00:00"/>
    <s v="Standard Class"/>
    <s v="CL-12565"/>
    <s v="Clay Ludtke"/>
    <x v="0"/>
    <s v="United States"/>
    <x v="345"/>
    <x v="21"/>
    <n v="97030"/>
    <x v="1"/>
    <s v="OFF-EN-10003072"/>
    <x v="1"/>
    <x v="12"/>
    <x v="767"/>
    <n v="21.728000000000002"/>
    <n v="7"/>
    <n v="0.2"/>
    <n v="7.6048"/>
  </r>
  <r>
    <n v="7526"/>
    <x v="3734"/>
    <x v="2"/>
    <x v="1076"/>
    <d v="2011-09-16T00:00:00"/>
    <s v="Standard Class"/>
    <s v="CL-12565"/>
    <s v="Clay Ludtke"/>
    <x v="0"/>
    <s v="United States"/>
    <x v="345"/>
    <x v="21"/>
    <n v="97030"/>
    <x v="1"/>
    <s v="FUR-CH-10003973"/>
    <x v="0"/>
    <x v="1"/>
    <x v="858"/>
    <n v="1487.04"/>
    <n v="5"/>
    <n v="0.2"/>
    <n v="148.70400000000001"/>
  </r>
  <r>
    <n v="7527"/>
    <x v="3735"/>
    <x v="3"/>
    <x v="986"/>
    <d v="2014-09-27T00:00:00"/>
    <s v="Same Day"/>
    <s v="RA-19885"/>
    <s v="Ruben Ausman"/>
    <x v="1"/>
    <s v="United States"/>
    <x v="8"/>
    <x v="1"/>
    <n v="94109"/>
    <x v="1"/>
    <s v="OFF-EN-10001028"/>
    <x v="1"/>
    <x v="12"/>
    <x v="33"/>
    <n v="71.88"/>
    <n v="6"/>
    <n v="0"/>
    <n v="33.064799999999998"/>
  </r>
  <r>
    <n v="7528"/>
    <x v="3735"/>
    <x v="3"/>
    <x v="986"/>
    <d v="2014-09-27T00:00:00"/>
    <s v="Same Day"/>
    <s v="RA-19885"/>
    <s v="Ruben Ausman"/>
    <x v="1"/>
    <s v="United States"/>
    <x v="8"/>
    <x v="1"/>
    <n v="94109"/>
    <x v="1"/>
    <s v="FUR-FU-10003829"/>
    <x v="0"/>
    <x v="5"/>
    <x v="1369"/>
    <n v="9.24"/>
    <n v="3"/>
    <n v="0"/>
    <n v="2.9567999999999999"/>
  </r>
  <r>
    <n v="7529"/>
    <x v="3735"/>
    <x v="3"/>
    <x v="986"/>
    <d v="2014-09-27T00:00:00"/>
    <s v="Same Day"/>
    <s v="RA-19885"/>
    <s v="Ruben Ausman"/>
    <x v="1"/>
    <s v="United States"/>
    <x v="8"/>
    <x v="1"/>
    <n v="94109"/>
    <x v="1"/>
    <s v="OFF-PA-10002245"/>
    <x v="1"/>
    <x v="10"/>
    <x v="1334"/>
    <n v="35.880000000000003"/>
    <n v="6"/>
    <n v="0"/>
    <n v="16.146000000000001"/>
  </r>
  <r>
    <n v="7530"/>
    <x v="3735"/>
    <x v="3"/>
    <x v="986"/>
    <d v="2014-09-27T00:00:00"/>
    <s v="Same Day"/>
    <s v="RA-19885"/>
    <s v="Ruben Ausman"/>
    <x v="1"/>
    <s v="United States"/>
    <x v="8"/>
    <x v="1"/>
    <n v="94109"/>
    <x v="1"/>
    <s v="OFF-BI-10002215"/>
    <x v="1"/>
    <x v="8"/>
    <x v="20"/>
    <n v="17.04"/>
    <n v="3"/>
    <n v="0.2"/>
    <n v="5.5380000000000003"/>
  </r>
  <r>
    <n v="7531"/>
    <x v="3735"/>
    <x v="3"/>
    <x v="986"/>
    <d v="2014-09-27T00:00:00"/>
    <s v="Same Day"/>
    <s v="RA-19885"/>
    <s v="Ruben Ausman"/>
    <x v="1"/>
    <s v="United States"/>
    <x v="8"/>
    <x v="1"/>
    <n v="94109"/>
    <x v="1"/>
    <s v="OFF-BI-10003925"/>
    <x v="1"/>
    <x v="8"/>
    <x v="751"/>
    <n v="931.17600000000004"/>
    <n v="3"/>
    <n v="0.2"/>
    <n v="314.27190000000002"/>
  </r>
  <r>
    <n v="7532"/>
    <x v="3736"/>
    <x v="0"/>
    <x v="26"/>
    <d v="2013-06-20T00:00:00"/>
    <s v="First Class"/>
    <s v="LC-16885"/>
    <s v="Lena Creighton"/>
    <x v="0"/>
    <s v="United States"/>
    <x v="497"/>
    <x v="22"/>
    <n v="80501"/>
    <x v="1"/>
    <s v="FUR-FU-10002298"/>
    <x v="0"/>
    <x v="5"/>
    <x v="1296"/>
    <n v="266.35199999999998"/>
    <n v="3"/>
    <n v="0.2"/>
    <n v="-13.317600000000001"/>
  </r>
  <r>
    <n v="7533"/>
    <x v="3736"/>
    <x v="0"/>
    <x v="26"/>
    <d v="2013-06-20T00:00:00"/>
    <s v="First Class"/>
    <s v="LC-16885"/>
    <s v="Lena Creighton"/>
    <x v="0"/>
    <s v="United States"/>
    <x v="497"/>
    <x v="22"/>
    <n v="80501"/>
    <x v="1"/>
    <s v="FUR-CH-10004853"/>
    <x v="0"/>
    <x v="1"/>
    <x v="526"/>
    <n v="483.13600000000002"/>
    <n v="4"/>
    <n v="0.2"/>
    <n v="54.352800000000002"/>
  </r>
  <r>
    <n v="7534"/>
    <x v="3737"/>
    <x v="3"/>
    <x v="906"/>
    <d v="2014-02-03T00:00:00"/>
    <s v="Standard Class"/>
    <s v="SW-20245"/>
    <s v="Scot Wooten"/>
    <x v="0"/>
    <s v="United States"/>
    <x v="202"/>
    <x v="3"/>
    <n v="27834"/>
    <x v="0"/>
    <s v="FUR-CH-10002880"/>
    <x v="0"/>
    <x v="1"/>
    <x v="801"/>
    <n v="196.78399999999999"/>
    <n v="2"/>
    <n v="0.2"/>
    <n v="-22.138200000000001"/>
  </r>
  <r>
    <n v="7535"/>
    <x v="3737"/>
    <x v="3"/>
    <x v="906"/>
    <d v="2014-02-03T00:00:00"/>
    <s v="Standard Class"/>
    <s v="SW-20245"/>
    <s v="Scot Wooten"/>
    <x v="0"/>
    <s v="United States"/>
    <x v="202"/>
    <x v="3"/>
    <n v="27834"/>
    <x v="0"/>
    <s v="FUR-BO-10004709"/>
    <x v="0"/>
    <x v="0"/>
    <x v="263"/>
    <n v="231.92"/>
    <n v="5"/>
    <n v="0.2"/>
    <n v="5.798"/>
  </r>
  <r>
    <n v="7536"/>
    <x v="3738"/>
    <x v="3"/>
    <x v="185"/>
    <d v="2014-08-04T00:00:00"/>
    <s v="Standard Class"/>
    <s v="HG-14965"/>
    <s v="Henry Goldwyn"/>
    <x v="1"/>
    <s v="United States"/>
    <x v="1"/>
    <x v="1"/>
    <n v="90004"/>
    <x v="1"/>
    <s v="OFF-SU-10004231"/>
    <x v="1"/>
    <x v="14"/>
    <x v="552"/>
    <n v="29.7"/>
    <n v="3"/>
    <n v="0"/>
    <n v="8.0190000000000001"/>
  </r>
  <r>
    <n v="7537"/>
    <x v="3739"/>
    <x v="3"/>
    <x v="734"/>
    <d v="2014-09-12T00:00:00"/>
    <s v="Standard Class"/>
    <s v="MV-17485"/>
    <s v="Mark Van Huff"/>
    <x v="0"/>
    <s v="United States"/>
    <x v="12"/>
    <x v="5"/>
    <n v="77041"/>
    <x v="2"/>
    <s v="FUR-FU-10000820"/>
    <x v="0"/>
    <x v="5"/>
    <x v="1774"/>
    <n v="13.592000000000001"/>
    <n v="2"/>
    <n v="0.6"/>
    <n v="-14.271599999999999"/>
  </r>
  <r>
    <n v="7538"/>
    <x v="3740"/>
    <x v="0"/>
    <x v="317"/>
    <d v="2013-02-22T00:00:00"/>
    <s v="Second Class"/>
    <s v="GT-14710"/>
    <s v="Greg Tran"/>
    <x v="0"/>
    <s v="United States"/>
    <x v="8"/>
    <x v="1"/>
    <n v="94109"/>
    <x v="1"/>
    <s v="OFF-PA-10001736"/>
    <x v="1"/>
    <x v="10"/>
    <x v="129"/>
    <n v="70.88"/>
    <n v="2"/>
    <n v="0"/>
    <n v="33.313600000000001"/>
  </r>
  <r>
    <n v="7539"/>
    <x v="3741"/>
    <x v="3"/>
    <x v="574"/>
    <d v="2014-07-12T00:00:00"/>
    <s v="Standard Class"/>
    <s v="BS-11380"/>
    <s v="Bill Stewart"/>
    <x v="1"/>
    <s v="United States"/>
    <x v="60"/>
    <x v="22"/>
    <n v="80219"/>
    <x v="1"/>
    <s v="OFF-ST-10003306"/>
    <x v="1"/>
    <x v="4"/>
    <x v="380"/>
    <n v="114.288"/>
    <n v="1"/>
    <n v="0.2"/>
    <n v="12.8574"/>
  </r>
  <r>
    <n v="7540"/>
    <x v="3741"/>
    <x v="3"/>
    <x v="574"/>
    <d v="2014-07-12T00:00:00"/>
    <s v="Standard Class"/>
    <s v="BS-11380"/>
    <s v="Bill Stewart"/>
    <x v="1"/>
    <s v="United States"/>
    <x v="60"/>
    <x v="22"/>
    <n v="80219"/>
    <x v="1"/>
    <s v="OFF-BI-10003707"/>
    <x v="1"/>
    <x v="8"/>
    <x v="776"/>
    <n v="36.624000000000002"/>
    <n v="8"/>
    <n v="0.7"/>
    <n v="-24.416"/>
  </r>
  <r>
    <n v="7541"/>
    <x v="3741"/>
    <x v="3"/>
    <x v="574"/>
    <d v="2014-07-12T00:00:00"/>
    <s v="Standard Class"/>
    <s v="BS-11380"/>
    <s v="Bill Stewart"/>
    <x v="1"/>
    <s v="United States"/>
    <x v="60"/>
    <x v="22"/>
    <n v="80219"/>
    <x v="1"/>
    <s v="FUR-BO-10003546"/>
    <x v="0"/>
    <x v="0"/>
    <x v="1638"/>
    <n v="242.352"/>
    <n v="8"/>
    <n v="0.7"/>
    <n v="-363.52800000000002"/>
  </r>
  <r>
    <n v="7542"/>
    <x v="3741"/>
    <x v="3"/>
    <x v="574"/>
    <d v="2014-07-12T00:00:00"/>
    <s v="Standard Class"/>
    <s v="BS-11380"/>
    <s v="Bill Stewart"/>
    <x v="1"/>
    <s v="United States"/>
    <x v="60"/>
    <x v="22"/>
    <n v="80219"/>
    <x v="1"/>
    <s v="TEC-PH-10000213"/>
    <x v="2"/>
    <x v="7"/>
    <x v="1649"/>
    <n v="49.616"/>
    <n v="2"/>
    <n v="0.2"/>
    <n v="4.9615999999999998"/>
  </r>
  <r>
    <n v="7543"/>
    <x v="3741"/>
    <x v="3"/>
    <x v="574"/>
    <d v="2014-07-12T00:00:00"/>
    <s v="Standard Class"/>
    <s v="BS-11380"/>
    <s v="Bill Stewart"/>
    <x v="1"/>
    <s v="United States"/>
    <x v="60"/>
    <x v="22"/>
    <n v="80219"/>
    <x v="1"/>
    <s v="FUR-FU-10001488"/>
    <x v="0"/>
    <x v="5"/>
    <x v="1040"/>
    <n v="508.70400000000001"/>
    <n v="6"/>
    <n v="0.2"/>
    <n v="0"/>
  </r>
  <r>
    <n v="7544"/>
    <x v="3741"/>
    <x v="3"/>
    <x v="574"/>
    <d v="2014-07-12T00:00:00"/>
    <s v="Standard Class"/>
    <s v="BS-11380"/>
    <s v="Bill Stewart"/>
    <x v="1"/>
    <s v="United States"/>
    <x v="60"/>
    <x v="22"/>
    <n v="80219"/>
    <x v="1"/>
    <s v="TEC-PH-10004833"/>
    <x v="2"/>
    <x v="7"/>
    <x v="1354"/>
    <n v="57.36"/>
    <n v="6"/>
    <n v="0.2"/>
    <n v="-14.34"/>
  </r>
  <r>
    <n v="7545"/>
    <x v="3741"/>
    <x v="3"/>
    <x v="574"/>
    <d v="2014-07-12T00:00:00"/>
    <s v="Standard Class"/>
    <s v="BS-11380"/>
    <s v="Bill Stewart"/>
    <x v="1"/>
    <s v="United States"/>
    <x v="60"/>
    <x v="22"/>
    <n v="80219"/>
    <x v="1"/>
    <s v="FUR-CH-10002335"/>
    <x v="0"/>
    <x v="1"/>
    <x v="623"/>
    <n v="906.68"/>
    <n v="5"/>
    <n v="0.2"/>
    <n v="68.001000000000005"/>
  </r>
  <r>
    <n v="7546"/>
    <x v="3742"/>
    <x v="2"/>
    <x v="982"/>
    <d v="2011-10-15T00:00:00"/>
    <s v="Standard Class"/>
    <s v="CM-12715"/>
    <s v="Craig Molinari"/>
    <x v="1"/>
    <s v="United States"/>
    <x v="114"/>
    <x v="5"/>
    <n v="77340"/>
    <x v="2"/>
    <s v="TEC-PH-10001128"/>
    <x v="2"/>
    <x v="7"/>
    <x v="1499"/>
    <n v="719.952"/>
    <n v="6"/>
    <n v="0.2"/>
    <n v="71.995199999999997"/>
  </r>
  <r>
    <n v="7547"/>
    <x v="3742"/>
    <x v="2"/>
    <x v="982"/>
    <d v="2011-10-15T00:00:00"/>
    <s v="Standard Class"/>
    <s v="CM-12715"/>
    <s v="Craig Molinari"/>
    <x v="1"/>
    <s v="United States"/>
    <x v="114"/>
    <x v="5"/>
    <n v="77340"/>
    <x v="2"/>
    <s v="TEC-PH-10004667"/>
    <x v="2"/>
    <x v="7"/>
    <x v="519"/>
    <n v="755.94399999999996"/>
    <n v="7"/>
    <n v="0.2"/>
    <n v="66.145099999999999"/>
  </r>
  <r>
    <n v="7548"/>
    <x v="3742"/>
    <x v="2"/>
    <x v="982"/>
    <d v="2011-10-15T00:00:00"/>
    <s v="Standard Class"/>
    <s v="CM-12715"/>
    <s v="Craig Molinari"/>
    <x v="1"/>
    <s v="United States"/>
    <x v="114"/>
    <x v="5"/>
    <n v="77340"/>
    <x v="2"/>
    <s v="OFF-BI-10004817"/>
    <x v="1"/>
    <x v="8"/>
    <x v="1199"/>
    <n v="11.98"/>
    <n v="5"/>
    <n v="0.8"/>
    <n v="-19.167999999999999"/>
  </r>
  <r>
    <n v="7549"/>
    <x v="3742"/>
    <x v="2"/>
    <x v="982"/>
    <d v="2011-10-15T00:00:00"/>
    <s v="Standard Class"/>
    <s v="CM-12715"/>
    <s v="Craig Molinari"/>
    <x v="1"/>
    <s v="United States"/>
    <x v="114"/>
    <x v="5"/>
    <n v="77340"/>
    <x v="2"/>
    <s v="OFF-BI-10004140"/>
    <x v="1"/>
    <x v="8"/>
    <x v="304"/>
    <n v="0.89800000000000002"/>
    <n v="1"/>
    <n v="0.8"/>
    <n v="-1.5714999999999999"/>
  </r>
  <r>
    <n v="7550"/>
    <x v="3743"/>
    <x v="0"/>
    <x v="64"/>
    <d v="2013-08-09T00:00:00"/>
    <s v="First Class"/>
    <s v="EM-13825"/>
    <s v="Elizabeth Moffitt"/>
    <x v="1"/>
    <s v="United States"/>
    <x v="12"/>
    <x v="5"/>
    <n v="77036"/>
    <x v="2"/>
    <s v="FUR-FU-10004671"/>
    <x v="0"/>
    <x v="5"/>
    <x v="1357"/>
    <n v="21.204000000000001"/>
    <n v="3"/>
    <n v="0.6"/>
    <n v="-11.6622"/>
  </r>
  <r>
    <n v="7551"/>
    <x v="3744"/>
    <x v="2"/>
    <x v="1164"/>
    <d v="2011-11-25T00:00:00"/>
    <s v="Standard Class"/>
    <s v="KH-16330"/>
    <s v="Katharine Harms"/>
    <x v="1"/>
    <s v="United States"/>
    <x v="20"/>
    <x v="15"/>
    <n v="10024"/>
    <x v="3"/>
    <s v="OFF-EN-10002592"/>
    <x v="1"/>
    <x v="12"/>
    <x v="1702"/>
    <n v="34.74"/>
    <n v="3"/>
    <n v="0"/>
    <n v="17.37"/>
  </r>
  <r>
    <n v="7552"/>
    <x v="3744"/>
    <x v="2"/>
    <x v="1164"/>
    <d v="2011-11-25T00:00:00"/>
    <s v="Standard Class"/>
    <s v="KH-16330"/>
    <s v="Katharine Harms"/>
    <x v="1"/>
    <s v="United States"/>
    <x v="20"/>
    <x v="15"/>
    <n v="10024"/>
    <x v="3"/>
    <s v="TEC-PH-10004447"/>
    <x v="2"/>
    <x v="7"/>
    <x v="857"/>
    <n v="833.94"/>
    <n v="6"/>
    <n v="0"/>
    <n v="216.8244"/>
  </r>
  <r>
    <n v="7553"/>
    <x v="3744"/>
    <x v="2"/>
    <x v="1164"/>
    <d v="2011-11-25T00:00:00"/>
    <s v="Standard Class"/>
    <s v="KH-16330"/>
    <s v="Katharine Harms"/>
    <x v="1"/>
    <s v="United States"/>
    <x v="20"/>
    <x v="15"/>
    <n v="10024"/>
    <x v="3"/>
    <s v="OFF-BI-10003669"/>
    <x v="1"/>
    <x v="8"/>
    <x v="796"/>
    <n v="12.96"/>
    <n v="3"/>
    <n v="0.2"/>
    <n v="4.5359999999999996"/>
  </r>
  <r>
    <n v="7554"/>
    <x v="3744"/>
    <x v="2"/>
    <x v="1164"/>
    <d v="2011-11-25T00:00:00"/>
    <s v="Standard Class"/>
    <s v="KH-16330"/>
    <s v="Katharine Harms"/>
    <x v="1"/>
    <s v="United States"/>
    <x v="20"/>
    <x v="15"/>
    <n v="10024"/>
    <x v="3"/>
    <s v="OFF-PA-10000223"/>
    <x v="1"/>
    <x v="10"/>
    <x v="1374"/>
    <n v="25.92"/>
    <n v="4"/>
    <n v="0"/>
    <n v="12.441599999999999"/>
  </r>
  <r>
    <n v="7555"/>
    <x v="3745"/>
    <x v="2"/>
    <x v="1025"/>
    <d v="2011-05-14T00:00:00"/>
    <s v="Second Class"/>
    <s v="AF-10885"/>
    <s v="Art Foster"/>
    <x v="0"/>
    <s v="United States"/>
    <x v="10"/>
    <x v="9"/>
    <n v="19134"/>
    <x v="3"/>
    <s v="FUR-BO-10004467"/>
    <x v="0"/>
    <x v="0"/>
    <x v="883"/>
    <n v="349.96499999999997"/>
    <n v="7"/>
    <n v="0.5"/>
    <n v="-216.97829999999999"/>
  </r>
  <r>
    <n v="7556"/>
    <x v="3745"/>
    <x v="2"/>
    <x v="1025"/>
    <d v="2011-05-14T00:00:00"/>
    <s v="Second Class"/>
    <s v="AF-10885"/>
    <s v="Art Foster"/>
    <x v="0"/>
    <s v="United States"/>
    <x v="10"/>
    <x v="9"/>
    <n v="19134"/>
    <x v="3"/>
    <s v="OFF-AR-10000716"/>
    <x v="1"/>
    <x v="6"/>
    <x v="786"/>
    <n v="22.32"/>
    <n v="5"/>
    <n v="0.2"/>
    <n v="5.3010000000000002"/>
  </r>
  <r>
    <n v="7557"/>
    <x v="3746"/>
    <x v="3"/>
    <x v="344"/>
    <d v="2014-03-12T00:00:00"/>
    <s v="Standard Class"/>
    <s v="JR-16210"/>
    <s v="Justin Ritter"/>
    <x v="1"/>
    <s v="United States"/>
    <x v="38"/>
    <x v="14"/>
    <n v="47201"/>
    <x v="2"/>
    <s v="OFF-PA-10003641"/>
    <x v="1"/>
    <x v="10"/>
    <x v="938"/>
    <n v="158.28"/>
    <n v="6"/>
    <n v="0"/>
    <n v="72.808800000000005"/>
  </r>
  <r>
    <n v="7558"/>
    <x v="3746"/>
    <x v="3"/>
    <x v="344"/>
    <d v="2014-03-12T00:00:00"/>
    <s v="Standard Class"/>
    <s v="JR-16210"/>
    <s v="Justin Ritter"/>
    <x v="1"/>
    <s v="United States"/>
    <x v="38"/>
    <x v="14"/>
    <n v="47201"/>
    <x v="2"/>
    <s v="OFF-BI-10004519"/>
    <x v="1"/>
    <x v="8"/>
    <x v="880"/>
    <n v="497.94"/>
    <n v="3"/>
    <n v="0"/>
    <n v="224.07300000000001"/>
  </r>
  <r>
    <n v="7559"/>
    <x v="3747"/>
    <x v="2"/>
    <x v="301"/>
    <d v="2011-05-11T00:00:00"/>
    <s v="Standard Class"/>
    <s v="DL-12925"/>
    <s v="Daniel Lacy"/>
    <x v="0"/>
    <s v="United States"/>
    <x v="85"/>
    <x v="15"/>
    <n v="11561"/>
    <x v="3"/>
    <s v="OFF-AP-10002518"/>
    <x v="1"/>
    <x v="9"/>
    <x v="158"/>
    <n v="533.94000000000005"/>
    <n v="3"/>
    <n v="0"/>
    <n v="154.8426"/>
  </r>
  <r>
    <n v="7560"/>
    <x v="3747"/>
    <x v="2"/>
    <x v="301"/>
    <d v="2011-05-11T00:00:00"/>
    <s v="Standard Class"/>
    <s v="DL-12925"/>
    <s v="Daniel Lacy"/>
    <x v="0"/>
    <s v="United States"/>
    <x v="85"/>
    <x v="15"/>
    <n v="11561"/>
    <x v="3"/>
    <s v="OFF-PA-10000806"/>
    <x v="1"/>
    <x v="10"/>
    <x v="948"/>
    <n v="167.94"/>
    <n v="3"/>
    <n v="0"/>
    <n v="82.290599999999998"/>
  </r>
  <r>
    <n v="7561"/>
    <x v="3747"/>
    <x v="2"/>
    <x v="301"/>
    <d v="2011-05-11T00:00:00"/>
    <s v="Standard Class"/>
    <s v="DL-12925"/>
    <s v="Daniel Lacy"/>
    <x v="0"/>
    <s v="United States"/>
    <x v="85"/>
    <x v="15"/>
    <n v="11561"/>
    <x v="3"/>
    <s v="FUR-FU-10003142"/>
    <x v="0"/>
    <x v="5"/>
    <x v="1201"/>
    <n v="31.68"/>
    <n v="6"/>
    <n v="0"/>
    <n v="9.8208000000000002"/>
  </r>
  <r>
    <n v="7562"/>
    <x v="3748"/>
    <x v="0"/>
    <x v="945"/>
    <d v="2014-02-01T00:00:00"/>
    <s v="First Class"/>
    <s v="BD-11605"/>
    <s v="Brian Dahlen"/>
    <x v="0"/>
    <s v="United States"/>
    <x v="152"/>
    <x v="9"/>
    <n v="17602"/>
    <x v="3"/>
    <s v="FUR-CH-10000454"/>
    <x v="0"/>
    <x v="1"/>
    <x v="1"/>
    <n v="170.786"/>
    <n v="1"/>
    <n v="0.3"/>
    <n v="0"/>
  </r>
  <r>
    <n v="7563"/>
    <x v="3749"/>
    <x v="0"/>
    <x v="323"/>
    <d v="2013-08-09T00:00:00"/>
    <s v="Standard Class"/>
    <s v="RB-19570"/>
    <s v="Rob Beeghly"/>
    <x v="0"/>
    <s v="United States"/>
    <x v="22"/>
    <x v="10"/>
    <n v="60610"/>
    <x v="2"/>
    <s v="FUR-BO-10003894"/>
    <x v="0"/>
    <x v="0"/>
    <x v="1619"/>
    <n v="198.744"/>
    <n v="4"/>
    <n v="0.3"/>
    <n v="0"/>
  </r>
  <r>
    <n v="7564"/>
    <x v="3750"/>
    <x v="3"/>
    <x v="361"/>
    <d v="2014-08-10T00:00:00"/>
    <s v="First Class"/>
    <s v="RB-19795"/>
    <s v="Ross Baird"/>
    <x v="2"/>
    <s v="United States"/>
    <x v="60"/>
    <x v="22"/>
    <n v="80219"/>
    <x v="1"/>
    <s v="TEC-AC-10001714"/>
    <x v="2"/>
    <x v="11"/>
    <x v="678"/>
    <n v="63.823999999999998"/>
    <n v="2"/>
    <n v="0.2"/>
    <n v="13.5626"/>
  </r>
  <r>
    <n v="7565"/>
    <x v="3751"/>
    <x v="0"/>
    <x v="806"/>
    <d v="2013-01-02T00:00:00"/>
    <s v="Second Class"/>
    <s v="TB-21250"/>
    <s v="Tim Brockman"/>
    <x v="0"/>
    <s v="United States"/>
    <x v="4"/>
    <x v="4"/>
    <n v="98103"/>
    <x v="1"/>
    <s v="FUR-CH-10001190"/>
    <x v="0"/>
    <x v="1"/>
    <x v="1326"/>
    <n v="435.16800000000001"/>
    <n v="4"/>
    <n v="0.2"/>
    <n v="-59.835599999999999"/>
  </r>
  <r>
    <n v="7566"/>
    <x v="3751"/>
    <x v="0"/>
    <x v="806"/>
    <d v="2013-01-02T00:00:00"/>
    <s v="Second Class"/>
    <s v="TB-21250"/>
    <s v="Tim Brockman"/>
    <x v="0"/>
    <s v="United States"/>
    <x v="4"/>
    <x v="4"/>
    <n v="98103"/>
    <x v="1"/>
    <s v="FUR-BO-10000468"/>
    <x v="0"/>
    <x v="0"/>
    <x v="1171"/>
    <n v="48.58"/>
    <n v="1"/>
    <n v="0"/>
    <n v="7.7728000000000002"/>
  </r>
  <r>
    <n v="7567"/>
    <x v="3752"/>
    <x v="3"/>
    <x v="81"/>
    <d v="2014-04-24T00:00:00"/>
    <s v="First Class"/>
    <s v="KN-16390"/>
    <s v="Katherine Nockton"/>
    <x v="1"/>
    <s v="United States"/>
    <x v="12"/>
    <x v="5"/>
    <n v="77070"/>
    <x v="2"/>
    <s v="TEC-AC-10001998"/>
    <x v="2"/>
    <x v="11"/>
    <x v="84"/>
    <n v="47.975999999999999"/>
    <n v="3"/>
    <n v="0.2"/>
    <n v="8.3957999999999995"/>
  </r>
  <r>
    <n v="7568"/>
    <x v="3752"/>
    <x v="3"/>
    <x v="81"/>
    <d v="2014-04-24T00:00:00"/>
    <s v="First Class"/>
    <s v="KN-16390"/>
    <s v="Katherine Nockton"/>
    <x v="1"/>
    <s v="United States"/>
    <x v="12"/>
    <x v="5"/>
    <n v="77070"/>
    <x v="2"/>
    <s v="OFF-PA-10001534"/>
    <x v="1"/>
    <x v="10"/>
    <x v="1461"/>
    <n v="20.736000000000001"/>
    <n v="4"/>
    <n v="0.2"/>
    <n v="7.2576000000000001"/>
  </r>
  <r>
    <n v="7569"/>
    <x v="3753"/>
    <x v="2"/>
    <x v="29"/>
    <d v="2011-10-12T00:00:00"/>
    <s v="Standard Class"/>
    <s v="RL-19615"/>
    <s v="Rob Lucas"/>
    <x v="0"/>
    <s v="United States"/>
    <x v="1"/>
    <x v="1"/>
    <n v="90045"/>
    <x v="1"/>
    <s v="OFF-AR-10003045"/>
    <x v="1"/>
    <x v="6"/>
    <x v="420"/>
    <n v="26.46"/>
    <n v="9"/>
    <n v="0"/>
    <n v="11.907"/>
  </r>
  <r>
    <n v="7570"/>
    <x v="3753"/>
    <x v="2"/>
    <x v="29"/>
    <d v="2011-10-12T00:00:00"/>
    <s v="Standard Class"/>
    <s v="RL-19615"/>
    <s v="Rob Lucas"/>
    <x v="0"/>
    <s v="United States"/>
    <x v="1"/>
    <x v="1"/>
    <n v="90045"/>
    <x v="1"/>
    <s v="OFF-PA-10001363"/>
    <x v="1"/>
    <x v="10"/>
    <x v="1616"/>
    <n v="49.12"/>
    <n v="4"/>
    <n v="0"/>
    <n v="23.086400000000001"/>
  </r>
  <r>
    <n v="7571"/>
    <x v="3753"/>
    <x v="2"/>
    <x v="29"/>
    <d v="2011-10-12T00:00:00"/>
    <s v="Standard Class"/>
    <s v="RL-19615"/>
    <s v="Rob Lucas"/>
    <x v="0"/>
    <s v="United States"/>
    <x v="1"/>
    <x v="1"/>
    <n v="90045"/>
    <x v="1"/>
    <s v="OFF-FA-10002280"/>
    <x v="1"/>
    <x v="13"/>
    <x v="653"/>
    <n v="15"/>
    <n v="3"/>
    <n v="0"/>
    <n v="7.2"/>
  </r>
  <r>
    <n v="7572"/>
    <x v="3754"/>
    <x v="2"/>
    <x v="618"/>
    <d v="2011-10-26T00:00:00"/>
    <s v="Standard Class"/>
    <s v="FH-14275"/>
    <s v="Frank Hawley"/>
    <x v="1"/>
    <s v="United States"/>
    <x v="311"/>
    <x v="17"/>
    <n v="23602"/>
    <x v="0"/>
    <s v="OFF-ST-10003479"/>
    <x v="1"/>
    <x v="4"/>
    <x v="41"/>
    <n v="194.7"/>
    <n v="5"/>
    <n v="0"/>
    <n v="9.7349999999999994"/>
  </r>
  <r>
    <n v="7573"/>
    <x v="3754"/>
    <x v="2"/>
    <x v="618"/>
    <d v="2011-10-26T00:00:00"/>
    <s v="Standard Class"/>
    <s v="FH-14275"/>
    <s v="Frank Hawley"/>
    <x v="1"/>
    <s v="United States"/>
    <x v="311"/>
    <x v="17"/>
    <n v="23602"/>
    <x v="0"/>
    <s v="FUR-TA-10004607"/>
    <x v="0"/>
    <x v="3"/>
    <x v="1095"/>
    <n v="591.32000000000005"/>
    <n v="4"/>
    <n v="0"/>
    <n v="112.35080000000001"/>
  </r>
  <r>
    <n v="7574"/>
    <x v="3754"/>
    <x v="2"/>
    <x v="618"/>
    <d v="2011-10-26T00:00:00"/>
    <s v="Standard Class"/>
    <s v="FH-14275"/>
    <s v="Frank Hawley"/>
    <x v="1"/>
    <s v="United States"/>
    <x v="311"/>
    <x v="17"/>
    <n v="23602"/>
    <x v="0"/>
    <s v="OFF-AR-10001022"/>
    <x v="1"/>
    <x v="6"/>
    <x v="872"/>
    <n v="2.84"/>
    <n v="1"/>
    <n v="0"/>
    <n v="0.88039999999999996"/>
  </r>
  <r>
    <n v="7575"/>
    <x v="3755"/>
    <x v="1"/>
    <x v="575"/>
    <d v="2012-12-12T00:00:00"/>
    <s v="Standard Class"/>
    <s v="YS-21880"/>
    <s v="Yana Sorensen"/>
    <x v="1"/>
    <s v="United States"/>
    <x v="1"/>
    <x v="1"/>
    <n v="90036"/>
    <x v="1"/>
    <s v="OFF-ST-10004186"/>
    <x v="1"/>
    <x v="4"/>
    <x v="16"/>
    <n v="221.96"/>
    <n v="2"/>
    <n v="0"/>
    <n v="4.4391999999999996"/>
  </r>
  <r>
    <n v="7576"/>
    <x v="3755"/>
    <x v="1"/>
    <x v="575"/>
    <d v="2012-12-12T00:00:00"/>
    <s v="Standard Class"/>
    <s v="YS-21880"/>
    <s v="Yana Sorensen"/>
    <x v="1"/>
    <s v="United States"/>
    <x v="1"/>
    <x v="1"/>
    <n v="90036"/>
    <x v="1"/>
    <s v="TEC-AC-10000865"/>
    <x v="2"/>
    <x v="11"/>
    <x v="996"/>
    <n v="236"/>
    <n v="4"/>
    <n v="0"/>
    <n v="40.119999999999997"/>
  </r>
  <r>
    <n v="7577"/>
    <x v="3756"/>
    <x v="2"/>
    <x v="981"/>
    <d v="2011-07-11T00:00:00"/>
    <s v="Second Class"/>
    <s v="SW-20755"/>
    <s v="Steven Ward"/>
    <x v="1"/>
    <s v="United States"/>
    <x v="4"/>
    <x v="4"/>
    <n v="98115"/>
    <x v="1"/>
    <s v="TEC-AC-10000023"/>
    <x v="2"/>
    <x v="11"/>
    <x v="900"/>
    <n v="41.94"/>
    <n v="2"/>
    <n v="0"/>
    <n v="15.0984"/>
  </r>
  <r>
    <n v="7578"/>
    <x v="3756"/>
    <x v="2"/>
    <x v="981"/>
    <d v="2011-07-11T00:00:00"/>
    <s v="Second Class"/>
    <s v="SW-20755"/>
    <s v="Steven Ward"/>
    <x v="1"/>
    <s v="United States"/>
    <x v="4"/>
    <x v="4"/>
    <n v="98115"/>
    <x v="1"/>
    <s v="TEC-PH-10001750"/>
    <x v="2"/>
    <x v="7"/>
    <x v="968"/>
    <n v="52.792000000000002"/>
    <n v="1"/>
    <n v="0.2"/>
    <n v="4.6193"/>
  </r>
  <r>
    <n v="7579"/>
    <x v="3757"/>
    <x v="0"/>
    <x v="122"/>
    <d v="2013-12-22T00:00:00"/>
    <s v="First Class"/>
    <s v="PN-18775"/>
    <s v="Parhena Norris"/>
    <x v="2"/>
    <s v="United States"/>
    <x v="155"/>
    <x v="8"/>
    <n v="68104"/>
    <x v="2"/>
    <s v="FUR-CH-10004997"/>
    <x v="0"/>
    <x v="1"/>
    <x v="494"/>
    <n v="563.94000000000005"/>
    <n v="3"/>
    <n v="0"/>
    <n v="112.788"/>
  </r>
  <r>
    <n v="7580"/>
    <x v="3758"/>
    <x v="1"/>
    <x v="521"/>
    <d v="2012-11-27T00:00:00"/>
    <s v="Second Class"/>
    <s v="AT-10735"/>
    <s v="Annie Thurman"/>
    <x v="0"/>
    <s v="United States"/>
    <x v="73"/>
    <x v="30"/>
    <n v="7960"/>
    <x v="3"/>
    <s v="OFF-AP-10000275"/>
    <x v="1"/>
    <x v="9"/>
    <x v="1719"/>
    <n v="2625.12"/>
    <n v="8"/>
    <n v="0"/>
    <n v="735.03359999999998"/>
  </r>
  <r>
    <n v="7581"/>
    <x v="3758"/>
    <x v="1"/>
    <x v="521"/>
    <d v="2012-11-27T00:00:00"/>
    <s v="Second Class"/>
    <s v="AT-10735"/>
    <s v="Annie Thurman"/>
    <x v="0"/>
    <s v="United States"/>
    <x v="73"/>
    <x v="30"/>
    <n v="7960"/>
    <x v="3"/>
    <s v="OFF-AR-10004999"/>
    <x v="1"/>
    <x v="6"/>
    <x v="864"/>
    <n v="17.940000000000001"/>
    <n v="3"/>
    <n v="0"/>
    <n v="4.4850000000000003"/>
  </r>
  <r>
    <n v="7582"/>
    <x v="3759"/>
    <x v="1"/>
    <x v="863"/>
    <d v="2012-08-16T00:00:00"/>
    <s v="First Class"/>
    <s v="EJ-13720"/>
    <s v="Ed Jacobs"/>
    <x v="0"/>
    <s v="United States"/>
    <x v="10"/>
    <x v="9"/>
    <n v="19143"/>
    <x v="3"/>
    <s v="OFF-ST-10003816"/>
    <x v="1"/>
    <x v="4"/>
    <x v="710"/>
    <n v="422.85599999999999"/>
    <n v="3"/>
    <n v="0.2"/>
    <n v="15.857100000000001"/>
  </r>
  <r>
    <n v="7583"/>
    <x v="3760"/>
    <x v="1"/>
    <x v="392"/>
    <d v="2012-04-21T00:00:00"/>
    <s v="Standard Class"/>
    <s v="DM-13345"/>
    <s v="Denise Monton"/>
    <x v="1"/>
    <s v="United States"/>
    <x v="20"/>
    <x v="15"/>
    <n v="10024"/>
    <x v="3"/>
    <s v="FUR-CH-10003968"/>
    <x v="0"/>
    <x v="1"/>
    <x v="56"/>
    <n v="127.764"/>
    <n v="2"/>
    <n v="0.1"/>
    <n v="2.8391999999999999"/>
  </r>
  <r>
    <n v="7584"/>
    <x v="3761"/>
    <x v="2"/>
    <x v="90"/>
    <d v="2011-03-25T00:00:00"/>
    <s v="Standard Class"/>
    <s v="KH-16690"/>
    <s v="Kristen Hastings"/>
    <x v="1"/>
    <s v="United States"/>
    <x v="24"/>
    <x v="17"/>
    <n v="22153"/>
    <x v="0"/>
    <s v="TEC-PH-10000730"/>
    <x v="2"/>
    <x v="7"/>
    <x v="1559"/>
    <n v="3499.93"/>
    <n v="7"/>
    <n v="0"/>
    <n v="909.98180000000002"/>
  </r>
  <r>
    <n v="7585"/>
    <x v="3761"/>
    <x v="2"/>
    <x v="90"/>
    <d v="2011-03-25T00:00:00"/>
    <s v="Standard Class"/>
    <s v="KH-16690"/>
    <s v="Kristen Hastings"/>
    <x v="1"/>
    <s v="United States"/>
    <x v="24"/>
    <x v="17"/>
    <n v="22153"/>
    <x v="0"/>
    <s v="OFF-LA-10004409"/>
    <x v="1"/>
    <x v="2"/>
    <x v="1550"/>
    <n v="14.4"/>
    <n v="5"/>
    <n v="0"/>
    <n v="6.6239999999999997"/>
  </r>
  <r>
    <n v="7586"/>
    <x v="3761"/>
    <x v="2"/>
    <x v="90"/>
    <d v="2011-03-25T00:00:00"/>
    <s v="Standard Class"/>
    <s v="KH-16690"/>
    <s v="Kristen Hastings"/>
    <x v="1"/>
    <s v="United States"/>
    <x v="24"/>
    <x v="17"/>
    <n v="22153"/>
    <x v="0"/>
    <s v="OFF-PA-10000675"/>
    <x v="1"/>
    <x v="10"/>
    <x v="1106"/>
    <n v="122.97"/>
    <n v="3"/>
    <n v="0"/>
    <n v="60.255299999999998"/>
  </r>
  <r>
    <n v="7587"/>
    <x v="3761"/>
    <x v="2"/>
    <x v="90"/>
    <d v="2011-03-25T00:00:00"/>
    <s v="Standard Class"/>
    <s v="KH-16690"/>
    <s v="Kristen Hastings"/>
    <x v="1"/>
    <s v="United States"/>
    <x v="24"/>
    <x v="17"/>
    <n v="22153"/>
    <x v="0"/>
    <s v="OFF-AR-10001573"/>
    <x v="1"/>
    <x v="6"/>
    <x v="368"/>
    <n v="9.32"/>
    <n v="4"/>
    <n v="0"/>
    <n v="2.7027999999999999"/>
  </r>
  <r>
    <n v="7588"/>
    <x v="3761"/>
    <x v="2"/>
    <x v="90"/>
    <d v="2011-03-25T00:00:00"/>
    <s v="Standard Class"/>
    <s v="KH-16690"/>
    <s v="Kristen Hastings"/>
    <x v="1"/>
    <s v="United States"/>
    <x v="24"/>
    <x v="17"/>
    <n v="22153"/>
    <x v="0"/>
    <s v="OFF-BI-10001597"/>
    <x v="1"/>
    <x v="8"/>
    <x v="790"/>
    <n v="122.94"/>
    <n v="3"/>
    <n v="0"/>
    <n v="59.011200000000002"/>
  </r>
  <r>
    <n v="7589"/>
    <x v="3762"/>
    <x v="3"/>
    <x v="673"/>
    <d v="2014-11-23T00:00:00"/>
    <s v="Standard Class"/>
    <s v="MB-18085"/>
    <s v="Mick Brown"/>
    <x v="0"/>
    <s v="United States"/>
    <x v="43"/>
    <x v="1"/>
    <n v="95661"/>
    <x v="1"/>
    <s v="FUR-FU-10001196"/>
    <x v="0"/>
    <x v="5"/>
    <x v="1116"/>
    <n v="17.309999999999999"/>
    <n v="3"/>
    <n v="0"/>
    <n v="5.1929999999999996"/>
  </r>
  <r>
    <n v="7590"/>
    <x v="3763"/>
    <x v="1"/>
    <x v="12"/>
    <d v="2012-09-29T00:00:00"/>
    <s v="Standard Class"/>
    <s v="DK-12895"/>
    <s v="Dana Kaydos"/>
    <x v="0"/>
    <s v="United States"/>
    <x v="179"/>
    <x v="10"/>
    <n v="61107"/>
    <x v="2"/>
    <s v="OFF-AR-10004602"/>
    <x v="1"/>
    <x v="6"/>
    <x v="1217"/>
    <n v="128.744"/>
    <n v="7"/>
    <n v="0.2"/>
    <n v="12.8744"/>
  </r>
  <r>
    <n v="7591"/>
    <x v="3764"/>
    <x v="0"/>
    <x v="64"/>
    <d v="2013-10-09T00:00:00"/>
    <s v="Standard Class"/>
    <s v="DB-13210"/>
    <s v="Dean Braden"/>
    <x v="0"/>
    <s v="United States"/>
    <x v="10"/>
    <x v="9"/>
    <n v="19134"/>
    <x v="3"/>
    <s v="FUR-FU-10000260"/>
    <x v="0"/>
    <x v="5"/>
    <x v="74"/>
    <n v="58.247999999999998"/>
    <n v="9"/>
    <n v="0.2"/>
    <n v="11.6496"/>
  </r>
  <r>
    <n v="7592"/>
    <x v="3764"/>
    <x v="0"/>
    <x v="64"/>
    <d v="2013-10-09T00:00:00"/>
    <s v="Standard Class"/>
    <s v="DB-13210"/>
    <s v="Dean Braden"/>
    <x v="0"/>
    <s v="United States"/>
    <x v="10"/>
    <x v="9"/>
    <n v="19134"/>
    <x v="3"/>
    <s v="FUR-CH-10001146"/>
    <x v="0"/>
    <x v="1"/>
    <x v="124"/>
    <n v="71.245999999999995"/>
    <n v="2"/>
    <n v="0.3"/>
    <n v="-19.338200000000001"/>
  </r>
  <r>
    <n v="7593"/>
    <x v="3764"/>
    <x v="0"/>
    <x v="64"/>
    <d v="2013-10-09T00:00:00"/>
    <s v="Standard Class"/>
    <s v="DB-13210"/>
    <s v="Dean Braden"/>
    <x v="0"/>
    <s v="United States"/>
    <x v="10"/>
    <x v="9"/>
    <n v="19134"/>
    <x v="3"/>
    <s v="OFF-AR-10000896"/>
    <x v="1"/>
    <x v="6"/>
    <x v="949"/>
    <n v="7.8719999999999999"/>
    <n v="3"/>
    <n v="0.2"/>
    <n v="0.59040000000000004"/>
  </r>
  <r>
    <n v="7594"/>
    <x v="3764"/>
    <x v="0"/>
    <x v="64"/>
    <d v="2013-10-09T00:00:00"/>
    <s v="Standard Class"/>
    <s v="DB-13210"/>
    <s v="Dean Braden"/>
    <x v="0"/>
    <s v="United States"/>
    <x v="10"/>
    <x v="9"/>
    <n v="19134"/>
    <x v="3"/>
    <s v="FUR-CH-10000309"/>
    <x v="0"/>
    <x v="1"/>
    <x v="765"/>
    <n v="887.27099999999996"/>
    <n v="3"/>
    <n v="0.3"/>
    <n v="-63.3765"/>
  </r>
  <r>
    <n v="7595"/>
    <x v="3765"/>
    <x v="3"/>
    <x v="693"/>
    <d v="2014-04-25T00:00:00"/>
    <s v="Standard Class"/>
    <s v="CV-12295"/>
    <s v="Christina VanderZanden"/>
    <x v="0"/>
    <s v="United States"/>
    <x v="66"/>
    <x v="12"/>
    <n v="48234"/>
    <x v="2"/>
    <s v="OFF-BI-10001989"/>
    <x v="1"/>
    <x v="8"/>
    <x v="537"/>
    <n v="146.86000000000001"/>
    <n v="7"/>
    <n v="0"/>
    <n v="70.492800000000003"/>
  </r>
  <r>
    <n v="7596"/>
    <x v="3765"/>
    <x v="3"/>
    <x v="693"/>
    <d v="2014-04-25T00:00:00"/>
    <s v="Standard Class"/>
    <s v="CV-12295"/>
    <s v="Christina VanderZanden"/>
    <x v="0"/>
    <s v="United States"/>
    <x v="66"/>
    <x v="12"/>
    <n v="48234"/>
    <x v="2"/>
    <s v="OFF-BI-10001036"/>
    <x v="1"/>
    <x v="8"/>
    <x v="618"/>
    <n v="36.56"/>
    <n v="4"/>
    <n v="0"/>
    <n v="18.28"/>
  </r>
  <r>
    <n v="7597"/>
    <x v="3766"/>
    <x v="1"/>
    <x v="925"/>
    <d v="2012-06-19T00:00:00"/>
    <s v="Standard Class"/>
    <s v="GK-14620"/>
    <s v="Grace Kelly"/>
    <x v="1"/>
    <s v="United States"/>
    <x v="1"/>
    <x v="1"/>
    <n v="90004"/>
    <x v="1"/>
    <s v="TEC-PH-10002103"/>
    <x v="2"/>
    <x v="7"/>
    <x v="534"/>
    <n v="225.57599999999999"/>
    <n v="3"/>
    <n v="0.2"/>
    <n v="22.557600000000001"/>
  </r>
  <r>
    <n v="7598"/>
    <x v="3767"/>
    <x v="2"/>
    <x v="328"/>
    <d v="2011-09-22T00:00:00"/>
    <s v="Standard Class"/>
    <s v="JA-15970"/>
    <s v="Joseph Airdo"/>
    <x v="0"/>
    <s v="United States"/>
    <x v="24"/>
    <x v="21"/>
    <n v="97477"/>
    <x v="1"/>
    <s v="OFF-AR-10001473"/>
    <x v="1"/>
    <x v="6"/>
    <x v="1332"/>
    <n v="5.2480000000000002"/>
    <n v="2"/>
    <n v="0.2"/>
    <n v="0.4592"/>
  </r>
  <r>
    <n v="7599"/>
    <x v="3767"/>
    <x v="2"/>
    <x v="328"/>
    <d v="2011-09-22T00:00:00"/>
    <s v="Standard Class"/>
    <s v="JA-15970"/>
    <s v="Joseph Airdo"/>
    <x v="0"/>
    <s v="United States"/>
    <x v="24"/>
    <x v="21"/>
    <n v="97477"/>
    <x v="1"/>
    <s v="OFF-AR-10000411"/>
    <x v="1"/>
    <x v="6"/>
    <x v="931"/>
    <n v="38.256"/>
    <n v="3"/>
    <n v="0.2"/>
    <n v="4.782"/>
  </r>
  <r>
    <n v="7600"/>
    <x v="3767"/>
    <x v="2"/>
    <x v="328"/>
    <d v="2011-09-22T00:00:00"/>
    <s v="Standard Class"/>
    <s v="JA-15970"/>
    <s v="Joseph Airdo"/>
    <x v="0"/>
    <s v="United States"/>
    <x v="24"/>
    <x v="21"/>
    <n v="97477"/>
    <x v="1"/>
    <s v="OFF-PA-10000246"/>
    <x v="1"/>
    <x v="10"/>
    <x v="1586"/>
    <n v="40.24"/>
    <n v="5"/>
    <n v="0.2"/>
    <n v="13.077999999999999"/>
  </r>
  <r>
    <n v="7601"/>
    <x v="3767"/>
    <x v="2"/>
    <x v="328"/>
    <d v="2011-09-22T00:00:00"/>
    <s v="Standard Class"/>
    <s v="JA-15970"/>
    <s v="Joseph Airdo"/>
    <x v="0"/>
    <s v="United States"/>
    <x v="24"/>
    <x v="21"/>
    <n v="97477"/>
    <x v="1"/>
    <s v="TEC-MA-10004086"/>
    <x v="2"/>
    <x v="15"/>
    <x v="1800"/>
    <n v="29.925000000000001"/>
    <n v="5"/>
    <n v="0.7"/>
    <n v="-21.945"/>
  </r>
  <r>
    <n v="7602"/>
    <x v="3767"/>
    <x v="2"/>
    <x v="328"/>
    <d v="2011-09-22T00:00:00"/>
    <s v="Standard Class"/>
    <s v="JA-15970"/>
    <s v="Joseph Airdo"/>
    <x v="0"/>
    <s v="United States"/>
    <x v="24"/>
    <x v="21"/>
    <n v="97477"/>
    <x v="1"/>
    <s v="OFF-PA-10003039"/>
    <x v="1"/>
    <x v="10"/>
    <x v="330"/>
    <n v="148.70400000000001"/>
    <n v="6"/>
    <n v="0.2"/>
    <n v="46.47"/>
  </r>
  <r>
    <n v="7603"/>
    <x v="3767"/>
    <x v="2"/>
    <x v="328"/>
    <d v="2011-09-22T00:00:00"/>
    <s v="Standard Class"/>
    <s v="JA-15970"/>
    <s v="Joseph Airdo"/>
    <x v="0"/>
    <s v="United States"/>
    <x v="24"/>
    <x v="21"/>
    <n v="97477"/>
    <x v="1"/>
    <s v="TEC-AC-10004633"/>
    <x v="2"/>
    <x v="11"/>
    <x v="60"/>
    <n v="55.92"/>
    <n v="10"/>
    <n v="0.2"/>
    <n v="16.776"/>
  </r>
  <r>
    <n v="7604"/>
    <x v="3768"/>
    <x v="0"/>
    <x v="630"/>
    <d v="2013-07-13T00:00:00"/>
    <s v="Standard Class"/>
    <s v="TH-21115"/>
    <s v="Thea Hudgings"/>
    <x v="1"/>
    <s v="United States"/>
    <x v="205"/>
    <x v="34"/>
    <n v="2908"/>
    <x v="3"/>
    <s v="OFF-PA-10000289"/>
    <x v="1"/>
    <x v="10"/>
    <x v="722"/>
    <n v="12.96"/>
    <n v="2"/>
    <n v="0"/>
    <n v="6.2207999999999997"/>
  </r>
  <r>
    <n v="7605"/>
    <x v="3769"/>
    <x v="0"/>
    <x v="1022"/>
    <d v="2013-01-06T00:00:00"/>
    <s v="Standard Class"/>
    <s v="BS-11665"/>
    <s v="Brian Stugart"/>
    <x v="0"/>
    <s v="United States"/>
    <x v="22"/>
    <x v="10"/>
    <n v="60623"/>
    <x v="2"/>
    <s v="FUR-FU-10003247"/>
    <x v="0"/>
    <x v="5"/>
    <x v="1456"/>
    <n v="25.175999999999998"/>
    <n v="3"/>
    <n v="0.6"/>
    <n v="-33.358199999999997"/>
  </r>
  <r>
    <n v="7606"/>
    <x v="3769"/>
    <x v="0"/>
    <x v="1022"/>
    <d v="2013-01-06T00:00:00"/>
    <s v="Standard Class"/>
    <s v="BS-11665"/>
    <s v="Brian Stugart"/>
    <x v="0"/>
    <s v="United States"/>
    <x v="22"/>
    <x v="10"/>
    <n v="60623"/>
    <x v="2"/>
    <s v="FUR-FU-10002191"/>
    <x v="0"/>
    <x v="5"/>
    <x v="762"/>
    <n v="5.5839999999999996"/>
    <n v="2"/>
    <n v="0.6"/>
    <n v="-1.6752"/>
  </r>
  <r>
    <n v="7607"/>
    <x v="3769"/>
    <x v="0"/>
    <x v="1022"/>
    <d v="2013-01-06T00:00:00"/>
    <s v="Standard Class"/>
    <s v="BS-11665"/>
    <s v="Brian Stugart"/>
    <x v="0"/>
    <s v="United States"/>
    <x v="22"/>
    <x v="10"/>
    <n v="60623"/>
    <x v="2"/>
    <s v="OFF-ST-10001496"/>
    <x v="1"/>
    <x v="4"/>
    <x v="726"/>
    <n v="1297.3679999999999"/>
    <n v="9"/>
    <n v="0.2"/>
    <n v="97.302599999999998"/>
  </r>
  <r>
    <n v="7608"/>
    <x v="3770"/>
    <x v="3"/>
    <x v="165"/>
    <d v="2014-12-28T00:00:00"/>
    <s v="First Class"/>
    <s v="NS-18505"/>
    <s v="Neola Schneider"/>
    <x v="0"/>
    <s v="United States"/>
    <x v="61"/>
    <x v="5"/>
    <n v="75220"/>
    <x v="2"/>
    <s v="OFF-ST-10000585"/>
    <x v="1"/>
    <x v="4"/>
    <x v="541"/>
    <n v="264.32"/>
    <n v="2"/>
    <n v="0.2"/>
    <n v="19.824000000000002"/>
  </r>
  <r>
    <n v="7609"/>
    <x v="3771"/>
    <x v="3"/>
    <x v="898"/>
    <d v="2014-08-05T00:00:00"/>
    <s v="Standard Class"/>
    <s v="MK-18160"/>
    <s v="Mike Kennedy"/>
    <x v="0"/>
    <s v="United States"/>
    <x v="8"/>
    <x v="1"/>
    <n v="94122"/>
    <x v="1"/>
    <s v="OFF-PA-10001166"/>
    <x v="1"/>
    <x v="10"/>
    <x v="769"/>
    <n v="25.92"/>
    <n v="4"/>
    <n v="0"/>
    <n v="12.441599999999999"/>
  </r>
  <r>
    <n v="7610"/>
    <x v="3771"/>
    <x v="3"/>
    <x v="898"/>
    <d v="2014-08-05T00:00:00"/>
    <s v="Standard Class"/>
    <s v="MK-18160"/>
    <s v="Mike Kennedy"/>
    <x v="0"/>
    <s v="United States"/>
    <x v="8"/>
    <x v="1"/>
    <n v="94122"/>
    <x v="1"/>
    <s v="OFF-AR-10003651"/>
    <x v="1"/>
    <x v="6"/>
    <x v="276"/>
    <n v="22.96"/>
    <n v="7"/>
    <n v="0"/>
    <n v="6.6584000000000003"/>
  </r>
  <r>
    <n v="7611"/>
    <x v="3772"/>
    <x v="2"/>
    <x v="1165"/>
    <d v="2011-02-25T00:00:00"/>
    <s v="First Class"/>
    <s v="SA-20830"/>
    <s v="Sue Ann Reed"/>
    <x v="0"/>
    <s v="United States"/>
    <x v="429"/>
    <x v="1"/>
    <n v="92553"/>
    <x v="1"/>
    <s v="OFF-PA-10001800"/>
    <x v="1"/>
    <x v="10"/>
    <x v="580"/>
    <n v="19.440000000000001"/>
    <n v="3"/>
    <n v="0"/>
    <n v="9.3312000000000008"/>
  </r>
  <r>
    <n v="7612"/>
    <x v="3773"/>
    <x v="1"/>
    <x v="285"/>
    <d v="2012-11-02T00:00:00"/>
    <s v="First Class"/>
    <s v="BH-11710"/>
    <s v="Brosina Hoffman"/>
    <x v="0"/>
    <s v="United States"/>
    <x v="495"/>
    <x v="41"/>
    <n v="67846"/>
    <x v="2"/>
    <s v="OFF-PA-10000791"/>
    <x v="1"/>
    <x v="10"/>
    <x v="1424"/>
    <n v="9.5399999999999991"/>
    <n v="2"/>
    <n v="0"/>
    <n v="4.2930000000000001"/>
  </r>
  <r>
    <n v="7613"/>
    <x v="3773"/>
    <x v="1"/>
    <x v="285"/>
    <d v="2012-11-02T00:00:00"/>
    <s v="First Class"/>
    <s v="BH-11710"/>
    <s v="Brosina Hoffman"/>
    <x v="0"/>
    <s v="United States"/>
    <x v="495"/>
    <x v="41"/>
    <n v="67846"/>
    <x v="2"/>
    <s v="OFF-FA-10000134"/>
    <x v="1"/>
    <x v="13"/>
    <x v="194"/>
    <n v="5.81"/>
    <n v="1"/>
    <n v="0"/>
    <n v="1.8010999999999999"/>
  </r>
  <r>
    <n v="7614"/>
    <x v="3773"/>
    <x v="1"/>
    <x v="285"/>
    <d v="2012-11-02T00:00:00"/>
    <s v="First Class"/>
    <s v="BH-11710"/>
    <s v="Brosina Hoffman"/>
    <x v="0"/>
    <s v="United States"/>
    <x v="495"/>
    <x v="41"/>
    <n v="67846"/>
    <x v="2"/>
    <s v="OFF-AR-10001149"/>
    <x v="1"/>
    <x v="6"/>
    <x v="130"/>
    <n v="5.76"/>
    <n v="2"/>
    <n v="0"/>
    <n v="1.728"/>
  </r>
  <r>
    <n v="7615"/>
    <x v="3774"/>
    <x v="1"/>
    <x v="252"/>
    <d v="2012-08-28T00:00:00"/>
    <s v="Second Class"/>
    <s v="SC-20380"/>
    <s v="Shahid Collister"/>
    <x v="0"/>
    <s v="United States"/>
    <x v="20"/>
    <x v="15"/>
    <n v="10035"/>
    <x v="3"/>
    <s v="FUR-FU-10000010"/>
    <x v="0"/>
    <x v="5"/>
    <x v="522"/>
    <n v="14.91"/>
    <n v="3"/>
    <n v="0"/>
    <n v="4.6220999999999997"/>
  </r>
  <r>
    <n v="7616"/>
    <x v="3775"/>
    <x v="2"/>
    <x v="953"/>
    <d v="2011-04-12T00:00:00"/>
    <s v="Standard Class"/>
    <s v="RF-19345"/>
    <s v="Randy Ferguson"/>
    <x v="1"/>
    <s v="United States"/>
    <x v="333"/>
    <x v="2"/>
    <n v="32839"/>
    <x v="0"/>
    <s v="OFF-BI-10000201"/>
    <x v="1"/>
    <x v="8"/>
    <x v="1678"/>
    <n v="6.6420000000000003"/>
    <n v="9"/>
    <n v="0.7"/>
    <n v="-4.4279999999999999"/>
  </r>
  <r>
    <n v="7617"/>
    <x v="3776"/>
    <x v="0"/>
    <x v="107"/>
    <d v="2013-12-17T00:00:00"/>
    <s v="Standard Class"/>
    <s v="CM-12235"/>
    <s v="Chris McAfee"/>
    <x v="0"/>
    <s v="United States"/>
    <x v="232"/>
    <x v="15"/>
    <n v="13601"/>
    <x v="3"/>
    <s v="OFF-PA-10001776"/>
    <x v="1"/>
    <x v="10"/>
    <x v="1263"/>
    <n v="18.54"/>
    <n v="2"/>
    <n v="0"/>
    <n v="8.7138000000000009"/>
  </r>
  <r>
    <n v="7618"/>
    <x v="3776"/>
    <x v="0"/>
    <x v="107"/>
    <d v="2013-12-17T00:00:00"/>
    <s v="Standard Class"/>
    <s v="CM-12235"/>
    <s v="Chris McAfee"/>
    <x v="0"/>
    <s v="United States"/>
    <x v="232"/>
    <x v="15"/>
    <n v="13601"/>
    <x v="3"/>
    <s v="OFF-BI-10003656"/>
    <x v="1"/>
    <x v="8"/>
    <x v="13"/>
    <n v="679.96"/>
    <n v="5"/>
    <n v="0.2"/>
    <n v="220.98699999999999"/>
  </r>
  <r>
    <n v="7619"/>
    <x v="3777"/>
    <x v="3"/>
    <x v="855"/>
    <d v="2014-10-30T00:00:00"/>
    <s v="First Class"/>
    <s v="JM-15655"/>
    <s v="Jim Mitchum"/>
    <x v="1"/>
    <s v="United States"/>
    <x v="1"/>
    <x v="1"/>
    <n v="90032"/>
    <x v="1"/>
    <s v="FUR-TA-10001539"/>
    <x v="0"/>
    <x v="3"/>
    <x v="10"/>
    <n v="189.57599999999999"/>
    <n v="1"/>
    <n v="0.2"/>
    <n v="9.4787999999999997"/>
  </r>
  <r>
    <n v="7620"/>
    <x v="3777"/>
    <x v="3"/>
    <x v="855"/>
    <d v="2014-10-30T00:00:00"/>
    <s v="First Class"/>
    <s v="JM-15655"/>
    <s v="Jim Mitchum"/>
    <x v="1"/>
    <s v="United States"/>
    <x v="1"/>
    <x v="1"/>
    <n v="90032"/>
    <x v="1"/>
    <s v="TEC-PH-10004100"/>
    <x v="2"/>
    <x v="7"/>
    <x v="1743"/>
    <n v="71.959999999999994"/>
    <n v="5"/>
    <n v="0.2"/>
    <n v="7.1959999999999997"/>
  </r>
  <r>
    <n v="7621"/>
    <x v="3778"/>
    <x v="2"/>
    <x v="641"/>
    <d v="2011-11-29T00:00:00"/>
    <s v="Standard Class"/>
    <s v="RB-19435"/>
    <s v="Richard Bierner"/>
    <x v="0"/>
    <s v="United States"/>
    <x v="1"/>
    <x v="1"/>
    <n v="90004"/>
    <x v="1"/>
    <s v="TEC-PH-10001580"/>
    <x v="2"/>
    <x v="7"/>
    <x v="231"/>
    <n v="539.91999999999996"/>
    <n v="5"/>
    <n v="0.2"/>
    <n v="47.243000000000002"/>
  </r>
  <r>
    <n v="7622"/>
    <x v="3778"/>
    <x v="2"/>
    <x v="641"/>
    <d v="2011-11-29T00:00:00"/>
    <s v="Standard Class"/>
    <s v="RB-19435"/>
    <s v="Richard Bierner"/>
    <x v="0"/>
    <s v="United States"/>
    <x v="1"/>
    <x v="1"/>
    <n v="90004"/>
    <x v="1"/>
    <s v="FUR-CH-10002335"/>
    <x v="0"/>
    <x v="1"/>
    <x v="623"/>
    <n v="725.34400000000005"/>
    <n v="4"/>
    <n v="0.2"/>
    <n v="54.400799999999997"/>
  </r>
  <r>
    <n v="7623"/>
    <x v="3778"/>
    <x v="2"/>
    <x v="641"/>
    <d v="2011-11-29T00:00:00"/>
    <s v="Standard Class"/>
    <s v="RB-19435"/>
    <s v="Richard Bierner"/>
    <x v="0"/>
    <s v="United States"/>
    <x v="1"/>
    <x v="1"/>
    <n v="90004"/>
    <x v="1"/>
    <s v="OFF-AR-10004707"/>
    <x v="1"/>
    <x v="6"/>
    <x v="33"/>
    <n v="7.44"/>
    <n v="3"/>
    <n v="0"/>
    <n v="2.6040000000000001"/>
  </r>
  <r>
    <n v="7624"/>
    <x v="3779"/>
    <x v="2"/>
    <x v="686"/>
    <d v="2011-07-20T00:00:00"/>
    <s v="Standard Class"/>
    <s v="SS-20515"/>
    <s v="Shirley Schmidt"/>
    <x v="2"/>
    <s v="United States"/>
    <x v="46"/>
    <x v="13"/>
    <n v="19711"/>
    <x v="3"/>
    <s v="OFF-AP-10000576"/>
    <x v="1"/>
    <x v="9"/>
    <x v="637"/>
    <n v="39.479999999999997"/>
    <n v="1"/>
    <n v="0"/>
    <n v="11.054399999999999"/>
  </r>
  <r>
    <n v="7625"/>
    <x v="3780"/>
    <x v="1"/>
    <x v="293"/>
    <d v="2012-05-27T00:00:00"/>
    <s v="Second Class"/>
    <s v="NM-18445"/>
    <s v="Nathan Mautz"/>
    <x v="2"/>
    <s v="United States"/>
    <x v="66"/>
    <x v="12"/>
    <n v="48234"/>
    <x v="2"/>
    <s v="OFF-AP-10001394"/>
    <x v="1"/>
    <x v="9"/>
    <x v="1120"/>
    <n v="850.5"/>
    <n v="5"/>
    <n v="0.1"/>
    <n v="245.7"/>
  </r>
  <r>
    <n v="7626"/>
    <x v="3780"/>
    <x v="1"/>
    <x v="293"/>
    <d v="2012-05-27T00:00:00"/>
    <s v="Second Class"/>
    <s v="NM-18445"/>
    <s v="Nathan Mautz"/>
    <x v="2"/>
    <s v="United States"/>
    <x v="66"/>
    <x v="12"/>
    <n v="48234"/>
    <x v="2"/>
    <s v="FUR-FU-10003724"/>
    <x v="0"/>
    <x v="5"/>
    <x v="887"/>
    <n v="75.33"/>
    <n v="9"/>
    <n v="0"/>
    <n v="19.585799999999999"/>
  </r>
  <r>
    <n v="7627"/>
    <x v="3781"/>
    <x v="1"/>
    <x v="82"/>
    <d v="2012-11-23T00:00:00"/>
    <s v="Second Class"/>
    <s v="EM-14095"/>
    <s v="Eudokia Martin"/>
    <x v="1"/>
    <s v="United States"/>
    <x v="42"/>
    <x v="16"/>
    <n v="85023"/>
    <x v="1"/>
    <s v="OFF-AP-10002867"/>
    <x v="1"/>
    <x v="9"/>
    <x v="1505"/>
    <n v="325.63200000000001"/>
    <n v="6"/>
    <n v="0.2"/>
    <n v="28.492799999999999"/>
  </r>
  <r>
    <n v="7628"/>
    <x v="3781"/>
    <x v="1"/>
    <x v="82"/>
    <d v="2012-11-23T00:00:00"/>
    <s v="Second Class"/>
    <s v="EM-14095"/>
    <s v="Eudokia Martin"/>
    <x v="1"/>
    <s v="United States"/>
    <x v="42"/>
    <x v="16"/>
    <n v="85023"/>
    <x v="1"/>
    <s v="TEC-AC-10002718"/>
    <x v="2"/>
    <x v="11"/>
    <x v="1183"/>
    <n v="23.344000000000001"/>
    <n v="2"/>
    <n v="0.2"/>
    <n v="-1.4590000000000001"/>
  </r>
  <r>
    <n v="7629"/>
    <x v="3781"/>
    <x v="1"/>
    <x v="82"/>
    <d v="2012-11-23T00:00:00"/>
    <s v="Second Class"/>
    <s v="EM-14095"/>
    <s v="Eudokia Martin"/>
    <x v="1"/>
    <s v="United States"/>
    <x v="42"/>
    <x v="16"/>
    <n v="85023"/>
    <x v="1"/>
    <s v="OFF-LA-10003121"/>
    <x v="1"/>
    <x v="2"/>
    <x v="991"/>
    <n v="16.52"/>
    <n v="5"/>
    <n v="0.2"/>
    <n v="5.3689999999999998"/>
  </r>
  <r>
    <n v="7630"/>
    <x v="3782"/>
    <x v="2"/>
    <x v="809"/>
    <d v="2011-01-04T00:00:00"/>
    <s v="First Class"/>
    <s v="MP-17470"/>
    <s v="Mark Packer"/>
    <x v="2"/>
    <s v="United States"/>
    <x v="180"/>
    <x v="5"/>
    <n v="78521"/>
    <x v="2"/>
    <s v="OFF-EN-10002230"/>
    <x v="1"/>
    <x v="12"/>
    <x v="550"/>
    <n v="335.72"/>
    <n v="5"/>
    <n v="0.2"/>
    <n v="113.30549999999999"/>
  </r>
  <r>
    <n v="7631"/>
    <x v="3782"/>
    <x v="2"/>
    <x v="809"/>
    <d v="2011-01-04T00:00:00"/>
    <s v="First Class"/>
    <s v="MP-17470"/>
    <s v="Mark Packer"/>
    <x v="2"/>
    <s v="United States"/>
    <x v="180"/>
    <x v="5"/>
    <n v="78521"/>
    <x v="2"/>
    <s v="TEC-PH-10001819"/>
    <x v="2"/>
    <x v="7"/>
    <x v="805"/>
    <n v="251.94399999999999"/>
    <n v="7"/>
    <n v="0.2"/>
    <n v="88.180400000000006"/>
  </r>
  <r>
    <n v="7632"/>
    <x v="3782"/>
    <x v="2"/>
    <x v="809"/>
    <d v="2011-01-04T00:00:00"/>
    <s v="First Class"/>
    <s v="MP-17470"/>
    <s v="Mark Packer"/>
    <x v="2"/>
    <s v="United States"/>
    <x v="180"/>
    <x v="5"/>
    <n v="78521"/>
    <x v="2"/>
    <s v="FUR-CH-10002304"/>
    <x v="0"/>
    <x v="1"/>
    <x v="782"/>
    <n v="127.30200000000001"/>
    <n v="7"/>
    <n v="0.3"/>
    <n v="-9.093"/>
  </r>
  <r>
    <n v="7633"/>
    <x v="3783"/>
    <x v="3"/>
    <x v="614"/>
    <d v="2015-02-01T00:00:00"/>
    <s v="Second Class"/>
    <s v="KH-16360"/>
    <s v="Katherine Hughes"/>
    <x v="0"/>
    <s v="United States"/>
    <x v="103"/>
    <x v="0"/>
    <n v="40214"/>
    <x v="0"/>
    <s v="FUR-CH-10002602"/>
    <x v="0"/>
    <x v="1"/>
    <x v="288"/>
    <n v="1207.8399999999999"/>
    <n v="8"/>
    <n v="0"/>
    <n v="314.03840000000002"/>
  </r>
  <r>
    <n v="7634"/>
    <x v="3783"/>
    <x v="3"/>
    <x v="614"/>
    <d v="2015-02-01T00:00:00"/>
    <s v="Second Class"/>
    <s v="KH-16360"/>
    <s v="Katherine Hughes"/>
    <x v="0"/>
    <s v="United States"/>
    <x v="103"/>
    <x v="0"/>
    <n v="40214"/>
    <x v="0"/>
    <s v="OFF-BI-10002414"/>
    <x v="1"/>
    <x v="8"/>
    <x v="1076"/>
    <n v="12.53"/>
    <n v="1"/>
    <n v="0"/>
    <n v="5.8891"/>
  </r>
  <r>
    <n v="7635"/>
    <x v="3783"/>
    <x v="3"/>
    <x v="614"/>
    <d v="2015-02-01T00:00:00"/>
    <s v="Second Class"/>
    <s v="KH-16360"/>
    <s v="Katherine Hughes"/>
    <x v="0"/>
    <s v="United States"/>
    <x v="103"/>
    <x v="0"/>
    <n v="40214"/>
    <x v="0"/>
    <s v="OFF-AR-10003696"/>
    <x v="1"/>
    <x v="6"/>
    <x v="1236"/>
    <n v="34.58"/>
    <n v="1"/>
    <n v="0"/>
    <n v="10.0282"/>
  </r>
  <r>
    <n v="7636"/>
    <x v="3783"/>
    <x v="3"/>
    <x v="614"/>
    <d v="2015-02-01T00:00:00"/>
    <s v="Second Class"/>
    <s v="KH-16360"/>
    <s v="Katherine Hughes"/>
    <x v="0"/>
    <s v="United States"/>
    <x v="103"/>
    <x v="0"/>
    <n v="40214"/>
    <x v="0"/>
    <s v="FUR-CH-10004495"/>
    <x v="0"/>
    <x v="1"/>
    <x v="1475"/>
    <n v="300.98"/>
    <n v="1"/>
    <n v="0"/>
    <n v="87.284199999999998"/>
  </r>
  <r>
    <n v="7637"/>
    <x v="3783"/>
    <x v="3"/>
    <x v="614"/>
    <d v="2015-02-01T00:00:00"/>
    <s v="Second Class"/>
    <s v="KH-16360"/>
    <s v="Katherine Hughes"/>
    <x v="0"/>
    <s v="United States"/>
    <x v="103"/>
    <x v="0"/>
    <n v="40214"/>
    <x v="0"/>
    <s v="FUR-CH-10001270"/>
    <x v="0"/>
    <x v="1"/>
    <x v="851"/>
    <n v="258.75"/>
    <n v="3"/>
    <n v="0"/>
    <n v="77.625"/>
  </r>
  <r>
    <n v="7638"/>
    <x v="3784"/>
    <x v="3"/>
    <x v="580"/>
    <d v="2014-09-03T00:00:00"/>
    <s v="Standard Class"/>
    <s v="DB-13555"/>
    <s v="Dorothy Badders"/>
    <x v="1"/>
    <s v="United States"/>
    <x v="46"/>
    <x v="13"/>
    <n v="19711"/>
    <x v="3"/>
    <s v="OFF-AR-10001615"/>
    <x v="1"/>
    <x v="6"/>
    <x v="1479"/>
    <n v="59.52"/>
    <n v="3"/>
    <n v="0"/>
    <n v="15.475199999999999"/>
  </r>
  <r>
    <n v="7639"/>
    <x v="3784"/>
    <x v="3"/>
    <x v="580"/>
    <d v="2014-09-03T00:00:00"/>
    <s v="Standard Class"/>
    <s v="DB-13555"/>
    <s v="Dorothy Badders"/>
    <x v="1"/>
    <s v="United States"/>
    <x v="46"/>
    <x v="13"/>
    <n v="19711"/>
    <x v="3"/>
    <s v="OFF-EN-10003286"/>
    <x v="1"/>
    <x v="12"/>
    <x v="33"/>
    <n v="57.96"/>
    <n v="7"/>
    <n v="0"/>
    <n v="27.241199999999999"/>
  </r>
  <r>
    <n v="7640"/>
    <x v="3784"/>
    <x v="3"/>
    <x v="580"/>
    <d v="2014-09-03T00:00:00"/>
    <s v="Standard Class"/>
    <s v="DB-13555"/>
    <s v="Dorothy Badders"/>
    <x v="1"/>
    <s v="United States"/>
    <x v="46"/>
    <x v="13"/>
    <n v="19711"/>
    <x v="3"/>
    <s v="FUR-BO-10003660"/>
    <x v="0"/>
    <x v="0"/>
    <x v="1465"/>
    <n v="441.96"/>
    <n v="2"/>
    <n v="0"/>
    <n v="101.6508"/>
  </r>
  <r>
    <n v="7641"/>
    <x v="3784"/>
    <x v="3"/>
    <x v="580"/>
    <d v="2014-09-03T00:00:00"/>
    <s v="Standard Class"/>
    <s v="DB-13555"/>
    <s v="Dorothy Badders"/>
    <x v="1"/>
    <s v="United States"/>
    <x v="46"/>
    <x v="13"/>
    <n v="19711"/>
    <x v="3"/>
    <s v="OFF-PA-10002764"/>
    <x v="1"/>
    <x v="10"/>
    <x v="33"/>
    <n v="68.040000000000006"/>
    <n v="6"/>
    <n v="0"/>
    <n v="33.339599999999997"/>
  </r>
  <r>
    <n v="7642"/>
    <x v="3785"/>
    <x v="0"/>
    <x v="1099"/>
    <d v="2013-08-10T00:00:00"/>
    <s v="First Class"/>
    <s v="LB-16795"/>
    <s v="Laurel Beltran"/>
    <x v="2"/>
    <s v="United States"/>
    <x v="206"/>
    <x v="22"/>
    <n v="81001"/>
    <x v="1"/>
    <s v="TEC-MA-10001695"/>
    <x v="2"/>
    <x v="15"/>
    <x v="1801"/>
    <n v="703.71"/>
    <n v="6"/>
    <n v="0.7"/>
    <n v="-938.28"/>
  </r>
  <r>
    <n v="7643"/>
    <x v="3785"/>
    <x v="0"/>
    <x v="1099"/>
    <d v="2013-08-10T00:00:00"/>
    <s v="First Class"/>
    <s v="LB-16795"/>
    <s v="Laurel Beltran"/>
    <x v="2"/>
    <s v="United States"/>
    <x v="206"/>
    <x v="22"/>
    <n v="81001"/>
    <x v="1"/>
    <s v="OFF-BI-10002824"/>
    <x v="1"/>
    <x v="8"/>
    <x v="523"/>
    <n v="17.904"/>
    <n v="4"/>
    <n v="0.7"/>
    <n v="-14.92"/>
  </r>
  <r>
    <n v="7644"/>
    <x v="3785"/>
    <x v="0"/>
    <x v="1099"/>
    <d v="2013-08-10T00:00:00"/>
    <s v="First Class"/>
    <s v="LB-16795"/>
    <s v="Laurel Beltran"/>
    <x v="2"/>
    <s v="United States"/>
    <x v="206"/>
    <x v="22"/>
    <n v="81001"/>
    <x v="1"/>
    <s v="OFF-BI-10002571"/>
    <x v="1"/>
    <x v="8"/>
    <x v="1204"/>
    <n v="11.976000000000001"/>
    <n v="4"/>
    <n v="0.7"/>
    <n v="-9.1815999999999995"/>
  </r>
  <r>
    <n v="7645"/>
    <x v="3785"/>
    <x v="0"/>
    <x v="1099"/>
    <d v="2013-08-10T00:00:00"/>
    <s v="First Class"/>
    <s v="LB-16795"/>
    <s v="Laurel Beltran"/>
    <x v="2"/>
    <s v="United States"/>
    <x v="206"/>
    <x v="22"/>
    <n v="81001"/>
    <x v="1"/>
    <s v="TEC-AC-10001553"/>
    <x v="2"/>
    <x v="11"/>
    <x v="1599"/>
    <n v="67.959999999999994"/>
    <n v="5"/>
    <n v="0.2"/>
    <n v="0.84950000000000003"/>
  </r>
  <r>
    <n v="7646"/>
    <x v="3786"/>
    <x v="1"/>
    <x v="57"/>
    <d v="2012-11-04T00:00:00"/>
    <s v="Standard Class"/>
    <s v="CA-11965"/>
    <s v="Carol Adams"/>
    <x v="1"/>
    <s v="United States"/>
    <x v="1"/>
    <x v="1"/>
    <n v="90036"/>
    <x v="1"/>
    <s v="FUR-CH-10003973"/>
    <x v="0"/>
    <x v="1"/>
    <x v="858"/>
    <n v="892.22400000000005"/>
    <n v="3"/>
    <n v="0.2"/>
    <n v="89.222399999999993"/>
  </r>
  <r>
    <n v="7647"/>
    <x v="3787"/>
    <x v="2"/>
    <x v="340"/>
    <d v="2011-09-13T00:00:00"/>
    <s v="Standard Class"/>
    <s v="DL-12925"/>
    <s v="Daniel Lacy"/>
    <x v="0"/>
    <s v="United States"/>
    <x v="202"/>
    <x v="3"/>
    <n v="27834"/>
    <x v="0"/>
    <s v="TEC-MA-10002073"/>
    <x v="2"/>
    <x v="15"/>
    <x v="1763"/>
    <n v="1299.99"/>
    <n v="2"/>
    <n v="0.5"/>
    <n v="-571.99559999999997"/>
  </r>
  <r>
    <n v="7648"/>
    <x v="3788"/>
    <x v="0"/>
    <x v="543"/>
    <d v="2013-03-17T00:00:00"/>
    <s v="First Class"/>
    <s v="FC-14335"/>
    <s v="Fred Chung"/>
    <x v="1"/>
    <s v="United States"/>
    <x v="8"/>
    <x v="1"/>
    <n v="94110"/>
    <x v="1"/>
    <s v="OFF-BI-10003529"/>
    <x v="1"/>
    <x v="8"/>
    <x v="788"/>
    <n v="4.5439999999999996"/>
    <n v="2"/>
    <n v="0.2"/>
    <n v="1.6472"/>
  </r>
  <r>
    <n v="7649"/>
    <x v="3788"/>
    <x v="0"/>
    <x v="543"/>
    <d v="2013-03-17T00:00:00"/>
    <s v="First Class"/>
    <s v="FC-14335"/>
    <s v="Fred Chung"/>
    <x v="1"/>
    <s v="United States"/>
    <x v="8"/>
    <x v="1"/>
    <n v="94110"/>
    <x v="1"/>
    <s v="FUR-CH-10000309"/>
    <x v="0"/>
    <x v="1"/>
    <x v="765"/>
    <n v="1352.0319999999999"/>
    <n v="4"/>
    <n v="0.2"/>
    <n v="84.501999999999995"/>
  </r>
  <r>
    <n v="7650"/>
    <x v="3789"/>
    <x v="1"/>
    <x v="17"/>
    <d v="2012-12-31T00:00:00"/>
    <s v="Standard Class"/>
    <s v="DB-13120"/>
    <s v="David Bremer"/>
    <x v="1"/>
    <s v="United States"/>
    <x v="292"/>
    <x v="24"/>
    <n v="43302"/>
    <x v="3"/>
    <s v="FUR-TA-10004154"/>
    <x v="0"/>
    <x v="3"/>
    <x v="730"/>
    <n v="1548.99"/>
    <n v="9"/>
    <n v="0.4"/>
    <n v="-464.697"/>
  </r>
  <r>
    <n v="7651"/>
    <x v="3789"/>
    <x v="1"/>
    <x v="17"/>
    <d v="2012-12-31T00:00:00"/>
    <s v="Standard Class"/>
    <s v="DB-13120"/>
    <s v="David Bremer"/>
    <x v="1"/>
    <s v="United States"/>
    <x v="292"/>
    <x v="24"/>
    <n v="43302"/>
    <x v="3"/>
    <s v="OFF-EN-10003286"/>
    <x v="1"/>
    <x v="12"/>
    <x v="33"/>
    <n v="19.872"/>
    <n v="3"/>
    <n v="0.2"/>
    <n v="6.7068000000000003"/>
  </r>
  <r>
    <n v="7652"/>
    <x v="3790"/>
    <x v="3"/>
    <x v="783"/>
    <d v="2014-09-08T00:00:00"/>
    <s v="First Class"/>
    <s v="CK-12205"/>
    <s v="Chloris Kastensmidt"/>
    <x v="0"/>
    <s v="United States"/>
    <x v="61"/>
    <x v="5"/>
    <n v="75081"/>
    <x v="2"/>
    <s v="TEC-AC-10001552"/>
    <x v="2"/>
    <x v="11"/>
    <x v="100"/>
    <n v="119.44799999999999"/>
    <n v="3"/>
    <n v="0.2"/>
    <n v="-13.437900000000001"/>
  </r>
  <r>
    <n v="7653"/>
    <x v="3790"/>
    <x v="3"/>
    <x v="783"/>
    <d v="2014-09-08T00:00:00"/>
    <s v="First Class"/>
    <s v="CK-12205"/>
    <s v="Chloris Kastensmidt"/>
    <x v="0"/>
    <s v="United States"/>
    <x v="61"/>
    <x v="5"/>
    <n v="75081"/>
    <x v="2"/>
    <s v="OFF-ST-10002790"/>
    <x v="1"/>
    <x v="4"/>
    <x v="233"/>
    <n v="118.16"/>
    <n v="2"/>
    <n v="0.2"/>
    <n v="-25.109000000000002"/>
  </r>
  <r>
    <n v="7654"/>
    <x v="3791"/>
    <x v="1"/>
    <x v="204"/>
    <d v="2012-03-27T00:00:00"/>
    <s v="Standard Class"/>
    <s v="FW-14395"/>
    <s v="Fred Wasserman"/>
    <x v="1"/>
    <s v="United States"/>
    <x v="114"/>
    <x v="19"/>
    <n v="35810"/>
    <x v="0"/>
    <s v="OFF-AR-10003217"/>
    <x v="1"/>
    <x v="6"/>
    <x v="1640"/>
    <n v="19.559999999999999"/>
    <n v="4"/>
    <n v="0"/>
    <n v="5.4767999999999999"/>
  </r>
  <r>
    <n v="7655"/>
    <x v="3792"/>
    <x v="1"/>
    <x v="672"/>
    <d v="2012-02-12T00:00:00"/>
    <s v="Second Class"/>
    <s v="JM-15865"/>
    <s v="John Murray"/>
    <x v="0"/>
    <s v="United States"/>
    <x v="98"/>
    <x v="33"/>
    <n v="89115"/>
    <x v="1"/>
    <s v="FUR-FU-10002813"/>
    <x v="0"/>
    <x v="5"/>
    <x v="1682"/>
    <n v="80.959999999999994"/>
    <n v="4"/>
    <n v="0"/>
    <n v="29.145600000000002"/>
  </r>
  <r>
    <n v="7656"/>
    <x v="3792"/>
    <x v="1"/>
    <x v="672"/>
    <d v="2012-02-12T00:00:00"/>
    <s v="Second Class"/>
    <s v="JM-15865"/>
    <s v="John Murray"/>
    <x v="0"/>
    <s v="United States"/>
    <x v="98"/>
    <x v="33"/>
    <n v="89115"/>
    <x v="1"/>
    <s v="OFF-PA-10003848"/>
    <x v="1"/>
    <x v="10"/>
    <x v="1442"/>
    <n v="25.92"/>
    <n v="4"/>
    <n v="0"/>
    <n v="12.441599999999999"/>
  </r>
  <r>
    <n v="7657"/>
    <x v="3793"/>
    <x v="2"/>
    <x v="1166"/>
    <d v="2011-04-15T00:00:00"/>
    <s v="Same Day"/>
    <s v="PS-18970"/>
    <s v="Paul Stevenson"/>
    <x v="2"/>
    <s v="United States"/>
    <x v="1"/>
    <x v="1"/>
    <n v="90049"/>
    <x v="1"/>
    <s v="OFF-AP-10000240"/>
    <x v="1"/>
    <x v="9"/>
    <x v="644"/>
    <n v="106.96"/>
    <n v="2"/>
    <n v="0"/>
    <n v="31.0184"/>
  </r>
  <r>
    <n v="7658"/>
    <x v="3793"/>
    <x v="2"/>
    <x v="1166"/>
    <d v="2011-04-15T00:00:00"/>
    <s v="Same Day"/>
    <s v="PS-18970"/>
    <s v="Paul Stevenson"/>
    <x v="2"/>
    <s v="United States"/>
    <x v="1"/>
    <x v="1"/>
    <n v="90049"/>
    <x v="1"/>
    <s v="FUR-FU-10004091"/>
    <x v="0"/>
    <x v="5"/>
    <x v="264"/>
    <n v="187.76"/>
    <n v="4"/>
    <n v="0"/>
    <n v="76.9816"/>
  </r>
  <r>
    <n v="7659"/>
    <x v="3794"/>
    <x v="3"/>
    <x v="245"/>
    <d v="2014-03-08T00:00:00"/>
    <s v="First Class"/>
    <s v="TC-21475"/>
    <s v="Tony Chapman"/>
    <x v="2"/>
    <s v="United States"/>
    <x v="80"/>
    <x v="24"/>
    <n v="44107"/>
    <x v="3"/>
    <s v="OFF-BI-10001071"/>
    <x v="1"/>
    <x v="8"/>
    <x v="663"/>
    <n v="76.775999999999996"/>
    <n v="4"/>
    <n v="0.7"/>
    <n v="-53.743200000000002"/>
  </r>
  <r>
    <n v="7660"/>
    <x v="3795"/>
    <x v="3"/>
    <x v="702"/>
    <d v="2014-06-06T00:00:00"/>
    <s v="Standard Class"/>
    <s v="CV-12805"/>
    <s v="Cynthia Voltz"/>
    <x v="1"/>
    <s v="United States"/>
    <x v="9"/>
    <x v="8"/>
    <n v="68025"/>
    <x v="2"/>
    <s v="OFF-BI-10003676"/>
    <x v="1"/>
    <x v="8"/>
    <x v="816"/>
    <n v="53.9"/>
    <n v="5"/>
    <n v="0"/>
    <n v="25.872"/>
  </r>
  <r>
    <n v="7661"/>
    <x v="3796"/>
    <x v="2"/>
    <x v="1167"/>
    <d v="2011-01-13T00:00:00"/>
    <s v="Standard Class"/>
    <s v="VS-21820"/>
    <s v="Vivek Sundaresam"/>
    <x v="0"/>
    <s v="United States"/>
    <x v="114"/>
    <x v="5"/>
    <n v="77340"/>
    <x v="2"/>
    <s v="FUR-FU-10004864"/>
    <x v="0"/>
    <x v="5"/>
    <x v="436"/>
    <n v="76.727999999999994"/>
    <n v="3"/>
    <n v="0.6"/>
    <n v="-53.709600000000002"/>
  </r>
  <r>
    <n v="7662"/>
    <x v="3796"/>
    <x v="2"/>
    <x v="1167"/>
    <d v="2011-01-13T00:00:00"/>
    <s v="Standard Class"/>
    <s v="VS-21820"/>
    <s v="Vivek Sundaresam"/>
    <x v="0"/>
    <s v="United States"/>
    <x v="114"/>
    <x v="5"/>
    <n v="77340"/>
    <x v="2"/>
    <s v="OFF-BI-10003708"/>
    <x v="1"/>
    <x v="8"/>
    <x v="969"/>
    <n v="10.43"/>
    <n v="7"/>
    <n v="0.8"/>
    <n v="-18.252500000000001"/>
  </r>
  <r>
    <n v="7663"/>
    <x v="3797"/>
    <x v="3"/>
    <x v="365"/>
    <d v="2014-02-10T00:00:00"/>
    <s v="First Class"/>
    <s v="SC-20575"/>
    <s v="Sonia Cooley"/>
    <x v="0"/>
    <s v="United States"/>
    <x v="1"/>
    <x v="1"/>
    <n v="90036"/>
    <x v="1"/>
    <s v="OFF-AR-10002067"/>
    <x v="1"/>
    <x v="6"/>
    <x v="1145"/>
    <n v="99.2"/>
    <n v="5"/>
    <n v="0"/>
    <n v="25.792000000000002"/>
  </r>
  <r>
    <n v="7664"/>
    <x v="3798"/>
    <x v="3"/>
    <x v="1168"/>
    <d v="2014-09-20T00:00:00"/>
    <s v="Standard Class"/>
    <s v="SG-20605"/>
    <s v="Speros Goranitis"/>
    <x v="0"/>
    <s v="United States"/>
    <x v="153"/>
    <x v="3"/>
    <n v="28806"/>
    <x v="0"/>
    <s v="OFF-AR-10003158"/>
    <x v="1"/>
    <x v="6"/>
    <x v="696"/>
    <n v="15.92"/>
    <n v="5"/>
    <n v="0.2"/>
    <n v="2.786"/>
  </r>
  <r>
    <n v="7665"/>
    <x v="3799"/>
    <x v="2"/>
    <x v="68"/>
    <d v="2011-10-26T00:00:00"/>
    <s v="Standard Class"/>
    <s v="NB-18580"/>
    <s v="Nicole Brennan"/>
    <x v="1"/>
    <s v="United States"/>
    <x v="151"/>
    <x v="28"/>
    <n v="71111"/>
    <x v="0"/>
    <s v="FUR-FU-10000193"/>
    <x v="0"/>
    <x v="5"/>
    <x v="1503"/>
    <n v="129.91999999999999"/>
    <n v="4"/>
    <n v="0"/>
    <n v="10.393599999999999"/>
  </r>
  <r>
    <n v="7666"/>
    <x v="3800"/>
    <x v="0"/>
    <x v="964"/>
    <d v="2013-09-10T00:00:00"/>
    <s v="Standard Class"/>
    <s v="DR-12940"/>
    <s v="Daniel Raglin"/>
    <x v="2"/>
    <s v="United States"/>
    <x v="205"/>
    <x v="34"/>
    <n v="2908"/>
    <x v="3"/>
    <s v="OFF-BI-10000977"/>
    <x v="1"/>
    <x v="8"/>
    <x v="982"/>
    <n v="30.4"/>
    <n v="1"/>
    <n v="0"/>
    <n v="13.984"/>
  </r>
  <r>
    <n v="7667"/>
    <x v="3800"/>
    <x v="0"/>
    <x v="964"/>
    <d v="2013-09-10T00:00:00"/>
    <s v="Standard Class"/>
    <s v="DR-12940"/>
    <s v="Daniel Raglin"/>
    <x v="2"/>
    <s v="United States"/>
    <x v="205"/>
    <x v="34"/>
    <n v="2908"/>
    <x v="3"/>
    <s v="TEC-CO-10001449"/>
    <x v="2"/>
    <x v="16"/>
    <x v="303"/>
    <n v="5399.91"/>
    <n v="9"/>
    <n v="0"/>
    <n v="2591.9567999999999"/>
  </r>
  <r>
    <n v="7668"/>
    <x v="3800"/>
    <x v="0"/>
    <x v="964"/>
    <d v="2013-09-10T00:00:00"/>
    <s v="Standard Class"/>
    <s v="DR-12940"/>
    <s v="Daniel Raglin"/>
    <x v="2"/>
    <s v="United States"/>
    <x v="205"/>
    <x v="34"/>
    <n v="2908"/>
    <x v="3"/>
    <s v="OFF-ST-10000136"/>
    <x v="1"/>
    <x v="4"/>
    <x v="1694"/>
    <n v="119.1"/>
    <n v="3"/>
    <n v="0"/>
    <n v="34.539000000000001"/>
  </r>
  <r>
    <n v="7669"/>
    <x v="3801"/>
    <x v="1"/>
    <x v="154"/>
    <d v="2012-11-29T00:00:00"/>
    <s v="Second Class"/>
    <s v="MA-17560"/>
    <s v="Matt Abelman"/>
    <x v="2"/>
    <s v="United States"/>
    <x v="231"/>
    <x v="31"/>
    <n v="2149"/>
    <x v="3"/>
    <s v="OFF-PA-10000743"/>
    <x v="1"/>
    <x v="10"/>
    <x v="573"/>
    <n v="40.08"/>
    <n v="6"/>
    <n v="0"/>
    <n v="19.238399999999999"/>
  </r>
  <r>
    <n v="7670"/>
    <x v="3801"/>
    <x v="1"/>
    <x v="154"/>
    <d v="2012-11-29T00:00:00"/>
    <s v="Second Class"/>
    <s v="MA-17560"/>
    <s v="Matt Abelman"/>
    <x v="2"/>
    <s v="United States"/>
    <x v="231"/>
    <x v="31"/>
    <n v="2149"/>
    <x v="3"/>
    <s v="OFF-PA-10001019"/>
    <x v="1"/>
    <x v="10"/>
    <x v="675"/>
    <n v="59.94"/>
    <n v="3"/>
    <n v="0"/>
    <n v="28.171800000000001"/>
  </r>
  <r>
    <n v="7671"/>
    <x v="3801"/>
    <x v="1"/>
    <x v="154"/>
    <d v="2012-11-29T00:00:00"/>
    <s v="Second Class"/>
    <s v="MA-17560"/>
    <s v="Matt Abelman"/>
    <x v="2"/>
    <s v="United States"/>
    <x v="231"/>
    <x v="31"/>
    <n v="2149"/>
    <x v="3"/>
    <s v="TEC-AC-10003095"/>
    <x v="2"/>
    <x v="11"/>
    <x v="1277"/>
    <n v="259.98"/>
    <n v="2"/>
    <n v="0"/>
    <n v="88.393199999999993"/>
  </r>
  <r>
    <n v="7672"/>
    <x v="3801"/>
    <x v="1"/>
    <x v="154"/>
    <d v="2012-11-29T00:00:00"/>
    <s v="Second Class"/>
    <s v="MA-17560"/>
    <s v="Matt Abelman"/>
    <x v="2"/>
    <s v="United States"/>
    <x v="231"/>
    <x v="31"/>
    <n v="2149"/>
    <x v="3"/>
    <s v="FUR-BO-10002916"/>
    <x v="0"/>
    <x v="0"/>
    <x v="1506"/>
    <n v="170.98"/>
    <n v="1"/>
    <n v="0"/>
    <n v="32.486199999999997"/>
  </r>
  <r>
    <n v="7673"/>
    <x v="3801"/>
    <x v="1"/>
    <x v="154"/>
    <d v="2012-11-29T00:00:00"/>
    <s v="Second Class"/>
    <s v="MA-17560"/>
    <s v="Matt Abelman"/>
    <x v="2"/>
    <s v="United States"/>
    <x v="231"/>
    <x v="31"/>
    <n v="2149"/>
    <x v="3"/>
    <s v="FUR-FU-10002506"/>
    <x v="0"/>
    <x v="5"/>
    <x v="1802"/>
    <n v="38.97"/>
    <n v="3"/>
    <n v="0"/>
    <n v="4.6764000000000001"/>
  </r>
  <r>
    <n v="7674"/>
    <x v="3801"/>
    <x v="1"/>
    <x v="154"/>
    <d v="2012-11-29T00:00:00"/>
    <s v="Second Class"/>
    <s v="MA-17560"/>
    <s v="Matt Abelman"/>
    <x v="2"/>
    <s v="United States"/>
    <x v="231"/>
    <x v="31"/>
    <n v="2149"/>
    <x v="3"/>
    <s v="OFF-PA-10003823"/>
    <x v="1"/>
    <x v="10"/>
    <x v="1001"/>
    <n v="154.9"/>
    <n v="5"/>
    <n v="0"/>
    <n v="69.704999999999998"/>
  </r>
  <r>
    <n v="7675"/>
    <x v="3801"/>
    <x v="1"/>
    <x v="154"/>
    <d v="2012-11-29T00:00:00"/>
    <s v="Second Class"/>
    <s v="MA-17560"/>
    <s v="Matt Abelman"/>
    <x v="2"/>
    <s v="United States"/>
    <x v="231"/>
    <x v="31"/>
    <n v="2149"/>
    <x v="3"/>
    <s v="FUR-TA-10004619"/>
    <x v="0"/>
    <x v="3"/>
    <x v="882"/>
    <n v="446.06799999999998"/>
    <n v="4"/>
    <n v="0.3"/>
    <n v="0"/>
  </r>
  <r>
    <n v="7676"/>
    <x v="3802"/>
    <x v="3"/>
    <x v="636"/>
    <d v="2014-10-05T00:00:00"/>
    <s v="Second Class"/>
    <s v="TS-21655"/>
    <s v="Trudy Schmidt"/>
    <x v="0"/>
    <s v="United States"/>
    <x v="277"/>
    <x v="1"/>
    <n v="91730"/>
    <x v="1"/>
    <s v="OFF-AP-10001271"/>
    <x v="1"/>
    <x v="9"/>
    <x v="469"/>
    <n v="152.94"/>
    <n v="3"/>
    <n v="0"/>
    <n v="41.293799999999997"/>
  </r>
  <r>
    <n v="7677"/>
    <x v="3803"/>
    <x v="2"/>
    <x v="1169"/>
    <d v="2011-08-10T00:00:00"/>
    <s v="Same Day"/>
    <s v="JG-15115"/>
    <s v="Jack Garza"/>
    <x v="0"/>
    <s v="United States"/>
    <x v="35"/>
    <x v="3"/>
    <n v="28205"/>
    <x v="0"/>
    <s v="TEC-AC-10002331"/>
    <x v="2"/>
    <x v="11"/>
    <x v="1582"/>
    <n v="23.472000000000001"/>
    <n v="3"/>
    <n v="0.2"/>
    <n v="4.9878"/>
  </r>
  <r>
    <n v="7678"/>
    <x v="3804"/>
    <x v="2"/>
    <x v="520"/>
    <d v="2012-07-01T00:00:00"/>
    <s v="Standard Class"/>
    <s v="KM-16375"/>
    <s v="Katherine Murray"/>
    <x v="2"/>
    <s v="United States"/>
    <x v="205"/>
    <x v="34"/>
    <n v="2908"/>
    <x v="3"/>
    <s v="OFF-PA-10003228"/>
    <x v="1"/>
    <x v="10"/>
    <x v="1668"/>
    <n v="195.64"/>
    <n v="4"/>
    <n v="0"/>
    <n v="91.950800000000001"/>
  </r>
  <r>
    <n v="7679"/>
    <x v="3804"/>
    <x v="2"/>
    <x v="520"/>
    <d v="2012-07-01T00:00:00"/>
    <s v="Standard Class"/>
    <s v="KM-16375"/>
    <s v="Katherine Murray"/>
    <x v="2"/>
    <s v="United States"/>
    <x v="205"/>
    <x v="34"/>
    <n v="2908"/>
    <x v="3"/>
    <s v="OFF-PA-10002586"/>
    <x v="1"/>
    <x v="10"/>
    <x v="1007"/>
    <n v="14.94"/>
    <n v="3"/>
    <n v="0"/>
    <n v="7.0217999999999998"/>
  </r>
  <r>
    <n v="7680"/>
    <x v="3804"/>
    <x v="2"/>
    <x v="520"/>
    <d v="2012-07-01T00:00:00"/>
    <s v="Standard Class"/>
    <s v="KM-16375"/>
    <s v="Katherine Murray"/>
    <x v="2"/>
    <s v="United States"/>
    <x v="205"/>
    <x v="34"/>
    <n v="2908"/>
    <x v="3"/>
    <s v="TEC-AC-10002049"/>
    <x v="2"/>
    <x v="11"/>
    <x v="1053"/>
    <n v="1687.8"/>
    <n v="4"/>
    <n v="0"/>
    <n v="742.63199999999995"/>
  </r>
  <r>
    <n v="7681"/>
    <x v="3804"/>
    <x v="2"/>
    <x v="520"/>
    <d v="2012-07-01T00:00:00"/>
    <s v="Standard Class"/>
    <s v="KM-16375"/>
    <s v="Katherine Murray"/>
    <x v="2"/>
    <s v="United States"/>
    <x v="205"/>
    <x v="34"/>
    <n v="2908"/>
    <x v="3"/>
    <s v="FUR-BO-10000362"/>
    <x v="0"/>
    <x v="0"/>
    <x v="1037"/>
    <n v="341.96"/>
    <n v="2"/>
    <n v="0"/>
    <n v="78.650800000000004"/>
  </r>
  <r>
    <n v="7682"/>
    <x v="3804"/>
    <x v="2"/>
    <x v="520"/>
    <d v="2012-07-01T00:00:00"/>
    <s v="Standard Class"/>
    <s v="KM-16375"/>
    <s v="Katherine Murray"/>
    <x v="2"/>
    <s v="United States"/>
    <x v="205"/>
    <x v="34"/>
    <n v="2908"/>
    <x v="3"/>
    <s v="FUR-CH-10004218"/>
    <x v="0"/>
    <x v="1"/>
    <x v="38"/>
    <n v="605.88"/>
    <n v="6"/>
    <n v="0"/>
    <n v="151.47"/>
  </r>
  <r>
    <n v="7683"/>
    <x v="3805"/>
    <x v="1"/>
    <x v="152"/>
    <d v="2012-01-05T00:00:00"/>
    <s v="First Class"/>
    <s v="SD-20485"/>
    <s v="Shirley Daniels"/>
    <x v="2"/>
    <s v="United States"/>
    <x v="297"/>
    <x v="12"/>
    <n v="48640"/>
    <x v="2"/>
    <s v="OFF-AP-10003779"/>
    <x v="1"/>
    <x v="9"/>
    <x v="1448"/>
    <n v="186.732"/>
    <n v="1"/>
    <n v="0.1"/>
    <n v="41.496000000000002"/>
  </r>
  <r>
    <n v="7684"/>
    <x v="3805"/>
    <x v="1"/>
    <x v="152"/>
    <d v="2012-01-05T00:00:00"/>
    <s v="First Class"/>
    <s v="SD-20485"/>
    <s v="Shirley Daniels"/>
    <x v="2"/>
    <s v="United States"/>
    <x v="297"/>
    <x v="12"/>
    <n v="48640"/>
    <x v="2"/>
    <s v="OFF-BI-10003527"/>
    <x v="1"/>
    <x v="8"/>
    <x v="446"/>
    <n v="3812.97"/>
    <n v="3"/>
    <n v="0"/>
    <n v="1906.4849999999999"/>
  </r>
  <r>
    <n v="7685"/>
    <x v="3806"/>
    <x v="1"/>
    <x v="966"/>
    <d v="2012-02-21T00:00:00"/>
    <s v="Standard Class"/>
    <s v="TT-21070"/>
    <s v="Ted Trevino"/>
    <x v="0"/>
    <s v="United States"/>
    <x v="30"/>
    <x v="15"/>
    <n v="14609"/>
    <x v="3"/>
    <s v="OFF-BI-10002897"/>
    <x v="1"/>
    <x v="8"/>
    <x v="1793"/>
    <n v="26.423999999999999"/>
    <n v="9"/>
    <n v="0.2"/>
    <n v="9.5786999999999995"/>
  </r>
  <r>
    <n v="7686"/>
    <x v="3806"/>
    <x v="1"/>
    <x v="966"/>
    <d v="2012-02-21T00:00:00"/>
    <s v="Standard Class"/>
    <s v="TT-21070"/>
    <s v="Ted Trevino"/>
    <x v="0"/>
    <s v="United States"/>
    <x v="30"/>
    <x v="15"/>
    <n v="14609"/>
    <x v="3"/>
    <s v="TEC-PH-10002584"/>
    <x v="2"/>
    <x v="7"/>
    <x v="1696"/>
    <n v="625.99"/>
    <n v="1"/>
    <n v="0"/>
    <n v="187.797"/>
  </r>
  <r>
    <n v="7687"/>
    <x v="3807"/>
    <x v="0"/>
    <x v="881"/>
    <d v="2013-11-30T00:00:00"/>
    <s v="Standard Class"/>
    <s v="BB-11545"/>
    <s v="Brenda Bowman"/>
    <x v="1"/>
    <s v="United States"/>
    <x v="25"/>
    <x v="12"/>
    <n v="49201"/>
    <x v="2"/>
    <s v="FUR-TA-10001095"/>
    <x v="0"/>
    <x v="3"/>
    <x v="611"/>
    <n v="1568.61"/>
    <n v="9"/>
    <n v="0"/>
    <n v="329.40809999999999"/>
  </r>
  <r>
    <n v="7688"/>
    <x v="3807"/>
    <x v="0"/>
    <x v="881"/>
    <d v="2013-11-30T00:00:00"/>
    <s v="Standard Class"/>
    <s v="BB-11545"/>
    <s v="Brenda Bowman"/>
    <x v="1"/>
    <s v="United States"/>
    <x v="25"/>
    <x v="12"/>
    <n v="49201"/>
    <x v="2"/>
    <s v="OFF-BI-10004002"/>
    <x v="1"/>
    <x v="8"/>
    <x v="152"/>
    <n v="17.3"/>
    <n v="1"/>
    <n v="0"/>
    <n v="8.3040000000000003"/>
  </r>
  <r>
    <n v="7689"/>
    <x v="3807"/>
    <x v="0"/>
    <x v="881"/>
    <d v="2013-11-30T00:00:00"/>
    <s v="Standard Class"/>
    <s v="BB-11545"/>
    <s v="Brenda Bowman"/>
    <x v="1"/>
    <s v="United States"/>
    <x v="25"/>
    <x v="12"/>
    <n v="49201"/>
    <x v="2"/>
    <s v="TEC-AC-10004518"/>
    <x v="2"/>
    <x v="11"/>
    <x v="1803"/>
    <n v="160"/>
    <n v="8"/>
    <n v="0"/>
    <n v="62.4"/>
  </r>
  <r>
    <n v="7690"/>
    <x v="3808"/>
    <x v="3"/>
    <x v="663"/>
    <d v="2014-07-18T00:00:00"/>
    <s v="First Class"/>
    <s v="RS-19420"/>
    <s v="Ricardo Sperren"/>
    <x v="1"/>
    <s v="United States"/>
    <x v="244"/>
    <x v="17"/>
    <n v="23434"/>
    <x v="0"/>
    <s v="OFF-AP-10002191"/>
    <x v="1"/>
    <x v="9"/>
    <x v="800"/>
    <n v="179.94"/>
    <n v="3"/>
    <n v="0"/>
    <n v="50.383200000000002"/>
  </r>
  <r>
    <n v="7691"/>
    <x v="3808"/>
    <x v="3"/>
    <x v="663"/>
    <d v="2014-07-18T00:00:00"/>
    <s v="First Class"/>
    <s v="RS-19420"/>
    <s v="Ricardo Sperren"/>
    <x v="1"/>
    <s v="United States"/>
    <x v="244"/>
    <x v="17"/>
    <n v="23434"/>
    <x v="0"/>
    <s v="FUR-TA-10004575"/>
    <x v="0"/>
    <x v="3"/>
    <x v="306"/>
    <n v="872.94"/>
    <n v="3"/>
    <n v="0"/>
    <n v="157.1292"/>
  </r>
  <r>
    <n v="7692"/>
    <x v="3808"/>
    <x v="3"/>
    <x v="663"/>
    <d v="2014-07-18T00:00:00"/>
    <s v="First Class"/>
    <s v="RS-19420"/>
    <s v="Ricardo Sperren"/>
    <x v="1"/>
    <s v="United States"/>
    <x v="244"/>
    <x v="17"/>
    <n v="23434"/>
    <x v="0"/>
    <s v="OFF-PA-10003177"/>
    <x v="1"/>
    <x v="10"/>
    <x v="89"/>
    <n v="12.96"/>
    <n v="2"/>
    <n v="0"/>
    <n v="6.2207999999999997"/>
  </r>
  <r>
    <n v="7693"/>
    <x v="3809"/>
    <x v="2"/>
    <x v="282"/>
    <d v="2012-03-01T00:00:00"/>
    <s v="Standard Class"/>
    <s v="AI-10855"/>
    <s v="Arianne Irving"/>
    <x v="0"/>
    <s v="United States"/>
    <x v="71"/>
    <x v="1"/>
    <n v="94513"/>
    <x v="1"/>
    <s v="OFF-LA-10003923"/>
    <x v="1"/>
    <x v="2"/>
    <x v="424"/>
    <n v="88.8"/>
    <n v="6"/>
    <n v="0"/>
    <n v="44.4"/>
  </r>
  <r>
    <n v="7694"/>
    <x v="3809"/>
    <x v="2"/>
    <x v="282"/>
    <d v="2012-03-01T00:00:00"/>
    <s v="Standard Class"/>
    <s v="AI-10855"/>
    <s v="Arianne Irving"/>
    <x v="0"/>
    <s v="United States"/>
    <x v="71"/>
    <x v="1"/>
    <n v="94513"/>
    <x v="1"/>
    <s v="TEC-PH-10001051"/>
    <x v="2"/>
    <x v="7"/>
    <x v="1254"/>
    <n v="319.96800000000002"/>
    <n v="4"/>
    <n v="0.2"/>
    <n v="35.996400000000001"/>
  </r>
  <r>
    <n v="7695"/>
    <x v="3810"/>
    <x v="0"/>
    <x v="554"/>
    <d v="2013-03-23T00:00:00"/>
    <s v="Same Day"/>
    <s v="MC-17275"/>
    <s v="Marc Crier"/>
    <x v="0"/>
    <s v="United States"/>
    <x v="4"/>
    <x v="4"/>
    <n v="98103"/>
    <x v="1"/>
    <s v="FUR-CH-10004754"/>
    <x v="0"/>
    <x v="1"/>
    <x v="1123"/>
    <n v="167.88800000000001"/>
    <n v="7"/>
    <n v="0.2"/>
    <n v="14.690200000000001"/>
  </r>
  <r>
    <n v="7696"/>
    <x v="3811"/>
    <x v="3"/>
    <x v="1170"/>
    <d v="2014-06-07T00:00:00"/>
    <s v="First Class"/>
    <s v="AH-10120"/>
    <s v="Adrian Hane"/>
    <x v="2"/>
    <s v="United States"/>
    <x v="12"/>
    <x v="5"/>
    <n v="77036"/>
    <x v="2"/>
    <s v="OFF-PA-10000357"/>
    <x v="1"/>
    <x v="10"/>
    <x v="442"/>
    <n v="163.96"/>
    <n v="5"/>
    <n v="0.2"/>
    <n v="59.435499999999998"/>
  </r>
  <r>
    <n v="7697"/>
    <x v="3811"/>
    <x v="3"/>
    <x v="1170"/>
    <d v="2014-06-07T00:00:00"/>
    <s v="First Class"/>
    <s v="AH-10120"/>
    <s v="Adrian Hane"/>
    <x v="2"/>
    <s v="United States"/>
    <x v="12"/>
    <x v="5"/>
    <n v="77036"/>
    <x v="2"/>
    <s v="OFF-BI-10001787"/>
    <x v="1"/>
    <x v="8"/>
    <x v="1482"/>
    <n v="5.2320000000000002"/>
    <n v="4"/>
    <n v="0.8"/>
    <n v="-8.1096000000000004"/>
  </r>
  <r>
    <n v="7698"/>
    <x v="3812"/>
    <x v="3"/>
    <x v="817"/>
    <d v="2014-12-19T00:00:00"/>
    <s v="Standard Class"/>
    <s v="BF-11170"/>
    <s v="Ben Ferrer"/>
    <x v="2"/>
    <s v="United States"/>
    <x v="104"/>
    <x v="31"/>
    <n v="1841"/>
    <x v="3"/>
    <s v="TEC-CO-10002313"/>
    <x v="2"/>
    <x v="16"/>
    <x v="345"/>
    <n v="1199.98"/>
    <n v="2"/>
    <n v="0"/>
    <n v="467.99220000000003"/>
  </r>
  <r>
    <n v="7699"/>
    <x v="3812"/>
    <x v="3"/>
    <x v="817"/>
    <d v="2014-12-19T00:00:00"/>
    <s v="Standard Class"/>
    <s v="BF-11170"/>
    <s v="Ben Ferrer"/>
    <x v="2"/>
    <s v="United States"/>
    <x v="104"/>
    <x v="31"/>
    <n v="1841"/>
    <x v="3"/>
    <s v="OFF-ST-10002790"/>
    <x v="1"/>
    <x v="4"/>
    <x v="233"/>
    <n v="73.849999999999994"/>
    <n v="1"/>
    <n v="0"/>
    <n v="2.2155"/>
  </r>
  <r>
    <n v="7700"/>
    <x v="3812"/>
    <x v="3"/>
    <x v="817"/>
    <d v="2014-12-19T00:00:00"/>
    <s v="Standard Class"/>
    <s v="BF-11170"/>
    <s v="Ben Ferrer"/>
    <x v="2"/>
    <s v="United States"/>
    <x v="104"/>
    <x v="31"/>
    <n v="1841"/>
    <x v="3"/>
    <s v="OFF-SU-10001664"/>
    <x v="1"/>
    <x v="14"/>
    <x v="1232"/>
    <n v="25.71"/>
    <n v="3"/>
    <n v="0"/>
    <n v="6.6845999999999997"/>
  </r>
  <r>
    <n v="7701"/>
    <x v="3812"/>
    <x v="3"/>
    <x v="817"/>
    <d v="2014-12-19T00:00:00"/>
    <s v="Standard Class"/>
    <s v="BF-11170"/>
    <s v="Ben Ferrer"/>
    <x v="2"/>
    <s v="United States"/>
    <x v="104"/>
    <x v="31"/>
    <n v="1841"/>
    <x v="3"/>
    <s v="OFF-FA-10001332"/>
    <x v="1"/>
    <x v="13"/>
    <x v="1561"/>
    <n v="17.28"/>
    <n v="6"/>
    <n v="0"/>
    <n v="8.1216000000000008"/>
  </r>
  <r>
    <n v="7702"/>
    <x v="3812"/>
    <x v="3"/>
    <x v="817"/>
    <d v="2014-12-19T00:00:00"/>
    <s v="Standard Class"/>
    <s v="BF-11170"/>
    <s v="Ben Ferrer"/>
    <x v="2"/>
    <s v="United States"/>
    <x v="104"/>
    <x v="31"/>
    <n v="1841"/>
    <x v="3"/>
    <s v="FUR-TA-10003473"/>
    <x v="0"/>
    <x v="3"/>
    <x v="214"/>
    <n v="526.58199999999999"/>
    <n v="2"/>
    <n v="0.3"/>
    <n v="-52.658200000000001"/>
  </r>
  <r>
    <n v="7703"/>
    <x v="3813"/>
    <x v="0"/>
    <x v="370"/>
    <d v="2013-03-09T00:00:00"/>
    <s v="Standard Class"/>
    <s v="AA-10480"/>
    <s v="Andrew Allen"/>
    <x v="0"/>
    <s v="United States"/>
    <x v="66"/>
    <x v="12"/>
    <n v="48234"/>
    <x v="2"/>
    <s v="OFF-PA-10000605"/>
    <x v="1"/>
    <x v="10"/>
    <x v="808"/>
    <n v="11.56"/>
    <n v="2"/>
    <n v="0"/>
    <n v="5.6643999999999997"/>
  </r>
  <r>
    <n v="7704"/>
    <x v="3813"/>
    <x v="0"/>
    <x v="370"/>
    <d v="2013-03-09T00:00:00"/>
    <s v="Standard Class"/>
    <s v="AA-10480"/>
    <s v="Andrew Allen"/>
    <x v="0"/>
    <s v="United States"/>
    <x v="66"/>
    <x v="12"/>
    <n v="48234"/>
    <x v="2"/>
    <s v="TEC-PH-10002170"/>
    <x v="2"/>
    <x v="7"/>
    <x v="594"/>
    <n v="209.97"/>
    <n v="3"/>
    <n v="0"/>
    <n v="58.791600000000003"/>
  </r>
  <r>
    <n v="7705"/>
    <x v="3813"/>
    <x v="0"/>
    <x v="370"/>
    <d v="2013-03-09T00:00:00"/>
    <s v="Standard Class"/>
    <s v="AA-10480"/>
    <s v="Andrew Allen"/>
    <x v="0"/>
    <s v="United States"/>
    <x v="66"/>
    <x v="12"/>
    <n v="48234"/>
    <x v="2"/>
    <s v="FUR-TA-10004147"/>
    <x v="0"/>
    <x v="3"/>
    <x v="811"/>
    <n v="447.84"/>
    <n v="4"/>
    <n v="0"/>
    <n v="98.524799999999999"/>
  </r>
  <r>
    <n v="7706"/>
    <x v="3813"/>
    <x v="0"/>
    <x v="370"/>
    <d v="2013-03-09T00:00:00"/>
    <s v="Standard Class"/>
    <s v="AA-10480"/>
    <s v="Andrew Allen"/>
    <x v="0"/>
    <s v="United States"/>
    <x v="66"/>
    <x v="12"/>
    <n v="48234"/>
    <x v="2"/>
    <s v="TEC-AC-10003911"/>
    <x v="2"/>
    <x v="11"/>
    <x v="327"/>
    <n v="479.97"/>
    <n v="3"/>
    <n v="0"/>
    <n v="163.18979999999999"/>
  </r>
  <r>
    <n v="7707"/>
    <x v="3813"/>
    <x v="0"/>
    <x v="370"/>
    <d v="2013-03-09T00:00:00"/>
    <s v="Standard Class"/>
    <s v="AA-10480"/>
    <s v="Andrew Allen"/>
    <x v="0"/>
    <s v="United States"/>
    <x v="66"/>
    <x v="12"/>
    <n v="48234"/>
    <x v="2"/>
    <s v="OFF-AR-10002578"/>
    <x v="1"/>
    <x v="6"/>
    <x v="665"/>
    <n v="8.64"/>
    <n v="3"/>
    <n v="0"/>
    <n v="2.5055999999999998"/>
  </r>
  <r>
    <n v="7708"/>
    <x v="3814"/>
    <x v="3"/>
    <x v="453"/>
    <d v="2014-10-20T00:00:00"/>
    <s v="Standard Class"/>
    <s v="SV-20815"/>
    <s v="Stuart Van"/>
    <x v="1"/>
    <s v="United States"/>
    <x v="11"/>
    <x v="7"/>
    <n v="84057"/>
    <x v="1"/>
    <s v="OFF-AR-10001761"/>
    <x v="1"/>
    <x v="6"/>
    <x v="1642"/>
    <n v="11.68"/>
    <n v="2"/>
    <n v="0"/>
    <n v="4.2047999999999996"/>
  </r>
  <r>
    <n v="7709"/>
    <x v="3815"/>
    <x v="2"/>
    <x v="1089"/>
    <d v="2011-10-29T00:00:00"/>
    <s v="Standard Class"/>
    <s v="EH-14185"/>
    <s v="Evan Henry"/>
    <x v="0"/>
    <s v="United States"/>
    <x v="10"/>
    <x v="9"/>
    <n v="19120"/>
    <x v="3"/>
    <s v="TEC-AC-10001553"/>
    <x v="2"/>
    <x v="11"/>
    <x v="1599"/>
    <n v="40.776000000000003"/>
    <n v="3"/>
    <n v="0.2"/>
    <n v="0.50970000000000004"/>
  </r>
  <r>
    <n v="7710"/>
    <x v="3815"/>
    <x v="2"/>
    <x v="1089"/>
    <d v="2011-10-29T00:00:00"/>
    <s v="Standard Class"/>
    <s v="EH-14185"/>
    <s v="Evan Henry"/>
    <x v="0"/>
    <s v="United States"/>
    <x v="10"/>
    <x v="9"/>
    <n v="19120"/>
    <x v="3"/>
    <s v="OFF-BI-10000309"/>
    <x v="1"/>
    <x v="8"/>
    <x v="334"/>
    <n v="13.698"/>
    <n v="3"/>
    <n v="0.7"/>
    <n v="-9.5885999999999996"/>
  </r>
  <r>
    <n v="7711"/>
    <x v="3816"/>
    <x v="1"/>
    <x v="788"/>
    <d v="2012-07-04T00:00:00"/>
    <s v="Standard Class"/>
    <s v="JL-15850"/>
    <s v="John Lucas"/>
    <x v="0"/>
    <s v="United States"/>
    <x v="123"/>
    <x v="16"/>
    <n v="85204"/>
    <x v="1"/>
    <s v="TEC-PH-10003095"/>
    <x v="2"/>
    <x v="7"/>
    <x v="1491"/>
    <n v="87.8"/>
    <n v="5"/>
    <n v="0.2"/>
    <n v="32.924999999999997"/>
  </r>
  <r>
    <n v="7712"/>
    <x v="3817"/>
    <x v="3"/>
    <x v="960"/>
    <d v="2014-10-31T00:00:00"/>
    <s v="Second Class"/>
    <s v="JM-15250"/>
    <s v="Janet Martin"/>
    <x v="0"/>
    <s v="United States"/>
    <x v="115"/>
    <x v="3"/>
    <n v="28314"/>
    <x v="0"/>
    <s v="FUR-FU-10001876"/>
    <x v="0"/>
    <x v="5"/>
    <x v="1394"/>
    <n v="77.951999999999998"/>
    <n v="3"/>
    <n v="0.2"/>
    <n v="15.590400000000001"/>
  </r>
  <r>
    <n v="7713"/>
    <x v="3817"/>
    <x v="3"/>
    <x v="960"/>
    <d v="2014-10-31T00:00:00"/>
    <s v="Second Class"/>
    <s v="JM-15250"/>
    <s v="Janet Martin"/>
    <x v="0"/>
    <s v="United States"/>
    <x v="115"/>
    <x v="3"/>
    <n v="28314"/>
    <x v="0"/>
    <s v="OFF-ST-10001522"/>
    <x v="1"/>
    <x v="4"/>
    <x v="195"/>
    <n v="147.184"/>
    <n v="2"/>
    <n v="0.2"/>
    <n v="-29.436800000000002"/>
  </r>
  <r>
    <n v="7714"/>
    <x v="3817"/>
    <x v="3"/>
    <x v="960"/>
    <d v="2014-10-31T00:00:00"/>
    <s v="Second Class"/>
    <s v="JM-15250"/>
    <s v="Janet Martin"/>
    <x v="0"/>
    <s v="United States"/>
    <x v="115"/>
    <x v="3"/>
    <n v="28314"/>
    <x v="0"/>
    <s v="OFF-PA-10000300"/>
    <x v="1"/>
    <x v="10"/>
    <x v="1766"/>
    <n v="47.951999999999998"/>
    <n v="3"/>
    <n v="0.2"/>
    <n v="16.183800000000002"/>
  </r>
  <r>
    <n v="7715"/>
    <x v="3818"/>
    <x v="2"/>
    <x v="29"/>
    <d v="2011-07-12T00:00:00"/>
    <s v="First Class"/>
    <s v="JB-15925"/>
    <s v="Joni Blumstein"/>
    <x v="0"/>
    <s v="United States"/>
    <x v="1"/>
    <x v="1"/>
    <n v="90032"/>
    <x v="1"/>
    <s v="OFF-AP-10001469"/>
    <x v="1"/>
    <x v="9"/>
    <x v="581"/>
    <n v="250.26"/>
    <n v="6"/>
    <n v="0"/>
    <n v="72.575400000000002"/>
  </r>
  <r>
    <n v="7716"/>
    <x v="3819"/>
    <x v="3"/>
    <x v="132"/>
    <d v="2014-09-11T00:00:00"/>
    <s v="Standard Class"/>
    <s v="PB-19105"/>
    <s v="Peter BÃ¼hler"/>
    <x v="0"/>
    <s v="United States"/>
    <x v="10"/>
    <x v="9"/>
    <n v="19140"/>
    <x v="3"/>
    <s v="TEC-AC-10001553"/>
    <x v="2"/>
    <x v="11"/>
    <x v="1599"/>
    <n v="40.776000000000003"/>
    <n v="3"/>
    <n v="0.2"/>
    <n v="0.50970000000000004"/>
  </r>
  <r>
    <n v="7717"/>
    <x v="3820"/>
    <x v="1"/>
    <x v="1171"/>
    <d v="2012-12-01T00:00:00"/>
    <s v="Standard Class"/>
    <s v="SP-20620"/>
    <s v="Stefania Perrino"/>
    <x v="1"/>
    <s v="United States"/>
    <x v="77"/>
    <x v="22"/>
    <n v="80906"/>
    <x v="1"/>
    <s v="OFF-PA-10004041"/>
    <x v="1"/>
    <x v="10"/>
    <x v="940"/>
    <n v="29.6"/>
    <n v="5"/>
    <n v="0.2"/>
    <n v="9.25"/>
  </r>
  <r>
    <n v="7718"/>
    <x v="3820"/>
    <x v="1"/>
    <x v="1171"/>
    <d v="2012-12-01T00:00:00"/>
    <s v="Standard Class"/>
    <s v="SP-20620"/>
    <s v="Stefania Perrino"/>
    <x v="1"/>
    <s v="United States"/>
    <x v="77"/>
    <x v="22"/>
    <n v="80906"/>
    <x v="1"/>
    <s v="OFF-BI-10002764"/>
    <x v="1"/>
    <x v="8"/>
    <x v="502"/>
    <n v="1.9379999999999999"/>
    <n v="2"/>
    <n v="0.7"/>
    <n v="-1.3566"/>
  </r>
  <r>
    <n v="7719"/>
    <x v="3821"/>
    <x v="3"/>
    <x v="428"/>
    <d v="2014-09-15T00:00:00"/>
    <s v="Standard Class"/>
    <s v="MC-17605"/>
    <s v="Matt Connell"/>
    <x v="1"/>
    <s v="United States"/>
    <x v="1"/>
    <x v="1"/>
    <n v="90032"/>
    <x v="1"/>
    <s v="TEC-AC-10001114"/>
    <x v="2"/>
    <x v="11"/>
    <x v="1202"/>
    <n v="159.96"/>
    <n v="4"/>
    <n v="0"/>
    <n v="51.187199999999997"/>
  </r>
  <r>
    <n v="7720"/>
    <x v="3822"/>
    <x v="1"/>
    <x v="956"/>
    <d v="2012-10-01T00:00:00"/>
    <s v="Standard Class"/>
    <s v="BG-11695"/>
    <s v="Brooke Gillingham"/>
    <x v="1"/>
    <s v="United States"/>
    <x v="20"/>
    <x v="15"/>
    <n v="10009"/>
    <x v="3"/>
    <s v="OFF-AR-10001615"/>
    <x v="1"/>
    <x v="6"/>
    <x v="1479"/>
    <n v="59.52"/>
    <n v="3"/>
    <n v="0"/>
    <n v="15.475199999999999"/>
  </r>
  <r>
    <n v="7721"/>
    <x v="3822"/>
    <x v="1"/>
    <x v="956"/>
    <d v="2012-10-01T00:00:00"/>
    <s v="Standard Class"/>
    <s v="BG-11695"/>
    <s v="Brooke Gillingham"/>
    <x v="1"/>
    <s v="United States"/>
    <x v="20"/>
    <x v="15"/>
    <n v="10009"/>
    <x v="3"/>
    <s v="OFF-EN-10000461"/>
    <x v="1"/>
    <x v="12"/>
    <x v="746"/>
    <n v="17.48"/>
    <n v="2"/>
    <n v="0"/>
    <n v="8.2156000000000002"/>
  </r>
  <r>
    <n v="7722"/>
    <x v="3822"/>
    <x v="1"/>
    <x v="956"/>
    <d v="2012-10-01T00:00:00"/>
    <s v="Standard Class"/>
    <s v="BG-11695"/>
    <s v="Brooke Gillingham"/>
    <x v="1"/>
    <s v="United States"/>
    <x v="20"/>
    <x v="15"/>
    <n v="10009"/>
    <x v="3"/>
    <s v="OFF-BI-10004506"/>
    <x v="1"/>
    <x v="8"/>
    <x v="1238"/>
    <n v="13.167999999999999"/>
    <n v="2"/>
    <n v="0.2"/>
    <n v="4.6087999999999996"/>
  </r>
  <r>
    <n v="7723"/>
    <x v="3823"/>
    <x v="3"/>
    <x v="513"/>
    <d v="2014-04-21T00:00:00"/>
    <s v="Standard Class"/>
    <s v="JO-15550"/>
    <s v="Jesus Ocampo"/>
    <x v="2"/>
    <s v="United States"/>
    <x v="8"/>
    <x v="1"/>
    <n v="94109"/>
    <x v="1"/>
    <s v="OFF-AP-10000027"/>
    <x v="1"/>
    <x v="9"/>
    <x v="1804"/>
    <n v="40.74"/>
    <n v="3"/>
    <n v="0"/>
    <n v="12.222"/>
  </r>
  <r>
    <n v="7724"/>
    <x v="3824"/>
    <x v="1"/>
    <x v="229"/>
    <d v="2012-09-14T00:00:00"/>
    <s v="Standard Class"/>
    <s v="AR-10345"/>
    <s v="Alex Russell"/>
    <x v="1"/>
    <s v="United States"/>
    <x v="89"/>
    <x v="5"/>
    <n v="78745"/>
    <x v="2"/>
    <s v="FUR-CH-10003981"/>
    <x v="0"/>
    <x v="1"/>
    <x v="1166"/>
    <n v="179.886"/>
    <n v="1"/>
    <n v="0.3"/>
    <n v="-2.5697999999999999"/>
  </r>
  <r>
    <n v="7725"/>
    <x v="3825"/>
    <x v="0"/>
    <x v="477"/>
    <d v="2013-09-30T00:00:00"/>
    <s v="Standard Class"/>
    <s v="TS-21505"/>
    <s v="Tony Sayre"/>
    <x v="0"/>
    <s v="United States"/>
    <x v="138"/>
    <x v="24"/>
    <n v="44105"/>
    <x v="3"/>
    <s v="OFF-AP-10003849"/>
    <x v="1"/>
    <x v="9"/>
    <x v="833"/>
    <n v="286.25599999999997"/>
    <n v="1"/>
    <n v="0.2"/>
    <n v="17.890999999999998"/>
  </r>
  <r>
    <n v="7726"/>
    <x v="3825"/>
    <x v="0"/>
    <x v="477"/>
    <d v="2013-09-30T00:00:00"/>
    <s v="Standard Class"/>
    <s v="TS-21505"/>
    <s v="Tony Sayre"/>
    <x v="0"/>
    <s v="United States"/>
    <x v="138"/>
    <x v="24"/>
    <n v="44105"/>
    <x v="3"/>
    <s v="OFF-ST-10004963"/>
    <x v="1"/>
    <x v="4"/>
    <x v="460"/>
    <n v="24.224"/>
    <n v="2"/>
    <n v="0.2"/>
    <n v="-4.8448000000000002"/>
  </r>
  <r>
    <n v="7727"/>
    <x v="3825"/>
    <x v="0"/>
    <x v="477"/>
    <d v="2013-09-30T00:00:00"/>
    <s v="Standard Class"/>
    <s v="TS-21505"/>
    <s v="Tony Sayre"/>
    <x v="0"/>
    <s v="United States"/>
    <x v="138"/>
    <x v="24"/>
    <n v="44105"/>
    <x v="3"/>
    <s v="OFF-ST-10002574"/>
    <x v="1"/>
    <x v="4"/>
    <x v="926"/>
    <n v="331.536"/>
    <n v="3"/>
    <n v="0.2"/>
    <n v="-82.884"/>
  </r>
  <r>
    <n v="7728"/>
    <x v="3826"/>
    <x v="1"/>
    <x v="199"/>
    <d v="2012-03-20T00:00:00"/>
    <s v="Second Class"/>
    <s v="JK-15640"/>
    <s v="Jim Kriz"/>
    <x v="2"/>
    <s v="United States"/>
    <x v="20"/>
    <x v="15"/>
    <n v="10009"/>
    <x v="3"/>
    <s v="OFF-AR-10001761"/>
    <x v="1"/>
    <x v="6"/>
    <x v="1642"/>
    <n v="17.52"/>
    <n v="3"/>
    <n v="0"/>
    <n v="6.3071999999999999"/>
  </r>
  <r>
    <n v="7729"/>
    <x v="3827"/>
    <x v="0"/>
    <x v="491"/>
    <d v="2013-03-12T00:00:00"/>
    <s v="Standard Class"/>
    <s v="GA-14515"/>
    <s v="George Ashbrook"/>
    <x v="0"/>
    <s v="United States"/>
    <x v="236"/>
    <x v="5"/>
    <n v="79907"/>
    <x v="2"/>
    <s v="OFF-AR-10000716"/>
    <x v="1"/>
    <x v="6"/>
    <x v="786"/>
    <n v="17.856000000000002"/>
    <n v="4"/>
    <n v="0.2"/>
    <n v="4.2408000000000001"/>
  </r>
  <r>
    <n v="7730"/>
    <x v="3828"/>
    <x v="0"/>
    <x v="182"/>
    <d v="2013-02-10T00:00:00"/>
    <s v="Standard Class"/>
    <s v="TN-21040"/>
    <s v="Tanja Norvell"/>
    <x v="2"/>
    <s v="United States"/>
    <x v="315"/>
    <x v="2"/>
    <n v="32303"/>
    <x v="0"/>
    <s v="TEC-AC-10002637"/>
    <x v="2"/>
    <x v="11"/>
    <x v="1308"/>
    <n v="431.976"/>
    <n v="3"/>
    <n v="0.2"/>
    <n v="-75.595799999999997"/>
  </r>
  <r>
    <n v="7731"/>
    <x v="3829"/>
    <x v="3"/>
    <x v="487"/>
    <d v="2014-06-20T00:00:00"/>
    <s v="Standard Class"/>
    <s v="TW-21025"/>
    <s v="Tamara Willingham"/>
    <x v="2"/>
    <s v="United States"/>
    <x v="4"/>
    <x v="4"/>
    <n v="98103"/>
    <x v="1"/>
    <s v="FUR-CH-10003774"/>
    <x v="0"/>
    <x v="1"/>
    <x v="1185"/>
    <n v="291.13600000000002"/>
    <n v="4"/>
    <n v="0.2"/>
    <n v="-25.474399999999999"/>
  </r>
  <r>
    <n v="7732"/>
    <x v="3830"/>
    <x v="3"/>
    <x v="65"/>
    <d v="2014-09-22T00:00:00"/>
    <s v="First Class"/>
    <s v="PA-19060"/>
    <s v="Pete Armstrong"/>
    <x v="2"/>
    <s v="United States"/>
    <x v="61"/>
    <x v="5"/>
    <n v="75220"/>
    <x v="2"/>
    <s v="OFF-EN-10000927"/>
    <x v="1"/>
    <x v="12"/>
    <x v="81"/>
    <n v="114.848"/>
    <n v="4"/>
    <n v="0.2"/>
    <n v="35.89"/>
  </r>
  <r>
    <n v="7733"/>
    <x v="3831"/>
    <x v="3"/>
    <x v="455"/>
    <d v="2014-09-06T00:00:00"/>
    <s v="Standard Class"/>
    <s v="JD-15790"/>
    <s v="John Dryer"/>
    <x v="0"/>
    <s v="United States"/>
    <x v="12"/>
    <x v="5"/>
    <n v="77070"/>
    <x v="2"/>
    <s v="OFF-PA-10000743"/>
    <x v="1"/>
    <x v="10"/>
    <x v="573"/>
    <n v="10.688000000000001"/>
    <n v="2"/>
    <n v="0.2"/>
    <n v="3.7408000000000001"/>
  </r>
  <r>
    <n v="7734"/>
    <x v="3832"/>
    <x v="0"/>
    <x v="666"/>
    <d v="2013-05-20T00:00:00"/>
    <s v="Second Class"/>
    <s v="MN-17935"/>
    <s v="Michael Nguyen"/>
    <x v="0"/>
    <s v="United States"/>
    <x v="24"/>
    <x v="24"/>
    <n v="45503"/>
    <x v="3"/>
    <s v="OFF-PA-10000697"/>
    <x v="1"/>
    <x v="10"/>
    <x v="1370"/>
    <n v="15.231999999999999"/>
    <n v="4"/>
    <n v="0.2"/>
    <n v="5.5216000000000003"/>
  </r>
  <r>
    <n v="7735"/>
    <x v="3833"/>
    <x v="3"/>
    <x v="175"/>
    <d v="2014-09-21T00:00:00"/>
    <s v="Standard Class"/>
    <s v="GM-14500"/>
    <s v="Gene McClure"/>
    <x v="0"/>
    <s v="United States"/>
    <x v="4"/>
    <x v="4"/>
    <n v="98103"/>
    <x v="1"/>
    <s v="OFF-AR-10004441"/>
    <x v="1"/>
    <x v="6"/>
    <x v="153"/>
    <n v="12.42"/>
    <n v="3"/>
    <n v="0"/>
    <n v="5.2164000000000001"/>
  </r>
  <r>
    <n v="7736"/>
    <x v="3834"/>
    <x v="0"/>
    <x v="250"/>
    <d v="2013-08-27T00:00:00"/>
    <s v="Standard Class"/>
    <s v="DG-13300"/>
    <s v="Deirdre Greer"/>
    <x v="1"/>
    <s v="United States"/>
    <x v="4"/>
    <x v="4"/>
    <n v="98105"/>
    <x v="1"/>
    <s v="OFF-PA-10001870"/>
    <x v="1"/>
    <x v="10"/>
    <x v="674"/>
    <n v="19.440000000000001"/>
    <n v="3"/>
    <n v="0"/>
    <n v="9.3312000000000008"/>
  </r>
  <r>
    <n v="7737"/>
    <x v="3835"/>
    <x v="2"/>
    <x v="992"/>
    <d v="2011-06-06T00:00:00"/>
    <s v="Standard Class"/>
    <s v="JG-15160"/>
    <s v="James Galang"/>
    <x v="0"/>
    <s v="United States"/>
    <x v="20"/>
    <x v="15"/>
    <n v="10024"/>
    <x v="3"/>
    <s v="OFF-BI-10003684"/>
    <x v="1"/>
    <x v="8"/>
    <x v="707"/>
    <n v="70.367999999999995"/>
    <n v="4"/>
    <n v="0.2"/>
    <n v="26.388000000000002"/>
  </r>
  <r>
    <n v="7738"/>
    <x v="3836"/>
    <x v="3"/>
    <x v="404"/>
    <d v="2014-12-21T00:00:00"/>
    <s v="First Class"/>
    <s v="AG-10330"/>
    <s v="Alex Grayson"/>
    <x v="0"/>
    <s v="United States"/>
    <x v="35"/>
    <x v="3"/>
    <n v="28205"/>
    <x v="0"/>
    <s v="OFF-AR-10001315"/>
    <x v="1"/>
    <x v="6"/>
    <x v="1020"/>
    <n v="12.672000000000001"/>
    <n v="9"/>
    <n v="0.2"/>
    <n v="1.4256"/>
  </r>
  <r>
    <n v="7739"/>
    <x v="3837"/>
    <x v="3"/>
    <x v="245"/>
    <d v="2014-07-08T00:00:00"/>
    <s v="Standard Class"/>
    <s v="JF-15355"/>
    <s v="Jay Fein"/>
    <x v="0"/>
    <s v="United States"/>
    <x v="248"/>
    <x v="39"/>
    <n v="21215"/>
    <x v="3"/>
    <s v="TEC-PH-10003589"/>
    <x v="2"/>
    <x v="7"/>
    <x v="818"/>
    <n v="89.95"/>
    <n v="5"/>
    <n v="0"/>
    <n v="43.176000000000002"/>
  </r>
  <r>
    <n v="7740"/>
    <x v="3838"/>
    <x v="2"/>
    <x v="871"/>
    <d v="2011-11-26T00:00:00"/>
    <s v="Standard Class"/>
    <s v="SC-20680"/>
    <s v="Steve Carroll"/>
    <x v="2"/>
    <s v="United States"/>
    <x v="8"/>
    <x v="1"/>
    <n v="94110"/>
    <x v="1"/>
    <s v="OFF-PA-10001609"/>
    <x v="1"/>
    <x v="10"/>
    <x v="1107"/>
    <n v="6.58"/>
    <n v="2"/>
    <n v="0"/>
    <n v="3.0268000000000002"/>
  </r>
  <r>
    <n v="7741"/>
    <x v="3838"/>
    <x v="2"/>
    <x v="871"/>
    <d v="2011-11-26T00:00:00"/>
    <s v="Standard Class"/>
    <s v="SC-20680"/>
    <s v="Steve Carroll"/>
    <x v="2"/>
    <s v="United States"/>
    <x v="8"/>
    <x v="1"/>
    <n v="94110"/>
    <x v="1"/>
    <s v="TEC-AC-10000474"/>
    <x v="2"/>
    <x v="11"/>
    <x v="1501"/>
    <n v="94.99"/>
    <n v="1"/>
    <n v="0"/>
    <n v="28.497"/>
  </r>
  <r>
    <n v="7742"/>
    <x v="3839"/>
    <x v="1"/>
    <x v="496"/>
    <d v="2012-09-26T00:00:00"/>
    <s v="Second Class"/>
    <s v="CM-11935"/>
    <s v="Carlos Meador"/>
    <x v="0"/>
    <s v="United States"/>
    <x v="93"/>
    <x v="16"/>
    <n v="85705"/>
    <x v="1"/>
    <s v="TEC-PH-10003095"/>
    <x v="2"/>
    <x v="7"/>
    <x v="1491"/>
    <n v="35.119999999999997"/>
    <n v="2"/>
    <n v="0.2"/>
    <n v="13.17"/>
  </r>
  <r>
    <n v="7743"/>
    <x v="3840"/>
    <x v="3"/>
    <x v="648"/>
    <d v="2014-08-28T00:00:00"/>
    <s v="Standard Class"/>
    <s v="KT-16480"/>
    <s v="Kean Thornton"/>
    <x v="0"/>
    <s v="United States"/>
    <x v="1"/>
    <x v="1"/>
    <n v="90036"/>
    <x v="1"/>
    <s v="OFF-PA-10001639"/>
    <x v="1"/>
    <x v="10"/>
    <x v="972"/>
    <n v="25.92"/>
    <n v="4"/>
    <n v="0"/>
    <n v="12.441599999999999"/>
  </r>
  <r>
    <n v="7744"/>
    <x v="3841"/>
    <x v="0"/>
    <x v="26"/>
    <d v="2013-06-23T00:00:00"/>
    <s v="Standard Class"/>
    <s v="CP-12340"/>
    <s v="Christine Phan"/>
    <x v="1"/>
    <s v="United States"/>
    <x v="416"/>
    <x v="29"/>
    <n v="6708"/>
    <x v="3"/>
    <s v="OFF-BI-10002003"/>
    <x v="1"/>
    <x v="8"/>
    <x v="1384"/>
    <n v="7.96"/>
    <n v="2"/>
    <n v="0"/>
    <n v="3.7412000000000001"/>
  </r>
  <r>
    <n v="7745"/>
    <x v="3841"/>
    <x v="0"/>
    <x v="26"/>
    <d v="2013-06-23T00:00:00"/>
    <s v="Standard Class"/>
    <s v="CP-12340"/>
    <s v="Christine Phan"/>
    <x v="1"/>
    <s v="United States"/>
    <x v="416"/>
    <x v="29"/>
    <n v="6708"/>
    <x v="3"/>
    <s v="TEC-PH-10004539"/>
    <x v="2"/>
    <x v="7"/>
    <x v="852"/>
    <n v="566.97"/>
    <n v="3"/>
    <n v="0"/>
    <n v="153.08189999999999"/>
  </r>
  <r>
    <n v="7746"/>
    <x v="3841"/>
    <x v="0"/>
    <x v="26"/>
    <d v="2013-06-23T00:00:00"/>
    <s v="Standard Class"/>
    <s v="CP-12340"/>
    <s v="Christine Phan"/>
    <x v="1"/>
    <s v="United States"/>
    <x v="416"/>
    <x v="29"/>
    <n v="6708"/>
    <x v="3"/>
    <s v="OFF-AR-10003829"/>
    <x v="1"/>
    <x v="6"/>
    <x v="934"/>
    <n v="9.84"/>
    <n v="3"/>
    <n v="0"/>
    <n v="2.8536000000000001"/>
  </r>
  <r>
    <n v="7747"/>
    <x v="3842"/>
    <x v="1"/>
    <x v="546"/>
    <d v="2012-12-23T00:00:00"/>
    <s v="Standard Class"/>
    <s v="EK-13795"/>
    <s v="Eileen Kiefer"/>
    <x v="2"/>
    <s v="United States"/>
    <x v="22"/>
    <x v="10"/>
    <n v="60610"/>
    <x v="2"/>
    <s v="TEC-AC-10004761"/>
    <x v="2"/>
    <x v="11"/>
    <x v="778"/>
    <n v="25.488"/>
    <n v="2"/>
    <n v="0.2"/>
    <n v="4.7789999999999999"/>
  </r>
  <r>
    <n v="7748"/>
    <x v="3843"/>
    <x v="1"/>
    <x v="70"/>
    <d v="2012-02-06T00:00:00"/>
    <s v="Second Class"/>
    <s v="CW-11905"/>
    <s v="Carl Weiss"/>
    <x v="2"/>
    <s v="United States"/>
    <x v="85"/>
    <x v="15"/>
    <n v="11561"/>
    <x v="3"/>
    <s v="OFF-FA-10003472"/>
    <x v="1"/>
    <x v="13"/>
    <x v="240"/>
    <n v="7.56"/>
    <n v="6"/>
    <n v="0"/>
    <n v="0.3024"/>
  </r>
  <r>
    <n v="7749"/>
    <x v="3844"/>
    <x v="1"/>
    <x v="652"/>
    <d v="2012-06-24T00:00:00"/>
    <s v="Standard Class"/>
    <s v="KH-16510"/>
    <s v="Keith Herrera"/>
    <x v="0"/>
    <s v="United States"/>
    <x v="81"/>
    <x v="17"/>
    <n v="22204"/>
    <x v="0"/>
    <s v="FUR-FU-10003464"/>
    <x v="0"/>
    <x v="5"/>
    <x v="1470"/>
    <n v="60.84"/>
    <n v="3"/>
    <n v="0"/>
    <n v="19.468800000000002"/>
  </r>
  <r>
    <n v="7750"/>
    <x v="3844"/>
    <x v="1"/>
    <x v="652"/>
    <d v="2012-06-24T00:00:00"/>
    <s v="Standard Class"/>
    <s v="KH-16510"/>
    <s v="Keith Herrera"/>
    <x v="0"/>
    <s v="United States"/>
    <x v="81"/>
    <x v="17"/>
    <n v="22204"/>
    <x v="0"/>
    <s v="OFF-ST-10003716"/>
    <x v="1"/>
    <x v="4"/>
    <x v="889"/>
    <n v="450.04"/>
    <n v="2"/>
    <n v="0"/>
    <n v="58.505200000000002"/>
  </r>
  <r>
    <n v="7751"/>
    <x v="3844"/>
    <x v="1"/>
    <x v="652"/>
    <d v="2012-06-24T00:00:00"/>
    <s v="Standard Class"/>
    <s v="KH-16510"/>
    <s v="Keith Herrera"/>
    <x v="0"/>
    <s v="United States"/>
    <x v="81"/>
    <x v="17"/>
    <n v="22204"/>
    <x v="0"/>
    <s v="OFF-BI-10004002"/>
    <x v="1"/>
    <x v="8"/>
    <x v="152"/>
    <n v="34.6"/>
    <n v="2"/>
    <n v="0"/>
    <n v="16.608000000000001"/>
  </r>
  <r>
    <n v="7752"/>
    <x v="3844"/>
    <x v="1"/>
    <x v="652"/>
    <d v="2012-06-24T00:00:00"/>
    <s v="Standard Class"/>
    <s v="KH-16510"/>
    <s v="Keith Herrera"/>
    <x v="0"/>
    <s v="United States"/>
    <x v="81"/>
    <x v="17"/>
    <n v="22204"/>
    <x v="0"/>
    <s v="TEC-PH-10002496"/>
    <x v="2"/>
    <x v="7"/>
    <x v="490"/>
    <n v="467.97"/>
    <n v="3"/>
    <n v="0"/>
    <n v="140.39099999999999"/>
  </r>
  <r>
    <n v="7753"/>
    <x v="3844"/>
    <x v="1"/>
    <x v="652"/>
    <d v="2012-06-24T00:00:00"/>
    <s v="Standard Class"/>
    <s v="KH-16510"/>
    <s v="Keith Herrera"/>
    <x v="0"/>
    <s v="United States"/>
    <x v="81"/>
    <x v="17"/>
    <n v="22204"/>
    <x v="0"/>
    <s v="OFF-BI-10004826"/>
    <x v="1"/>
    <x v="8"/>
    <x v="721"/>
    <n v="33.020000000000003"/>
    <n v="2"/>
    <n v="0"/>
    <n v="15.849600000000001"/>
  </r>
  <r>
    <n v="7754"/>
    <x v="3845"/>
    <x v="1"/>
    <x v="672"/>
    <d v="2012-03-12T00:00:00"/>
    <s v="First Class"/>
    <s v="AB-10600"/>
    <s v="Ann Blume"/>
    <x v="1"/>
    <s v="United States"/>
    <x v="108"/>
    <x v="3"/>
    <n v="28540"/>
    <x v="0"/>
    <s v="FUR-FU-10001546"/>
    <x v="0"/>
    <x v="5"/>
    <x v="1423"/>
    <n v="17.088000000000001"/>
    <n v="2"/>
    <n v="0.2"/>
    <n v="1.0680000000000001"/>
  </r>
  <r>
    <n v="7755"/>
    <x v="3846"/>
    <x v="1"/>
    <x v="379"/>
    <d v="2012-12-23T00:00:00"/>
    <s v="Second Class"/>
    <s v="AH-10075"/>
    <s v="Adam Hart"/>
    <x v="1"/>
    <s v="United States"/>
    <x v="38"/>
    <x v="24"/>
    <n v="43229"/>
    <x v="3"/>
    <s v="OFF-AR-10001919"/>
    <x v="1"/>
    <x v="6"/>
    <x v="853"/>
    <n v="3.008"/>
    <n v="2"/>
    <n v="0.2"/>
    <n v="0.33839999999999998"/>
  </r>
  <r>
    <n v="7756"/>
    <x v="3847"/>
    <x v="3"/>
    <x v="701"/>
    <d v="2014-11-22T00:00:00"/>
    <s v="Standard Class"/>
    <s v="CK-12595"/>
    <s v="Clytie Kelty"/>
    <x v="0"/>
    <s v="United States"/>
    <x v="35"/>
    <x v="3"/>
    <n v="28205"/>
    <x v="0"/>
    <s v="OFF-PA-10002558"/>
    <x v="1"/>
    <x v="10"/>
    <x v="1805"/>
    <n v="268.24"/>
    <n v="7"/>
    <n v="0.2"/>
    <n v="93.884"/>
  </r>
  <r>
    <n v="7757"/>
    <x v="3847"/>
    <x v="3"/>
    <x v="701"/>
    <d v="2014-11-22T00:00:00"/>
    <s v="Standard Class"/>
    <s v="CK-12595"/>
    <s v="Clytie Kelty"/>
    <x v="0"/>
    <s v="United States"/>
    <x v="35"/>
    <x v="3"/>
    <n v="28205"/>
    <x v="0"/>
    <s v="TEC-AC-10003174"/>
    <x v="2"/>
    <x v="11"/>
    <x v="614"/>
    <n v="431.16"/>
    <n v="5"/>
    <n v="0.2"/>
    <n v="107.79"/>
  </r>
  <r>
    <n v="7758"/>
    <x v="3848"/>
    <x v="3"/>
    <x v="38"/>
    <d v="2014-11-17T00:00:00"/>
    <s v="Second Class"/>
    <s v="SP-20620"/>
    <s v="Stefania Perrino"/>
    <x v="1"/>
    <s v="United States"/>
    <x v="198"/>
    <x v="15"/>
    <n v="14215"/>
    <x v="3"/>
    <s v="TEC-PH-10003988"/>
    <x v="2"/>
    <x v="7"/>
    <x v="47"/>
    <n v="43.6"/>
    <n v="4"/>
    <n v="0"/>
    <n v="12.208"/>
  </r>
  <r>
    <n v="7759"/>
    <x v="3848"/>
    <x v="3"/>
    <x v="38"/>
    <d v="2014-11-17T00:00:00"/>
    <s v="Second Class"/>
    <s v="SP-20620"/>
    <s v="Stefania Perrino"/>
    <x v="1"/>
    <s v="United States"/>
    <x v="198"/>
    <x v="15"/>
    <n v="14215"/>
    <x v="3"/>
    <s v="FUR-FU-10004845"/>
    <x v="0"/>
    <x v="5"/>
    <x v="1684"/>
    <n v="154.94999999999999"/>
    <n v="3"/>
    <n v="0"/>
    <n v="30.99"/>
  </r>
  <r>
    <n v="7760"/>
    <x v="3849"/>
    <x v="0"/>
    <x v="1057"/>
    <d v="2013-10-29T00:00:00"/>
    <s v="Standard Class"/>
    <s v="JP-15460"/>
    <s v="Jennifer Patt"/>
    <x v="1"/>
    <s v="United States"/>
    <x v="12"/>
    <x v="5"/>
    <n v="77041"/>
    <x v="2"/>
    <s v="OFF-PA-10003072"/>
    <x v="1"/>
    <x v="10"/>
    <x v="918"/>
    <n v="15.552"/>
    <n v="3"/>
    <n v="0.2"/>
    <n v="5.4432"/>
  </r>
  <r>
    <n v="7761"/>
    <x v="3850"/>
    <x v="2"/>
    <x v="776"/>
    <d v="2011-11-12T00:00:00"/>
    <s v="Standard Class"/>
    <s v="BG-11035"/>
    <s v="Barry Gonzalez"/>
    <x v="0"/>
    <s v="United States"/>
    <x v="26"/>
    <x v="18"/>
    <n v="38109"/>
    <x v="0"/>
    <s v="OFF-PA-10003641"/>
    <x v="1"/>
    <x v="10"/>
    <x v="938"/>
    <n v="42.207999999999998"/>
    <n v="2"/>
    <n v="0.2"/>
    <n v="13.717599999999999"/>
  </r>
  <r>
    <n v="7762"/>
    <x v="3851"/>
    <x v="3"/>
    <x v="734"/>
    <d v="2014-07-12T00:00:00"/>
    <s v="First Class"/>
    <s v="CC-12550"/>
    <s v="Clay Cheatham"/>
    <x v="0"/>
    <s v="United States"/>
    <x v="243"/>
    <x v="5"/>
    <n v="75023"/>
    <x v="2"/>
    <s v="OFF-PA-10003729"/>
    <x v="1"/>
    <x v="10"/>
    <x v="1130"/>
    <n v="10.368"/>
    <n v="2"/>
    <n v="0.2"/>
    <n v="3.6288"/>
  </r>
  <r>
    <n v="7763"/>
    <x v="3852"/>
    <x v="3"/>
    <x v="986"/>
    <d v="2014-09-29T00:00:00"/>
    <s v="First Class"/>
    <s v="SL-20155"/>
    <s v="Sara Luxemburg"/>
    <x v="2"/>
    <s v="United States"/>
    <x v="127"/>
    <x v="21"/>
    <n v="97301"/>
    <x v="1"/>
    <s v="OFF-AR-10003251"/>
    <x v="1"/>
    <x v="6"/>
    <x v="1041"/>
    <n v="2.2240000000000002"/>
    <n v="1"/>
    <n v="0.2"/>
    <n v="0.55600000000000005"/>
  </r>
  <r>
    <n v="7764"/>
    <x v="3853"/>
    <x v="1"/>
    <x v="302"/>
    <d v="2012-07-02T00:00:00"/>
    <s v="Standard Class"/>
    <s v="FO-14305"/>
    <s v="Frank Olsen"/>
    <x v="0"/>
    <s v="United States"/>
    <x v="38"/>
    <x v="32"/>
    <n v="31907"/>
    <x v="0"/>
    <s v="OFF-EN-10003286"/>
    <x v="1"/>
    <x v="12"/>
    <x v="33"/>
    <n v="74.52"/>
    <n v="9"/>
    <n v="0"/>
    <n v="35.0244"/>
  </r>
  <r>
    <n v="7765"/>
    <x v="3854"/>
    <x v="3"/>
    <x v="801"/>
    <d v="2014-08-13T00:00:00"/>
    <s v="Same Day"/>
    <s v="BB-11545"/>
    <s v="Brenda Bowman"/>
    <x v="1"/>
    <s v="United States"/>
    <x v="29"/>
    <x v="39"/>
    <n v="21044"/>
    <x v="3"/>
    <s v="OFF-AR-10004078"/>
    <x v="1"/>
    <x v="6"/>
    <x v="507"/>
    <n v="17.52"/>
    <n v="3"/>
    <n v="0"/>
    <n v="5.2560000000000002"/>
  </r>
  <r>
    <n v="7766"/>
    <x v="3854"/>
    <x v="3"/>
    <x v="801"/>
    <d v="2014-08-13T00:00:00"/>
    <s v="Same Day"/>
    <s v="BB-11545"/>
    <s v="Brenda Bowman"/>
    <x v="1"/>
    <s v="United States"/>
    <x v="29"/>
    <x v="39"/>
    <n v="21044"/>
    <x v="3"/>
    <s v="FUR-CH-10002331"/>
    <x v="0"/>
    <x v="1"/>
    <x v="402"/>
    <n v="1779.9"/>
    <n v="5"/>
    <n v="0"/>
    <n v="373.779"/>
  </r>
  <r>
    <n v="7767"/>
    <x v="3854"/>
    <x v="3"/>
    <x v="801"/>
    <d v="2014-08-13T00:00:00"/>
    <s v="Same Day"/>
    <s v="BB-11545"/>
    <s v="Brenda Bowman"/>
    <x v="1"/>
    <s v="United States"/>
    <x v="29"/>
    <x v="39"/>
    <n v="21044"/>
    <x v="3"/>
    <s v="OFF-AR-10001953"/>
    <x v="1"/>
    <x v="6"/>
    <x v="395"/>
    <n v="219.9"/>
    <n v="5"/>
    <n v="0"/>
    <n v="59.372999999999998"/>
  </r>
  <r>
    <n v="7768"/>
    <x v="3855"/>
    <x v="1"/>
    <x v="252"/>
    <d v="2012-08-26T00:00:00"/>
    <s v="First Class"/>
    <s v="DO-13435"/>
    <s v="Denny Ordway"/>
    <x v="0"/>
    <s v="United States"/>
    <x v="32"/>
    <x v="21"/>
    <n v="97206"/>
    <x v="1"/>
    <s v="OFF-AR-10002053"/>
    <x v="1"/>
    <x v="6"/>
    <x v="79"/>
    <n v="7.1520000000000001"/>
    <n v="3"/>
    <n v="0.2"/>
    <n v="0.71519999999999995"/>
  </r>
  <r>
    <n v="7769"/>
    <x v="3856"/>
    <x v="3"/>
    <x v="105"/>
    <d v="2014-11-18T00:00:00"/>
    <s v="Standard Class"/>
    <s v="LB-16735"/>
    <s v="Larry Blacks"/>
    <x v="0"/>
    <s v="United States"/>
    <x v="315"/>
    <x v="2"/>
    <n v="32303"/>
    <x v="0"/>
    <s v="OFF-PA-10003651"/>
    <x v="1"/>
    <x v="10"/>
    <x v="646"/>
    <n v="26.72"/>
    <n v="5"/>
    <n v="0.2"/>
    <n v="9.3520000000000003"/>
  </r>
  <r>
    <n v="7770"/>
    <x v="3857"/>
    <x v="0"/>
    <x v="1147"/>
    <d v="2013-02-08T00:00:00"/>
    <s v="Same Day"/>
    <s v="TS-21205"/>
    <s v="Thomas Seio"/>
    <x v="1"/>
    <s v="United States"/>
    <x v="169"/>
    <x v="1"/>
    <n v="92503"/>
    <x v="1"/>
    <s v="TEC-PH-10002885"/>
    <x v="2"/>
    <x v="7"/>
    <x v="1127"/>
    <n v="1039.7280000000001"/>
    <n v="2"/>
    <n v="0.2"/>
    <n v="90.976200000000006"/>
  </r>
  <r>
    <n v="7771"/>
    <x v="3857"/>
    <x v="0"/>
    <x v="1147"/>
    <d v="2013-02-08T00:00:00"/>
    <s v="Same Day"/>
    <s v="TS-21205"/>
    <s v="Thomas Seio"/>
    <x v="1"/>
    <s v="United States"/>
    <x v="169"/>
    <x v="1"/>
    <n v="92503"/>
    <x v="1"/>
    <s v="OFF-AP-10002892"/>
    <x v="1"/>
    <x v="9"/>
    <x v="9"/>
    <n v="45.96"/>
    <n v="2"/>
    <n v="0"/>
    <n v="13.788"/>
  </r>
  <r>
    <n v="7772"/>
    <x v="3858"/>
    <x v="0"/>
    <x v="881"/>
    <d v="2013-03-12T00:00:00"/>
    <s v="Standard Class"/>
    <s v="CS-12505"/>
    <s v="Cindy Stewart"/>
    <x v="0"/>
    <s v="United States"/>
    <x v="152"/>
    <x v="24"/>
    <n v="43130"/>
    <x v="3"/>
    <s v="OFF-BI-10000545"/>
    <x v="1"/>
    <x v="8"/>
    <x v="685"/>
    <n v="456.58800000000002"/>
    <n v="2"/>
    <n v="0.7"/>
    <n v="-304.392"/>
  </r>
  <r>
    <n v="7773"/>
    <x v="3858"/>
    <x v="0"/>
    <x v="881"/>
    <d v="2013-03-12T00:00:00"/>
    <s v="Standard Class"/>
    <s v="CS-12505"/>
    <s v="Cindy Stewart"/>
    <x v="0"/>
    <s v="United States"/>
    <x v="152"/>
    <x v="24"/>
    <n v="43130"/>
    <x v="3"/>
    <s v="TEC-MA-10000418"/>
    <x v="2"/>
    <x v="15"/>
    <x v="1476"/>
    <n v="4499.9849999999997"/>
    <n v="5"/>
    <n v="0.7"/>
    <n v="-6599.9780000000001"/>
  </r>
  <r>
    <n v="7774"/>
    <x v="3858"/>
    <x v="0"/>
    <x v="881"/>
    <d v="2013-03-12T00:00:00"/>
    <s v="Standard Class"/>
    <s v="CS-12505"/>
    <s v="Cindy Stewart"/>
    <x v="0"/>
    <s v="United States"/>
    <x v="152"/>
    <x v="24"/>
    <n v="43130"/>
    <x v="3"/>
    <s v="TEC-AC-10000926"/>
    <x v="2"/>
    <x v="11"/>
    <x v="1806"/>
    <n v="59.975999999999999"/>
    <n v="3"/>
    <n v="0.2"/>
    <n v="11.995200000000001"/>
  </r>
  <r>
    <n v="7775"/>
    <x v="3859"/>
    <x v="0"/>
    <x v="1172"/>
    <d v="2013-04-16T00:00:00"/>
    <s v="First Class"/>
    <s v="SP-20920"/>
    <s v="Susan Pistek"/>
    <x v="0"/>
    <s v="United States"/>
    <x v="8"/>
    <x v="1"/>
    <n v="94109"/>
    <x v="1"/>
    <s v="OFF-EN-10001509"/>
    <x v="1"/>
    <x v="12"/>
    <x v="29"/>
    <n v="6.12"/>
    <n v="3"/>
    <n v="0"/>
    <n v="2.8763999999999998"/>
  </r>
  <r>
    <n v="7776"/>
    <x v="3860"/>
    <x v="2"/>
    <x v="422"/>
    <d v="2011-12-31T00:00:00"/>
    <s v="Standard Class"/>
    <s v="CD-12790"/>
    <s v="Cynthia Delaney"/>
    <x v="2"/>
    <s v="United States"/>
    <x v="429"/>
    <x v="1"/>
    <n v="92553"/>
    <x v="1"/>
    <s v="OFF-AP-10001366"/>
    <x v="1"/>
    <x v="9"/>
    <x v="33"/>
    <n v="10.98"/>
    <n v="1"/>
    <n v="0"/>
    <n v="2.9645999999999999"/>
  </r>
  <r>
    <n v="7777"/>
    <x v="3860"/>
    <x v="2"/>
    <x v="422"/>
    <d v="2011-12-31T00:00:00"/>
    <s v="Standard Class"/>
    <s v="CD-12790"/>
    <s v="Cynthia Delaney"/>
    <x v="2"/>
    <s v="United States"/>
    <x v="429"/>
    <x v="1"/>
    <n v="92553"/>
    <x v="1"/>
    <s v="OFF-FA-10003485"/>
    <x v="1"/>
    <x v="13"/>
    <x v="33"/>
    <n v="7.86"/>
    <n v="3"/>
    <n v="0"/>
    <n v="3.6156000000000001"/>
  </r>
  <r>
    <n v="7778"/>
    <x v="3860"/>
    <x v="2"/>
    <x v="422"/>
    <d v="2011-12-31T00:00:00"/>
    <s v="Standard Class"/>
    <s v="CD-12790"/>
    <s v="Cynthia Delaney"/>
    <x v="2"/>
    <s v="United States"/>
    <x v="429"/>
    <x v="1"/>
    <n v="92553"/>
    <x v="1"/>
    <s v="OFF-ST-10004507"/>
    <x v="1"/>
    <x v="4"/>
    <x v="452"/>
    <n v="51.45"/>
    <n v="3"/>
    <n v="0"/>
    <n v="13.891500000000001"/>
  </r>
  <r>
    <n v="7779"/>
    <x v="3860"/>
    <x v="2"/>
    <x v="422"/>
    <d v="2011-12-31T00:00:00"/>
    <s v="Standard Class"/>
    <s v="CD-12790"/>
    <s v="Cynthia Delaney"/>
    <x v="2"/>
    <s v="United States"/>
    <x v="429"/>
    <x v="1"/>
    <n v="92553"/>
    <x v="1"/>
    <s v="OFF-BI-10002353"/>
    <x v="1"/>
    <x v="8"/>
    <x v="1068"/>
    <n v="37.055999999999997"/>
    <n v="3"/>
    <n v="0.2"/>
    <n v="13.896000000000001"/>
  </r>
  <r>
    <n v="7780"/>
    <x v="3861"/>
    <x v="0"/>
    <x v="724"/>
    <d v="2013-04-23T00:00:00"/>
    <s v="Standard Class"/>
    <s v="RF-19840"/>
    <s v="Roy FranzÃ¶sisch"/>
    <x v="0"/>
    <s v="United States"/>
    <x v="269"/>
    <x v="17"/>
    <n v="23320"/>
    <x v="0"/>
    <s v="OFF-AP-10001271"/>
    <x v="1"/>
    <x v="9"/>
    <x v="469"/>
    <n v="203.92"/>
    <n v="4"/>
    <n v="0"/>
    <n v="55.058399999999999"/>
  </r>
  <r>
    <n v="7781"/>
    <x v="3861"/>
    <x v="0"/>
    <x v="724"/>
    <d v="2013-04-23T00:00:00"/>
    <s v="Standard Class"/>
    <s v="RF-19840"/>
    <s v="Roy FranzÃ¶sisch"/>
    <x v="0"/>
    <s v="United States"/>
    <x v="269"/>
    <x v="17"/>
    <n v="23320"/>
    <x v="0"/>
    <s v="TEC-PH-10004924"/>
    <x v="2"/>
    <x v="7"/>
    <x v="1156"/>
    <n v="29.56"/>
    <n v="4"/>
    <n v="0"/>
    <n v="7.9812000000000003"/>
  </r>
  <r>
    <n v="7782"/>
    <x v="3862"/>
    <x v="1"/>
    <x v="936"/>
    <d v="2012-12-03T00:00:00"/>
    <s v="Standard Class"/>
    <s v="FO-14305"/>
    <s v="Frank Olsen"/>
    <x v="0"/>
    <s v="United States"/>
    <x v="22"/>
    <x v="10"/>
    <n v="60623"/>
    <x v="2"/>
    <s v="OFF-BI-10002706"/>
    <x v="1"/>
    <x v="8"/>
    <x v="273"/>
    <n v="8.5679999999999996"/>
    <n v="3"/>
    <n v="0.8"/>
    <n v="-14.5656"/>
  </r>
  <r>
    <n v="7783"/>
    <x v="3863"/>
    <x v="0"/>
    <x v="254"/>
    <d v="2013-07-11T00:00:00"/>
    <s v="Second Class"/>
    <s v="ER-13855"/>
    <s v="Elpida Rittenbach"/>
    <x v="1"/>
    <s v="United States"/>
    <x v="35"/>
    <x v="3"/>
    <n v="28205"/>
    <x v="0"/>
    <s v="OFF-ST-10003442"/>
    <x v="1"/>
    <x v="4"/>
    <x v="86"/>
    <n v="45.247999999999998"/>
    <n v="2"/>
    <n v="0.2"/>
    <n v="3.9592000000000001"/>
  </r>
  <r>
    <n v="7784"/>
    <x v="3863"/>
    <x v="0"/>
    <x v="254"/>
    <d v="2013-07-11T00:00:00"/>
    <s v="Second Class"/>
    <s v="ER-13855"/>
    <s v="Elpida Rittenbach"/>
    <x v="1"/>
    <s v="United States"/>
    <x v="35"/>
    <x v="3"/>
    <n v="28205"/>
    <x v="0"/>
    <s v="FUR-TA-10002533"/>
    <x v="0"/>
    <x v="3"/>
    <x v="274"/>
    <n v="876.3"/>
    <n v="10"/>
    <n v="0.4"/>
    <n v="-292.10000000000002"/>
  </r>
  <r>
    <n v="7785"/>
    <x v="3863"/>
    <x v="0"/>
    <x v="254"/>
    <d v="2013-07-11T00:00:00"/>
    <s v="Second Class"/>
    <s v="ER-13855"/>
    <s v="Elpida Rittenbach"/>
    <x v="1"/>
    <s v="United States"/>
    <x v="35"/>
    <x v="3"/>
    <n v="28205"/>
    <x v="0"/>
    <s v="OFF-SU-10003505"/>
    <x v="1"/>
    <x v="14"/>
    <x v="408"/>
    <n v="185.376"/>
    <n v="2"/>
    <n v="0.2"/>
    <n v="-34.758000000000003"/>
  </r>
  <r>
    <n v="7786"/>
    <x v="3864"/>
    <x v="2"/>
    <x v="503"/>
    <d v="2011-06-12T00:00:00"/>
    <s v="Standard Class"/>
    <s v="PB-19150"/>
    <s v="Philip Brown"/>
    <x v="0"/>
    <s v="United States"/>
    <x v="20"/>
    <x v="15"/>
    <n v="10009"/>
    <x v="3"/>
    <s v="OFF-LA-10002762"/>
    <x v="1"/>
    <x v="2"/>
    <x v="49"/>
    <n v="25.06"/>
    <n v="2"/>
    <n v="0"/>
    <n v="11.7782"/>
  </r>
  <r>
    <n v="7787"/>
    <x v="3865"/>
    <x v="0"/>
    <x v="624"/>
    <d v="2013-05-21T00:00:00"/>
    <s v="First Class"/>
    <s v="LW-17215"/>
    <s v="Luke Weiss"/>
    <x v="0"/>
    <s v="United States"/>
    <x v="22"/>
    <x v="10"/>
    <n v="60653"/>
    <x v="2"/>
    <s v="OFF-BI-10000279"/>
    <x v="1"/>
    <x v="8"/>
    <x v="1765"/>
    <n v="2.89"/>
    <n v="1"/>
    <n v="0.8"/>
    <n v="-4.7685000000000004"/>
  </r>
  <r>
    <n v="7788"/>
    <x v="3865"/>
    <x v="0"/>
    <x v="624"/>
    <d v="2013-05-21T00:00:00"/>
    <s v="First Class"/>
    <s v="LW-17215"/>
    <s v="Luke Weiss"/>
    <x v="0"/>
    <s v="United States"/>
    <x v="22"/>
    <x v="10"/>
    <n v="60653"/>
    <x v="2"/>
    <s v="OFF-FA-10000936"/>
    <x v="1"/>
    <x v="13"/>
    <x v="1298"/>
    <n v="7.8959999999999999"/>
    <n v="3"/>
    <n v="0.2"/>
    <n v="2.4674999999999998"/>
  </r>
  <r>
    <n v="7789"/>
    <x v="3865"/>
    <x v="0"/>
    <x v="624"/>
    <d v="2013-05-21T00:00:00"/>
    <s v="First Class"/>
    <s v="LW-17215"/>
    <s v="Luke Weiss"/>
    <x v="0"/>
    <s v="United States"/>
    <x v="22"/>
    <x v="10"/>
    <n v="60653"/>
    <x v="2"/>
    <s v="FUR-FU-10004973"/>
    <x v="0"/>
    <x v="5"/>
    <x v="1134"/>
    <n v="22.608000000000001"/>
    <n v="3"/>
    <n v="0.6"/>
    <n v="-10.1736"/>
  </r>
  <r>
    <n v="7790"/>
    <x v="3865"/>
    <x v="0"/>
    <x v="624"/>
    <d v="2013-05-21T00:00:00"/>
    <s v="First Class"/>
    <s v="LW-17215"/>
    <s v="Luke Weiss"/>
    <x v="0"/>
    <s v="United States"/>
    <x v="22"/>
    <x v="10"/>
    <n v="60653"/>
    <x v="2"/>
    <s v="OFF-PA-10000791"/>
    <x v="1"/>
    <x v="10"/>
    <x v="1424"/>
    <n v="30.527999999999999"/>
    <n v="8"/>
    <n v="0.2"/>
    <n v="9.5399999999999991"/>
  </r>
  <r>
    <n v="7791"/>
    <x v="3866"/>
    <x v="3"/>
    <x v="20"/>
    <d v="2014-09-20T00:00:00"/>
    <s v="Same Day"/>
    <s v="FG-14260"/>
    <s v="Frank Gastineau"/>
    <x v="2"/>
    <s v="United States"/>
    <x v="10"/>
    <x v="9"/>
    <n v="19120"/>
    <x v="3"/>
    <s v="OFF-BI-10001132"/>
    <x v="1"/>
    <x v="8"/>
    <x v="630"/>
    <n v="4.8419999999999996"/>
    <n v="3"/>
    <n v="0.7"/>
    <n v="-3.3894000000000002"/>
  </r>
  <r>
    <n v="7792"/>
    <x v="3867"/>
    <x v="0"/>
    <x v="1054"/>
    <d v="2013-12-25T00:00:00"/>
    <s v="Standard Class"/>
    <s v="BP-11050"/>
    <s v="Barry Pond"/>
    <x v="1"/>
    <s v="United States"/>
    <x v="22"/>
    <x v="10"/>
    <n v="60623"/>
    <x v="2"/>
    <s v="OFF-BI-10002012"/>
    <x v="1"/>
    <x v="8"/>
    <x v="742"/>
    <n v="1.8"/>
    <n v="5"/>
    <n v="0.8"/>
    <n v="-2.88"/>
  </r>
  <r>
    <n v="7793"/>
    <x v="3868"/>
    <x v="3"/>
    <x v="386"/>
    <d v="2014-10-16T00:00:00"/>
    <s v="First Class"/>
    <s v="SP-20860"/>
    <s v="Sung Pak"/>
    <x v="1"/>
    <s v="United States"/>
    <x v="61"/>
    <x v="5"/>
    <n v="75217"/>
    <x v="2"/>
    <s v="TEC-AC-10001383"/>
    <x v="2"/>
    <x v="11"/>
    <x v="601"/>
    <n v="39.984000000000002"/>
    <n v="2"/>
    <n v="0.2"/>
    <n v="-1.4994000000000001"/>
  </r>
  <r>
    <n v="7794"/>
    <x v="3869"/>
    <x v="1"/>
    <x v="295"/>
    <d v="2012-12-15T00:00:00"/>
    <s v="Second Class"/>
    <s v="JD-15895"/>
    <s v="Jonathan Doherty"/>
    <x v="1"/>
    <s v="United States"/>
    <x v="98"/>
    <x v="33"/>
    <n v="89115"/>
    <x v="1"/>
    <s v="OFF-PA-10002036"/>
    <x v="1"/>
    <x v="10"/>
    <x v="325"/>
    <n v="32.4"/>
    <n v="5"/>
    <n v="0"/>
    <n v="15.875999999999999"/>
  </r>
  <r>
    <n v="7795"/>
    <x v="3869"/>
    <x v="1"/>
    <x v="295"/>
    <d v="2012-12-15T00:00:00"/>
    <s v="Second Class"/>
    <s v="JD-15895"/>
    <s v="Jonathan Doherty"/>
    <x v="1"/>
    <s v="United States"/>
    <x v="98"/>
    <x v="33"/>
    <n v="89115"/>
    <x v="1"/>
    <s v="OFF-PA-10002377"/>
    <x v="1"/>
    <x v="10"/>
    <x v="127"/>
    <n v="97.88"/>
    <n v="2"/>
    <n v="0"/>
    <n v="48.94"/>
  </r>
  <r>
    <n v="7796"/>
    <x v="3870"/>
    <x v="1"/>
    <x v="984"/>
    <d v="2012-07-18T00:00:00"/>
    <s v="Standard Class"/>
    <s v="FM-14380"/>
    <s v="Fred McMath"/>
    <x v="0"/>
    <s v="United States"/>
    <x v="112"/>
    <x v="5"/>
    <n v="79109"/>
    <x v="2"/>
    <s v="TEC-PH-10000526"/>
    <x v="2"/>
    <x v="7"/>
    <x v="1463"/>
    <n v="307.16800000000001"/>
    <n v="4"/>
    <n v="0.2"/>
    <n v="30.716799999999999"/>
  </r>
  <r>
    <n v="7797"/>
    <x v="3871"/>
    <x v="1"/>
    <x v="653"/>
    <d v="2012-06-10T00:00:00"/>
    <s v="Standard Class"/>
    <s v="MP-17965"/>
    <s v="Michael Paige"/>
    <x v="1"/>
    <s v="United States"/>
    <x v="209"/>
    <x v="29"/>
    <n v="6457"/>
    <x v="3"/>
    <s v="OFF-BI-10001078"/>
    <x v="1"/>
    <x v="8"/>
    <x v="61"/>
    <n v="26.9"/>
    <n v="5"/>
    <n v="0"/>
    <n v="13.180999999999999"/>
  </r>
  <r>
    <n v="7798"/>
    <x v="3872"/>
    <x v="3"/>
    <x v="668"/>
    <d v="2014-03-28T00:00:00"/>
    <s v="First Class"/>
    <s v="HR-14830"/>
    <s v="Harold Ryan"/>
    <x v="1"/>
    <s v="United States"/>
    <x v="20"/>
    <x v="15"/>
    <n v="10035"/>
    <x v="3"/>
    <s v="OFF-EN-10004483"/>
    <x v="1"/>
    <x v="12"/>
    <x v="1335"/>
    <n v="47.01"/>
    <n v="3"/>
    <n v="0"/>
    <n v="22.0947"/>
  </r>
  <r>
    <n v="7799"/>
    <x v="3872"/>
    <x v="3"/>
    <x v="668"/>
    <d v="2014-03-28T00:00:00"/>
    <s v="First Class"/>
    <s v="HR-14830"/>
    <s v="Harold Ryan"/>
    <x v="1"/>
    <s v="United States"/>
    <x v="20"/>
    <x v="15"/>
    <n v="10035"/>
    <x v="3"/>
    <s v="TEC-PH-10002624"/>
    <x v="2"/>
    <x v="7"/>
    <x v="1126"/>
    <n v="469.99"/>
    <n v="1"/>
    <n v="0"/>
    <n v="136.2971"/>
  </r>
  <r>
    <n v="7800"/>
    <x v="3872"/>
    <x v="3"/>
    <x v="668"/>
    <d v="2014-03-28T00:00:00"/>
    <s v="First Class"/>
    <s v="HR-14830"/>
    <s v="Harold Ryan"/>
    <x v="1"/>
    <s v="United States"/>
    <x v="20"/>
    <x v="15"/>
    <n v="10035"/>
    <x v="3"/>
    <s v="FUR-CH-10003396"/>
    <x v="0"/>
    <x v="1"/>
    <x v="385"/>
    <n v="207.846"/>
    <n v="3"/>
    <n v="0.1"/>
    <n v="2.3094000000000001"/>
  </r>
  <r>
    <n v="7801"/>
    <x v="3873"/>
    <x v="3"/>
    <x v="702"/>
    <d v="2014-07-06T00:00:00"/>
    <s v="Standard Class"/>
    <s v="BW-11065"/>
    <s v="Barry Weirich"/>
    <x v="0"/>
    <s v="United States"/>
    <x v="10"/>
    <x v="9"/>
    <n v="19120"/>
    <x v="3"/>
    <s v="OFF-ST-10002756"/>
    <x v="1"/>
    <x v="4"/>
    <x v="270"/>
    <n v="324.74400000000003"/>
    <n v="3"/>
    <n v="0.2"/>
    <n v="-77.1267"/>
  </r>
  <r>
    <n v="7802"/>
    <x v="3874"/>
    <x v="2"/>
    <x v="977"/>
    <d v="2011-03-29T00:00:00"/>
    <s v="Second Class"/>
    <s v="MS-17710"/>
    <s v="Maurice Satty"/>
    <x v="0"/>
    <s v="United States"/>
    <x v="201"/>
    <x v="1"/>
    <n v="93727"/>
    <x v="1"/>
    <s v="FUR-FU-10002813"/>
    <x v="0"/>
    <x v="5"/>
    <x v="1682"/>
    <n v="40.479999999999997"/>
    <n v="2"/>
    <n v="0"/>
    <n v="14.572800000000001"/>
  </r>
  <r>
    <n v="7803"/>
    <x v="3875"/>
    <x v="1"/>
    <x v="357"/>
    <d v="2012-09-26T00:00:00"/>
    <s v="Standard Class"/>
    <s v="SJ-20125"/>
    <s v="Sanjit Jacobs"/>
    <x v="2"/>
    <s v="United States"/>
    <x v="47"/>
    <x v="18"/>
    <n v="37064"/>
    <x v="0"/>
    <s v="OFF-LA-10003714"/>
    <x v="1"/>
    <x v="2"/>
    <x v="1148"/>
    <n v="12"/>
    <n v="4"/>
    <n v="0.2"/>
    <n v="4.2"/>
  </r>
  <r>
    <n v="7804"/>
    <x v="3875"/>
    <x v="1"/>
    <x v="357"/>
    <d v="2012-09-26T00:00:00"/>
    <s v="Standard Class"/>
    <s v="SJ-20125"/>
    <s v="Sanjit Jacobs"/>
    <x v="2"/>
    <s v="United States"/>
    <x v="47"/>
    <x v="18"/>
    <n v="37064"/>
    <x v="0"/>
    <s v="OFF-ST-10003716"/>
    <x v="1"/>
    <x v="4"/>
    <x v="889"/>
    <n v="720.06399999999996"/>
    <n v="4"/>
    <n v="0.2"/>
    <n v="-63.005600000000001"/>
  </r>
  <r>
    <n v="7805"/>
    <x v="3875"/>
    <x v="1"/>
    <x v="357"/>
    <d v="2012-09-26T00:00:00"/>
    <s v="Standard Class"/>
    <s v="SJ-20125"/>
    <s v="Sanjit Jacobs"/>
    <x v="2"/>
    <s v="United States"/>
    <x v="47"/>
    <x v="18"/>
    <n v="37064"/>
    <x v="0"/>
    <s v="OFF-ST-10002289"/>
    <x v="1"/>
    <x v="4"/>
    <x v="951"/>
    <n v="25.423999999999999"/>
    <n v="1"/>
    <n v="0.2"/>
    <n v="-4.7670000000000003"/>
  </r>
  <r>
    <n v="7806"/>
    <x v="3875"/>
    <x v="1"/>
    <x v="357"/>
    <d v="2012-09-26T00:00:00"/>
    <s v="Standard Class"/>
    <s v="SJ-20125"/>
    <s v="Sanjit Jacobs"/>
    <x v="2"/>
    <s v="United States"/>
    <x v="47"/>
    <x v="18"/>
    <n v="37064"/>
    <x v="0"/>
    <s v="OFF-AR-10001315"/>
    <x v="1"/>
    <x v="6"/>
    <x v="1020"/>
    <n v="2.8159999999999998"/>
    <n v="2"/>
    <n v="0.2"/>
    <n v="0.31680000000000003"/>
  </r>
  <r>
    <n v="7807"/>
    <x v="3875"/>
    <x v="1"/>
    <x v="357"/>
    <d v="2012-09-26T00:00:00"/>
    <s v="Standard Class"/>
    <s v="SJ-20125"/>
    <s v="Sanjit Jacobs"/>
    <x v="2"/>
    <s v="United States"/>
    <x v="47"/>
    <x v="18"/>
    <n v="37064"/>
    <x v="0"/>
    <s v="OFF-BI-10000042"/>
    <x v="1"/>
    <x v="8"/>
    <x v="945"/>
    <n v="3.2040000000000002"/>
    <n v="2"/>
    <n v="0.7"/>
    <n v="-2.5632000000000001"/>
  </r>
  <r>
    <n v="7808"/>
    <x v="3876"/>
    <x v="0"/>
    <x v="1134"/>
    <d v="2013-01-13T00:00:00"/>
    <s v="Standard Class"/>
    <s v="VS-21820"/>
    <s v="Vivek Sundaresam"/>
    <x v="0"/>
    <s v="United States"/>
    <x v="253"/>
    <x v="3"/>
    <n v="27604"/>
    <x v="0"/>
    <s v="OFF-BI-10004236"/>
    <x v="1"/>
    <x v="8"/>
    <x v="891"/>
    <n v="30.827999999999999"/>
    <n v="7"/>
    <n v="0.7"/>
    <n v="-24.662400000000002"/>
  </r>
  <r>
    <n v="7809"/>
    <x v="3876"/>
    <x v="0"/>
    <x v="1134"/>
    <d v="2013-01-13T00:00:00"/>
    <s v="Standard Class"/>
    <s v="VS-21820"/>
    <s v="Vivek Sundaresam"/>
    <x v="0"/>
    <s v="United States"/>
    <x v="253"/>
    <x v="3"/>
    <n v="27604"/>
    <x v="0"/>
    <s v="OFF-AR-10001955"/>
    <x v="1"/>
    <x v="6"/>
    <x v="1021"/>
    <n v="47.616"/>
    <n v="3"/>
    <n v="0.2"/>
    <n v="5.952"/>
  </r>
  <r>
    <n v="7810"/>
    <x v="3876"/>
    <x v="0"/>
    <x v="1134"/>
    <d v="2013-01-13T00:00:00"/>
    <s v="Standard Class"/>
    <s v="VS-21820"/>
    <s v="Vivek Sundaresam"/>
    <x v="0"/>
    <s v="United States"/>
    <x v="253"/>
    <x v="3"/>
    <n v="27604"/>
    <x v="0"/>
    <s v="TEC-PH-10004080"/>
    <x v="2"/>
    <x v="7"/>
    <x v="1768"/>
    <n v="108.78400000000001"/>
    <n v="2"/>
    <n v="0.2"/>
    <n v="10.878399999999999"/>
  </r>
  <r>
    <n v="7811"/>
    <x v="3877"/>
    <x v="0"/>
    <x v="1173"/>
    <d v="2013-02-15T00:00:00"/>
    <s v="First Class"/>
    <s v="DK-13090"/>
    <s v="Dave Kipp"/>
    <x v="0"/>
    <s v="United States"/>
    <x v="183"/>
    <x v="39"/>
    <n v="20735"/>
    <x v="3"/>
    <s v="OFF-PA-10000791"/>
    <x v="1"/>
    <x v="10"/>
    <x v="1424"/>
    <n v="4.7699999999999996"/>
    <n v="1"/>
    <n v="0"/>
    <n v="2.1465000000000001"/>
  </r>
  <r>
    <n v="7812"/>
    <x v="3877"/>
    <x v="0"/>
    <x v="1173"/>
    <d v="2013-02-15T00:00:00"/>
    <s v="First Class"/>
    <s v="DK-13090"/>
    <s v="Dave Kipp"/>
    <x v="0"/>
    <s v="United States"/>
    <x v="183"/>
    <x v="39"/>
    <n v="20735"/>
    <x v="3"/>
    <s v="OFF-AR-10001770"/>
    <x v="1"/>
    <x v="6"/>
    <x v="1579"/>
    <n v="7.98"/>
    <n v="3"/>
    <n v="0"/>
    <n v="2.0748000000000002"/>
  </r>
  <r>
    <n v="7813"/>
    <x v="3877"/>
    <x v="0"/>
    <x v="1173"/>
    <d v="2013-02-15T00:00:00"/>
    <s v="First Class"/>
    <s v="DK-13090"/>
    <s v="Dave Kipp"/>
    <x v="0"/>
    <s v="United States"/>
    <x v="183"/>
    <x v="39"/>
    <n v="20735"/>
    <x v="3"/>
    <s v="FUR-TA-10002356"/>
    <x v="0"/>
    <x v="3"/>
    <x v="728"/>
    <n v="550.43100000000004"/>
    <n v="3"/>
    <n v="0.3"/>
    <n v="-47.1798"/>
  </r>
  <r>
    <n v="7814"/>
    <x v="3877"/>
    <x v="0"/>
    <x v="1173"/>
    <d v="2013-02-15T00:00:00"/>
    <s v="First Class"/>
    <s v="DK-13090"/>
    <s v="Dave Kipp"/>
    <x v="0"/>
    <s v="United States"/>
    <x v="183"/>
    <x v="39"/>
    <n v="20735"/>
    <x v="3"/>
    <s v="FUR-FU-10003274"/>
    <x v="0"/>
    <x v="5"/>
    <x v="245"/>
    <n v="10.56"/>
    <n v="6"/>
    <n v="0"/>
    <n v="4.6463999999999999"/>
  </r>
  <r>
    <n v="7815"/>
    <x v="3878"/>
    <x v="3"/>
    <x v="110"/>
    <d v="2014-11-06T00:00:00"/>
    <s v="First Class"/>
    <s v="MG-17680"/>
    <s v="Maureen Gastineau"/>
    <x v="2"/>
    <s v="United States"/>
    <x v="1"/>
    <x v="1"/>
    <n v="90049"/>
    <x v="1"/>
    <s v="FUR-BO-10004834"/>
    <x v="0"/>
    <x v="0"/>
    <x v="26"/>
    <n v="1497.6659999999999"/>
    <n v="2"/>
    <n v="0.15"/>
    <n v="140.95679999999999"/>
  </r>
  <r>
    <n v="7816"/>
    <x v="3878"/>
    <x v="3"/>
    <x v="110"/>
    <d v="2014-11-06T00:00:00"/>
    <s v="First Class"/>
    <s v="MG-17680"/>
    <s v="Maureen Gastineau"/>
    <x v="2"/>
    <s v="United States"/>
    <x v="1"/>
    <x v="1"/>
    <n v="90049"/>
    <x v="1"/>
    <s v="TEC-PH-10000307"/>
    <x v="2"/>
    <x v="7"/>
    <x v="835"/>
    <n v="17.52"/>
    <n v="2"/>
    <n v="0.2"/>
    <n v="-3.504"/>
  </r>
  <r>
    <n v="7817"/>
    <x v="3879"/>
    <x v="0"/>
    <x v="147"/>
    <d v="2013-10-27T00:00:00"/>
    <s v="Second Class"/>
    <s v="DP-13390"/>
    <s v="Dennis Pardue"/>
    <x v="2"/>
    <s v="United States"/>
    <x v="226"/>
    <x v="33"/>
    <n v="89031"/>
    <x v="1"/>
    <s v="OFF-AR-10002240"/>
    <x v="1"/>
    <x v="6"/>
    <x v="962"/>
    <n v="113.22"/>
    <n v="3"/>
    <n v="0"/>
    <n v="29.437200000000001"/>
  </r>
  <r>
    <n v="7818"/>
    <x v="3879"/>
    <x v="0"/>
    <x v="147"/>
    <d v="2013-10-27T00:00:00"/>
    <s v="Second Class"/>
    <s v="DP-13390"/>
    <s v="Dennis Pardue"/>
    <x v="2"/>
    <s v="United States"/>
    <x v="226"/>
    <x v="33"/>
    <n v="89031"/>
    <x v="1"/>
    <s v="OFF-PA-10001801"/>
    <x v="1"/>
    <x v="10"/>
    <x v="1757"/>
    <n v="35.880000000000003"/>
    <n v="6"/>
    <n v="0"/>
    <n v="17.581199999999999"/>
  </r>
  <r>
    <n v="7819"/>
    <x v="3879"/>
    <x v="0"/>
    <x v="147"/>
    <d v="2013-10-27T00:00:00"/>
    <s v="Second Class"/>
    <s v="DP-13390"/>
    <s v="Dennis Pardue"/>
    <x v="2"/>
    <s v="United States"/>
    <x v="226"/>
    <x v="33"/>
    <n v="89031"/>
    <x v="1"/>
    <s v="OFF-BI-10001120"/>
    <x v="1"/>
    <x v="8"/>
    <x v="1606"/>
    <n v="4535.9759999999997"/>
    <n v="3"/>
    <n v="0.2"/>
    <n v="1644.2913000000001"/>
  </r>
  <r>
    <n v="7820"/>
    <x v="3880"/>
    <x v="3"/>
    <x v="795"/>
    <d v="2014-01-31T00:00:00"/>
    <s v="Standard Class"/>
    <s v="CJ-12010"/>
    <s v="Caroline Jumper"/>
    <x v="0"/>
    <s v="United States"/>
    <x v="8"/>
    <x v="1"/>
    <n v="94109"/>
    <x v="1"/>
    <s v="OFF-FA-10000611"/>
    <x v="1"/>
    <x v="13"/>
    <x v="1065"/>
    <n v="11.84"/>
    <n v="8"/>
    <n v="0"/>
    <n v="5.6832000000000003"/>
  </r>
  <r>
    <n v="7821"/>
    <x v="3881"/>
    <x v="3"/>
    <x v="166"/>
    <d v="2014-11-12T00:00:00"/>
    <s v="Second Class"/>
    <s v="CW-11905"/>
    <s v="Carl Weiss"/>
    <x v="2"/>
    <s v="United States"/>
    <x v="395"/>
    <x v="34"/>
    <n v="2920"/>
    <x v="3"/>
    <s v="OFF-ST-10000036"/>
    <x v="1"/>
    <x v="4"/>
    <x v="590"/>
    <n v="592.74"/>
    <n v="6"/>
    <n v="0"/>
    <n v="160.03980000000001"/>
  </r>
  <r>
    <n v="7822"/>
    <x v="3882"/>
    <x v="0"/>
    <x v="147"/>
    <d v="2013-10-25T00:00:00"/>
    <s v="Second Class"/>
    <s v="GW-14605"/>
    <s v="Giulietta Weimer"/>
    <x v="0"/>
    <s v="United States"/>
    <x v="25"/>
    <x v="18"/>
    <n v="38301"/>
    <x v="0"/>
    <s v="OFF-ST-10004950"/>
    <x v="1"/>
    <x v="4"/>
    <x v="1510"/>
    <n v="111.672"/>
    <n v="9"/>
    <n v="0.2"/>
    <n v="6.9794999999999998"/>
  </r>
  <r>
    <n v="7823"/>
    <x v="3883"/>
    <x v="2"/>
    <x v="86"/>
    <d v="2011-01-09T00:00:00"/>
    <s v="Standard Class"/>
    <s v="PP-18955"/>
    <s v="Paul Prost"/>
    <x v="2"/>
    <s v="United States"/>
    <x v="46"/>
    <x v="13"/>
    <n v="19711"/>
    <x v="3"/>
    <s v="OFF-AR-10003770"/>
    <x v="1"/>
    <x v="6"/>
    <x v="990"/>
    <n v="8.64"/>
    <n v="3"/>
    <n v="0"/>
    <n v="2.5055999999999998"/>
  </r>
  <r>
    <n v="7824"/>
    <x v="3883"/>
    <x v="2"/>
    <x v="86"/>
    <d v="2011-01-09T00:00:00"/>
    <s v="Standard Class"/>
    <s v="PP-18955"/>
    <s v="Paul Prost"/>
    <x v="2"/>
    <s v="United States"/>
    <x v="46"/>
    <x v="13"/>
    <n v="19711"/>
    <x v="3"/>
    <s v="TEC-AC-10002800"/>
    <x v="2"/>
    <x v="11"/>
    <x v="1207"/>
    <n v="149.97"/>
    <n v="3"/>
    <n v="0"/>
    <n v="52.4895"/>
  </r>
  <r>
    <n v="7825"/>
    <x v="3884"/>
    <x v="2"/>
    <x v="1174"/>
    <d v="2011-05-23T00:00:00"/>
    <s v="Standard Class"/>
    <s v="PW-19030"/>
    <s v="Pauline Webber"/>
    <x v="1"/>
    <s v="United States"/>
    <x v="1"/>
    <x v="1"/>
    <n v="90036"/>
    <x v="1"/>
    <s v="FUR-CH-10002439"/>
    <x v="0"/>
    <x v="1"/>
    <x v="1316"/>
    <n v="232.88"/>
    <n v="5"/>
    <n v="0.2"/>
    <n v="17.466000000000001"/>
  </r>
  <r>
    <n v="7826"/>
    <x v="3885"/>
    <x v="1"/>
    <x v="302"/>
    <d v="2012-07-02T00:00:00"/>
    <s v="Standard Class"/>
    <s v="PW-19030"/>
    <s v="Pauline Webber"/>
    <x v="1"/>
    <s v="United States"/>
    <x v="410"/>
    <x v="15"/>
    <n v="13440"/>
    <x v="3"/>
    <s v="FUR-CH-10004218"/>
    <x v="0"/>
    <x v="1"/>
    <x v="38"/>
    <n v="90.882000000000005"/>
    <n v="1"/>
    <n v="0.1"/>
    <n v="15.147"/>
  </r>
  <r>
    <n v="7827"/>
    <x v="3886"/>
    <x v="3"/>
    <x v="1108"/>
    <d v="2014-06-11T00:00:00"/>
    <s v="Standard Class"/>
    <s v="CY-12745"/>
    <s v="Craig Yedwab"/>
    <x v="1"/>
    <s v="United States"/>
    <x v="22"/>
    <x v="10"/>
    <n v="60610"/>
    <x v="2"/>
    <s v="TEC-PH-10004042"/>
    <x v="2"/>
    <x v="7"/>
    <x v="553"/>
    <n v="508.76799999999997"/>
    <n v="4"/>
    <n v="0.2"/>
    <n v="38.157600000000002"/>
  </r>
  <r>
    <n v="7828"/>
    <x v="3886"/>
    <x v="3"/>
    <x v="1108"/>
    <d v="2014-06-11T00:00:00"/>
    <s v="Standard Class"/>
    <s v="CY-12745"/>
    <s v="Craig Yedwab"/>
    <x v="1"/>
    <s v="United States"/>
    <x v="22"/>
    <x v="10"/>
    <n v="60610"/>
    <x v="2"/>
    <s v="OFF-EN-10001137"/>
    <x v="1"/>
    <x v="12"/>
    <x v="315"/>
    <n v="9.9120000000000008"/>
    <n v="3"/>
    <n v="0.2"/>
    <n v="3.2214"/>
  </r>
  <r>
    <n v="7829"/>
    <x v="3887"/>
    <x v="1"/>
    <x v="33"/>
    <d v="2012-01-05T00:00:00"/>
    <s v="Standard Class"/>
    <s v="BW-11110"/>
    <s v="Bart Watters"/>
    <x v="1"/>
    <s v="United States"/>
    <x v="70"/>
    <x v="1"/>
    <n v="92105"/>
    <x v="1"/>
    <s v="FUR-CH-10002017"/>
    <x v="0"/>
    <x v="1"/>
    <x v="1368"/>
    <n v="63.936"/>
    <n v="3"/>
    <n v="0.2"/>
    <n v="6.3936000000000002"/>
  </r>
  <r>
    <n v="7830"/>
    <x v="3887"/>
    <x v="1"/>
    <x v="33"/>
    <d v="2012-01-05T00:00:00"/>
    <s v="Standard Class"/>
    <s v="BW-11110"/>
    <s v="Bart Watters"/>
    <x v="1"/>
    <s v="United States"/>
    <x v="70"/>
    <x v="1"/>
    <n v="92105"/>
    <x v="1"/>
    <s v="OFF-AR-10000588"/>
    <x v="1"/>
    <x v="6"/>
    <x v="393"/>
    <n v="59.52"/>
    <n v="3"/>
    <n v="0"/>
    <n v="15.475199999999999"/>
  </r>
  <r>
    <n v="7831"/>
    <x v="3887"/>
    <x v="1"/>
    <x v="33"/>
    <d v="2012-01-05T00:00:00"/>
    <s v="Standard Class"/>
    <s v="BW-11110"/>
    <s v="Bart Watters"/>
    <x v="1"/>
    <s v="United States"/>
    <x v="70"/>
    <x v="1"/>
    <n v="92105"/>
    <x v="1"/>
    <s v="TEC-PH-10003174"/>
    <x v="2"/>
    <x v="7"/>
    <x v="1745"/>
    <n v="311.976"/>
    <n v="3"/>
    <n v="0.2"/>
    <n v="38.997"/>
  </r>
  <r>
    <n v="7832"/>
    <x v="3887"/>
    <x v="1"/>
    <x v="33"/>
    <d v="2012-01-05T00:00:00"/>
    <s v="Standard Class"/>
    <s v="BW-11110"/>
    <s v="Bart Watters"/>
    <x v="1"/>
    <s v="United States"/>
    <x v="70"/>
    <x v="1"/>
    <n v="92105"/>
    <x v="1"/>
    <s v="OFF-BI-10001524"/>
    <x v="1"/>
    <x v="8"/>
    <x v="298"/>
    <n v="50.351999999999997"/>
    <n v="3"/>
    <n v="0.2"/>
    <n v="17.623200000000001"/>
  </r>
  <r>
    <n v="7833"/>
    <x v="3888"/>
    <x v="0"/>
    <x v="195"/>
    <d v="2013-05-14T00:00:00"/>
    <s v="Standard Class"/>
    <s v="MB-18085"/>
    <s v="Mick Brown"/>
    <x v="0"/>
    <s v="United States"/>
    <x v="12"/>
    <x v="5"/>
    <n v="77036"/>
    <x v="2"/>
    <s v="TEC-PH-10001552"/>
    <x v="2"/>
    <x v="7"/>
    <x v="178"/>
    <n v="19.135999999999999"/>
    <n v="2"/>
    <n v="0.2"/>
    <n v="1.9136"/>
  </r>
  <r>
    <n v="7834"/>
    <x v="3889"/>
    <x v="1"/>
    <x v="1175"/>
    <d v="2012-01-28T00:00:00"/>
    <s v="Standard Class"/>
    <s v="CR-12820"/>
    <s v="Cyra Reiten"/>
    <x v="2"/>
    <s v="United States"/>
    <x v="487"/>
    <x v="2"/>
    <n v="33407"/>
    <x v="0"/>
    <s v="OFF-AR-10004757"/>
    <x v="1"/>
    <x v="6"/>
    <x v="342"/>
    <n v="13.12"/>
    <n v="5"/>
    <n v="0.2"/>
    <n v="2.1320000000000001"/>
  </r>
  <r>
    <n v="7835"/>
    <x v="3890"/>
    <x v="1"/>
    <x v="657"/>
    <d v="2012-04-17T00:00:00"/>
    <s v="Second Class"/>
    <s v="EB-14110"/>
    <s v="Eugene Barchas"/>
    <x v="0"/>
    <s v="United States"/>
    <x v="1"/>
    <x v="1"/>
    <n v="90045"/>
    <x v="1"/>
    <s v="FUR-TA-10002530"/>
    <x v="0"/>
    <x v="3"/>
    <x v="983"/>
    <n v="241.56800000000001"/>
    <n v="2"/>
    <n v="0.2"/>
    <n v="-15.098000000000001"/>
  </r>
  <r>
    <n v="7836"/>
    <x v="3890"/>
    <x v="1"/>
    <x v="657"/>
    <d v="2012-04-17T00:00:00"/>
    <s v="Second Class"/>
    <s v="EB-14110"/>
    <s v="Eugene Barchas"/>
    <x v="0"/>
    <s v="United States"/>
    <x v="1"/>
    <x v="1"/>
    <n v="90045"/>
    <x v="1"/>
    <s v="TEC-PH-10001494"/>
    <x v="2"/>
    <x v="7"/>
    <x v="708"/>
    <n v="479.92"/>
    <n v="2"/>
    <n v="0.2"/>
    <n v="41.993000000000002"/>
  </r>
  <r>
    <n v="7837"/>
    <x v="3891"/>
    <x v="1"/>
    <x v="12"/>
    <d v="2012-09-30T00:00:00"/>
    <s v="Standard Class"/>
    <s v="SH-19975"/>
    <s v="Sally Hughsby"/>
    <x v="1"/>
    <s v="United States"/>
    <x v="4"/>
    <x v="4"/>
    <n v="98103"/>
    <x v="1"/>
    <s v="FUR-CH-10004289"/>
    <x v="0"/>
    <x v="1"/>
    <x v="975"/>
    <n v="307.13600000000002"/>
    <n v="4"/>
    <n v="0.2"/>
    <n v="-11.5176"/>
  </r>
  <r>
    <n v="7838"/>
    <x v="3891"/>
    <x v="1"/>
    <x v="12"/>
    <d v="2012-09-30T00:00:00"/>
    <s v="Standard Class"/>
    <s v="SH-19975"/>
    <s v="Sally Hughsby"/>
    <x v="1"/>
    <s v="United States"/>
    <x v="4"/>
    <x v="4"/>
    <n v="98103"/>
    <x v="1"/>
    <s v="OFF-LA-10002945"/>
    <x v="1"/>
    <x v="2"/>
    <x v="1603"/>
    <n v="12.6"/>
    <n v="2"/>
    <n v="0"/>
    <n v="5.7960000000000003"/>
  </r>
  <r>
    <n v="7839"/>
    <x v="3891"/>
    <x v="1"/>
    <x v="12"/>
    <d v="2012-09-30T00:00:00"/>
    <s v="Standard Class"/>
    <s v="SH-19975"/>
    <s v="Sally Hughsby"/>
    <x v="1"/>
    <s v="United States"/>
    <x v="4"/>
    <x v="4"/>
    <n v="98103"/>
    <x v="1"/>
    <s v="TEC-AC-10002567"/>
    <x v="2"/>
    <x v="11"/>
    <x v="423"/>
    <n v="159.97999999999999"/>
    <n v="2"/>
    <n v="0"/>
    <n v="57.592799999999997"/>
  </r>
  <r>
    <n v="7840"/>
    <x v="3892"/>
    <x v="2"/>
    <x v="1176"/>
    <d v="2011-02-04T00:00:00"/>
    <s v="Standard Class"/>
    <s v="CV-12295"/>
    <s v="Christina VanderZanden"/>
    <x v="0"/>
    <s v="United States"/>
    <x v="96"/>
    <x v="23"/>
    <n v="50315"/>
    <x v="2"/>
    <s v="OFF-EN-10001509"/>
    <x v="1"/>
    <x v="12"/>
    <x v="29"/>
    <n v="6.12"/>
    <n v="3"/>
    <n v="0"/>
    <n v="2.8763999999999998"/>
  </r>
  <r>
    <n v="7841"/>
    <x v="3892"/>
    <x v="2"/>
    <x v="1176"/>
    <d v="2011-02-04T00:00:00"/>
    <s v="Standard Class"/>
    <s v="CV-12295"/>
    <s v="Christina VanderZanden"/>
    <x v="0"/>
    <s v="United States"/>
    <x v="96"/>
    <x v="23"/>
    <n v="50315"/>
    <x v="2"/>
    <s v="FUR-TA-10003954"/>
    <x v="0"/>
    <x v="3"/>
    <x v="1208"/>
    <n v="1184.72"/>
    <n v="4"/>
    <n v="0"/>
    <n v="106.62479999999999"/>
  </r>
  <r>
    <n v="7842"/>
    <x v="3893"/>
    <x v="0"/>
    <x v="19"/>
    <d v="2013-07-23T00:00:00"/>
    <s v="Standard Class"/>
    <s v="AT-10735"/>
    <s v="Annie Thurman"/>
    <x v="0"/>
    <s v="United States"/>
    <x v="20"/>
    <x v="15"/>
    <n v="10024"/>
    <x v="3"/>
    <s v="OFF-AP-10002892"/>
    <x v="1"/>
    <x v="9"/>
    <x v="9"/>
    <n v="45.96"/>
    <n v="2"/>
    <n v="0"/>
    <n v="13.788"/>
  </r>
  <r>
    <n v="7843"/>
    <x v="3894"/>
    <x v="2"/>
    <x v="987"/>
    <d v="2011-04-23T00:00:00"/>
    <s v="Second Class"/>
    <s v="AG-10390"/>
    <s v="Allen Goldenen"/>
    <x v="0"/>
    <s v="United States"/>
    <x v="81"/>
    <x v="17"/>
    <n v="22204"/>
    <x v="0"/>
    <s v="OFF-BI-10003638"/>
    <x v="1"/>
    <x v="8"/>
    <x v="607"/>
    <n v="58.05"/>
    <n v="3"/>
    <n v="0"/>
    <n v="26.702999999999999"/>
  </r>
  <r>
    <n v="7844"/>
    <x v="3894"/>
    <x v="2"/>
    <x v="987"/>
    <d v="2011-04-23T00:00:00"/>
    <s v="Second Class"/>
    <s v="AG-10390"/>
    <s v="Allen Goldenen"/>
    <x v="0"/>
    <s v="United States"/>
    <x v="81"/>
    <x v="17"/>
    <n v="22204"/>
    <x v="0"/>
    <s v="OFF-PA-10001569"/>
    <x v="1"/>
    <x v="10"/>
    <x v="55"/>
    <n v="71.28"/>
    <n v="11"/>
    <n v="0"/>
    <n v="34.214399999999998"/>
  </r>
  <r>
    <n v="7845"/>
    <x v="3895"/>
    <x v="3"/>
    <x v="246"/>
    <d v="2014-07-26T00:00:00"/>
    <s v="Standard Class"/>
    <s v="GM-14500"/>
    <s v="Gene McClure"/>
    <x v="0"/>
    <s v="United States"/>
    <x v="343"/>
    <x v="5"/>
    <n v="78577"/>
    <x v="2"/>
    <s v="FUR-TA-10001676"/>
    <x v="0"/>
    <x v="3"/>
    <x v="957"/>
    <n v="124.404"/>
    <n v="4"/>
    <n v="0.3"/>
    <n v="-21.3264"/>
  </r>
  <r>
    <n v="7846"/>
    <x v="3896"/>
    <x v="1"/>
    <x v="874"/>
    <d v="2012-02-10T00:00:00"/>
    <s v="Standard Class"/>
    <s v="JK-15205"/>
    <s v="Jamie Kunitz"/>
    <x v="0"/>
    <s v="United States"/>
    <x v="81"/>
    <x v="17"/>
    <n v="22204"/>
    <x v="0"/>
    <s v="OFF-PA-10001125"/>
    <x v="1"/>
    <x v="10"/>
    <x v="1012"/>
    <n v="154.9"/>
    <n v="5"/>
    <n v="0"/>
    <n v="69.704999999999998"/>
  </r>
  <r>
    <n v="7847"/>
    <x v="3896"/>
    <x v="1"/>
    <x v="874"/>
    <d v="2012-02-10T00:00:00"/>
    <s v="Standard Class"/>
    <s v="JK-15205"/>
    <s v="Jamie Kunitz"/>
    <x v="0"/>
    <s v="United States"/>
    <x v="81"/>
    <x v="17"/>
    <n v="22204"/>
    <x v="0"/>
    <s v="TEC-PH-10002496"/>
    <x v="2"/>
    <x v="7"/>
    <x v="490"/>
    <n v="1871.88"/>
    <n v="12"/>
    <n v="0"/>
    <n v="561.56399999999996"/>
  </r>
  <r>
    <n v="7848"/>
    <x v="3897"/>
    <x v="0"/>
    <x v="535"/>
    <d v="2013-03-03T00:00:00"/>
    <s v="Standard Class"/>
    <s v="DW-13540"/>
    <s v="Don Weiss"/>
    <x v="0"/>
    <s v="United States"/>
    <x v="12"/>
    <x v="5"/>
    <n v="77070"/>
    <x v="2"/>
    <s v="FUR-FU-10004053"/>
    <x v="0"/>
    <x v="5"/>
    <x v="1633"/>
    <n v="16.192"/>
    <n v="2"/>
    <n v="0.6"/>
    <n v="-6.8815999999999997"/>
  </r>
  <r>
    <n v="7849"/>
    <x v="3898"/>
    <x v="0"/>
    <x v="440"/>
    <d v="2013-07-05T00:00:00"/>
    <s v="Standard Class"/>
    <s v="AS-10090"/>
    <s v="Adam Shillingsburg"/>
    <x v="0"/>
    <s v="United States"/>
    <x v="218"/>
    <x v="5"/>
    <n v="75061"/>
    <x v="2"/>
    <s v="OFF-ST-10000321"/>
    <x v="1"/>
    <x v="4"/>
    <x v="1534"/>
    <n v="18.936"/>
    <n v="3"/>
    <n v="0.2"/>
    <n v="-3.7871999999999999"/>
  </r>
  <r>
    <n v="7850"/>
    <x v="3898"/>
    <x v="0"/>
    <x v="440"/>
    <d v="2013-07-05T00:00:00"/>
    <s v="Standard Class"/>
    <s v="AS-10090"/>
    <s v="Adam Shillingsburg"/>
    <x v="0"/>
    <s v="United States"/>
    <x v="218"/>
    <x v="5"/>
    <n v="75061"/>
    <x v="2"/>
    <s v="OFF-ST-10002957"/>
    <x v="1"/>
    <x v="4"/>
    <x v="1483"/>
    <n v="12.672000000000001"/>
    <n v="3"/>
    <n v="0.2"/>
    <n v="-3.1680000000000001"/>
  </r>
  <r>
    <n v="7851"/>
    <x v="3898"/>
    <x v="0"/>
    <x v="440"/>
    <d v="2013-07-05T00:00:00"/>
    <s v="Standard Class"/>
    <s v="AS-10090"/>
    <s v="Adam Shillingsburg"/>
    <x v="0"/>
    <s v="United States"/>
    <x v="218"/>
    <x v="5"/>
    <n v="75061"/>
    <x v="2"/>
    <s v="OFF-LA-10000973"/>
    <x v="1"/>
    <x v="2"/>
    <x v="826"/>
    <n v="5.04"/>
    <n v="2"/>
    <n v="0.2"/>
    <n v="1.764"/>
  </r>
  <r>
    <n v="7852"/>
    <x v="3899"/>
    <x v="2"/>
    <x v="337"/>
    <d v="2011-12-15T00:00:00"/>
    <s v="Standard Class"/>
    <s v="TS-21205"/>
    <s v="Thomas Seio"/>
    <x v="1"/>
    <s v="United States"/>
    <x v="22"/>
    <x v="10"/>
    <n v="60653"/>
    <x v="2"/>
    <s v="OFF-PA-10000143"/>
    <x v="1"/>
    <x v="10"/>
    <x v="1692"/>
    <n v="8.4480000000000004"/>
    <n v="2"/>
    <n v="0.2"/>
    <n v="2.9567999999999999"/>
  </r>
  <r>
    <n v="7853"/>
    <x v="3899"/>
    <x v="2"/>
    <x v="337"/>
    <d v="2011-12-15T00:00:00"/>
    <s v="Standard Class"/>
    <s v="TS-21205"/>
    <s v="Thomas Seio"/>
    <x v="1"/>
    <s v="United States"/>
    <x v="22"/>
    <x v="10"/>
    <n v="60653"/>
    <x v="2"/>
    <s v="OFF-AP-10003287"/>
    <x v="1"/>
    <x v="9"/>
    <x v="538"/>
    <n v="20.388000000000002"/>
    <n v="2"/>
    <n v="0.8"/>
    <n v="-53.008800000000001"/>
  </r>
  <r>
    <n v="7854"/>
    <x v="3900"/>
    <x v="1"/>
    <x v="707"/>
    <d v="2012-12-29T00:00:00"/>
    <s v="Standard Class"/>
    <s v="SM-20320"/>
    <s v="Sean Miller"/>
    <x v="2"/>
    <s v="United States"/>
    <x v="1"/>
    <x v="1"/>
    <n v="90049"/>
    <x v="1"/>
    <s v="OFF-PA-10001526"/>
    <x v="1"/>
    <x v="10"/>
    <x v="1030"/>
    <n v="9.9600000000000009"/>
    <n v="2"/>
    <n v="0"/>
    <n v="4.8803999999999998"/>
  </r>
  <r>
    <n v="7855"/>
    <x v="3901"/>
    <x v="3"/>
    <x v="226"/>
    <d v="2014-12-13T00:00:00"/>
    <s v="Standard Class"/>
    <s v="BH-11710"/>
    <s v="Brosina Hoffman"/>
    <x v="0"/>
    <s v="United States"/>
    <x v="413"/>
    <x v="35"/>
    <n v="39401"/>
    <x v="0"/>
    <s v="OFF-AP-10004540"/>
    <x v="1"/>
    <x v="9"/>
    <x v="1294"/>
    <n v="320.64"/>
    <n v="4"/>
    <n v="0"/>
    <n v="89.779200000000003"/>
  </r>
  <r>
    <n v="7856"/>
    <x v="3901"/>
    <x v="3"/>
    <x v="226"/>
    <d v="2014-12-13T00:00:00"/>
    <s v="Standard Class"/>
    <s v="BH-11710"/>
    <s v="Brosina Hoffman"/>
    <x v="0"/>
    <s v="United States"/>
    <x v="413"/>
    <x v="35"/>
    <n v="39401"/>
    <x v="0"/>
    <s v="TEC-AC-10001266"/>
    <x v="2"/>
    <x v="11"/>
    <x v="196"/>
    <n v="52"/>
    <n v="4"/>
    <n v="0"/>
    <n v="23.4"/>
  </r>
  <r>
    <n v="7857"/>
    <x v="3902"/>
    <x v="2"/>
    <x v="992"/>
    <d v="2011-01-06T00:00:00"/>
    <s v="First Class"/>
    <s v="LW-16825"/>
    <s v="Laurel Workman"/>
    <x v="1"/>
    <s v="United States"/>
    <x v="20"/>
    <x v="15"/>
    <n v="10024"/>
    <x v="3"/>
    <s v="OFF-BI-10004233"/>
    <x v="1"/>
    <x v="8"/>
    <x v="1377"/>
    <n v="25.584"/>
    <n v="2"/>
    <n v="0.2"/>
    <n v="8.9543999999999997"/>
  </r>
  <r>
    <n v="7858"/>
    <x v="3902"/>
    <x v="2"/>
    <x v="992"/>
    <d v="2011-01-06T00:00:00"/>
    <s v="First Class"/>
    <s v="LW-16825"/>
    <s v="Laurel Workman"/>
    <x v="1"/>
    <s v="United States"/>
    <x v="20"/>
    <x v="15"/>
    <n v="10024"/>
    <x v="3"/>
    <s v="TEC-PH-10003505"/>
    <x v="2"/>
    <x v="7"/>
    <x v="901"/>
    <n v="464"/>
    <n v="5"/>
    <n v="0"/>
    <n v="134.56"/>
  </r>
  <r>
    <n v="7859"/>
    <x v="3902"/>
    <x v="2"/>
    <x v="992"/>
    <d v="2011-01-06T00:00:00"/>
    <s v="First Class"/>
    <s v="LW-16825"/>
    <s v="Laurel Workman"/>
    <x v="1"/>
    <s v="United States"/>
    <x v="20"/>
    <x v="15"/>
    <n v="10024"/>
    <x v="3"/>
    <s v="OFF-AP-10001005"/>
    <x v="1"/>
    <x v="9"/>
    <x v="1131"/>
    <n v="235.95"/>
    <n v="3"/>
    <n v="0"/>
    <n v="77.863500000000002"/>
  </r>
  <r>
    <n v="7860"/>
    <x v="3902"/>
    <x v="2"/>
    <x v="992"/>
    <d v="2011-01-06T00:00:00"/>
    <s v="First Class"/>
    <s v="LW-16825"/>
    <s v="Laurel Workman"/>
    <x v="1"/>
    <s v="United States"/>
    <x v="20"/>
    <x v="15"/>
    <n v="10024"/>
    <x v="3"/>
    <s v="OFF-PA-10001712"/>
    <x v="1"/>
    <x v="10"/>
    <x v="974"/>
    <n v="39.96"/>
    <n v="4"/>
    <n v="0"/>
    <n v="17.981999999999999"/>
  </r>
  <r>
    <n v="7861"/>
    <x v="3903"/>
    <x v="3"/>
    <x v="580"/>
    <d v="2014-07-03T00:00:00"/>
    <s v="Standard Class"/>
    <s v="JA-15970"/>
    <s v="Joseph Airdo"/>
    <x v="0"/>
    <s v="United States"/>
    <x v="191"/>
    <x v="24"/>
    <n v="44221"/>
    <x v="3"/>
    <s v="OFF-BI-10002353"/>
    <x v="1"/>
    <x v="8"/>
    <x v="1068"/>
    <n v="18.527999999999999"/>
    <n v="4"/>
    <n v="0.7"/>
    <n v="-12.352"/>
  </r>
  <r>
    <n v="7862"/>
    <x v="3904"/>
    <x v="1"/>
    <x v="88"/>
    <d v="2012-10-17T00:00:00"/>
    <s v="Standard Class"/>
    <s v="KA-16525"/>
    <s v="Kelly Andreada"/>
    <x v="0"/>
    <s v="United States"/>
    <x v="4"/>
    <x v="4"/>
    <n v="98103"/>
    <x v="1"/>
    <s v="TEC-AC-10003038"/>
    <x v="2"/>
    <x v="11"/>
    <x v="1024"/>
    <n v="17.899999999999999"/>
    <n v="2"/>
    <n v="0"/>
    <n v="3.4009999999999998"/>
  </r>
  <r>
    <n v="7863"/>
    <x v="3904"/>
    <x v="1"/>
    <x v="88"/>
    <d v="2012-10-17T00:00:00"/>
    <s v="Standard Class"/>
    <s v="KA-16525"/>
    <s v="Kelly Andreada"/>
    <x v="0"/>
    <s v="United States"/>
    <x v="4"/>
    <x v="4"/>
    <n v="98103"/>
    <x v="1"/>
    <s v="OFF-ST-10000934"/>
    <x v="1"/>
    <x v="4"/>
    <x v="352"/>
    <n v="81.96"/>
    <n v="2"/>
    <n v="0"/>
    <n v="0"/>
  </r>
  <r>
    <n v="7864"/>
    <x v="3905"/>
    <x v="1"/>
    <x v="1177"/>
    <d v="2012-07-19T00:00:00"/>
    <s v="Second Class"/>
    <s v="TG-21310"/>
    <s v="Toby Gnade"/>
    <x v="0"/>
    <s v="United States"/>
    <x v="123"/>
    <x v="16"/>
    <n v="85204"/>
    <x v="1"/>
    <s v="OFF-ST-10002743"/>
    <x v="1"/>
    <x v="4"/>
    <x v="413"/>
    <n v="272.73599999999999"/>
    <n v="3"/>
    <n v="0.2"/>
    <n v="-64.774799999999999"/>
  </r>
  <r>
    <n v="7865"/>
    <x v="3905"/>
    <x v="1"/>
    <x v="1177"/>
    <d v="2012-07-19T00:00:00"/>
    <s v="Second Class"/>
    <s v="TG-21310"/>
    <s v="Toby Gnade"/>
    <x v="0"/>
    <s v="United States"/>
    <x v="123"/>
    <x v="16"/>
    <n v="85204"/>
    <x v="1"/>
    <s v="OFF-PA-10001846"/>
    <x v="1"/>
    <x v="10"/>
    <x v="1807"/>
    <n v="18.495999999999999"/>
    <n v="4"/>
    <n v="0.2"/>
    <n v="6.7047999999999996"/>
  </r>
  <r>
    <n v="7866"/>
    <x v="3905"/>
    <x v="1"/>
    <x v="1177"/>
    <d v="2012-07-19T00:00:00"/>
    <s v="Second Class"/>
    <s v="TG-21310"/>
    <s v="Toby Gnade"/>
    <x v="0"/>
    <s v="United States"/>
    <x v="123"/>
    <x v="16"/>
    <n v="85204"/>
    <x v="1"/>
    <s v="FUR-CH-10004287"/>
    <x v="0"/>
    <x v="1"/>
    <x v="156"/>
    <n v="441.92"/>
    <n v="2"/>
    <n v="0.2"/>
    <n v="49.716000000000001"/>
  </r>
  <r>
    <n v="7867"/>
    <x v="3905"/>
    <x v="1"/>
    <x v="1177"/>
    <d v="2012-07-19T00:00:00"/>
    <s v="Second Class"/>
    <s v="TG-21310"/>
    <s v="Toby Gnade"/>
    <x v="0"/>
    <s v="United States"/>
    <x v="123"/>
    <x v="16"/>
    <n v="85204"/>
    <x v="1"/>
    <s v="FUR-BO-10001608"/>
    <x v="0"/>
    <x v="0"/>
    <x v="1523"/>
    <n v="127.764"/>
    <n v="6"/>
    <n v="0.7"/>
    <n v="-191.64599999999999"/>
  </r>
  <r>
    <n v="7868"/>
    <x v="3906"/>
    <x v="2"/>
    <x v="84"/>
    <d v="2011-11-24T00:00:00"/>
    <s v="Second Class"/>
    <s v="DB-13360"/>
    <s v="Dennis Bolton"/>
    <x v="2"/>
    <s v="United States"/>
    <x v="288"/>
    <x v="7"/>
    <n v="84106"/>
    <x v="1"/>
    <s v="OFF-PA-10000357"/>
    <x v="1"/>
    <x v="10"/>
    <x v="1219"/>
    <n v="166.44"/>
    <n v="3"/>
    <n v="0"/>
    <n v="79.891199999999998"/>
  </r>
  <r>
    <n v="7869"/>
    <x v="3907"/>
    <x v="0"/>
    <x v="1022"/>
    <d v="2013-03-06T00:00:00"/>
    <s v="Standard Class"/>
    <s v="LS-17245"/>
    <s v="Lynn Smith"/>
    <x v="0"/>
    <s v="United States"/>
    <x v="1"/>
    <x v="1"/>
    <n v="90045"/>
    <x v="1"/>
    <s v="OFF-PA-10000575"/>
    <x v="1"/>
    <x v="10"/>
    <x v="1050"/>
    <n v="13.38"/>
    <n v="2"/>
    <n v="0"/>
    <n v="6.1547999999999998"/>
  </r>
  <r>
    <n v="7870"/>
    <x v="3908"/>
    <x v="3"/>
    <x v="445"/>
    <d v="2014-10-07T00:00:00"/>
    <s v="Standard Class"/>
    <s v="MO-17950"/>
    <s v="Michael Oakman"/>
    <x v="0"/>
    <s v="United States"/>
    <x v="108"/>
    <x v="3"/>
    <n v="28540"/>
    <x v="0"/>
    <s v="TEC-AC-10002167"/>
    <x v="2"/>
    <x v="11"/>
    <x v="46"/>
    <n v="24"/>
    <n v="2"/>
    <n v="0.2"/>
    <n v="-2.7"/>
  </r>
  <r>
    <n v="7871"/>
    <x v="3909"/>
    <x v="3"/>
    <x v="145"/>
    <d v="2014-09-30T00:00:00"/>
    <s v="Standard Class"/>
    <s v="CA-11965"/>
    <s v="Carol Adams"/>
    <x v="1"/>
    <s v="United States"/>
    <x v="80"/>
    <x v="24"/>
    <n v="44107"/>
    <x v="3"/>
    <s v="OFF-EN-10004459"/>
    <x v="1"/>
    <x v="12"/>
    <x v="655"/>
    <n v="24.448"/>
    <n v="4"/>
    <n v="0.2"/>
    <n v="8.8623999999999992"/>
  </r>
  <r>
    <n v="7872"/>
    <x v="3910"/>
    <x v="0"/>
    <x v="339"/>
    <d v="2013-08-10T00:00:00"/>
    <s v="Standard Class"/>
    <s v="DB-12910"/>
    <s v="Daniel Byrd"/>
    <x v="2"/>
    <s v="United States"/>
    <x v="453"/>
    <x v="1"/>
    <n v="92630"/>
    <x v="1"/>
    <s v="OFF-LA-10002271"/>
    <x v="1"/>
    <x v="2"/>
    <x v="635"/>
    <n v="6.16"/>
    <n v="2"/>
    <n v="0"/>
    <n v="2.9567999999999999"/>
  </r>
  <r>
    <n v="7873"/>
    <x v="3910"/>
    <x v="0"/>
    <x v="339"/>
    <d v="2013-08-10T00:00:00"/>
    <s v="Standard Class"/>
    <s v="DB-12910"/>
    <s v="Daniel Byrd"/>
    <x v="2"/>
    <s v="United States"/>
    <x v="453"/>
    <x v="1"/>
    <n v="92630"/>
    <x v="1"/>
    <s v="FUR-CH-10004063"/>
    <x v="0"/>
    <x v="1"/>
    <x v="120"/>
    <n v="915.13599999999997"/>
    <n v="4"/>
    <n v="0.2"/>
    <n v="102.9528"/>
  </r>
  <r>
    <n v="7874"/>
    <x v="3910"/>
    <x v="0"/>
    <x v="339"/>
    <d v="2013-08-10T00:00:00"/>
    <s v="Standard Class"/>
    <s v="DB-12910"/>
    <s v="Daniel Byrd"/>
    <x v="2"/>
    <s v="United States"/>
    <x v="453"/>
    <x v="1"/>
    <n v="92630"/>
    <x v="1"/>
    <s v="OFF-PA-10004610"/>
    <x v="1"/>
    <x v="10"/>
    <x v="1511"/>
    <n v="8.56"/>
    <n v="2"/>
    <n v="0"/>
    <n v="3.8519999999999999"/>
  </r>
  <r>
    <n v="7875"/>
    <x v="3910"/>
    <x v="0"/>
    <x v="339"/>
    <d v="2013-08-10T00:00:00"/>
    <s v="Standard Class"/>
    <s v="DB-12910"/>
    <s v="Daniel Byrd"/>
    <x v="2"/>
    <s v="United States"/>
    <x v="453"/>
    <x v="1"/>
    <n v="92630"/>
    <x v="1"/>
    <s v="OFF-PA-10001878"/>
    <x v="1"/>
    <x v="10"/>
    <x v="1161"/>
    <n v="97.82"/>
    <n v="2"/>
    <n v="0"/>
    <n v="45.9754"/>
  </r>
  <r>
    <n v="7876"/>
    <x v="3911"/>
    <x v="3"/>
    <x v="428"/>
    <d v="2014-09-16T00:00:00"/>
    <s v="Standard Class"/>
    <s v="DK-12835"/>
    <s v="Damala Kotsonis"/>
    <x v="1"/>
    <s v="United States"/>
    <x v="32"/>
    <x v="21"/>
    <n v="97206"/>
    <x v="1"/>
    <s v="OFF-PA-10002036"/>
    <x v="1"/>
    <x v="10"/>
    <x v="325"/>
    <n v="31.103999999999999"/>
    <n v="6"/>
    <n v="0.2"/>
    <n v="11.2752"/>
  </r>
  <r>
    <n v="7877"/>
    <x v="3911"/>
    <x v="3"/>
    <x v="428"/>
    <d v="2014-09-16T00:00:00"/>
    <s v="Standard Class"/>
    <s v="DK-12835"/>
    <s v="Damala Kotsonis"/>
    <x v="1"/>
    <s v="United States"/>
    <x v="32"/>
    <x v="21"/>
    <n v="97206"/>
    <x v="1"/>
    <s v="OFF-AP-10003278"/>
    <x v="1"/>
    <x v="9"/>
    <x v="1784"/>
    <n v="11.176"/>
    <n v="1"/>
    <n v="0.2"/>
    <n v="0.83819999999999995"/>
  </r>
  <r>
    <n v="7878"/>
    <x v="3912"/>
    <x v="1"/>
    <x v="899"/>
    <d v="2012-03-18T00:00:00"/>
    <s v="Standard Class"/>
    <s v="EB-14170"/>
    <s v="Evan Bailliet"/>
    <x v="0"/>
    <s v="United States"/>
    <x v="35"/>
    <x v="3"/>
    <n v="28205"/>
    <x v="0"/>
    <s v="OFF-LA-10001641"/>
    <x v="1"/>
    <x v="2"/>
    <x v="1022"/>
    <n v="5.04"/>
    <n v="2"/>
    <n v="0.2"/>
    <n v="1.764"/>
  </r>
  <r>
    <n v="7879"/>
    <x v="3913"/>
    <x v="0"/>
    <x v="896"/>
    <d v="2013-05-12T00:00:00"/>
    <s v="Second Class"/>
    <s v="DR-12940"/>
    <s v="Daniel Raglin"/>
    <x v="2"/>
    <s v="United States"/>
    <x v="34"/>
    <x v="10"/>
    <n v="60505"/>
    <x v="2"/>
    <s v="FUR-FU-10003806"/>
    <x v="0"/>
    <x v="5"/>
    <x v="1795"/>
    <n v="242.17599999999999"/>
    <n v="4"/>
    <n v="0.6"/>
    <n v="-302.72000000000003"/>
  </r>
  <r>
    <n v="7880"/>
    <x v="3914"/>
    <x v="0"/>
    <x v="403"/>
    <d v="2013-06-22T00:00:00"/>
    <s v="Standard Class"/>
    <s v="JS-15685"/>
    <s v="Jim Sink"/>
    <x v="1"/>
    <s v="United States"/>
    <x v="10"/>
    <x v="9"/>
    <n v="19140"/>
    <x v="3"/>
    <s v="FUR-TA-10003392"/>
    <x v="0"/>
    <x v="3"/>
    <x v="1639"/>
    <n v="337.17599999999999"/>
    <n v="2"/>
    <n v="0.4"/>
    <n v="-118.0116"/>
  </r>
  <r>
    <n v="7881"/>
    <x v="3915"/>
    <x v="3"/>
    <x v="734"/>
    <d v="2014-07-12T00:00:00"/>
    <s v="Second Class"/>
    <s v="LC-16870"/>
    <s v="Lena Cacioppo"/>
    <x v="0"/>
    <s v="United States"/>
    <x v="377"/>
    <x v="22"/>
    <n v="80229"/>
    <x v="1"/>
    <s v="OFF-AR-10003856"/>
    <x v="1"/>
    <x v="6"/>
    <x v="444"/>
    <n v="13.343999999999999"/>
    <n v="6"/>
    <n v="0.2"/>
    <n v="1.0007999999999999"/>
  </r>
  <r>
    <n v="7882"/>
    <x v="3915"/>
    <x v="3"/>
    <x v="734"/>
    <d v="2014-07-12T00:00:00"/>
    <s v="Second Class"/>
    <s v="LC-16870"/>
    <s v="Lena Cacioppo"/>
    <x v="0"/>
    <s v="United States"/>
    <x v="377"/>
    <x v="22"/>
    <n v="80229"/>
    <x v="1"/>
    <s v="TEC-AC-10002006"/>
    <x v="2"/>
    <x v="11"/>
    <x v="1078"/>
    <n v="76.751999999999995"/>
    <n v="6"/>
    <n v="0.2"/>
    <n v="10.5534"/>
  </r>
  <r>
    <n v="7883"/>
    <x v="3915"/>
    <x v="3"/>
    <x v="734"/>
    <d v="2014-07-12T00:00:00"/>
    <s v="Second Class"/>
    <s v="LC-16870"/>
    <s v="Lena Cacioppo"/>
    <x v="0"/>
    <s v="United States"/>
    <x v="377"/>
    <x v="22"/>
    <n v="80229"/>
    <x v="1"/>
    <s v="TEC-AC-10002006"/>
    <x v="2"/>
    <x v="11"/>
    <x v="1078"/>
    <n v="102.336"/>
    <n v="8"/>
    <n v="0.2"/>
    <n v="14.071199999999999"/>
  </r>
  <r>
    <n v="7884"/>
    <x v="3915"/>
    <x v="3"/>
    <x v="734"/>
    <d v="2014-07-12T00:00:00"/>
    <s v="Second Class"/>
    <s v="LC-16870"/>
    <s v="Lena Cacioppo"/>
    <x v="0"/>
    <s v="United States"/>
    <x v="377"/>
    <x v="22"/>
    <n v="80229"/>
    <x v="1"/>
    <s v="OFF-PA-10002246"/>
    <x v="1"/>
    <x v="10"/>
    <x v="1386"/>
    <n v="10.32"/>
    <n v="2"/>
    <n v="0.2"/>
    <n v="3.7410000000000001"/>
  </r>
  <r>
    <n v="7885"/>
    <x v="3915"/>
    <x v="3"/>
    <x v="734"/>
    <d v="2014-07-12T00:00:00"/>
    <s v="Second Class"/>
    <s v="LC-16870"/>
    <s v="Lena Cacioppo"/>
    <x v="0"/>
    <s v="United States"/>
    <x v="377"/>
    <x v="22"/>
    <n v="80229"/>
    <x v="1"/>
    <s v="OFF-SU-10004782"/>
    <x v="1"/>
    <x v="14"/>
    <x v="1548"/>
    <n v="47.32"/>
    <n v="7"/>
    <n v="0.2"/>
    <n v="5.915"/>
  </r>
  <r>
    <n v="7886"/>
    <x v="3915"/>
    <x v="3"/>
    <x v="734"/>
    <d v="2014-07-12T00:00:00"/>
    <s v="Second Class"/>
    <s v="LC-16870"/>
    <s v="Lena Cacioppo"/>
    <x v="0"/>
    <s v="United States"/>
    <x v="377"/>
    <x v="22"/>
    <n v="80229"/>
    <x v="1"/>
    <s v="FUR-FU-10004351"/>
    <x v="0"/>
    <x v="5"/>
    <x v="33"/>
    <n v="23.376000000000001"/>
    <n v="3"/>
    <n v="0.2"/>
    <n v="7.0128000000000004"/>
  </r>
  <r>
    <n v="7887"/>
    <x v="3915"/>
    <x v="3"/>
    <x v="734"/>
    <d v="2014-07-12T00:00:00"/>
    <s v="Second Class"/>
    <s v="LC-16870"/>
    <s v="Lena Cacioppo"/>
    <x v="0"/>
    <s v="United States"/>
    <x v="377"/>
    <x v="22"/>
    <n v="80229"/>
    <x v="1"/>
    <s v="FUR-FU-10004270"/>
    <x v="0"/>
    <x v="5"/>
    <x v="989"/>
    <n v="16.72"/>
    <n v="5"/>
    <n v="0.2"/>
    <n v="3.3439999999999999"/>
  </r>
  <r>
    <n v="7888"/>
    <x v="3915"/>
    <x v="3"/>
    <x v="734"/>
    <d v="2014-07-12T00:00:00"/>
    <s v="Second Class"/>
    <s v="LC-16870"/>
    <s v="Lena Cacioppo"/>
    <x v="0"/>
    <s v="United States"/>
    <x v="377"/>
    <x v="22"/>
    <n v="80229"/>
    <x v="1"/>
    <s v="FUR-FU-10004053"/>
    <x v="0"/>
    <x v="5"/>
    <x v="1633"/>
    <n v="16.192"/>
    <n v="1"/>
    <n v="0.2"/>
    <n v="4.6551999999999998"/>
  </r>
  <r>
    <n v="7889"/>
    <x v="3916"/>
    <x v="0"/>
    <x v="765"/>
    <d v="2013-08-23T00:00:00"/>
    <s v="Standard Class"/>
    <s v="JP-15520"/>
    <s v="Jeremy Pistek"/>
    <x v="0"/>
    <s v="United States"/>
    <x v="498"/>
    <x v="1"/>
    <n v="95616"/>
    <x v="1"/>
    <s v="OFF-PA-10000019"/>
    <x v="1"/>
    <x v="10"/>
    <x v="704"/>
    <n v="32.4"/>
    <n v="5"/>
    <n v="0"/>
    <n v="15.552"/>
  </r>
  <r>
    <n v="7890"/>
    <x v="3917"/>
    <x v="0"/>
    <x v="591"/>
    <d v="2013-12-30T00:00:00"/>
    <s v="Standard Class"/>
    <s v="TS-21655"/>
    <s v="Trudy Schmidt"/>
    <x v="0"/>
    <s v="United States"/>
    <x v="115"/>
    <x v="36"/>
    <n v="72701"/>
    <x v="0"/>
    <s v="OFF-AR-10003811"/>
    <x v="1"/>
    <x v="6"/>
    <x v="449"/>
    <n v="19.89"/>
    <n v="9"/>
    <n v="0"/>
    <n v="5.3703000000000003"/>
  </r>
  <r>
    <n v="7891"/>
    <x v="3917"/>
    <x v="0"/>
    <x v="591"/>
    <d v="2013-12-30T00:00:00"/>
    <s v="Standard Class"/>
    <s v="TS-21655"/>
    <s v="Trudy Schmidt"/>
    <x v="0"/>
    <s v="United States"/>
    <x v="115"/>
    <x v="36"/>
    <n v="72701"/>
    <x v="0"/>
    <s v="TEC-AC-10001838"/>
    <x v="2"/>
    <x v="11"/>
    <x v="645"/>
    <n v="399.98"/>
    <n v="2"/>
    <n v="0"/>
    <n v="171.9914"/>
  </r>
  <r>
    <n v="7892"/>
    <x v="3917"/>
    <x v="0"/>
    <x v="591"/>
    <d v="2013-12-30T00:00:00"/>
    <s v="Standard Class"/>
    <s v="TS-21655"/>
    <s v="Trudy Schmidt"/>
    <x v="0"/>
    <s v="United States"/>
    <x v="115"/>
    <x v="36"/>
    <n v="72701"/>
    <x v="0"/>
    <s v="FUR-FU-10003553"/>
    <x v="0"/>
    <x v="5"/>
    <x v="563"/>
    <n v="343.85"/>
    <n v="5"/>
    <n v="0"/>
    <n v="137.54"/>
  </r>
  <r>
    <n v="7893"/>
    <x v="3917"/>
    <x v="0"/>
    <x v="591"/>
    <d v="2013-12-30T00:00:00"/>
    <s v="Standard Class"/>
    <s v="TS-21655"/>
    <s v="Trudy Schmidt"/>
    <x v="0"/>
    <s v="United States"/>
    <x v="115"/>
    <x v="36"/>
    <n v="72701"/>
    <x v="0"/>
    <s v="OFF-PA-10003302"/>
    <x v="1"/>
    <x v="10"/>
    <x v="1712"/>
    <n v="106.32"/>
    <n v="3"/>
    <n v="0"/>
    <n v="49.970399999999998"/>
  </r>
  <r>
    <n v="7894"/>
    <x v="3918"/>
    <x v="3"/>
    <x v="283"/>
    <d v="2014-07-31T00:00:00"/>
    <s v="Standard Class"/>
    <s v="NM-18445"/>
    <s v="Nathan Mautz"/>
    <x v="2"/>
    <s v="United States"/>
    <x v="20"/>
    <x v="15"/>
    <n v="10011"/>
    <x v="3"/>
    <s v="OFF-BI-10002412"/>
    <x v="1"/>
    <x v="8"/>
    <x v="323"/>
    <n v="13.92"/>
    <n v="3"/>
    <n v="0.2"/>
    <n v="4.3499999999999996"/>
  </r>
  <r>
    <n v="7895"/>
    <x v="3919"/>
    <x v="3"/>
    <x v="548"/>
    <d v="2014-06-26T00:00:00"/>
    <s v="Standard Class"/>
    <s v="EH-14125"/>
    <s v="Eugene Hildebrand"/>
    <x v="2"/>
    <s v="United States"/>
    <x v="320"/>
    <x v="48"/>
    <n v="26003"/>
    <x v="3"/>
    <s v="OFF-BI-10002852"/>
    <x v="1"/>
    <x v="8"/>
    <x v="91"/>
    <n v="82.4"/>
    <n v="5"/>
    <n v="0"/>
    <n v="40.375999999999998"/>
  </r>
  <r>
    <n v="7896"/>
    <x v="3919"/>
    <x v="3"/>
    <x v="548"/>
    <d v="2014-06-26T00:00:00"/>
    <s v="Standard Class"/>
    <s v="EH-14125"/>
    <s v="Eugene Hildebrand"/>
    <x v="2"/>
    <s v="United States"/>
    <x v="320"/>
    <x v="48"/>
    <n v="26003"/>
    <x v="3"/>
    <s v="OFF-BI-10000145"/>
    <x v="1"/>
    <x v="8"/>
    <x v="735"/>
    <n v="6.24"/>
    <n v="2"/>
    <n v="0"/>
    <n v="3.0575999999999999"/>
  </r>
  <r>
    <n v="7897"/>
    <x v="3919"/>
    <x v="3"/>
    <x v="548"/>
    <d v="2014-06-26T00:00:00"/>
    <s v="Standard Class"/>
    <s v="EH-14125"/>
    <s v="Eugene Hildebrand"/>
    <x v="2"/>
    <s v="United States"/>
    <x v="320"/>
    <x v="48"/>
    <n v="26003"/>
    <x v="3"/>
    <s v="OFF-PA-10001970"/>
    <x v="1"/>
    <x v="10"/>
    <x v="361"/>
    <n v="447.84"/>
    <n v="8"/>
    <n v="0"/>
    <n v="219.44159999999999"/>
  </r>
  <r>
    <n v="7898"/>
    <x v="3920"/>
    <x v="3"/>
    <x v="802"/>
    <d v="2014-08-19T00:00:00"/>
    <s v="Standard Class"/>
    <s v="DC-12850"/>
    <s v="Dan Campbell"/>
    <x v="0"/>
    <s v="United States"/>
    <x v="26"/>
    <x v="18"/>
    <n v="38109"/>
    <x v="0"/>
    <s v="OFF-AP-10001563"/>
    <x v="1"/>
    <x v="9"/>
    <x v="530"/>
    <n v="272.048"/>
    <n v="7"/>
    <n v="0.2"/>
    <n v="30.605399999999999"/>
  </r>
  <r>
    <n v="7899"/>
    <x v="3920"/>
    <x v="3"/>
    <x v="802"/>
    <d v="2014-08-19T00:00:00"/>
    <s v="Standard Class"/>
    <s v="DC-12850"/>
    <s v="Dan Campbell"/>
    <x v="0"/>
    <s v="United States"/>
    <x v="26"/>
    <x v="18"/>
    <n v="38109"/>
    <x v="0"/>
    <s v="OFF-BI-10001359"/>
    <x v="1"/>
    <x v="8"/>
    <x v="1153"/>
    <n v="1614.5820000000001"/>
    <n v="6"/>
    <n v="0.7"/>
    <n v="-1237.8462"/>
  </r>
  <r>
    <n v="7900"/>
    <x v="3920"/>
    <x v="3"/>
    <x v="802"/>
    <d v="2014-08-19T00:00:00"/>
    <s v="Standard Class"/>
    <s v="DC-12850"/>
    <s v="Dan Campbell"/>
    <x v="0"/>
    <s v="United States"/>
    <x v="26"/>
    <x v="18"/>
    <n v="38109"/>
    <x v="0"/>
    <s v="OFF-FA-10003495"/>
    <x v="1"/>
    <x v="13"/>
    <x v="33"/>
    <n v="24.32"/>
    <n v="5"/>
    <n v="0.2"/>
    <n v="9.1199999999999992"/>
  </r>
  <r>
    <n v="7901"/>
    <x v="3920"/>
    <x v="3"/>
    <x v="802"/>
    <d v="2014-08-19T00:00:00"/>
    <s v="Standard Class"/>
    <s v="DC-12850"/>
    <s v="Dan Campbell"/>
    <x v="0"/>
    <s v="United States"/>
    <x v="26"/>
    <x v="18"/>
    <n v="38109"/>
    <x v="0"/>
    <s v="TEC-AC-10003709"/>
    <x v="2"/>
    <x v="11"/>
    <x v="1404"/>
    <n v="1.5840000000000001"/>
    <n v="2"/>
    <n v="0.2"/>
    <n v="0.47520000000000001"/>
  </r>
  <r>
    <n v="7902"/>
    <x v="3920"/>
    <x v="3"/>
    <x v="802"/>
    <d v="2014-08-19T00:00:00"/>
    <s v="Standard Class"/>
    <s v="DC-12850"/>
    <s v="Dan Campbell"/>
    <x v="0"/>
    <s v="United States"/>
    <x v="26"/>
    <x v="18"/>
    <n v="38109"/>
    <x v="0"/>
    <s v="FUR-FU-10003268"/>
    <x v="0"/>
    <x v="5"/>
    <x v="876"/>
    <n v="31.984000000000002"/>
    <n v="1"/>
    <n v="0.2"/>
    <n v="0"/>
  </r>
  <r>
    <n v="7903"/>
    <x v="3920"/>
    <x v="3"/>
    <x v="802"/>
    <d v="2014-08-19T00:00:00"/>
    <s v="Standard Class"/>
    <s v="DC-12850"/>
    <s v="Dan Campbell"/>
    <x v="0"/>
    <s v="United States"/>
    <x v="26"/>
    <x v="18"/>
    <n v="38109"/>
    <x v="0"/>
    <s v="OFF-EN-10003845"/>
    <x v="1"/>
    <x v="12"/>
    <x v="431"/>
    <n v="14.76"/>
    <n v="5"/>
    <n v="0.2"/>
    <n v="4.7969999999999997"/>
  </r>
  <r>
    <n v="7904"/>
    <x v="3920"/>
    <x v="3"/>
    <x v="802"/>
    <d v="2014-08-19T00:00:00"/>
    <s v="Standard Class"/>
    <s v="DC-12850"/>
    <s v="Dan Campbell"/>
    <x v="0"/>
    <s v="United States"/>
    <x v="26"/>
    <x v="18"/>
    <n v="38109"/>
    <x v="0"/>
    <s v="FUR-CH-10002073"/>
    <x v="0"/>
    <x v="1"/>
    <x v="1783"/>
    <n v="423.64800000000002"/>
    <n v="2"/>
    <n v="0.2"/>
    <n v="47.660400000000003"/>
  </r>
  <r>
    <n v="7905"/>
    <x v="3921"/>
    <x v="1"/>
    <x v="209"/>
    <d v="2012-11-13T00:00:00"/>
    <s v="Standard Class"/>
    <s v="DO-13645"/>
    <s v="Doug O'Connell"/>
    <x v="0"/>
    <s v="United States"/>
    <x v="12"/>
    <x v="5"/>
    <n v="77036"/>
    <x v="2"/>
    <s v="OFF-PA-10001357"/>
    <x v="1"/>
    <x v="10"/>
    <x v="1032"/>
    <n v="76.64"/>
    <n v="2"/>
    <n v="0.2"/>
    <n v="26.824000000000002"/>
  </r>
  <r>
    <n v="7906"/>
    <x v="3922"/>
    <x v="1"/>
    <x v="52"/>
    <d v="2012-10-22T00:00:00"/>
    <s v="Standard Class"/>
    <s v="LS-16975"/>
    <s v="Lindsay Shagiari"/>
    <x v="2"/>
    <s v="United States"/>
    <x v="61"/>
    <x v="5"/>
    <n v="75217"/>
    <x v="2"/>
    <s v="OFF-EN-10001415"/>
    <x v="1"/>
    <x v="12"/>
    <x v="33"/>
    <n v="4.4640000000000004"/>
    <n v="1"/>
    <n v="0.2"/>
    <n v="1.6739999999999999"/>
  </r>
  <r>
    <n v="7907"/>
    <x v="3922"/>
    <x v="1"/>
    <x v="52"/>
    <d v="2012-10-22T00:00:00"/>
    <s v="Standard Class"/>
    <s v="LS-16975"/>
    <s v="Lindsay Shagiari"/>
    <x v="2"/>
    <s v="United States"/>
    <x v="61"/>
    <x v="5"/>
    <n v="75217"/>
    <x v="2"/>
    <s v="OFF-BI-10002813"/>
    <x v="1"/>
    <x v="8"/>
    <x v="905"/>
    <n v="3.96"/>
    <n v="10"/>
    <n v="0.8"/>
    <n v="-6.93"/>
  </r>
  <r>
    <n v="7908"/>
    <x v="3923"/>
    <x v="0"/>
    <x v="679"/>
    <d v="2013-03-08T00:00:00"/>
    <s v="First Class"/>
    <s v="RW-19630"/>
    <s v="Rob Williams"/>
    <x v="1"/>
    <s v="United States"/>
    <x v="8"/>
    <x v="1"/>
    <n v="94122"/>
    <x v="1"/>
    <s v="OFF-AP-10003849"/>
    <x v="1"/>
    <x v="9"/>
    <x v="833"/>
    <n v="715.64"/>
    <n v="2"/>
    <n v="0"/>
    <n v="178.91"/>
  </r>
  <r>
    <n v="7909"/>
    <x v="3924"/>
    <x v="0"/>
    <x v="275"/>
    <d v="2013-08-12T00:00:00"/>
    <s v="Standard Class"/>
    <s v="RD-19720"/>
    <s v="Roger Demir"/>
    <x v="0"/>
    <s v="United States"/>
    <x v="499"/>
    <x v="1"/>
    <n v="95037"/>
    <x v="1"/>
    <s v="FUR-TA-10004147"/>
    <x v="0"/>
    <x v="3"/>
    <x v="811"/>
    <n v="268.70400000000001"/>
    <n v="3"/>
    <n v="0.2"/>
    <n v="6.7176"/>
  </r>
  <r>
    <n v="7910"/>
    <x v="3924"/>
    <x v="0"/>
    <x v="275"/>
    <d v="2013-08-12T00:00:00"/>
    <s v="Standard Class"/>
    <s v="RD-19720"/>
    <s v="Roger Demir"/>
    <x v="0"/>
    <s v="United States"/>
    <x v="499"/>
    <x v="1"/>
    <n v="95037"/>
    <x v="1"/>
    <s v="OFF-AR-10001662"/>
    <x v="1"/>
    <x v="6"/>
    <x v="443"/>
    <n v="21.92"/>
    <n v="8"/>
    <n v="0"/>
    <n v="5.9184000000000001"/>
  </r>
  <r>
    <n v="7911"/>
    <x v="3924"/>
    <x v="0"/>
    <x v="275"/>
    <d v="2013-08-12T00:00:00"/>
    <s v="Standard Class"/>
    <s v="RD-19720"/>
    <s v="Roger Demir"/>
    <x v="0"/>
    <s v="United States"/>
    <x v="499"/>
    <x v="1"/>
    <n v="95037"/>
    <x v="1"/>
    <s v="OFF-ST-10001558"/>
    <x v="1"/>
    <x v="4"/>
    <x v="712"/>
    <n v="48.72"/>
    <n v="3"/>
    <n v="0"/>
    <n v="7.3079999999999998"/>
  </r>
  <r>
    <n v="7912"/>
    <x v="3924"/>
    <x v="0"/>
    <x v="275"/>
    <d v="2013-08-12T00:00:00"/>
    <s v="Standard Class"/>
    <s v="RD-19720"/>
    <s v="Roger Demir"/>
    <x v="0"/>
    <s v="United States"/>
    <x v="499"/>
    <x v="1"/>
    <n v="95037"/>
    <x v="1"/>
    <s v="FUR-BO-10001337"/>
    <x v="0"/>
    <x v="0"/>
    <x v="425"/>
    <n v="205.666"/>
    <n v="2"/>
    <n v="0.15"/>
    <n v="-12.098000000000001"/>
  </r>
  <r>
    <n v="7913"/>
    <x v="3925"/>
    <x v="0"/>
    <x v="236"/>
    <d v="2013-01-05T00:00:00"/>
    <s v="Second Class"/>
    <s v="RB-19570"/>
    <s v="Rob Beeghly"/>
    <x v="0"/>
    <s v="United States"/>
    <x v="490"/>
    <x v="10"/>
    <n v="60174"/>
    <x v="2"/>
    <s v="FUR-FU-10001602"/>
    <x v="0"/>
    <x v="5"/>
    <x v="759"/>
    <n v="30.344000000000001"/>
    <n v="2"/>
    <n v="0.6"/>
    <n v="-31.8612"/>
  </r>
  <r>
    <n v="7914"/>
    <x v="3926"/>
    <x v="3"/>
    <x v="326"/>
    <d v="2014-08-28T00:00:00"/>
    <s v="First Class"/>
    <s v="JE-15715"/>
    <s v="Joe Elijah"/>
    <x v="0"/>
    <s v="United States"/>
    <x v="138"/>
    <x v="24"/>
    <n v="44105"/>
    <x v="3"/>
    <s v="OFF-ST-10003996"/>
    <x v="1"/>
    <x v="4"/>
    <x v="1203"/>
    <n v="25.696000000000002"/>
    <n v="2"/>
    <n v="0.2"/>
    <n v="1.9272"/>
  </r>
  <r>
    <n v="7915"/>
    <x v="3927"/>
    <x v="3"/>
    <x v="46"/>
    <d v="2014-06-22T00:00:00"/>
    <s v="Standard Class"/>
    <s v="SR-20740"/>
    <s v="Steven Roelle"/>
    <x v="2"/>
    <s v="United States"/>
    <x v="20"/>
    <x v="15"/>
    <n v="10024"/>
    <x v="3"/>
    <s v="TEC-MA-10003673"/>
    <x v="2"/>
    <x v="15"/>
    <x v="1808"/>
    <n v="3404.5"/>
    <n v="5"/>
    <n v="0"/>
    <n v="1668.2049999999999"/>
  </r>
  <r>
    <n v="7916"/>
    <x v="3927"/>
    <x v="3"/>
    <x v="46"/>
    <d v="2014-06-22T00:00:00"/>
    <s v="Standard Class"/>
    <s v="SR-20740"/>
    <s v="Steven Roelle"/>
    <x v="2"/>
    <s v="United States"/>
    <x v="20"/>
    <x v="15"/>
    <n v="10024"/>
    <x v="3"/>
    <s v="TEC-AC-10004992"/>
    <x v="2"/>
    <x v="11"/>
    <x v="1715"/>
    <n v="101.34"/>
    <n v="3"/>
    <n v="0"/>
    <n v="8.1072000000000006"/>
  </r>
  <r>
    <n v="7917"/>
    <x v="3928"/>
    <x v="1"/>
    <x v="312"/>
    <d v="2012-11-24T00:00:00"/>
    <s v="Standard Class"/>
    <s v="PO-19195"/>
    <s v="Phillina Ober"/>
    <x v="2"/>
    <s v="United States"/>
    <x v="10"/>
    <x v="9"/>
    <n v="19140"/>
    <x v="3"/>
    <s v="FUR-CH-10002880"/>
    <x v="0"/>
    <x v="1"/>
    <x v="801"/>
    <n v="344.37200000000001"/>
    <n v="4"/>
    <n v="0.3"/>
    <n v="-93.472399999999993"/>
  </r>
  <r>
    <n v="7918"/>
    <x v="3929"/>
    <x v="3"/>
    <x v="507"/>
    <d v="2014-09-09T00:00:00"/>
    <s v="Second Class"/>
    <s v="JK-16120"/>
    <s v="Julie Kriz"/>
    <x v="2"/>
    <s v="United States"/>
    <x v="164"/>
    <x v="5"/>
    <n v="75043"/>
    <x v="2"/>
    <s v="OFF-AR-10000380"/>
    <x v="1"/>
    <x v="6"/>
    <x v="108"/>
    <n v="30.384"/>
    <n v="1"/>
    <n v="0.2"/>
    <n v="3.798"/>
  </r>
  <r>
    <n v="7919"/>
    <x v="3930"/>
    <x v="1"/>
    <x v="433"/>
    <d v="2012-08-07T00:00:00"/>
    <s v="Second Class"/>
    <s v="JP-16135"/>
    <s v="Julie Prescott"/>
    <x v="2"/>
    <s v="United States"/>
    <x v="70"/>
    <x v="1"/>
    <n v="92024"/>
    <x v="1"/>
    <s v="OFF-BI-10002706"/>
    <x v="1"/>
    <x v="8"/>
    <x v="273"/>
    <n v="22.847999999999999"/>
    <n v="2"/>
    <n v="0.2"/>
    <n v="7.4256000000000002"/>
  </r>
  <r>
    <n v="7920"/>
    <x v="3931"/>
    <x v="3"/>
    <x v="175"/>
    <d v="2014-09-22T00:00:00"/>
    <s v="Standard Class"/>
    <s v="Dp-13240"/>
    <s v="Dean percer"/>
    <x v="2"/>
    <s v="United States"/>
    <x v="416"/>
    <x v="29"/>
    <n v="6708"/>
    <x v="3"/>
    <s v="OFF-ST-10000943"/>
    <x v="1"/>
    <x v="4"/>
    <x v="1195"/>
    <n v="38.619999999999997"/>
    <n v="2"/>
    <n v="0"/>
    <n v="10.813599999999999"/>
  </r>
  <r>
    <n v="7921"/>
    <x v="3931"/>
    <x v="3"/>
    <x v="175"/>
    <d v="2014-09-22T00:00:00"/>
    <s v="Standard Class"/>
    <s v="Dp-13240"/>
    <s v="Dean percer"/>
    <x v="2"/>
    <s v="United States"/>
    <x v="416"/>
    <x v="29"/>
    <n v="6708"/>
    <x v="3"/>
    <s v="TEC-AC-10001090"/>
    <x v="2"/>
    <x v="11"/>
    <x v="1583"/>
    <n v="59.98"/>
    <n v="2"/>
    <n v="0"/>
    <n v="10.7964"/>
  </r>
  <r>
    <n v="7922"/>
    <x v="3932"/>
    <x v="3"/>
    <x v="677"/>
    <d v="2014-03-18T00:00:00"/>
    <s v="Standard Class"/>
    <s v="JB-16000"/>
    <s v="Joy Bell-"/>
    <x v="0"/>
    <s v="United States"/>
    <x v="29"/>
    <x v="39"/>
    <n v="21044"/>
    <x v="3"/>
    <s v="OFF-BI-10002026"/>
    <x v="1"/>
    <x v="8"/>
    <x v="903"/>
    <n v="174.3"/>
    <n v="3"/>
    <n v="0"/>
    <n v="81.921000000000006"/>
  </r>
  <r>
    <n v="7923"/>
    <x v="3933"/>
    <x v="3"/>
    <x v="241"/>
    <d v="2014-09-30T00:00:00"/>
    <s v="Standard Class"/>
    <s v="PP-18955"/>
    <s v="Paul Prost"/>
    <x v="2"/>
    <s v="United States"/>
    <x v="389"/>
    <x v="2"/>
    <n v="33021"/>
    <x v="0"/>
    <s v="TEC-PH-10000526"/>
    <x v="2"/>
    <x v="7"/>
    <x v="1463"/>
    <n v="383.96"/>
    <n v="5"/>
    <n v="0.2"/>
    <n v="38.396000000000001"/>
  </r>
  <r>
    <n v="7924"/>
    <x v="3933"/>
    <x v="3"/>
    <x v="241"/>
    <d v="2014-09-30T00:00:00"/>
    <s v="Standard Class"/>
    <s v="PP-18955"/>
    <s v="Paul Prost"/>
    <x v="2"/>
    <s v="United States"/>
    <x v="389"/>
    <x v="2"/>
    <n v="33021"/>
    <x v="0"/>
    <s v="OFF-BI-10004002"/>
    <x v="1"/>
    <x v="8"/>
    <x v="152"/>
    <n v="15.57"/>
    <n v="3"/>
    <n v="0.7"/>
    <n v="-11.417999999999999"/>
  </r>
  <r>
    <n v="7925"/>
    <x v="3934"/>
    <x v="0"/>
    <x v="572"/>
    <d v="2013-08-17T00:00:00"/>
    <s v="First Class"/>
    <s v="RF-19840"/>
    <s v="Roy FranzÃ¶sisch"/>
    <x v="0"/>
    <s v="United States"/>
    <x v="24"/>
    <x v="17"/>
    <n v="22153"/>
    <x v="0"/>
    <s v="OFF-BI-10002309"/>
    <x v="1"/>
    <x v="8"/>
    <x v="78"/>
    <n v="22.32"/>
    <n v="4"/>
    <n v="0"/>
    <n v="10.7136"/>
  </r>
  <r>
    <n v="7926"/>
    <x v="3934"/>
    <x v="0"/>
    <x v="572"/>
    <d v="2013-08-17T00:00:00"/>
    <s v="First Class"/>
    <s v="RF-19840"/>
    <s v="Roy FranzÃ¶sisch"/>
    <x v="0"/>
    <s v="United States"/>
    <x v="24"/>
    <x v="17"/>
    <n v="22153"/>
    <x v="0"/>
    <s v="OFF-LA-10003923"/>
    <x v="1"/>
    <x v="2"/>
    <x v="424"/>
    <n v="103.6"/>
    <n v="7"/>
    <n v="0"/>
    <n v="51.8"/>
  </r>
  <r>
    <n v="7927"/>
    <x v="3935"/>
    <x v="3"/>
    <x v="225"/>
    <d v="2014-11-25T00:00:00"/>
    <s v="Second Class"/>
    <s v="KH-16330"/>
    <s v="Katharine Harms"/>
    <x v="1"/>
    <s v="United States"/>
    <x v="20"/>
    <x v="15"/>
    <n v="10035"/>
    <x v="3"/>
    <s v="TEC-AC-10003433"/>
    <x v="2"/>
    <x v="11"/>
    <x v="1409"/>
    <n v="2.97"/>
    <n v="3"/>
    <n v="0"/>
    <n v="1.3365"/>
  </r>
  <r>
    <n v="7928"/>
    <x v="3935"/>
    <x v="3"/>
    <x v="225"/>
    <d v="2014-11-25T00:00:00"/>
    <s v="Second Class"/>
    <s v="KH-16330"/>
    <s v="Katharine Harms"/>
    <x v="1"/>
    <s v="United States"/>
    <x v="20"/>
    <x v="15"/>
    <n v="10035"/>
    <x v="3"/>
    <s v="TEC-PH-10001363"/>
    <x v="2"/>
    <x v="7"/>
    <x v="427"/>
    <n v="569.99"/>
    <n v="1"/>
    <n v="0"/>
    <n v="170.99700000000001"/>
  </r>
  <r>
    <n v="7929"/>
    <x v="3935"/>
    <x v="3"/>
    <x v="225"/>
    <d v="2014-11-25T00:00:00"/>
    <s v="Second Class"/>
    <s v="KH-16330"/>
    <s v="Katharine Harms"/>
    <x v="1"/>
    <s v="United States"/>
    <x v="20"/>
    <x v="15"/>
    <n v="10035"/>
    <x v="3"/>
    <s v="FUR-FU-10000820"/>
    <x v="0"/>
    <x v="5"/>
    <x v="1774"/>
    <n v="50.97"/>
    <n v="3"/>
    <n v="0"/>
    <n v="9.1745999999999999"/>
  </r>
  <r>
    <n v="7930"/>
    <x v="3936"/>
    <x v="3"/>
    <x v="800"/>
    <d v="2014-07-28T00:00:00"/>
    <s v="First Class"/>
    <s v="EM-14200"/>
    <s v="Evan Minnotte"/>
    <x v="2"/>
    <s v="United States"/>
    <x v="61"/>
    <x v="5"/>
    <n v="75217"/>
    <x v="2"/>
    <s v="FUR-TA-10004767"/>
    <x v="0"/>
    <x v="3"/>
    <x v="1147"/>
    <n v="298.11599999999999"/>
    <n v="6"/>
    <n v="0.3"/>
    <n v="-4.2587999999999999"/>
  </r>
  <r>
    <n v="7931"/>
    <x v="3937"/>
    <x v="0"/>
    <x v="869"/>
    <d v="2013-03-28T00:00:00"/>
    <s v="Second Class"/>
    <s v="DK-12835"/>
    <s v="Damala Kotsonis"/>
    <x v="1"/>
    <s v="United States"/>
    <x v="20"/>
    <x v="15"/>
    <n v="10024"/>
    <x v="3"/>
    <s v="OFF-AR-10001955"/>
    <x v="1"/>
    <x v="6"/>
    <x v="1021"/>
    <n v="59.52"/>
    <n v="3"/>
    <n v="0"/>
    <n v="17.856000000000002"/>
  </r>
  <r>
    <n v="7932"/>
    <x v="3938"/>
    <x v="0"/>
    <x v="692"/>
    <d v="2013-07-21T00:00:00"/>
    <s v="Standard Class"/>
    <s v="MC-17425"/>
    <s v="Mark Cousins"/>
    <x v="1"/>
    <s v="United States"/>
    <x v="32"/>
    <x v="21"/>
    <n v="97206"/>
    <x v="1"/>
    <s v="FUR-CH-10004886"/>
    <x v="0"/>
    <x v="1"/>
    <x v="366"/>
    <n v="230.28"/>
    <n v="3"/>
    <n v="0.2"/>
    <n v="23.027999999999999"/>
  </r>
  <r>
    <n v="7933"/>
    <x v="3938"/>
    <x v="0"/>
    <x v="692"/>
    <d v="2013-07-21T00:00:00"/>
    <s v="Standard Class"/>
    <s v="MC-17425"/>
    <s v="Mark Cousins"/>
    <x v="1"/>
    <s v="United States"/>
    <x v="32"/>
    <x v="21"/>
    <n v="97206"/>
    <x v="1"/>
    <s v="OFF-PA-10003641"/>
    <x v="1"/>
    <x v="10"/>
    <x v="938"/>
    <n v="105.52"/>
    <n v="5"/>
    <n v="0.2"/>
    <n v="34.293999999999997"/>
  </r>
  <r>
    <n v="7934"/>
    <x v="3939"/>
    <x v="3"/>
    <x v="629"/>
    <d v="2014-08-25T00:00:00"/>
    <s v="Standard Class"/>
    <s v="RW-19540"/>
    <s v="Rick Wilson"/>
    <x v="1"/>
    <s v="United States"/>
    <x v="71"/>
    <x v="1"/>
    <n v="94513"/>
    <x v="1"/>
    <s v="OFF-EN-10003134"/>
    <x v="1"/>
    <x v="12"/>
    <x v="33"/>
    <n v="23.36"/>
    <n v="2"/>
    <n v="0"/>
    <n v="11.68"/>
  </r>
  <r>
    <n v="7935"/>
    <x v="3939"/>
    <x v="3"/>
    <x v="629"/>
    <d v="2014-08-25T00:00:00"/>
    <s v="Standard Class"/>
    <s v="RW-19540"/>
    <s v="Rick Wilson"/>
    <x v="1"/>
    <s v="United States"/>
    <x v="71"/>
    <x v="1"/>
    <n v="94513"/>
    <x v="1"/>
    <s v="TEC-PH-10002564"/>
    <x v="2"/>
    <x v="7"/>
    <x v="976"/>
    <n v="71.975999999999999"/>
    <n v="3"/>
    <n v="0.2"/>
    <n v="8.9969999999999999"/>
  </r>
  <r>
    <n v="7936"/>
    <x v="3939"/>
    <x v="3"/>
    <x v="629"/>
    <d v="2014-08-25T00:00:00"/>
    <s v="Standard Class"/>
    <s v="RW-19540"/>
    <s v="Rick Wilson"/>
    <x v="1"/>
    <s v="United States"/>
    <x v="71"/>
    <x v="1"/>
    <n v="94513"/>
    <x v="1"/>
    <s v="OFF-PA-10003893"/>
    <x v="1"/>
    <x v="10"/>
    <x v="1096"/>
    <n v="8.56"/>
    <n v="2"/>
    <n v="0"/>
    <n v="3.8519999999999999"/>
  </r>
  <r>
    <n v="7937"/>
    <x v="3939"/>
    <x v="3"/>
    <x v="629"/>
    <d v="2014-08-25T00:00:00"/>
    <s v="Standard Class"/>
    <s v="RW-19540"/>
    <s v="Rick Wilson"/>
    <x v="1"/>
    <s v="United States"/>
    <x v="71"/>
    <x v="1"/>
    <n v="94513"/>
    <x v="1"/>
    <s v="OFF-BI-10000174"/>
    <x v="1"/>
    <x v="8"/>
    <x v="1435"/>
    <n v="13.92"/>
    <n v="3"/>
    <n v="0.2"/>
    <n v="4.8719999999999999"/>
  </r>
  <r>
    <n v="7938"/>
    <x v="3939"/>
    <x v="3"/>
    <x v="629"/>
    <d v="2014-08-25T00:00:00"/>
    <s v="Standard Class"/>
    <s v="RW-19540"/>
    <s v="Rick Wilson"/>
    <x v="1"/>
    <s v="United States"/>
    <x v="71"/>
    <x v="1"/>
    <n v="94513"/>
    <x v="1"/>
    <s v="OFF-AP-10001058"/>
    <x v="1"/>
    <x v="9"/>
    <x v="137"/>
    <n v="2518.29"/>
    <n v="9"/>
    <n v="0"/>
    <n v="654.75540000000001"/>
  </r>
  <r>
    <n v="7939"/>
    <x v="3939"/>
    <x v="3"/>
    <x v="629"/>
    <d v="2014-08-25T00:00:00"/>
    <s v="Standard Class"/>
    <s v="RW-19540"/>
    <s v="Rick Wilson"/>
    <x v="1"/>
    <s v="United States"/>
    <x v="71"/>
    <x v="1"/>
    <n v="94513"/>
    <x v="1"/>
    <s v="OFF-ST-10001496"/>
    <x v="1"/>
    <x v="4"/>
    <x v="726"/>
    <n v="540.57000000000005"/>
    <n v="3"/>
    <n v="0"/>
    <n v="140.54820000000001"/>
  </r>
  <r>
    <n v="7940"/>
    <x v="3939"/>
    <x v="3"/>
    <x v="629"/>
    <d v="2014-08-25T00:00:00"/>
    <s v="Standard Class"/>
    <s v="RW-19540"/>
    <s v="Rick Wilson"/>
    <x v="1"/>
    <s v="United States"/>
    <x v="71"/>
    <x v="1"/>
    <n v="94513"/>
    <x v="1"/>
    <s v="OFF-BI-10004230"/>
    <x v="1"/>
    <x v="8"/>
    <x v="649"/>
    <n v="221.05600000000001"/>
    <n v="8"/>
    <n v="0.2"/>
    <n v="77.369600000000005"/>
  </r>
  <r>
    <n v="7941"/>
    <x v="3940"/>
    <x v="0"/>
    <x v="882"/>
    <d v="2013-12-18T00:00:00"/>
    <s v="First Class"/>
    <s v="DS-13180"/>
    <s v="David Smith"/>
    <x v="1"/>
    <s v="United States"/>
    <x v="70"/>
    <x v="1"/>
    <n v="92037"/>
    <x v="1"/>
    <s v="FUR-CH-10001146"/>
    <x v="0"/>
    <x v="1"/>
    <x v="124"/>
    <n v="81.424000000000007"/>
    <n v="2"/>
    <n v="0.2"/>
    <n v="-9.1601999999999997"/>
  </r>
  <r>
    <n v="7942"/>
    <x v="3940"/>
    <x v="0"/>
    <x v="882"/>
    <d v="2013-12-18T00:00:00"/>
    <s v="First Class"/>
    <s v="DS-13180"/>
    <s v="David Smith"/>
    <x v="1"/>
    <s v="United States"/>
    <x v="70"/>
    <x v="1"/>
    <n v="92037"/>
    <x v="1"/>
    <s v="OFF-ST-10001590"/>
    <x v="1"/>
    <x v="4"/>
    <x v="146"/>
    <n v="134.80000000000001"/>
    <n v="10"/>
    <n v="0"/>
    <n v="35.048000000000002"/>
  </r>
  <r>
    <n v="7943"/>
    <x v="3941"/>
    <x v="3"/>
    <x v="53"/>
    <d v="2015-02-01T00:00:00"/>
    <s v="Standard Class"/>
    <s v="GA-14725"/>
    <s v="Guy Armstrong"/>
    <x v="0"/>
    <s v="United States"/>
    <x v="61"/>
    <x v="5"/>
    <n v="75081"/>
    <x v="2"/>
    <s v="OFF-BI-10003684"/>
    <x v="1"/>
    <x v="8"/>
    <x v="707"/>
    <n v="39.582000000000001"/>
    <n v="9"/>
    <n v="0.8"/>
    <n v="-59.372999999999998"/>
  </r>
  <r>
    <n v="7944"/>
    <x v="3941"/>
    <x v="3"/>
    <x v="53"/>
    <d v="2015-02-01T00:00:00"/>
    <s v="Standard Class"/>
    <s v="GA-14725"/>
    <s v="Guy Armstrong"/>
    <x v="0"/>
    <s v="United States"/>
    <x v="61"/>
    <x v="5"/>
    <n v="75081"/>
    <x v="2"/>
    <s v="OFF-SU-10000946"/>
    <x v="1"/>
    <x v="14"/>
    <x v="33"/>
    <n v="44.688000000000002"/>
    <n v="7"/>
    <n v="0.2"/>
    <n v="5.0274000000000001"/>
  </r>
  <r>
    <n v="7945"/>
    <x v="3941"/>
    <x v="3"/>
    <x v="53"/>
    <d v="2015-02-01T00:00:00"/>
    <s v="Standard Class"/>
    <s v="GA-14725"/>
    <s v="Guy Armstrong"/>
    <x v="0"/>
    <s v="United States"/>
    <x v="61"/>
    <x v="5"/>
    <n v="75081"/>
    <x v="2"/>
    <s v="OFF-AR-10001615"/>
    <x v="1"/>
    <x v="6"/>
    <x v="1479"/>
    <n v="31.744"/>
    <n v="2"/>
    <n v="0.2"/>
    <n v="2.3807999999999998"/>
  </r>
  <r>
    <n v="7946"/>
    <x v="3941"/>
    <x v="3"/>
    <x v="53"/>
    <d v="2015-02-01T00:00:00"/>
    <s v="Standard Class"/>
    <s v="GA-14725"/>
    <s v="Guy Armstrong"/>
    <x v="0"/>
    <s v="United States"/>
    <x v="61"/>
    <x v="5"/>
    <n v="75081"/>
    <x v="2"/>
    <s v="OFF-BI-10001597"/>
    <x v="1"/>
    <x v="8"/>
    <x v="790"/>
    <n v="40.98"/>
    <n v="5"/>
    <n v="0.8"/>
    <n v="-65.567999999999998"/>
  </r>
  <r>
    <n v="7947"/>
    <x v="3941"/>
    <x v="3"/>
    <x v="53"/>
    <d v="2015-02-01T00:00:00"/>
    <s v="Standard Class"/>
    <s v="GA-14725"/>
    <s v="Guy Armstrong"/>
    <x v="0"/>
    <s v="United States"/>
    <x v="61"/>
    <x v="5"/>
    <n v="75081"/>
    <x v="2"/>
    <s v="OFF-BI-10001116"/>
    <x v="1"/>
    <x v="8"/>
    <x v="1066"/>
    <n v="3.1680000000000001"/>
    <n v="3"/>
    <n v="0.8"/>
    <n v="-5.0688000000000004"/>
  </r>
  <r>
    <n v="7948"/>
    <x v="3942"/>
    <x v="2"/>
    <x v="72"/>
    <d v="2011-05-03T00:00:00"/>
    <s v="Standard Class"/>
    <s v="SC-20380"/>
    <s v="Shahid Collister"/>
    <x v="0"/>
    <s v="United States"/>
    <x v="236"/>
    <x v="5"/>
    <n v="79907"/>
    <x v="2"/>
    <s v="OFF-FA-10004395"/>
    <x v="1"/>
    <x v="13"/>
    <x v="1192"/>
    <n v="18.84"/>
    <n v="5"/>
    <n v="0.2"/>
    <n v="-3.5325000000000002"/>
  </r>
  <r>
    <n v="7949"/>
    <x v="3942"/>
    <x v="2"/>
    <x v="72"/>
    <d v="2011-05-03T00:00:00"/>
    <s v="Standard Class"/>
    <s v="SC-20380"/>
    <s v="Shahid Collister"/>
    <x v="0"/>
    <s v="United States"/>
    <x v="236"/>
    <x v="5"/>
    <n v="79907"/>
    <x v="2"/>
    <s v="FUR-CH-10001270"/>
    <x v="0"/>
    <x v="1"/>
    <x v="851"/>
    <n v="362.25"/>
    <n v="6"/>
    <n v="0.3"/>
    <n v="0"/>
  </r>
  <r>
    <n v="7950"/>
    <x v="3942"/>
    <x v="2"/>
    <x v="72"/>
    <d v="2011-05-03T00:00:00"/>
    <s v="Standard Class"/>
    <s v="SC-20380"/>
    <s v="Shahid Collister"/>
    <x v="0"/>
    <s v="United States"/>
    <x v="236"/>
    <x v="5"/>
    <n v="79907"/>
    <x v="2"/>
    <s v="FUR-FU-10001095"/>
    <x v="0"/>
    <x v="5"/>
    <x v="741"/>
    <n v="63.552"/>
    <n v="6"/>
    <n v="0.6"/>
    <n v="-34.953600000000002"/>
  </r>
  <r>
    <n v="7951"/>
    <x v="3942"/>
    <x v="2"/>
    <x v="72"/>
    <d v="2011-05-03T00:00:00"/>
    <s v="Standard Class"/>
    <s v="SC-20380"/>
    <s v="Shahid Collister"/>
    <x v="0"/>
    <s v="United States"/>
    <x v="236"/>
    <x v="5"/>
    <n v="79907"/>
    <x v="2"/>
    <s v="OFF-ST-10001469"/>
    <x v="1"/>
    <x v="4"/>
    <x v="394"/>
    <n v="129.55199999999999"/>
    <n v="3"/>
    <n v="0.2"/>
    <n v="-22.671600000000002"/>
  </r>
  <r>
    <n v="7952"/>
    <x v="3943"/>
    <x v="1"/>
    <x v="902"/>
    <d v="2012-11-24T00:00:00"/>
    <s v="Standard Class"/>
    <s v="KD-16345"/>
    <s v="Katherine Ducich"/>
    <x v="0"/>
    <s v="United States"/>
    <x v="20"/>
    <x v="15"/>
    <n v="10035"/>
    <x v="3"/>
    <s v="OFF-BI-10003196"/>
    <x v="1"/>
    <x v="8"/>
    <x v="1367"/>
    <n v="5.984"/>
    <n v="2"/>
    <n v="0.2"/>
    <n v="2.2440000000000002"/>
  </r>
  <r>
    <n v="7953"/>
    <x v="3943"/>
    <x v="1"/>
    <x v="902"/>
    <d v="2012-11-24T00:00:00"/>
    <s v="Standard Class"/>
    <s v="KD-16345"/>
    <s v="Katherine Ducich"/>
    <x v="0"/>
    <s v="United States"/>
    <x v="20"/>
    <x v="15"/>
    <n v="10035"/>
    <x v="3"/>
    <s v="TEC-PH-10002200"/>
    <x v="2"/>
    <x v="7"/>
    <x v="1471"/>
    <n v="861.76"/>
    <n v="4"/>
    <n v="0"/>
    <n v="249.91040000000001"/>
  </r>
  <r>
    <n v="7954"/>
    <x v="3944"/>
    <x v="2"/>
    <x v="470"/>
    <d v="2011-06-04T00:00:00"/>
    <s v="Standard Class"/>
    <s v="KH-16330"/>
    <s v="Katharine Harms"/>
    <x v="1"/>
    <s v="United States"/>
    <x v="359"/>
    <x v="31"/>
    <n v="2151"/>
    <x v="3"/>
    <s v="OFF-ST-10000636"/>
    <x v="1"/>
    <x v="4"/>
    <x v="1744"/>
    <n v="66.959999999999994"/>
    <n v="4"/>
    <n v="0"/>
    <n v="2.6783999999999999"/>
  </r>
  <r>
    <n v="7955"/>
    <x v="3944"/>
    <x v="2"/>
    <x v="470"/>
    <d v="2011-06-04T00:00:00"/>
    <s v="Standard Class"/>
    <s v="KH-16330"/>
    <s v="Katharine Harms"/>
    <x v="1"/>
    <s v="United States"/>
    <x v="359"/>
    <x v="31"/>
    <n v="2151"/>
    <x v="3"/>
    <s v="OFF-BI-10000145"/>
    <x v="1"/>
    <x v="8"/>
    <x v="735"/>
    <n v="6.24"/>
    <n v="2"/>
    <n v="0"/>
    <n v="3.0575999999999999"/>
  </r>
  <r>
    <n v="7956"/>
    <x v="3945"/>
    <x v="3"/>
    <x v="361"/>
    <d v="2014-11-10T00:00:00"/>
    <s v="Standard Class"/>
    <s v="GG-14650"/>
    <s v="Greg Guthrie"/>
    <x v="1"/>
    <s v="United States"/>
    <x v="455"/>
    <x v="1"/>
    <n v="95928"/>
    <x v="1"/>
    <s v="FUR-CH-10001190"/>
    <x v="0"/>
    <x v="1"/>
    <x v="1326"/>
    <n v="435.16800000000001"/>
    <n v="4"/>
    <n v="0.2"/>
    <n v="-59.835599999999999"/>
  </r>
  <r>
    <n v="7957"/>
    <x v="3945"/>
    <x v="3"/>
    <x v="361"/>
    <d v="2014-11-10T00:00:00"/>
    <s v="Standard Class"/>
    <s v="GG-14650"/>
    <s v="Greg Guthrie"/>
    <x v="1"/>
    <s v="United States"/>
    <x v="455"/>
    <x v="1"/>
    <n v="95928"/>
    <x v="1"/>
    <s v="OFF-FA-10002780"/>
    <x v="1"/>
    <x v="13"/>
    <x v="33"/>
    <n v="14.9"/>
    <n v="5"/>
    <n v="0"/>
    <n v="6.8540000000000001"/>
  </r>
  <r>
    <n v="7958"/>
    <x v="3945"/>
    <x v="3"/>
    <x v="361"/>
    <d v="2014-11-10T00:00:00"/>
    <s v="Standard Class"/>
    <s v="GG-14650"/>
    <s v="Greg Guthrie"/>
    <x v="1"/>
    <s v="United States"/>
    <x v="455"/>
    <x v="1"/>
    <n v="95928"/>
    <x v="1"/>
    <s v="OFF-AP-10004052"/>
    <x v="1"/>
    <x v="9"/>
    <x v="1662"/>
    <n v="15.8"/>
    <n v="4"/>
    <n v="0"/>
    <n v="4.1079999999999997"/>
  </r>
  <r>
    <n v="7959"/>
    <x v="3945"/>
    <x v="3"/>
    <x v="361"/>
    <d v="2014-11-10T00:00:00"/>
    <s v="Standard Class"/>
    <s v="GG-14650"/>
    <s v="Greg Guthrie"/>
    <x v="1"/>
    <s v="United States"/>
    <x v="455"/>
    <x v="1"/>
    <n v="95928"/>
    <x v="1"/>
    <s v="FUR-FU-10004666"/>
    <x v="0"/>
    <x v="5"/>
    <x v="1452"/>
    <n v="72.900000000000006"/>
    <n v="5"/>
    <n v="0"/>
    <n v="26.972999999999999"/>
  </r>
  <r>
    <n v="7960"/>
    <x v="3945"/>
    <x v="3"/>
    <x v="361"/>
    <d v="2014-11-10T00:00:00"/>
    <s v="Standard Class"/>
    <s v="GG-14650"/>
    <s v="Greg Guthrie"/>
    <x v="1"/>
    <s v="United States"/>
    <x v="455"/>
    <x v="1"/>
    <n v="95928"/>
    <x v="1"/>
    <s v="FUR-TA-10004086"/>
    <x v="0"/>
    <x v="3"/>
    <x v="824"/>
    <n v="206.352"/>
    <n v="3"/>
    <n v="0.2"/>
    <n v="5.1588000000000003"/>
  </r>
  <r>
    <n v="7961"/>
    <x v="3945"/>
    <x v="3"/>
    <x v="361"/>
    <d v="2014-11-10T00:00:00"/>
    <s v="Standard Class"/>
    <s v="GG-14650"/>
    <s v="Greg Guthrie"/>
    <x v="1"/>
    <s v="United States"/>
    <x v="455"/>
    <x v="1"/>
    <n v="95928"/>
    <x v="1"/>
    <s v="TEC-PH-10000702"/>
    <x v="2"/>
    <x v="7"/>
    <x v="309"/>
    <n v="7.992"/>
    <n v="1"/>
    <n v="0.2"/>
    <n v="2.6972999999999998"/>
  </r>
  <r>
    <n v="7962"/>
    <x v="3946"/>
    <x v="3"/>
    <x v="551"/>
    <d v="2014-11-24T00:00:00"/>
    <s v="Second Class"/>
    <s v="JS-15685"/>
    <s v="Jim Sink"/>
    <x v="1"/>
    <s v="United States"/>
    <x v="388"/>
    <x v="2"/>
    <n v="33023"/>
    <x v="0"/>
    <s v="OFF-ST-10002301"/>
    <x v="1"/>
    <x v="4"/>
    <x v="1490"/>
    <n v="81.36"/>
    <n v="5"/>
    <n v="0.2"/>
    <n v="-19.323"/>
  </r>
  <r>
    <n v="7963"/>
    <x v="3946"/>
    <x v="3"/>
    <x v="551"/>
    <d v="2014-11-24T00:00:00"/>
    <s v="Second Class"/>
    <s v="JS-15685"/>
    <s v="Jim Sink"/>
    <x v="1"/>
    <s v="United States"/>
    <x v="388"/>
    <x v="2"/>
    <n v="33023"/>
    <x v="0"/>
    <s v="OFF-BI-10001636"/>
    <x v="1"/>
    <x v="8"/>
    <x v="668"/>
    <n v="20.231999999999999"/>
    <n v="8"/>
    <n v="0.7"/>
    <n v="-16.185600000000001"/>
  </r>
  <r>
    <n v="7964"/>
    <x v="3946"/>
    <x v="3"/>
    <x v="551"/>
    <d v="2014-11-24T00:00:00"/>
    <s v="Second Class"/>
    <s v="JS-15685"/>
    <s v="Jim Sink"/>
    <x v="1"/>
    <s v="United States"/>
    <x v="388"/>
    <x v="2"/>
    <n v="33023"/>
    <x v="0"/>
    <s v="OFF-AP-10002684"/>
    <x v="1"/>
    <x v="9"/>
    <x v="165"/>
    <n v="389.05599999999998"/>
    <n v="4"/>
    <n v="0.2"/>
    <n v="48.631999999999998"/>
  </r>
  <r>
    <n v="7965"/>
    <x v="3946"/>
    <x v="3"/>
    <x v="551"/>
    <d v="2014-11-24T00:00:00"/>
    <s v="Second Class"/>
    <s v="JS-15685"/>
    <s v="Jim Sink"/>
    <x v="1"/>
    <s v="United States"/>
    <x v="388"/>
    <x v="2"/>
    <n v="33023"/>
    <x v="0"/>
    <s v="OFF-PA-10004609"/>
    <x v="1"/>
    <x v="10"/>
    <x v="1494"/>
    <n v="20.736000000000001"/>
    <n v="4"/>
    <n v="0.2"/>
    <n v="7.2576000000000001"/>
  </r>
  <r>
    <n v="7966"/>
    <x v="3946"/>
    <x v="3"/>
    <x v="551"/>
    <d v="2014-11-24T00:00:00"/>
    <s v="Second Class"/>
    <s v="JS-15685"/>
    <s v="Jim Sink"/>
    <x v="1"/>
    <s v="United States"/>
    <x v="388"/>
    <x v="2"/>
    <n v="33023"/>
    <x v="0"/>
    <s v="OFF-PA-10003309"/>
    <x v="1"/>
    <x v="10"/>
    <x v="1143"/>
    <n v="41.472000000000001"/>
    <n v="8"/>
    <n v="0.2"/>
    <n v="14.5152"/>
  </r>
  <r>
    <n v="7967"/>
    <x v="3947"/>
    <x v="1"/>
    <x v="391"/>
    <d v="2012-03-30T00:00:00"/>
    <s v="Standard Class"/>
    <s v="BP-11095"/>
    <s v="Bart Pistole"/>
    <x v="1"/>
    <s v="United States"/>
    <x v="1"/>
    <x v="1"/>
    <n v="90049"/>
    <x v="1"/>
    <s v="OFF-PA-10000380"/>
    <x v="1"/>
    <x v="10"/>
    <x v="1281"/>
    <n v="33.36"/>
    <n v="4"/>
    <n v="0"/>
    <n v="16.68"/>
  </r>
  <r>
    <n v="7968"/>
    <x v="3948"/>
    <x v="0"/>
    <x v="1155"/>
    <d v="2013-10-13T00:00:00"/>
    <s v="First Class"/>
    <s v="CC-12610"/>
    <s v="Corey Catlett"/>
    <x v="1"/>
    <s v="United States"/>
    <x v="60"/>
    <x v="22"/>
    <n v="80219"/>
    <x v="1"/>
    <s v="FUR-BO-10001567"/>
    <x v="0"/>
    <x v="0"/>
    <x v="1809"/>
    <n v="90.882000000000005"/>
    <n v="3"/>
    <n v="0.7"/>
    <n v="-190.85220000000001"/>
  </r>
  <r>
    <n v="7969"/>
    <x v="3948"/>
    <x v="0"/>
    <x v="1155"/>
    <d v="2013-10-13T00:00:00"/>
    <s v="First Class"/>
    <s v="CC-12610"/>
    <s v="Corey Catlett"/>
    <x v="1"/>
    <s v="United States"/>
    <x v="60"/>
    <x v="22"/>
    <n v="80219"/>
    <x v="1"/>
    <s v="TEC-PH-10002583"/>
    <x v="2"/>
    <x v="7"/>
    <x v="1708"/>
    <n v="15.992000000000001"/>
    <n v="1"/>
    <n v="0.2"/>
    <n v="-2.9984999999999999"/>
  </r>
  <r>
    <n v="7970"/>
    <x v="3948"/>
    <x v="0"/>
    <x v="1155"/>
    <d v="2013-10-13T00:00:00"/>
    <s v="First Class"/>
    <s v="CC-12610"/>
    <s v="Corey Catlett"/>
    <x v="1"/>
    <s v="United States"/>
    <x v="60"/>
    <x v="22"/>
    <n v="80219"/>
    <x v="1"/>
    <s v="FUR-CH-10004853"/>
    <x v="0"/>
    <x v="1"/>
    <x v="526"/>
    <n v="120.78400000000001"/>
    <n v="1"/>
    <n v="0.2"/>
    <n v="13.588200000000001"/>
  </r>
  <r>
    <n v="7971"/>
    <x v="3949"/>
    <x v="1"/>
    <x v="748"/>
    <d v="2012-08-20T00:00:00"/>
    <s v="Standard Class"/>
    <s v="SP-20860"/>
    <s v="Sung Pak"/>
    <x v="1"/>
    <s v="United States"/>
    <x v="10"/>
    <x v="9"/>
    <n v="19134"/>
    <x v="3"/>
    <s v="TEC-PH-10003580"/>
    <x v="2"/>
    <x v="7"/>
    <x v="997"/>
    <n v="519.79200000000003"/>
    <n v="4"/>
    <n v="0.4"/>
    <n v="-112.6216"/>
  </r>
  <r>
    <n v="7972"/>
    <x v="3949"/>
    <x v="1"/>
    <x v="748"/>
    <d v="2012-08-20T00:00:00"/>
    <s v="Standard Class"/>
    <s v="SP-20860"/>
    <s v="Sung Pak"/>
    <x v="1"/>
    <s v="United States"/>
    <x v="10"/>
    <x v="9"/>
    <n v="19134"/>
    <x v="3"/>
    <s v="TEC-AC-10004227"/>
    <x v="2"/>
    <x v="11"/>
    <x v="1400"/>
    <n v="31.175999999999998"/>
    <n v="3"/>
    <n v="0.2"/>
    <n v="-5.4558"/>
  </r>
  <r>
    <n v="7973"/>
    <x v="3949"/>
    <x v="1"/>
    <x v="748"/>
    <d v="2012-08-20T00:00:00"/>
    <s v="Standard Class"/>
    <s v="SP-20860"/>
    <s v="Sung Pak"/>
    <x v="1"/>
    <s v="United States"/>
    <x v="10"/>
    <x v="9"/>
    <n v="19134"/>
    <x v="3"/>
    <s v="OFF-PA-10002787"/>
    <x v="1"/>
    <x v="10"/>
    <x v="1267"/>
    <n v="10.368"/>
    <n v="2"/>
    <n v="0.2"/>
    <n v="3.6288"/>
  </r>
  <r>
    <n v="7974"/>
    <x v="3949"/>
    <x v="1"/>
    <x v="748"/>
    <d v="2012-08-20T00:00:00"/>
    <s v="Standard Class"/>
    <s v="SP-20860"/>
    <s v="Sung Pak"/>
    <x v="1"/>
    <s v="United States"/>
    <x v="10"/>
    <x v="9"/>
    <n v="19134"/>
    <x v="3"/>
    <s v="OFF-BI-10003981"/>
    <x v="1"/>
    <x v="8"/>
    <x v="109"/>
    <n v="2.7240000000000002"/>
    <n v="2"/>
    <n v="0.7"/>
    <n v="-1.9068000000000001"/>
  </r>
  <r>
    <n v="7975"/>
    <x v="3949"/>
    <x v="1"/>
    <x v="748"/>
    <d v="2012-08-20T00:00:00"/>
    <s v="Standard Class"/>
    <s v="SP-20860"/>
    <s v="Sung Pak"/>
    <x v="1"/>
    <s v="United States"/>
    <x v="10"/>
    <x v="9"/>
    <n v="19134"/>
    <x v="3"/>
    <s v="FUR-FU-10001488"/>
    <x v="0"/>
    <x v="5"/>
    <x v="1040"/>
    <n v="254.352"/>
    <n v="3"/>
    <n v="0.2"/>
    <n v="0"/>
  </r>
  <r>
    <n v="7976"/>
    <x v="3949"/>
    <x v="1"/>
    <x v="748"/>
    <d v="2012-08-20T00:00:00"/>
    <s v="Standard Class"/>
    <s v="SP-20860"/>
    <s v="Sung Pak"/>
    <x v="1"/>
    <s v="United States"/>
    <x v="10"/>
    <x v="9"/>
    <n v="19134"/>
    <x v="3"/>
    <s v="OFF-BI-10003727"/>
    <x v="1"/>
    <x v="8"/>
    <x v="797"/>
    <n v="3.762"/>
    <n v="3"/>
    <n v="0.7"/>
    <n v="-2.7587999999999999"/>
  </r>
  <r>
    <n v="7977"/>
    <x v="3949"/>
    <x v="1"/>
    <x v="748"/>
    <d v="2012-08-20T00:00:00"/>
    <s v="Standard Class"/>
    <s v="SP-20860"/>
    <s v="Sung Pak"/>
    <x v="1"/>
    <s v="United States"/>
    <x v="10"/>
    <x v="9"/>
    <n v="19134"/>
    <x v="3"/>
    <s v="OFF-PA-10000130"/>
    <x v="1"/>
    <x v="10"/>
    <x v="995"/>
    <n v="10.272"/>
    <n v="3"/>
    <n v="0.2"/>
    <n v="3.21"/>
  </r>
  <r>
    <n v="7978"/>
    <x v="3950"/>
    <x v="2"/>
    <x v="1178"/>
    <d v="2011-05-06T00:00:00"/>
    <s v="Standard Class"/>
    <s v="JK-15625"/>
    <s v="Jim Karlsson"/>
    <x v="0"/>
    <s v="United States"/>
    <x v="25"/>
    <x v="35"/>
    <n v="39212"/>
    <x v="0"/>
    <s v="TEC-PH-10002680"/>
    <x v="2"/>
    <x v="7"/>
    <x v="415"/>
    <n v="659.97"/>
    <n v="3"/>
    <n v="0"/>
    <n v="197.99100000000001"/>
  </r>
  <r>
    <n v="7979"/>
    <x v="3950"/>
    <x v="2"/>
    <x v="1178"/>
    <d v="2011-05-06T00:00:00"/>
    <s v="Standard Class"/>
    <s v="JK-15625"/>
    <s v="Jim Karlsson"/>
    <x v="0"/>
    <s v="United States"/>
    <x v="25"/>
    <x v="35"/>
    <n v="39212"/>
    <x v="0"/>
    <s v="TEC-PH-10002538"/>
    <x v="2"/>
    <x v="7"/>
    <x v="524"/>
    <n v="113.73"/>
    <n v="3"/>
    <n v="0"/>
    <n v="32.981699999999996"/>
  </r>
  <r>
    <n v="7980"/>
    <x v="3951"/>
    <x v="1"/>
    <x v="375"/>
    <d v="2012-08-31T00:00:00"/>
    <s v="Standard Class"/>
    <s v="CC-12100"/>
    <s v="Chad Cunningham"/>
    <x v="2"/>
    <s v="United States"/>
    <x v="1"/>
    <x v="1"/>
    <n v="90045"/>
    <x v="1"/>
    <s v="OFF-BI-10001249"/>
    <x v="1"/>
    <x v="8"/>
    <x v="1182"/>
    <n v="5.1040000000000001"/>
    <n v="1"/>
    <n v="0.2"/>
    <n v="1.6588000000000001"/>
  </r>
  <r>
    <n v="7981"/>
    <x v="3952"/>
    <x v="2"/>
    <x v="1179"/>
    <d v="2011-08-01T00:00:00"/>
    <s v="Standard Class"/>
    <s v="DP-13000"/>
    <s v="Darren Powers"/>
    <x v="0"/>
    <s v="United States"/>
    <x v="12"/>
    <x v="5"/>
    <n v="77095"/>
    <x v="2"/>
    <s v="OFF-PA-10000174"/>
    <x v="1"/>
    <x v="10"/>
    <x v="1515"/>
    <n v="16.448"/>
    <n v="2"/>
    <n v="0.2"/>
    <n v="5.5511999999999997"/>
  </r>
  <r>
    <n v="7982"/>
    <x v="3953"/>
    <x v="2"/>
    <x v="1076"/>
    <d v="2011-09-13T00:00:00"/>
    <s v="First Class"/>
    <s v="SF-20065"/>
    <s v="Sandra Flanagan"/>
    <x v="0"/>
    <s v="United States"/>
    <x v="500"/>
    <x v="30"/>
    <n v="7011"/>
    <x v="3"/>
    <s v="OFF-AP-10004532"/>
    <x v="1"/>
    <x v="9"/>
    <x v="559"/>
    <n v="81.92"/>
    <n v="4"/>
    <n v="0"/>
    <n v="22.118400000000001"/>
  </r>
  <r>
    <n v="7983"/>
    <x v="3953"/>
    <x v="2"/>
    <x v="1076"/>
    <d v="2011-09-13T00:00:00"/>
    <s v="First Class"/>
    <s v="SF-20065"/>
    <s v="Sandra Flanagan"/>
    <x v="0"/>
    <s v="United States"/>
    <x v="500"/>
    <x v="30"/>
    <n v="7011"/>
    <x v="3"/>
    <s v="FUR-FU-10001986"/>
    <x v="0"/>
    <x v="5"/>
    <x v="1133"/>
    <n v="254.9"/>
    <n v="5"/>
    <n v="0"/>
    <n v="76.47"/>
  </r>
  <r>
    <n v="7984"/>
    <x v="3954"/>
    <x v="3"/>
    <x v="203"/>
    <d v="2014-01-26T00:00:00"/>
    <s v="Second Class"/>
    <s v="EH-13765"/>
    <s v="Edward Hooks"/>
    <x v="1"/>
    <s v="United States"/>
    <x v="22"/>
    <x v="10"/>
    <n v="60623"/>
    <x v="2"/>
    <s v="OFF-FA-10002975"/>
    <x v="1"/>
    <x v="13"/>
    <x v="33"/>
    <n v="15.12"/>
    <n v="5"/>
    <n v="0.2"/>
    <n v="4.9139999999999997"/>
  </r>
  <r>
    <n v="7985"/>
    <x v="3954"/>
    <x v="3"/>
    <x v="203"/>
    <d v="2014-01-26T00:00:00"/>
    <s v="Second Class"/>
    <s v="EH-13765"/>
    <s v="Edward Hooks"/>
    <x v="1"/>
    <s v="United States"/>
    <x v="22"/>
    <x v="10"/>
    <n v="60623"/>
    <x v="2"/>
    <s v="OFF-AR-10003481"/>
    <x v="1"/>
    <x v="6"/>
    <x v="1591"/>
    <n v="7.8719999999999999"/>
    <n v="3"/>
    <n v="0.2"/>
    <n v="0.88560000000000005"/>
  </r>
  <r>
    <n v="7986"/>
    <x v="3955"/>
    <x v="0"/>
    <x v="438"/>
    <d v="2013-04-25T00:00:00"/>
    <s v="First Class"/>
    <s v="DN-13690"/>
    <s v="Duane Noonan"/>
    <x v="0"/>
    <s v="United States"/>
    <x v="4"/>
    <x v="4"/>
    <n v="98115"/>
    <x v="1"/>
    <s v="OFF-BI-10004967"/>
    <x v="1"/>
    <x v="8"/>
    <x v="253"/>
    <n v="8.32"/>
    <n v="5"/>
    <n v="0.2"/>
    <n v="2.8079999999999998"/>
  </r>
  <r>
    <n v="7987"/>
    <x v="3956"/>
    <x v="0"/>
    <x v="1180"/>
    <d v="2013-07-24T00:00:00"/>
    <s v="Second Class"/>
    <s v="PJ-19015"/>
    <s v="Pauline Johnson"/>
    <x v="0"/>
    <s v="United States"/>
    <x v="85"/>
    <x v="15"/>
    <n v="11561"/>
    <x v="3"/>
    <s v="TEC-PH-10003589"/>
    <x v="2"/>
    <x v="7"/>
    <x v="818"/>
    <n v="89.95"/>
    <n v="5"/>
    <n v="0"/>
    <n v="43.176000000000002"/>
  </r>
  <r>
    <n v="7988"/>
    <x v="3957"/>
    <x v="0"/>
    <x v="828"/>
    <d v="2013-08-30T00:00:00"/>
    <s v="Standard Class"/>
    <s v="MA-17560"/>
    <s v="Matt Abelman"/>
    <x v="2"/>
    <s v="United States"/>
    <x v="501"/>
    <x v="6"/>
    <n v="53081"/>
    <x v="2"/>
    <s v="OFF-LA-10002945"/>
    <x v="1"/>
    <x v="2"/>
    <x v="1603"/>
    <n v="25.2"/>
    <n v="4"/>
    <n v="0"/>
    <n v="11.592000000000001"/>
  </r>
  <r>
    <n v="7989"/>
    <x v="3957"/>
    <x v="0"/>
    <x v="828"/>
    <d v="2013-08-30T00:00:00"/>
    <s v="Standard Class"/>
    <s v="MA-17560"/>
    <s v="Matt Abelman"/>
    <x v="2"/>
    <s v="United States"/>
    <x v="501"/>
    <x v="6"/>
    <n v="53081"/>
    <x v="2"/>
    <s v="OFF-LA-10003537"/>
    <x v="1"/>
    <x v="2"/>
    <x v="1568"/>
    <n v="37.590000000000003"/>
    <n v="3"/>
    <n v="0"/>
    <n v="17.667300000000001"/>
  </r>
  <r>
    <n v="7990"/>
    <x v="3957"/>
    <x v="0"/>
    <x v="828"/>
    <d v="2013-08-30T00:00:00"/>
    <s v="Standard Class"/>
    <s v="MA-17560"/>
    <s v="Matt Abelman"/>
    <x v="2"/>
    <s v="United States"/>
    <x v="501"/>
    <x v="6"/>
    <n v="53081"/>
    <x v="2"/>
    <s v="OFF-ST-10002406"/>
    <x v="1"/>
    <x v="4"/>
    <x v="324"/>
    <n v="14.97"/>
    <n v="1"/>
    <n v="0"/>
    <n v="4.1916000000000002"/>
  </r>
  <r>
    <n v="7991"/>
    <x v="3957"/>
    <x v="0"/>
    <x v="828"/>
    <d v="2013-08-30T00:00:00"/>
    <s v="Standard Class"/>
    <s v="MA-17560"/>
    <s v="Matt Abelman"/>
    <x v="2"/>
    <s v="United States"/>
    <x v="501"/>
    <x v="6"/>
    <n v="53081"/>
    <x v="2"/>
    <s v="TEC-AC-10003433"/>
    <x v="2"/>
    <x v="11"/>
    <x v="1409"/>
    <n v="1.98"/>
    <n v="2"/>
    <n v="0"/>
    <n v="0.89100000000000001"/>
  </r>
  <r>
    <n v="7992"/>
    <x v="3958"/>
    <x v="0"/>
    <x v="403"/>
    <d v="2013-06-18T00:00:00"/>
    <s v="First Class"/>
    <s v="VM-21835"/>
    <s v="Vivian Mathis"/>
    <x v="0"/>
    <s v="United States"/>
    <x v="172"/>
    <x v="2"/>
    <n v="33433"/>
    <x v="0"/>
    <s v="OFF-BI-10002082"/>
    <x v="1"/>
    <x v="8"/>
    <x v="1173"/>
    <n v="39.936"/>
    <n v="4"/>
    <n v="0.7"/>
    <n v="-26.623999999999999"/>
  </r>
  <r>
    <n v="7993"/>
    <x v="3958"/>
    <x v="0"/>
    <x v="403"/>
    <d v="2013-06-18T00:00:00"/>
    <s v="First Class"/>
    <s v="VM-21835"/>
    <s v="Vivian Mathis"/>
    <x v="0"/>
    <s v="United States"/>
    <x v="172"/>
    <x v="2"/>
    <n v="33433"/>
    <x v="0"/>
    <s v="TEC-AC-10000521"/>
    <x v="2"/>
    <x v="11"/>
    <x v="1557"/>
    <n v="18.463999999999999"/>
    <n v="2"/>
    <n v="0.2"/>
    <n v="2.3079999999999998"/>
  </r>
  <r>
    <n v="7994"/>
    <x v="3959"/>
    <x v="1"/>
    <x v="312"/>
    <d v="2012-11-23T00:00:00"/>
    <s v="Second Class"/>
    <s v="MM-18055"/>
    <s v="Michelle Moray"/>
    <x v="0"/>
    <s v="United States"/>
    <x v="34"/>
    <x v="22"/>
    <n v="80013"/>
    <x v="1"/>
    <s v="OFF-BI-10001982"/>
    <x v="1"/>
    <x v="8"/>
    <x v="301"/>
    <n v="4.8959999999999999"/>
    <n v="3"/>
    <n v="0.7"/>
    <n v="-3.4272"/>
  </r>
  <r>
    <n v="7995"/>
    <x v="3959"/>
    <x v="1"/>
    <x v="312"/>
    <d v="2012-11-23T00:00:00"/>
    <s v="Second Class"/>
    <s v="MM-18055"/>
    <s v="Michelle Moray"/>
    <x v="0"/>
    <s v="United States"/>
    <x v="34"/>
    <x v="22"/>
    <n v="80013"/>
    <x v="1"/>
    <s v="FUR-BO-10002268"/>
    <x v="0"/>
    <x v="0"/>
    <x v="314"/>
    <n v="145.76400000000001"/>
    <n v="6"/>
    <n v="0.7"/>
    <n v="-247.7988"/>
  </r>
  <r>
    <n v="7996"/>
    <x v="3959"/>
    <x v="1"/>
    <x v="312"/>
    <d v="2012-11-23T00:00:00"/>
    <s v="Second Class"/>
    <s v="MM-18055"/>
    <s v="Michelle Moray"/>
    <x v="0"/>
    <s v="United States"/>
    <x v="34"/>
    <x v="22"/>
    <n v="80013"/>
    <x v="1"/>
    <s v="OFF-BI-10001758"/>
    <x v="1"/>
    <x v="8"/>
    <x v="935"/>
    <n v="9.6120000000000001"/>
    <n v="6"/>
    <n v="0.7"/>
    <n v="-7.3692000000000002"/>
  </r>
  <r>
    <n v="7997"/>
    <x v="3960"/>
    <x v="3"/>
    <x v="132"/>
    <d v="2014-06-11T00:00:00"/>
    <s v="First Class"/>
    <s v="CR-12580"/>
    <s v="Clay Rozendal"/>
    <x v="2"/>
    <s v="United States"/>
    <x v="70"/>
    <x v="1"/>
    <n v="92037"/>
    <x v="1"/>
    <s v="TEC-AC-10004469"/>
    <x v="2"/>
    <x v="11"/>
    <x v="238"/>
    <n v="199.75"/>
    <n v="5"/>
    <n v="0"/>
    <n v="87.89"/>
  </r>
  <r>
    <n v="7998"/>
    <x v="3960"/>
    <x v="3"/>
    <x v="132"/>
    <d v="2014-06-11T00:00:00"/>
    <s v="First Class"/>
    <s v="CR-12580"/>
    <s v="Clay Rozendal"/>
    <x v="2"/>
    <s v="United States"/>
    <x v="70"/>
    <x v="1"/>
    <n v="92037"/>
    <x v="1"/>
    <s v="FUR-TA-10001095"/>
    <x v="0"/>
    <x v="3"/>
    <x v="611"/>
    <n v="1673.184"/>
    <n v="12"/>
    <n v="0.2"/>
    <n v="20.9148"/>
  </r>
  <r>
    <n v="7999"/>
    <x v="3961"/>
    <x v="2"/>
    <x v="417"/>
    <d v="2011-07-05T00:00:00"/>
    <s v="First Class"/>
    <s v="BS-11365"/>
    <s v="Bill Shonely"/>
    <x v="1"/>
    <s v="United States"/>
    <x v="4"/>
    <x v="4"/>
    <n v="98105"/>
    <x v="1"/>
    <s v="FUR-FU-10001852"/>
    <x v="0"/>
    <x v="5"/>
    <x v="837"/>
    <n v="12.18"/>
    <n v="7"/>
    <n v="0"/>
    <n v="3.8976000000000002"/>
  </r>
  <r>
    <n v="8000"/>
    <x v="3961"/>
    <x v="2"/>
    <x v="417"/>
    <d v="2011-07-05T00:00:00"/>
    <s v="First Class"/>
    <s v="BS-11365"/>
    <s v="Bill Shonely"/>
    <x v="1"/>
    <s v="United States"/>
    <x v="4"/>
    <x v="4"/>
    <n v="98105"/>
    <x v="1"/>
    <s v="OFF-AP-10000696"/>
    <x v="1"/>
    <x v="9"/>
    <x v="332"/>
    <n v="57.68"/>
    <n v="4"/>
    <n v="0"/>
    <n v="19.034400000000002"/>
  </r>
  <r>
    <n v="8001"/>
    <x v="3962"/>
    <x v="1"/>
    <x v="627"/>
    <d v="2012-12-11T00:00:00"/>
    <s v="Standard Class"/>
    <s v="RD-19585"/>
    <s v="Rob Dowd"/>
    <x v="0"/>
    <s v="United States"/>
    <x v="362"/>
    <x v="23"/>
    <n v="52001"/>
    <x v="2"/>
    <s v="TEC-PH-10003885"/>
    <x v="2"/>
    <x v="7"/>
    <x v="772"/>
    <n v="263.95999999999998"/>
    <n v="4"/>
    <n v="0"/>
    <n v="76.548400000000001"/>
  </r>
  <r>
    <n v="8002"/>
    <x v="3963"/>
    <x v="1"/>
    <x v="295"/>
    <d v="2012-12-15T00:00:00"/>
    <s v="First Class"/>
    <s v="KD-16270"/>
    <s v="Karen Daniels"/>
    <x v="0"/>
    <s v="United States"/>
    <x v="1"/>
    <x v="1"/>
    <n v="90032"/>
    <x v="1"/>
    <s v="TEC-AC-10002926"/>
    <x v="2"/>
    <x v="11"/>
    <x v="1114"/>
    <n v="299.94"/>
    <n v="6"/>
    <n v="0"/>
    <n v="128.9742"/>
  </r>
  <r>
    <n v="8003"/>
    <x v="3963"/>
    <x v="1"/>
    <x v="295"/>
    <d v="2012-12-15T00:00:00"/>
    <s v="First Class"/>
    <s v="KD-16270"/>
    <s v="Karen Daniels"/>
    <x v="0"/>
    <s v="United States"/>
    <x v="1"/>
    <x v="1"/>
    <n v="90032"/>
    <x v="1"/>
    <s v="OFF-SU-10001225"/>
    <x v="1"/>
    <x v="14"/>
    <x v="33"/>
    <n v="25.76"/>
    <n v="7"/>
    <n v="0"/>
    <n v="0.51519999999999999"/>
  </r>
  <r>
    <n v="8004"/>
    <x v="3964"/>
    <x v="2"/>
    <x v="588"/>
    <d v="2011-03-12T00:00:00"/>
    <s v="First Class"/>
    <s v="AA-10645"/>
    <s v="Anna Andreadi"/>
    <x v="0"/>
    <s v="United States"/>
    <x v="90"/>
    <x v="31"/>
    <n v="1852"/>
    <x v="3"/>
    <s v="TEC-PH-10004434"/>
    <x v="2"/>
    <x v="7"/>
    <x v="1604"/>
    <n v="271.89999999999998"/>
    <n v="2"/>
    <n v="0"/>
    <n v="78.850999999999999"/>
  </r>
  <r>
    <n v="8005"/>
    <x v="3964"/>
    <x v="2"/>
    <x v="588"/>
    <d v="2011-03-12T00:00:00"/>
    <s v="First Class"/>
    <s v="AA-10645"/>
    <s v="Anna Andreadi"/>
    <x v="0"/>
    <s v="United States"/>
    <x v="90"/>
    <x v="31"/>
    <n v="1852"/>
    <x v="3"/>
    <s v="FUR-FU-10003878"/>
    <x v="0"/>
    <x v="5"/>
    <x v="671"/>
    <n v="45.84"/>
    <n v="3"/>
    <n v="0"/>
    <n v="15.585599999999999"/>
  </r>
  <r>
    <n v="8006"/>
    <x v="3964"/>
    <x v="2"/>
    <x v="588"/>
    <d v="2011-03-12T00:00:00"/>
    <s v="First Class"/>
    <s v="AA-10645"/>
    <s v="Anna Andreadi"/>
    <x v="0"/>
    <s v="United States"/>
    <x v="90"/>
    <x v="31"/>
    <n v="1852"/>
    <x v="3"/>
    <s v="FUR-FU-10002268"/>
    <x v="0"/>
    <x v="5"/>
    <x v="860"/>
    <n v="9.82"/>
    <n v="2"/>
    <n v="0"/>
    <n v="3.2406000000000001"/>
  </r>
  <r>
    <n v="8007"/>
    <x v="3965"/>
    <x v="0"/>
    <x v="877"/>
    <d v="2013-12-10T00:00:00"/>
    <s v="Standard Class"/>
    <s v="MC-18100"/>
    <s v="Mick Crebagga"/>
    <x v="0"/>
    <s v="United States"/>
    <x v="126"/>
    <x v="4"/>
    <n v="98270"/>
    <x v="1"/>
    <s v="OFF-FA-10001883"/>
    <x v="1"/>
    <x v="13"/>
    <x v="1484"/>
    <n v="93.36"/>
    <n v="12"/>
    <n v="0"/>
    <n v="0.93359999999999999"/>
  </r>
  <r>
    <n v="8008"/>
    <x v="3966"/>
    <x v="1"/>
    <x v="972"/>
    <d v="2012-11-24T00:00:00"/>
    <s v="Standard Class"/>
    <s v="AA-10645"/>
    <s v="Anna Andreadi"/>
    <x v="0"/>
    <s v="United States"/>
    <x v="268"/>
    <x v="26"/>
    <n v="73120"/>
    <x v="2"/>
    <s v="OFF-ST-10002756"/>
    <x v="1"/>
    <x v="4"/>
    <x v="270"/>
    <n v="541.24"/>
    <n v="4"/>
    <n v="0"/>
    <n v="5.4123999999999999"/>
  </r>
  <r>
    <n v="8009"/>
    <x v="3966"/>
    <x v="1"/>
    <x v="972"/>
    <d v="2012-11-24T00:00:00"/>
    <s v="Standard Class"/>
    <s v="AA-10645"/>
    <s v="Anna Andreadi"/>
    <x v="0"/>
    <s v="United States"/>
    <x v="268"/>
    <x v="26"/>
    <n v="73120"/>
    <x v="2"/>
    <s v="OFF-PA-10000474"/>
    <x v="1"/>
    <x v="10"/>
    <x v="33"/>
    <n v="106.32"/>
    <n v="3"/>
    <n v="0"/>
    <n v="49.970399999999998"/>
  </r>
  <r>
    <n v="8010"/>
    <x v="3966"/>
    <x v="1"/>
    <x v="972"/>
    <d v="2012-11-24T00:00:00"/>
    <s v="Standard Class"/>
    <s v="AA-10645"/>
    <s v="Anna Andreadi"/>
    <x v="0"/>
    <s v="United States"/>
    <x v="268"/>
    <x v="26"/>
    <n v="73120"/>
    <x v="2"/>
    <s v="FUR-CH-10002073"/>
    <x v="0"/>
    <x v="1"/>
    <x v="1783"/>
    <n v="1323.9"/>
    <n v="5"/>
    <n v="0"/>
    <n v="383.93099999999998"/>
  </r>
  <r>
    <n v="8011"/>
    <x v="3967"/>
    <x v="2"/>
    <x v="461"/>
    <d v="2011-03-20T00:00:00"/>
    <s v="Second Class"/>
    <s v="QJ-19255"/>
    <s v="Quincy Jones"/>
    <x v="1"/>
    <s v="United States"/>
    <x v="10"/>
    <x v="9"/>
    <n v="19134"/>
    <x v="3"/>
    <s v="OFF-PA-10003641"/>
    <x v="1"/>
    <x v="10"/>
    <x v="938"/>
    <n v="126.624"/>
    <n v="6"/>
    <n v="0.2"/>
    <n v="41.152799999999999"/>
  </r>
  <r>
    <n v="8012"/>
    <x v="3968"/>
    <x v="1"/>
    <x v="782"/>
    <d v="2012-06-23T00:00:00"/>
    <s v="First Class"/>
    <s v="JM-16195"/>
    <s v="Justin MacKendrick"/>
    <x v="0"/>
    <s v="United States"/>
    <x v="34"/>
    <x v="22"/>
    <n v="80013"/>
    <x v="1"/>
    <s v="TEC-PH-10002070"/>
    <x v="2"/>
    <x v="7"/>
    <x v="1785"/>
    <n v="125.944"/>
    <n v="7"/>
    <n v="0.2"/>
    <n v="15.743"/>
  </r>
  <r>
    <n v="8013"/>
    <x v="3969"/>
    <x v="3"/>
    <x v="1126"/>
    <d v="2014-05-26T00:00:00"/>
    <s v="Same Day"/>
    <s v="TB-21625"/>
    <s v="Trudy Brown"/>
    <x v="0"/>
    <s v="United States"/>
    <x v="20"/>
    <x v="15"/>
    <n v="10009"/>
    <x v="3"/>
    <s v="OFF-BI-10004519"/>
    <x v="1"/>
    <x v="8"/>
    <x v="880"/>
    <n v="663.92"/>
    <n v="5"/>
    <n v="0.2"/>
    <n v="207.47499999999999"/>
  </r>
  <r>
    <n v="8014"/>
    <x v="3969"/>
    <x v="3"/>
    <x v="1126"/>
    <d v="2014-05-26T00:00:00"/>
    <s v="Same Day"/>
    <s v="TB-21625"/>
    <s v="Trudy Brown"/>
    <x v="0"/>
    <s v="United States"/>
    <x v="20"/>
    <x v="15"/>
    <n v="10009"/>
    <x v="3"/>
    <s v="TEC-AC-10002167"/>
    <x v="2"/>
    <x v="11"/>
    <x v="46"/>
    <n v="120"/>
    <n v="8"/>
    <n v="0"/>
    <n v="13.2"/>
  </r>
  <r>
    <n v="8015"/>
    <x v="3969"/>
    <x v="3"/>
    <x v="1126"/>
    <d v="2014-05-26T00:00:00"/>
    <s v="Same Day"/>
    <s v="TB-21625"/>
    <s v="Trudy Brown"/>
    <x v="0"/>
    <s v="United States"/>
    <x v="20"/>
    <x v="15"/>
    <n v="10009"/>
    <x v="3"/>
    <s v="OFF-FA-10000936"/>
    <x v="1"/>
    <x v="13"/>
    <x v="1298"/>
    <n v="3.29"/>
    <n v="1"/>
    <n v="0"/>
    <n v="1.4804999999999999"/>
  </r>
  <r>
    <n v="8016"/>
    <x v="3969"/>
    <x v="3"/>
    <x v="1126"/>
    <d v="2014-05-26T00:00:00"/>
    <s v="Same Day"/>
    <s v="TB-21625"/>
    <s v="Trudy Brown"/>
    <x v="0"/>
    <s v="United States"/>
    <x v="20"/>
    <x v="15"/>
    <n v="10009"/>
    <x v="3"/>
    <s v="FUR-FU-10000732"/>
    <x v="0"/>
    <x v="5"/>
    <x v="540"/>
    <n v="18.84"/>
    <n v="3"/>
    <n v="0"/>
    <n v="6.0288000000000004"/>
  </r>
  <r>
    <n v="8017"/>
    <x v="3970"/>
    <x v="2"/>
    <x v="340"/>
    <d v="2011-11-09T00:00:00"/>
    <s v="First Class"/>
    <s v="NF-18595"/>
    <s v="Nicole Fjeld"/>
    <x v="2"/>
    <s v="United States"/>
    <x v="152"/>
    <x v="24"/>
    <n v="43130"/>
    <x v="3"/>
    <s v="FUR-FU-10002501"/>
    <x v="0"/>
    <x v="5"/>
    <x v="1284"/>
    <n v="60.671999999999997"/>
    <n v="6"/>
    <n v="0.2"/>
    <n v="12.892799999999999"/>
  </r>
  <r>
    <n v="8018"/>
    <x v="3970"/>
    <x v="2"/>
    <x v="340"/>
    <d v="2011-11-09T00:00:00"/>
    <s v="First Class"/>
    <s v="NF-18595"/>
    <s v="Nicole Fjeld"/>
    <x v="2"/>
    <s v="United States"/>
    <x v="152"/>
    <x v="24"/>
    <n v="43130"/>
    <x v="3"/>
    <s v="OFF-AR-10000634"/>
    <x v="1"/>
    <x v="6"/>
    <x v="988"/>
    <n v="30.815999999999999"/>
    <n v="9"/>
    <n v="0.2"/>
    <n v="2.6964000000000001"/>
  </r>
  <r>
    <n v="8019"/>
    <x v="3971"/>
    <x v="3"/>
    <x v="161"/>
    <d v="2014-10-20T00:00:00"/>
    <s v="Second Class"/>
    <s v="BF-11020"/>
    <s v="Barry FranzÃ¶sisch"/>
    <x v="1"/>
    <s v="United States"/>
    <x v="494"/>
    <x v="1"/>
    <n v="95351"/>
    <x v="1"/>
    <s v="TEC-PH-10001700"/>
    <x v="2"/>
    <x v="7"/>
    <x v="193"/>
    <n v="52.792000000000002"/>
    <n v="1"/>
    <n v="0.2"/>
    <n v="4.6193"/>
  </r>
  <r>
    <n v="8020"/>
    <x v="3972"/>
    <x v="3"/>
    <x v="808"/>
    <d v="2014-06-11T00:00:00"/>
    <s v="First Class"/>
    <s v="NP-18670"/>
    <s v="Nora Paige"/>
    <x v="0"/>
    <s v="United States"/>
    <x v="285"/>
    <x v="25"/>
    <n v="63116"/>
    <x v="2"/>
    <s v="OFF-AP-10001962"/>
    <x v="1"/>
    <x v="9"/>
    <x v="1594"/>
    <n v="83.9"/>
    <n v="10"/>
    <n v="0"/>
    <n v="20.975000000000001"/>
  </r>
  <r>
    <n v="8021"/>
    <x v="3972"/>
    <x v="3"/>
    <x v="808"/>
    <d v="2014-06-11T00:00:00"/>
    <s v="First Class"/>
    <s v="NP-18670"/>
    <s v="Nora Paige"/>
    <x v="0"/>
    <s v="United States"/>
    <x v="285"/>
    <x v="25"/>
    <n v="63116"/>
    <x v="2"/>
    <s v="OFF-PA-10001838"/>
    <x v="1"/>
    <x v="10"/>
    <x v="999"/>
    <n v="11.76"/>
    <n v="2"/>
    <n v="0"/>
    <n v="5.7624000000000004"/>
  </r>
  <r>
    <n v="8022"/>
    <x v="3973"/>
    <x v="2"/>
    <x v="609"/>
    <d v="2011-07-25T00:00:00"/>
    <s v="Standard Class"/>
    <s v="HM-14860"/>
    <s v="Harry Marie"/>
    <x v="1"/>
    <s v="United States"/>
    <x v="61"/>
    <x v="5"/>
    <n v="75217"/>
    <x v="2"/>
    <s v="OFF-AP-10000124"/>
    <x v="1"/>
    <x v="9"/>
    <x v="1227"/>
    <n v="4.992"/>
    <n v="3"/>
    <n v="0.8"/>
    <n v="-12.979200000000001"/>
  </r>
  <r>
    <n v="8023"/>
    <x v="3973"/>
    <x v="2"/>
    <x v="609"/>
    <d v="2011-07-25T00:00:00"/>
    <s v="Standard Class"/>
    <s v="HM-14860"/>
    <s v="Harry Marie"/>
    <x v="1"/>
    <s v="United States"/>
    <x v="61"/>
    <x v="5"/>
    <n v="75217"/>
    <x v="2"/>
    <s v="OFF-EN-10003567"/>
    <x v="1"/>
    <x v="12"/>
    <x v="1643"/>
    <n v="87.92"/>
    <n v="5"/>
    <n v="0.2"/>
    <n v="29.672999999999998"/>
  </r>
  <r>
    <n v="8024"/>
    <x v="3973"/>
    <x v="2"/>
    <x v="609"/>
    <d v="2011-07-25T00:00:00"/>
    <s v="Standard Class"/>
    <s v="HM-14860"/>
    <s v="Harry Marie"/>
    <x v="1"/>
    <s v="United States"/>
    <x v="61"/>
    <x v="5"/>
    <n v="75217"/>
    <x v="2"/>
    <s v="FUR-CH-10004997"/>
    <x v="0"/>
    <x v="1"/>
    <x v="494"/>
    <n v="657.93"/>
    <n v="5"/>
    <n v="0.3"/>
    <n v="-93.99"/>
  </r>
  <r>
    <n v="8025"/>
    <x v="3973"/>
    <x v="2"/>
    <x v="609"/>
    <d v="2011-07-25T00:00:00"/>
    <s v="Standard Class"/>
    <s v="HM-14860"/>
    <s v="Harry Marie"/>
    <x v="1"/>
    <s v="United States"/>
    <x v="61"/>
    <x v="5"/>
    <n v="75217"/>
    <x v="2"/>
    <s v="OFF-BI-10000494"/>
    <x v="1"/>
    <x v="8"/>
    <x v="1563"/>
    <n v="1.044"/>
    <n v="1"/>
    <n v="0.8"/>
    <n v="-1.827"/>
  </r>
  <r>
    <n v="8026"/>
    <x v="3974"/>
    <x v="1"/>
    <x v="861"/>
    <d v="2012-09-15T00:00:00"/>
    <s v="Second Class"/>
    <s v="DM-13525"/>
    <s v="Don Miller"/>
    <x v="1"/>
    <s v="United States"/>
    <x v="20"/>
    <x v="15"/>
    <n v="10035"/>
    <x v="3"/>
    <s v="FUR-FU-10000277"/>
    <x v="0"/>
    <x v="5"/>
    <x v="1786"/>
    <n v="210.68"/>
    <n v="2"/>
    <n v="0"/>
    <n v="50.563200000000002"/>
  </r>
  <r>
    <n v="8027"/>
    <x v="3974"/>
    <x v="1"/>
    <x v="861"/>
    <d v="2012-09-15T00:00:00"/>
    <s v="Second Class"/>
    <s v="DM-13525"/>
    <s v="Don Miller"/>
    <x v="1"/>
    <s v="United States"/>
    <x v="20"/>
    <x v="15"/>
    <n v="10035"/>
    <x v="3"/>
    <s v="OFF-ST-10003641"/>
    <x v="1"/>
    <x v="4"/>
    <x v="1799"/>
    <n v="78.8"/>
    <n v="1"/>
    <n v="0"/>
    <n v="1.5760000000000001"/>
  </r>
  <r>
    <n v="8028"/>
    <x v="3974"/>
    <x v="1"/>
    <x v="861"/>
    <d v="2012-09-15T00:00:00"/>
    <s v="Second Class"/>
    <s v="DM-13525"/>
    <s v="Don Miller"/>
    <x v="1"/>
    <s v="United States"/>
    <x v="20"/>
    <x v="15"/>
    <n v="10035"/>
    <x v="3"/>
    <s v="TEC-AC-10001998"/>
    <x v="2"/>
    <x v="11"/>
    <x v="84"/>
    <n v="19.989999999999998"/>
    <n v="1"/>
    <n v="0"/>
    <n v="6.7965999999999998"/>
  </r>
  <r>
    <n v="8029"/>
    <x v="3974"/>
    <x v="1"/>
    <x v="861"/>
    <d v="2012-09-15T00:00:00"/>
    <s v="Second Class"/>
    <s v="DM-13525"/>
    <s v="Don Miller"/>
    <x v="1"/>
    <s v="United States"/>
    <x v="20"/>
    <x v="15"/>
    <n v="10035"/>
    <x v="3"/>
    <s v="OFF-ST-10001932"/>
    <x v="1"/>
    <x v="4"/>
    <x v="1641"/>
    <n v="772.68"/>
    <n v="4"/>
    <n v="0"/>
    <n v="108.1752"/>
  </r>
  <r>
    <n v="8030"/>
    <x v="3975"/>
    <x v="0"/>
    <x v="147"/>
    <d v="2013-10-26T00:00:00"/>
    <s v="Standard Class"/>
    <s v="JF-15565"/>
    <s v="Jill Fjeld"/>
    <x v="0"/>
    <s v="United States"/>
    <x v="52"/>
    <x v="5"/>
    <n v="78207"/>
    <x v="2"/>
    <s v="TEC-AC-10002323"/>
    <x v="2"/>
    <x v="11"/>
    <x v="175"/>
    <n v="106.08"/>
    <n v="6"/>
    <n v="0.2"/>
    <n v="-9.282"/>
  </r>
  <r>
    <n v="8031"/>
    <x v="3976"/>
    <x v="0"/>
    <x v="676"/>
    <d v="2013-11-01T00:00:00"/>
    <s v="Standard Class"/>
    <s v="NM-18520"/>
    <s v="Neoma Murray"/>
    <x v="0"/>
    <s v="United States"/>
    <x v="112"/>
    <x v="5"/>
    <n v="79109"/>
    <x v="2"/>
    <s v="FUR-FU-10004270"/>
    <x v="0"/>
    <x v="5"/>
    <x v="1372"/>
    <n v="23.076000000000001"/>
    <n v="3"/>
    <n v="0.6"/>
    <n v="-10.9611"/>
  </r>
  <r>
    <n v="8032"/>
    <x v="3976"/>
    <x v="0"/>
    <x v="676"/>
    <d v="2013-11-01T00:00:00"/>
    <s v="Standard Class"/>
    <s v="NM-18520"/>
    <s v="Neoma Murray"/>
    <x v="0"/>
    <s v="United States"/>
    <x v="112"/>
    <x v="5"/>
    <n v="79109"/>
    <x v="2"/>
    <s v="OFF-PA-10004621"/>
    <x v="1"/>
    <x v="10"/>
    <x v="738"/>
    <n v="25.92"/>
    <n v="5"/>
    <n v="0.2"/>
    <n v="9.0719999999999992"/>
  </r>
  <r>
    <n v="8033"/>
    <x v="3977"/>
    <x v="1"/>
    <x v="608"/>
    <d v="2012-06-28T00:00:00"/>
    <s v="First Class"/>
    <s v="MV-17485"/>
    <s v="Mark Van Huff"/>
    <x v="0"/>
    <s v="United States"/>
    <x v="12"/>
    <x v="5"/>
    <n v="77041"/>
    <x v="2"/>
    <s v="OFF-PA-10001019"/>
    <x v="1"/>
    <x v="10"/>
    <x v="675"/>
    <n v="47.951999999999998"/>
    <n v="3"/>
    <n v="0.2"/>
    <n v="16.183800000000002"/>
  </r>
  <r>
    <n v="8034"/>
    <x v="3977"/>
    <x v="1"/>
    <x v="608"/>
    <d v="2012-06-28T00:00:00"/>
    <s v="First Class"/>
    <s v="MV-17485"/>
    <s v="Mark Van Huff"/>
    <x v="0"/>
    <s v="United States"/>
    <x v="12"/>
    <x v="5"/>
    <n v="77041"/>
    <x v="2"/>
    <s v="OFF-BI-10000201"/>
    <x v="1"/>
    <x v="8"/>
    <x v="1678"/>
    <n v="0.98399999999999999"/>
    <n v="2"/>
    <n v="0.8"/>
    <n v="-1.476"/>
  </r>
  <r>
    <n v="8035"/>
    <x v="3977"/>
    <x v="1"/>
    <x v="608"/>
    <d v="2012-06-28T00:00:00"/>
    <s v="First Class"/>
    <s v="MV-17485"/>
    <s v="Mark Van Huff"/>
    <x v="0"/>
    <s v="United States"/>
    <x v="12"/>
    <x v="5"/>
    <n v="77041"/>
    <x v="2"/>
    <s v="FUR-FU-10004587"/>
    <x v="0"/>
    <x v="5"/>
    <x v="1353"/>
    <n v="75.384"/>
    <n v="9"/>
    <n v="0.6"/>
    <n v="-20.730599999999999"/>
  </r>
  <r>
    <n v="8036"/>
    <x v="3977"/>
    <x v="1"/>
    <x v="608"/>
    <d v="2012-06-28T00:00:00"/>
    <s v="First Class"/>
    <s v="MV-17485"/>
    <s v="Mark Van Huff"/>
    <x v="0"/>
    <s v="United States"/>
    <x v="12"/>
    <x v="5"/>
    <n v="77041"/>
    <x v="2"/>
    <s v="OFF-LA-10001613"/>
    <x v="1"/>
    <x v="2"/>
    <x v="736"/>
    <n v="4.6079999999999997"/>
    <n v="2"/>
    <n v="0.2"/>
    <n v="1.6704000000000001"/>
  </r>
  <r>
    <n v="8037"/>
    <x v="3978"/>
    <x v="1"/>
    <x v="1181"/>
    <d v="2012-09-22T00:00:00"/>
    <s v="First Class"/>
    <s v="AG-10270"/>
    <s v="Alejandro Grove"/>
    <x v="0"/>
    <s v="United States"/>
    <x v="104"/>
    <x v="31"/>
    <n v="1841"/>
    <x v="3"/>
    <s v="OFF-BI-10001308"/>
    <x v="1"/>
    <x v="8"/>
    <x v="1351"/>
    <n v="37.68"/>
    <n v="6"/>
    <n v="0"/>
    <n v="16.956"/>
  </r>
  <r>
    <n v="8038"/>
    <x v="3979"/>
    <x v="3"/>
    <x v="815"/>
    <d v="2014-07-15T00:00:00"/>
    <s v="Standard Class"/>
    <s v="BF-11275"/>
    <s v="Beth Fritzler"/>
    <x v="1"/>
    <s v="United States"/>
    <x v="38"/>
    <x v="32"/>
    <n v="31907"/>
    <x v="0"/>
    <s v="OFF-AP-10003278"/>
    <x v="1"/>
    <x v="9"/>
    <x v="1784"/>
    <n v="41.91"/>
    <n v="3"/>
    <n v="0"/>
    <n v="10.896599999999999"/>
  </r>
  <r>
    <n v="8039"/>
    <x v="3980"/>
    <x v="3"/>
    <x v="160"/>
    <d v="2014-03-07T00:00:00"/>
    <s v="Second Class"/>
    <s v="JC-15775"/>
    <s v="John Castell"/>
    <x v="0"/>
    <s v="United States"/>
    <x v="1"/>
    <x v="1"/>
    <n v="90032"/>
    <x v="1"/>
    <s v="FUR-BO-10003966"/>
    <x v="0"/>
    <x v="0"/>
    <x v="1086"/>
    <n v="435.99900000000002"/>
    <n v="3"/>
    <n v="0.15"/>
    <n v="5.1294000000000004"/>
  </r>
  <r>
    <n v="8040"/>
    <x v="3981"/>
    <x v="3"/>
    <x v="170"/>
    <d v="2014-08-26T00:00:00"/>
    <s v="Second Class"/>
    <s v="CM-11815"/>
    <s v="Candace McMahon"/>
    <x v="1"/>
    <s v="United States"/>
    <x v="4"/>
    <x v="4"/>
    <n v="98115"/>
    <x v="1"/>
    <s v="FUR-CH-10004698"/>
    <x v="0"/>
    <x v="1"/>
    <x v="166"/>
    <n v="388.70400000000001"/>
    <n v="6"/>
    <n v="0.2"/>
    <n v="38.870399999999997"/>
  </r>
  <r>
    <n v="8041"/>
    <x v="3981"/>
    <x v="3"/>
    <x v="170"/>
    <d v="2014-08-26T00:00:00"/>
    <s v="Second Class"/>
    <s v="CM-11815"/>
    <s v="Candace McMahon"/>
    <x v="1"/>
    <s v="United States"/>
    <x v="4"/>
    <x v="4"/>
    <n v="98115"/>
    <x v="1"/>
    <s v="OFF-ST-10000025"/>
    <x v="1"/>
    <x v="4"/>
    <x v="615"/>
    <n v="572.58000000000004"/>
    <n v="6"/>
    <n v="0"/>
    <n v="34.354799999999997"/>
  </r>
  <r>
    <n v="8042"/>
    <x v="3981"/>
    <x v="3"/>
    <x v="170"/>
    <d v="2014-08-26T00:00:00"/>
    <s v="Second Class"/>
    <s v="CM-11815"/>
    <s v="Candace McMahon"/>
    <x v="1"/>
    <s v="United States"/>
    <x v="4"/>
    <x v="4"/>
    <n v="98115"/>
    <x v="1"/>
    <s v="TEC-AC-10000682"/>
    <x v="2"/>
    <x v="11"/>
    <x v="1327"/>
    <n v="33.18"/>
    <n v="2"/>
    <n v="0"/>
    <n v="11.613"/>
  </r>
  <r>
    <n v="8043"/>
    <x v="3982"/>
    <x v="3"/>
    <x v="825"/>
    <d v="2014-03-16T00:00:00"/>
    <s v="Standard Class"/>
    <s v="PV-18985"/>
    <s v="Paul Van Hugh"/>
    <x v="2"/>
    <s v="United States"/>
    <x v="471"/>
    <x v="31"/>
    <n v="2138"/>
    <x v="3"/>
    <s v="TEC-AC-10001772"/>
    <x v="2"/>
    <x v="11"/>
    <x v="400"/>
    <n v="63.88"/>
    <n v="4"/>
    <n v="0"/>
    <n v="24.9132"/>
  </r>
  <r>
    <n v="8044"/>
    <x v="3982"/>
    <x v="3"/>
    <x v="825"/>
    <d v="2014-03-16T00:00:00"/>
    <s v="Standard Class"/>
    <s v="PV-18985"/>
    <s v="Paul Van Hugh"/>
    <x v="2"/>
    <s v="United States"/>
    <x v="471"/>
    <x v="31"/>
    <n v="2138"/>
    <x v="3"/>
    <s v="FUR-FU-10001379"/>
    <x v="0"/>
    <x v="5"/>
    <x v="1810"/>
    <n v="26.72"/>
    <n v="1"/>
    <n v="0"/>
    <n v="11.7568"/>
  </r>
  <r>
    <n v="8045"/>
    <x v="3983"/>
    <x v="3"/>
    <x v="175"/>
    <d v="2014-09-18T00:00:00"/>
    <s v="Second Class"/>
    <s v="DO-13645"/>
    <s v="Doug O'Connell"/>
    <x v="0"/>
    <s v="United States"/>
    <x v="288"/>
    <x v="7"/>
    <n v="84106"/>
    <x v="1"/>
    <s v="OFF-BI-10002794"/>
    <x v="1"/>
    <x v="8"/>
    <x v="102"/>
    <n v="295.05599999999998"/>
    <n v="9"/>
    <n v="0.2"/>
    <n v="106.95780000000001"/>
  </r>
  <r>
    <n v="8046"/>
    <x v="3984"/>
    <x v="0"/>
    <x v="873"/>
    <d v="2013-09-25T00:00:00"/>
    <s v="Standard Class"/>
    <s v="HA-14905"/>
    <s v="Helen Abelman"/>
    <x v="0"/>
    <s v="United States"/>
    <x v="20"/>
    <x v="15"/>
    <n v="10035"/>
    <x v="3"/>
    <s v="OFF-AP-10001005"/>
    <x v="1"/>
    <x v="9"/>
    <x v="1131"/>
    <n v="393.25"/>
    <n v="5"/>
    <n v="0"/>
    <n v="129.77250000000001"/>
  </r>
  <r>
    <n v="8047"/>
    <x v="3985"/>
    <x v="0"/>
    <x v="272"/>
    <d v="2013-12-18T00:00:00"/>
    <s v="Second Class"/>
    <s v="SH-20395"/>
    <s v="Shahid Hopkins"/>
    <x v="0"/>
    <s v="United States"/>
    <x v="191"/>
    <x v="24"/>
    <n v="44221"/>
    <x v="3"/>
    <s v="OFF-BI-10000201"/>
    <x v="1"/>
    <x v="8"/>
    <x v="1678"/>
    <n v="2.214"/>
    <n v="3"/>
    <n v="0.7"/>
    <n v="-1.476"/>
  </r>
  <r>
    <n v="8048"/>
    <x v="3986"/>
    <x v="3"/>
    <x v="132"/>
    <d v="2014-07-11T00:00:00"/>
    <s v="Second Class"/>
    <s v="JM-16195"/>
    <s v="Justin MacKendrick"/>
    <x v="0"/>
    <s v="United States"/>
    <x v="40"/>
    <x v="3"/>
    <n v="28403"/>
    <x v="0"/>
    <s v="OFF-PA-10003673"/>
    <x v="1"/>
    <x v="10"/>
    <x v="971"/>
    <n v="16.271999999999998"/>
    <n v="3"/>
    <n v="0.2"/>
    <n v="5.2884000000000002"/>
  </r>
  <r>
    <n v="8049"/>
    <x v="3987"/>
    <x v="0"/>
    <x v="894"/>
    <d v="2013-08-07T00:00:00"/>
    <s v="Standard Class"/>
    <s v="DK-13225"/>
    <s v="Dean Katz"/>
    <x v="1"/>
    <s v="United States"/>
    <x v="20"/>
    <x v="15"/>
    <n v="10035"/>
    <x v="3"/>
    <s v="OFF-AP-10000938"/>
    <x v="1"/>
    <x v="9"/>
    <x v="1703"/>
    <n v="706.86"/>
    <n v="7"/>
    <n v="0"/>
    <n v="197.92080000000001"/>
  </r>
  <r>
    <n v="8050"/>
    <x v="3988"/>
    <x v="2"/>
    <x v="467"/>
    <d v="2011-09-30T00:00:00"/>
    <s v="Standard Class"/>
    <s v="CM-12715"/>
    <s v="Craig Molinari"/>
    <x v="1"/>
    <s v="United States"/>
    <x v="10"/>
    <x v="9"/>
    <n v="19140"/>
    <x v="3"/>
    <s v="OFF-BI-10003274"/>
    <x v="1"/>
    <x v="8"/>
    <x v="122"/>
    <n v="5.97"/>
    <n v="5"/>
    <n v="0.7"/>
    <n v="-4.577"/>
  </r>
  <r>
    <n v="8051"/>
    <x v="3988"/>
    <x v="2"/>
    <x v="467"/>
    <d v="2011-09-30T00:00:00"/>
    <s v="Standard Class"/>
    <s v="CM-12715"/>
    <s v="Craig Molinari"/>
    <x v="1"/>
    <s v="United States"/>
    <x v="10"/>
    <x v="9"/>
    <n v="19140"/>
    <x v="3"/>
    <s v="FUR-FU-10001095"/>
    <x v="0"/>
    <x v="5"/>
    <x v="741"/>
    <n v="21.184000000000001"/>
    <n v="1"/>
    <n v="0.2"/>
    <n v="4.7664"/>
  </r>
  <r>
    <n v="8052"/>
    <x v="3988"/>
    <x v="2"/>
    <x v="467"/>
    <d v="2011-09-30T00:00:00"/>
    <s v="Standard Class"/>
    <s v="CM-12715"/>
    <s v="Craig Molinari"/>
    <x v="1"/>
    <s v="United States"/>
    <x v="10"/>
    <x v="9"/>
    <n v="19140"/>
    <x v="3"/>
    <s v="OFF-AP-10001492"/>
    <x v="1"/>
    <x v="9"/>
    <x v="22"/>
    <n v="41.375999999999998"/>
    <n v="6"/>
    <n v="0.2"/>
    <n v="3.1032000000000002"/>
  </r>
  <r>
    <n v="8053"/>
    <x v="3989"/>
    <x v="2"/>
    <x v="686"/>
    <d v="2011-07-17T00:00:00"/>
    <s v="Second Class"/>
    <s v="BF-10975"/>
    <s v="Barbara Fisher"/>
    <x v="1"/>
    <s v="United States"/>
    <x v="20"/>
    <x v="15"/>
    <n v="10009"/>
    <x v="3"/>
    <s v="OFF-AR-10004999"/>
    <x v="1"/>
    <x v="6"/>
    <x v="864"/>
    <n v="17.940000000000001"/>
    <n v="3"/>
    <n v="0"/>
    <n v="4.4850000000000003"/>
  </r>
  <r>
    <n v="8054"/>
    <x v="3990"/>
    <x v="3"/>
    <x v="394"/>
    <d v="2014-06-10T00:00:00"/>
    <s v="Standard Class"/>
    <s v="SF-20965"/>
    <s v="Sylvia Foulston"/>
    <x v="1"/>
    <s v="United States"/>
    <x v="10"/>
    <x v="9"/>
    <n v="19134"/>
    <x v="3"/>
    <s v="OFF-BI-10004094"/>
    <x v="1"/>
    <x v="8"/>
    <x v="603"/>
    <n v="2.6549999999999998"/>
    <n v="1"/>
    <n v="0.7"/>
    <n v="-1.8585"/>
  </r>
  <r>
    <n v="8055"/>
    <x v="3991"/>
    <x v="1"/>
    <x v="834"/>
    <d v="2012-04-09T00:00:00"/>
    <s v="Standard Class"/>
    <s v="CB-12025"/>
    <s v="Cassandra Brandow"/>
    <x v="0"/>
    <s v="United States"/>
    <x v="1"/>
    <x v="1"/>
    <n v="90049"/>
    <x v="1"/>
    <s v="OFF-ST-10001490"/>
    <x v="1"/>
    <x v="4"/>
    <x v="513"/>
    <n v="892.35"/>
    <n v="5"/>
    <n v="0"/>
    <n v="267.70499999999998"/>
  </r>
  <r>
    <n v="8056"/>
    <x v="3991"/>
    <x v="1"/>
    <x v="834"/>
    <d v="2012-04-09T00:00:00"/>
    <s v="Standard Class"/>
    <s v="CB-12025"/>
    <s v="Cassandra Brandow"/>
    <x v="0"/>
    <s v="United States"/>
    <x v="1"/>
    <x v="1"/>
    <n v="90049"/>
    <x v="1"/>
    <s v="FUR-BO-10004695"/>
    <x v="0"/>
    <x v="0"/>
    <x v="198"/>
    <n v="307.666"/>
    <n v="2"/>
    <n v="0.15"/>
    <n v="28.956800000000001"/>
  </r>
  <r>
    <n v="8057"/>
    <x v="3991"/>
    <x v="1"/>
    <x v="834"/>
    <d v="2012-04-09T00:00:00"/>
    <s v="Standard Class"/>
    <s v="CB-12025"/>
    <s v="Cassandra Brandow"/>
    <x v="0"/>
    <s v="United States"/>
    <x v="1"/>
    <x v="1"/>
    <n v="90049"/>
    <x v="1"/>
    <s v="OFF-ST-10000736"/>
    <x v="1"/>
    <x v="4"/>
    <x v="455"/>
    <n v="728.82"/>
    <n v="9"/>
    <n v="0"/>
    <n v="29.152799999999999"/>
  </r>
  <r>
    <n v="8058"/>
    <x v="3991"/>
    <x v="1"/>
    <x v="834"/>
    <d v="2012-04-09T00:00:00"/>
    <s v="Standard Class"/>
    <s v="CB-12025"/>
    <s v="Cassandra Brandow"/>
    <x v="0"/>
    <s v="United States"/>
    <x v="1"/>
    <x v="1"/>
    <n v="90049"/>
    <x v="1"/>
    <s v="OFF-BI-10001617"/>
    <x v="1"/>
    <x v="8"/>
    <x v="1315"/>
    <n v="41.36"/>
    <n v="5"/>
    <n v="0.2"/>
    <n v="13.959"/>
  </r>
  <r>
    <n v="8059"/>
    <x v="3991"/>
    <x v="1"/>
    <x v="834"/>
    <d v="2012-04-09T00:00:00"/>
    <s v="Standard Class"/>
    <s v="CB-12025"/>
    <s v="Cassandra Brandow"/>
    <x v="0"/>
    <s v="United States"/>
    <x v="1"/>
    <x v="1"/>
    <n v="90049"/>
    <x v="1"/>
    <s v="TEC-PH-10003589"/>
    <x v="2"/>
    <x v="7"/>
    <x v="818"/>
    <n v="43.176000000000002"/>
    <n v="3"/>
    <n v="0.2"/>
    <n v="15.111599999999999"/>
  </r>
  <r>
    <n v="8060"/>
    <x v="3991"/>
    <x v="1"/>
    <x v="834"/>
    <d v="2012-04-09T00:00:00"/>
    <s v="Standard Class"/>
    <s v="CB-12025"/>
    <s v="Cassandra Brandow"/>
    <x v="0"/>
    <s v="United States"/>
    <x v="1"/>
    <x v="1"/>
    <n v="90049"/>
    <x v="1"/>
    <s v="FUR-FU-10003981"/>
    <x v="0"/>
    <x v="5"/>
    <x v="322"/>
    <n v="4.16"/>
    <n v="2"/>
    <n v="0"/>
    <n v="1.7472000000000001"/>
  </r>
  <r>
    <n v="8061"/>
    <x v="3992"/>
    <x v="1"/>
    <x v="1181"/>
    <d v="2012-09-26T00:00:00"/>
    <s v="Standard Class"/>
    <s v="TC-20980"/>
    <s v="Tamara Chand"/>
    <x v="1"/>
    <s v="United States"/>
    <x v="85"/>
    <x v="15"/>
    <n v="11561"/>
    <x v="3"/>
    <s v="OFF-PA-10001970"/>
    <x v="1"/>
    <x v="10"/>
    <x v="311"/>
    <n v="61.4"/>
    <n v="5"/>
    <n v="0"/>
    <n v="28.858000000000001"/>
  </r>
  <r>
    <n v="8062"/>
    <x v="3992"/>
    <x v="1"/>
    <x v="1181"/>
    <d v="2012-09-26T00:00:00"/>
    <s v="Standard Class"/>
    <s v="TC-20980"/>
    <s v="Tamara Chand"/>
    <x v="1"/>
    <s v="United States"/>
    <x v="85"/>
    <x v="15"/>
    <n v="11561"/>
    <x v="3"/>
    <s v="OFF-BI-10002437"/>
    <x v="1"/>
    <x v="8"/>
    <x v="1305"/>
    <n v="24.448"/>
    <n v="2"/>
    <n v="0.2"/>
    <n v="8.8623999999999992"/>
  </r>
  <r>
    <n v="8063"/>
    <x v="3993"/>
    <x v="0"/>
    <x v="77"/>
    <d v="2013-10-11T00:00:00"/>
    <s v="First Class"/>
    <s v="LW-17215"/>
    <s v="Luke Weiss"/>
    <x v="0"/>
    <s v="United States"/>
    <x v="30"/>
    <x v="15"/>
    <n v="14609"/>
    <x v="3"/>
    <s v="TEC-PH-10000586"/>
    <x v="2"/>
    <x v="7"/>
    <x v="501"/>
    <n v="263.95999999999998"/>
    <n v="4"/>
    <n v="0"/>
    <n v="71.269199999999998"/>
  </r>
  <r>
    <n v="8064"/>
    <x v="3993"/>
    <x v="0"/>
    <x v="77"/>
    <d v="2013-10-11T00:00:00"/>
    <s v="First Class"/>
    <s v="LW-17215"/>
    <s v="Luke Weiss"/>
    <x v="0"/>
    <s v="United States"/>
    <x v="30"/>
    <x v="15"/>
    <n v="14609"/>
    <x v="3"/>
    <s v="TEC-PH-10003811"/>
    <x v="2"/>
    <x v="7"/>
    <x v="1187"/>
    <n v="359.97"/>
    <n v="3"/>
    <n v="0"/>
    <n v="100.7916"/>
  </r>
  <r>
    <n v="8065"/>
    <x v="3993"/>
    <x v="0"/>
    <x v="77"/>
    <d v="2013-10-11T00:00:00"/>
    <s v="First Class"/>
    <s v="LW-17215"/>
    <s v="Luke Weiss"/>
    <x v="0"/>
    <s v="United States"/>
    <x v="30"/>
    <x v="15"/>
    <n v="14609"/>
    <x v="3"/>
    <s v="OFF-PA-10004983"/>
    <x v="1"/>
    <x v="10"/>
    <x v="1323"/>
    <n v="12.96"/>
    <n v="2"/>
    <n v="0"/>
    <n v="6.2207999999999997"/>
  </r>
  <r>
    <n v="8066"/>
    <x v="3993"/>
    <x v="0"/>
    <x v="77"/>
    <d v="2013-10-11T00:00:00"/>
    <s v="First Class"/>
    <s v="LW-17215"/>
    <s v="Luke Weiss"/>
    <x v="0"/>
    <s v="United States"/>
    <x v="30"/>
    <x v="15"/>
    <n v="14609"/>
    <x v="3"/>
    <s v="OFF-ST-10003479"/>
    <x v="1"/>
    <x v="4"/>
    <x v="41"/>
    <n v="116.82"/>
    <n v="3"/>
    <n v="0"/>
    <n v="5.8410000000000002"/>
  </r>
  <r>
    <n v="8067"/>
    <x v="3993"/>
    <x v="0"/>
    <x v="77"/>
    <d v="2013-10-11T00:00:00"/>
    <s v="First Class"/>
    <s v="LW-17215"/>
    <s v="Luke Weiss"/>
    <x v="0"/>
    <s v="United States"/>
    <x v="30"/>
    <x v="15"/>
    <n v="14609"/>
    <x v="3"/>
    <s v="OFF-BI-10004318"/>
    <x v="1"/>
    <x v="8"/>
    <x v="1574"/>
    <n v="276.78399999999999"/>
    <n v="2"/>
    <n v="0.2"/>
    <n v="89.954800000000006"/>
  </r>
  <r>
    <n v="8068"/>
    <x v="3994"/>
    <x v="1"/>
    <x v="1182"/>
    <d v="2012-10-24T00:00:00"/>
    <s v="Standard Class"/>
    <s v="NS-18640"/>
    <s v="Noel Staavos"/>
    <x v="1"/>
    <s v="United States"/>
    <x v="8"/>
    <x v="1"/>
    <n v="94109"/>
    <x v="1"/>
    <s v="TEC-AC-10002567"/>
    <x v="2"/>
    <x v="11"/>
    <x v="423"/>
    <n v="239.97"/>
    <n v="3"/>
    <n v="0"/>
    <n v="86.389200000000002"/>
  </r>
  <r>
    <n v="8069"/>
    <x v="3994"/>
    <x v="1"/>
    <x v="1182"/>
    <d v="2012-10-24T00:00:00"/>
    <s v="Standard Class"/>
    <s v="NS-18640"/>
    <s v="Noel Staavos"/>
    <x v="1"/>
    <s v="United States"/>
    <x v="8"/>
    <x v="1"/>
    <n v="94109"/>
    <x v="1"/>
    <s v="FUR-FU-10001731"/>
    <x v="0"/>
    <x v="5"/>
    <x v="1547"/>
    <n v="16.02"/>
    <n v="6"/>
    <n v="0"/>
    <n v="6.0876000000000001"/>
  </r>
  <r>
    <n v="8070"/>
    <x v="3995"/>
    <x v="3"/>
    <x v="314"/>
    <d v="2014-06-01T00:00:00"/>
    <s v="Standard Class"/>
    <s v="JM-15250"/>
    <s v="Janet Martin"/>
    <x v="0"/>
    <s v="United States"/>
    <x v="114"/>
    <x v="5"/>
    <n v="77340"/>
    <x v="2"/>
    <s v="OFF-ST-10002743"/>
    <x v="1"/>
    <x v="4"/>
    <x v="413"/>
    <n v="454.56"/>
    <n v="5"/>
    <n v="0.2"/>
    <n v="-107.958"/>
  </r>
  <r>
    <n v="8071"/>
    <x v="3995"/>
    <x v="3"/>
    <x v="314"/>
    <d v="2014-06-01T00:00:00"/>
    <s v="Standard Class"/>
    <s v="JM-15250"/>
    <s v="Janet Martin"/>
    <x v="0"/>
    <s v="United States"/>
    <x v="114"/>
    <x v="5"/>
    <n v="77340"/>
    <x v="2"/>
    <s v="FUR-FU-10002116"/>
    <x v="0"/>
    <x v="5"/>
    <x v="1431"/>
    <n v="141.41999999999999"/>
    <n v="5"/>
    <n v="0.6"/>
    <n v="-187.38149999999999"/>
  </r>
  <r>
    <n v="8072"/>
    <x v="3995"/>
    <x v="3"/>
    <x v="314"/>
    <d v="2014-06-01T00:00:00"/>
    <s v="Standard Class"/>
    <s v="JM-15250"/>
    <s v="Janet Martin"/>
    <x v="0"/>
    <s v="United States"/>
    <x v="114"/>
    <x v="5"/>
    <n v="77340"/>
    <x v="2"/>
    <s v="FUR-CH-10003199"/>
    <x v="0"/>
    <x v="1"/>
    <x v="631"/>
    <n v="310.74400000000003"/>
    <n v="4"/>
    <n v="0.3"/>
    <n v="-26.635200000000001"/>
  </r>
  <r>
    <n v="8073"/>
    <x v="3995"/>
    <x v="3"/>
    <x v="314"/>
    <d v="2014-06-01T00:00:00"/>
    <s v="Standard Class"/>
    <s v="JM-15250"/>
    <s v="Janet Martin"/>
    <x v="0"/>
    <s v="United States"/>
    <x v="114"/>
    <x v="5"/>
    <n v="77340"/>
    <x v="2"/>
    <s v="OFF-AR-10003158"/>
    <x v="1"/>
    <x v="6"/>
    <x v="696"/>
    <n v="12.736000000000001"/>
    <n v="4"/>
    <n v="0.2"/>
    <n v="2.2288000000000001"/>
  </r>
  <r>
    <n v="8074"/>
    <x v="3995"/>
    <x v="3"/>
    <x v="314"/>
    <d v="2014-06-01T00:00:00"/>
    <s v="Standard Class"/>
    <s v="JM-15250"/>
    <s v="Janet Martin"/>
    <x v="0"/>
    <s v="United States"/>
    <x v="114"/>
    <x v="5"/>
    <n v="77340"/>
    <x v="2"/>
    <s v="OFF-BI-10000301"/>
    <x v="1"/>
    <x v="8"/>
    <x v="619"/>
    <n v="6.47"/>
    <n v="5"/>
    <n v="0.8"/>
    <n v="-9.7050000000000001"/>
  </r>
  <r>
    <n v="8075"/>
    <x v="3995"/>
    <x v="3"/>
    <x v="314"/>
    <d v="2014-06-01T00:00:00"/>
    <s v="Standard Class"/>
    <s v="JM-15250"/>
    <s v="Janet Martin"/>
    <x v="0"/>
    <s v="United States"/>
    <x v="114"/>
    <x v="5"/>
    <n v="77340"/>
    <x v="2"/>
    <s v="OFF-BI-10000343"/>
    <x v="1"/>
    <x v="8"/>
    <x v="184"/>
    <n v="13.747999999999999"/>
    <n v="14"/>
    <n v="0.8"/>
    <n v="-22.684200000000001"/>
  </r>
  <r>
    <n v="8076"/>
    <x v="3995"/>
    <x v="3"/>
    <x v="314"/>
    <d v="2014-06-01T00:00:00"/>
    <s v="Standard Class"/>
    <s v="JM-15250"/>
    <s v="Janet Martin"/>
    <x v="0"/>
    <s v="United States"/>
    <x v="114"/>
    <x v="5"/>
    <n v="77340"/>
    <x v="2"/>
    <s v="OFF-AP-10004708"/>
    <x v="1"/>
    <x v="9"/>
    <x v="508"/>
    <n v="15.224"/>
    <n v="2"/>
    <n v="0.8"/>
    <n v="-38.821199999999997"/>
  </r>
  <r>
    <n v="8077"/>
    <x v="3996"/>
    <x v="1"/>
    <x v="537"/>
    <d v="2012-06-29T00:00:00"/>
    <s v="Standard Class"/>
    <s v="RF-19345"/>
    <s v="Randy Ferguson"/>
    <x v="1"/>
    <s v="United States"/>
    <x v="502"/>
    <x v="32"/>
    <n v="30344"/>
    <x v="0"/>
    <s v="FUR-FU-10000794"/>
    <x v="0"/>
    <x v="5"/>
    <x v="639"/>
    <n v="27.42"/>
    <n v="3"/>
    <n v="0"/>
    <n v="9.3228000000000009"/>
  </r>
  <r>
    <n v="8078"/>
    <x v="3996"/>
    <x v="1"/>
    <x v="537"/>
    <d v="2012-06-29T00:00:00"/>
    <s v="Standard Class"/>
    <s v="RF-19345"/>
    <s v="Randy Ferguson"/>
    <x v="1"/>
    <s v="United States"/>
    <x v="502"/>
    <x v="32"/>
    <n v="30344"/>
    <x v="0"/>
    <s v="OFF-BI-10004519"/>
    <x v="1"/>
    <x v="8"/>
    <x v="880"/>
    <n v="165.98"/>
    <n v="1"/>
    <n v="0"/>
    <n v="74.691000000000003"/>
  </r>
  <r>
    <n v="8079"/>
    <x v="3996"/>
    <x v="1"/>
    <x v="537"/>
    <d v="2012-06-29T00:00:00"/>
    <s v="Standard Class"/>
    <s v="RF-19345"/>
    <s v="Randy Ferguson"/>
    <x v="1"/>
    <s v="United States"/>
    <x v="502"/>
    <x v="32"/>
    <n v="30344"/>
    <x v="0"/>
    <s v="TEC-AC-10001590"/>
    <x v="2"/>
    <x v="11"/>
    <x v="1347"/>
    <n v="75"/>
    <n v="3"/>
    <n v="0"/>
    <n v="18"/>
  </r>
  <r>
    <n v="8080"/>
    <x v="3997"/>
    <x v="0"/>
    <x v="441"/>
    <d v="2013-11-28T00:00:00"/>
    <s v="Standard Class"/>
    <s v="CA-12055"/>
    <s v="Cathy Armstrong"/>
    <x v="2"/>
    <s v="United States"/>
    <x v="20"/>
    <x v="15"/>
    <n v="10009"/>
    <x v="3"/>
    <s v="OFF-BI-10001524"/>
    <x v="1"/>
    <x v="8"/>
    <x v="298"/>
    <n v="134.27199999999999"/>
    <n v="8"/>
    <n v="0.2"/>
    <n v="46.995199999999997"/>
  </r>
  <r>
    <n v="8081"/>
    <x v="3998"/>
    <x v="1"/>
    <x v="662"/>
    <d v="2012-01-11T00:00:00"/>
    <s v="Standard Class"/>
    <s v="KH-16690"/>
    <s v="Kristen Hastings"/>
    <x v="1"/>
    <s v="United States"/>
    <x v="24"/>
    <x v="21"/>
    <n v="97477"/>
    <x v="1"/>
    <s v="OFF-LA-10001474"/>
    <x v="1"/>
    <x v="2"/>
    <x v="917"/>
    <n v="146.54400000000001"/>
    <n v="6"/>
    <n v="0.2"/>
    <n v="47.626800000000003"/>
  </r>
  <r>
    <n v="8082"/>
    <x v="3998"/>
    <x v="1"/>
    <x v="662"/>
    <d v="2012-01-11T00:00:00"/>
    <s v="Standard Class"/>
    <s v="KH-16690"/>
    <s v="Kristen Hastings"/>
    <x v="1"/>
    <s v="United States"/>
    <x v="24"/>
    <x v="21"/>
    <n v="97477"/>
    <x v="1"/>
    <s v="OFF-PA-10001497"/>
    <x v="1"/>
    <x v="10"/>
    <x v="1746"/>
    <n v="131.904"/>
    <n v="3"/>
    <n v="0.2"/>
    <n v="47.815199999999997"/>
  </r>
  <r>
    <n v="8083"/>
    <x v="3998"/>
    <x v="1"/>
    <x v="662"/>
    <d v="2012-01-11T00:00:00"/>
    <s v="Standard Class"/>
    <s v="KH-16690"/>
    <s v="Kristen Hastings"/>
    <x v="1"/>
    <s v="United States"/>
    <x v="24"/>
    <x v="21"/>
    <n v="97477"/>
    <x v="1"/>
    <s v="OFF-AP-10003287"/>
    <x v="1"/>
    <x v="9"/>
    <x v="538"/>
    <n v="203.88"/>
    <n v="5"/>
    <n v="0.2"/>
    <n v="20.388000000000002"/>
  </r>
  <r>
    <n v="8084"/>
    <x v="3998"/>
    <x v="1"/>
    <x v="662"/>
    <d v="2012-01-11T00:00:00"/>
    <s v="Standard Class"/>
    <s v="KH-16690"/>
    <s v="Kristen Hastings"/>
    <x v="1"/>
    <s v="United States"/>
    <x v="24"/>
    <x v="21"/>
    <n v="97477"/>
    <x v="1"/>
    <s v="OFF-BI-10002982"/>
    <x v="1"/>
    <x v="8"/>
    <x v="1258"/>
    <n v="14.301"/>
    <n v="7"/>
    <n v="0.7"/>
    <n v="-10.487399999999999"/>
  </r>
  <r>
    <n v="8085"/>
    <x v="3998"/>
    <x v="1"/>
    <x v="662"/>
    <d v="2012-01-11T00:00:00"/>
    <s v="Standard Class"/>
    <s v="KH-16690"/>
    <s v="Kristen Hastings"/>
    <x v="1"/>
    <s v="United States"/>
    <x v="24"/>
    <x v="21"/>
    <n v="97477"/>
    <x v="1"/>
    <s v="OFF-ST-10001809"/>
    <x v="1"/>
    <x v="4"/>
    <x v="430"/>
    <n v="718.64"/>
    <n v="10"/>
    <n v="0.2"/>
    <n v="-161.69399999999999"/>
  </r>
  <r>
    <n v="8086"/>
    <x v="3999"/>
    <x v="0"/>
    <x v="201"/>
    <d v="2013-10-27T00:00:00"/>
    <s v="Standard Class"/>
    <s v="LC-16960"/>
    <s v="Lindsay Castell"/>
    <x v="2"/>
    <s v="United States"/>
    <x v="81"/>
    <x v="17"/>
    <n v="22204"/>
    <x v="0"/>
    <s v="FUR-FU-10000246"/>
    <x v="0"/>
    <x v="5"/>
    <x v="386"/>
    <n v="61.1"/>
    <n v="5"/>
    <n v="0"/>
    <n v="18.329999999999998"/>
  </r>
  <r>
    <n v="8087"/>
    <x v="4000"/>
    <x v="3"/>
    <x v="1045"/>
    <d v="2014-03-05T00:00:00"/>
    <s v="Standard Class"/>
    <s v="JL-15130"/>
    <s v="Jack Lebron"/>
    <x v="0"/>
    <s v="United States"/>
    <x v="40"/>
    <x v="3"/>
    <n v="28403"/>
    <x v="0"/>
    <s v="OFF-AP-10000252"/>
    <x v="1"/>
    <x v="9"/>
    <x v="1242"/>
    <n v="28.08"/>
    <n v="3"/>
    <n v="0.2"/>
    <n v="5.2649999999999997"/>
  </r>
  <r>
    <n v="8088"/>
    <x v="4001"/>
    <x v="0"/>
    <x v="321"/>
    <d v="2013-02-10T00:00:00"/>
    <s v="Second Class"/>
    <s v="DM-12955"/>
    <s v="Dario Medina"/>
    <x v="1"/>
    <s v="United States"/>
    <x v="420"/>
    <x v="16"/>
    <n v="85364"/>
    <x v="1"/>
    <s v="OFF-AR-10002375"/>
    <x v="1"/>
    <x v="6"/>
    <x v="823"/>
    <n v="10.496"/>
    <n v="4"/>
    <n v="0.2"/>
    <n v="1.1808000000000001"/>
  </r>
  <r>
    <n v="8089"/>
    <x v="4002"/>
    <x v="1"/>
    <x v="848"/>
    <d v="2012-07-14T00:00:00"/>
    <s v="Standard Class"/>
    <s v="MV-18190"/>
    <s v="Mike Vittorini"/>
    <x v="0"/>
    <s v="United States"/>
    <x v="272"/>
    <x v="1"/>
    <n v="92404"/>
    <x v="1"/>
    <s v="OFF-BI-10003719"/>
    <x v="1"/>
    <x v="8"/>
    <x v="684"/>
    <n v="39.92"/>
    <n v="2"/>
    <n v="0.2"/>
    <n v="12.974"/>
  </r>
  <r>
    <n v="8090"/>
    <x v="4003"/>
    <x v="1"/>
    <x v="976"/>
    <d v="2012-09-08T00:00:00"/>
    <s v="First Class"/>
    <s v="NS-18640"/>
    <s v="Noel Staavos"/>
    <x v="1"/>
    <s v="United States"/>
    <x v="248"/>
    <x v="39"/>
    <n v="21215"/>
    <x v="3"/>
    <s v="OFF-AP-10001492"/>
    <x v="1"/>
    <x v="9"/>
    <x v="22"/>
    <n v="77.58"/>
    <n v="9"/>
    <n v="0"/>
    <n v="20.1708"/>
  </r>
  <r>
    <n v="8091"/>
    <x v="4004"/>
    <x v="2"/>
    <x v="1035"/>
    <d v="2011-12-13T00:00:00"/>
    <s v="Standard Class"/>
    <s v="AS-10630"/>
    <s v="Ann Steele"/>
    <x v="2"/>
    <s v="United States"/>
    <x v="4"/>
    <x v="4"/>
    <n v="98103"/>
    <x v="1"/>
    <s v="OFF-ST-10000532"/>
    <x v="1"/>
    <x v="4"/>
    <x v="1403"/>
    <n v="269.36"/>
    <n v="7"/>
    <n v="0"/>
    <n v="70.033600000000007"/>
  </r>
  <r>
    <n v="8092"/>
    <x v="4005"/>
    <x v="1"/>
    <x v="895"/>
    <d v="2012-12-14T00:00:00"/>
    <s v="Standard Class"/>
    <s v="MT-17815"/>
    <s v="Meg Tillman"/>
    <x v="0"/>
    <s v="United States"/>
    <x v="8"/>
    <x v="1"/>
    <n v="94110"/>
    <x v="1"/>
    <s v="OFF-LA-10001613"/>
    <x v="1"/>
    <x v="2"/>
    <x v="736"/>
    <n v="5.76"/>
    <n v="2"/>
    <n v="0"/>
    <n v="2.8224"/>
  </r>
  <r>
    <n v="8093"/>
    <x v="4006"/>
    <x v="3"/>
    <x v="1183"/>
    <d v="2014-11-14T00:00:00"/>
    <s v="Second Class"/>
    <s v="SR-20425"/>
    <s v="Sharelle Roach"/>
    <x v="2"/>
    <s v="United States"/>
    <x v="20"/>
    <x v="15"/>
    <n v="10035"/>
    <x v="3"/>
    <s v="OFF-AR-10002818"/>
    <x v="1"/>
    <x v="6"/>
    <x v="924"/>
    <n v="109.9"/>
    <n v="5"/>
    <n v="0"/>
    <n v="32.97"/>
  </r>
  <r>
    <n v="8094"/>
    <x v="4007"/>
    <x v="3"/>
    <x v="944"/>
    <d v="2014-02-08T00:00:00"/>
    <s v="Second Class"/>
    <s v="DK-13375"/>
    <s v="Dennis Kane"/>
    <x v="0"/>
    <s v="United States"/>
    <x v="4"/>
    <x v="4"/>
    <n v="98115"/>
    <x v="1"/>
    <s v="FUR-FU-10001940"/>
    <x v="0"/>
    <x v="5"/>
    <x v="33"/>
    <n v="23.88"/>
    <n v="3"/>
    <n v="0"/>
    <n v="10.507199999999999"/>
  </r>
  <r>
    <n v="8095"/>
    <x v="4007"/>
    <x v="3"/>
    <x v="944"/>
    <d v="2014-02-08T00:00:00"/>
    <s v="Second Class"/>
    <s v="DK-13375"/>
    <s v="Dennis Kane"/>
    <x v="0"/>
    <s v="United States"/>
    <x v="4"/>
    <x v="4"/>
    <n v="98115"/>
    <x v="1"/>
    <s v="OFF-PA-10003883"/>
    <x v="1"/>
    <x v="10"/>
    <x v="1229"/>
    <n v="26.2"/>
    <n v="4"/>
    <n v="0"/>
    <n v="12.052"/>
  </r>
  <r>
    <n v="8096"/>
    <x v="4007"/>
    <x v="3"/>
    <x v="944"/>
    <d v="2014-02-08T00:00:00"/>
    <s v="Second Class"/>
    <s v="DK-13375"/>
    <s v="Dennis Kane"/>
    <x v="0"/>
    <s v="United States"/>
    <x v="4"/>
    <x v="4"/>
    <n v="98115"/>
    <x v="1"/>
    <s v="OFF-PA-10002787"/>
    <x v="1"/>
    <x v="10"/>
    <x v="1267"/>
    <n v="12.96"/>
    <n v="2"/>
    <n v="0"/>
    <n v="6.2207999999999997"/>
  </r>
  <r>
    <n v="8097"/>
    <x v="4007"/>
    <x v="3"/>
    <x v="944"/>
    <d v="2014-02-08T00:00:00"/>
    <s v="Second Class"/>
    <s v="DK-13375"/>
    <s v="Dennis Kane"/>
    <x v="0"/>
    <s v="United States"/>
    <x v="4"/>
    <x v="4"/>
    <n v="98115"/>
    <x v="1"/>
    <s v="TEC-AC-10000991"/>
    <x v="2"/>
    <x v="11"/>
    <x v="432"/>
    <n v="234.95"/>
    <n v="5"/>
    <n v="0"/>
    <n v="32.893000000000001"/>
  </r>
  <r>
    <n v="8098"/>
    <x v="4008"/>
    <x v="3"/>
    <x v="116"/>
    <d v="2015-02-01T00:00:00"/>
    <s v="Standard Class"/>
    <s v="SV-20935"/>
    <s v="Susan Vittorini"/>
    <x v="0"/>
    <s v="United States"/>
    <x v="305"/>
    <x v="27"/>
    <n v="87105"/>
    <x v="1"/>
    <s v="OFF-ST-10003058"/>
    <x v="1"/>
    <x v="4"/>
    <x v="388"/>
    <n v="118.25"/>
    <n v="5"/>
    <n v="0"/>
    <n v="34.292499999999997"/>
  </r>
  <r>
    <n v="8099"/>
    <x v="4008"/>
    <x v="3"/>
    <x v="116"/>
    <d v="2015-02-01T00:00:00"/>
    <s v="Standard Class"/>
    <s v="SV-20935"/>
    <s v="Susan Vittorini"/>
    <x v="0"/>
    <s v="United States"/>
    <x v="305"/>
    <x v="27"/>
    <n v="87105"/>
    <x v="1"/>
    <s v="OFF-PA-10004239"/>
    <x v="1"/>
    <x v="10"/>
    <x v="1412"/>
    <n v="4.28"/>
    <n v="1"/>
    <n v="0"/>
    <n v="1.9259999999999999"/>
  </r>
  <r>
    <n v="8100"/>
    <x v="4009"/>
    <x v="0"/>
    <x v="612"/>
    <d v="2013-03-14T00:00:00"/>
    <s v="First Class"/>
    <s v="RH-19510"/>
    <s v="Rick Huthwaite"/>
    <x v="2"/>
    <s v="United States"/>
    <x v="1"/>
    <x v="1"/>
    <n v="90045"/>
    <x v="1"/>
    <s v="TEC-AC-10003038"/>
    <x v="2"/>
    <x v="11"/>
    <x v="1024"/>
    <n v="26.85"/>
    <n v="3"/>
    <n v="0"/>
    <n v="5.1014999999999997"/>
  </r>
  <r>
    <n v="8101"/>
    <x v="4009"/>
    <x v="0"/>
    <x v="612"/>
    <d v="2013-03-14T00:00:00"/>
    <s v="First Class"/>
    <s v="RH-19510"/>
    <s v="Rick Huthwaite"/>
    <x v="2"/>
    <s v="United States"/>
    <x v="1"/>
    <x v="1"/>
    <n v="90045"/>
    <x v="1"/>
    <s v="TEC-MA-10000984"/>
    <x v="2"/>
    <x v="15"/>
    <x v="1811"/>
    <n v="3357.6"/>
    <n v="3"/>
    <n v="0.2"/>
    <n v="377.73"/>
  </r>
  <r>
    <n v="8102"/>
    <x v="4010"/>
    <x v="1"/>
    <x v="1184"/>
    <d v="2012-05-26T00:00:00"/>
    <s v="Standard Class"/>
    <s v="SB-20185"/>
    <s v="Sarah Brown"/>
    <x v="0"/>
    <s v="United States"/>
    <x v="1"/>
    <x v="1"/>
    <n v="90045"/>
    <x v="1"/>
    <s v="OFF-LA-10004484"/>
    <x v="1"/>
    <x v="2"/>
    <x v="612"/>
    <n v="8.26"/>
    <n v="2"/>
    <n v="0"/>
    <n v="3.7995999999999999"/>
  </r>
  <r>
    <n v="8103"/>
    <x v="4010"/>
    <x v="1"/>
    <x v="1184"/>
    <d v="2012-05-26T00:00:00"/>
    <s v="Standard Class"/>
    <s v="SB-20185"/>
    <s v="Sarah Brown"/>
    <x v="0"/>
    <s v="United States"/>
    <x v="1"/>
    <x v="1"/>
    <n v="90045"/>
    <x v="1"/>
    <s v="TEC-MA-10004002"/>
    <x v="2"/>
    <x v="15"/>
    <x v="662"/>
    <n v="2973.32"/>
    <n v="7"/>
    <n v="0.2"/>
    <n v="334.49849999999998"/>
  </r>
  <r>
    <n v="8104"/>
    <x v="4010"/>
    <x v="1"/>
    <x v="1184"/>
    <d v="2012-05-26T00:00:00"/>
    <s v="Standard Class"/>
    <s v="SB-20185"/>
    <s v="Sarah Brown"/>
    <x v="0"/>
    <s v="United States"/>
    <x v="1"/>
    <x v="1"/>
    <n v="90045"/>
    <x v="1"/>
    <s v="OFF-ST-10002406"/>
    <x v="1"/>
    <x v="4"/>
    <x v="324"/>
    <n v="104.79"/>
    <n v="7"/>
    <n v="0"/>
    <n v="29.341200000000001"/>
  </r>
  <r>
    <n v="8105"/>
    <x v="4010"/>
    <x v="1"/>
    <x v="1184"/>
    <d v="2012-05-26T00:00:00"/>
    <s v="Standard Class"/>
    <s v="SB-20185"/>
    <s v="Sarah Brown"/>
    <x v="0"/>
    <s v="United States"/>
    <x v="1"/>
    <x v="1"/>
    <n v="90045"/>
    <x v="1"/>
    <s v="TEC-PH-10003645"/>
    <x v="2"/>
    <x v="7"/>
    <x v="294"/>
    <n v="775.72799999999995"/>
    <n v="6"/>
    <n v="0.2"/>
    <n v="58.179600000000001"/>
  </r>
  <r>
    <n v="8106"/>
    <x v="4011"/>
    <x v="3"/>
    <x v="922"/>
    <d v="2014-02-20T00:00:00"/>
    <s v="First Class"/>
    <s v="CR-12820"/>
    <s v="Cyra Reiten"/>
    <x v="2"/>
    <s v="United States"/>
    <x v="12"/>
    <x v="5"/>
    <n v="77041"/>
    <x v="2"/>
    <s v="FUR-BO-10001601"/>
    <x v="0"/>
    <x v="0"/>
    <x v="414"/>
    <n v="89.066400000000002"/>
    <n v="1"/>
    <n v="0.32"/>
    <n v="-17.0274"/>
  </r>
  <r>
    <n v="8107"/>
    <x v="4011"/>
    <x v="3"/>
    <x v="922"/>
    <d v="2014-02-20T00:00:00"/>
    <s v="First Class"/>
    <s v="CR-12820"/>
    <s v="Cyra Reiten"/>
    <x v="2"/>
    <s v="United States"/>
    <x v="12"/>
    <x v="5"/>
    <n v="77041"/>
    <x v="2"/>
    <s v="OFF-AR-10000937"/>
    <x v="1"/>
    <x v="6"/>
    <x v="1812"/>
    <n v="175.44"/>
    <n v="6"/>
    <n v="0.2"/>
    <n v="52.631999999999998"/>
  </r>
  <r>
    <n v="8108"/>
    <x v="4011"/>
    <x v="3"/>
    <x v="922"/>
    <d v="2014-02-20T00:00:00"/>
    <s v="First Class"/>
    <s v="CR-12820"/>
    <s v="Cyra Reiten"/>
    <x v="2"/>
    <s v="United States"/>
    <x v="12"/>
    <x v="5"/>
    <n v="77041"/>
    <x v="2"/>
    <s v="TEC-PH-10000038"/>
    <x v="2"/>
    <x v="7"/>
    <x v="1056"/>
    <n v="438.33600000000001"/>
    <n v="4"/>
    <n v="0.2"/>
    <n v="-87.667199999999994"/>
  </r>
  <r>
    <n v="8109"/>
    <x v="4012"/>
    <x v="3"/>
    <x v="166"/>
    <d v="2014-12-16T00:00:00"/>
    <s v="Standard Class"/>
    <s v="EG-13900"/>
    <s v="Emily Grady"/>
    <x v="0"/>
    <s v="United States"/>
    <x v="10"/>
    <x v="9"/>
    <n v="19140"/>
    <x v="3"/>
    <s v="FUR-CH-10003396"/>
    <x v="0"/>
    <x v="1"/>
    <x v="385"/>
    <n v="215.54400000000001"/>
    <n v="4"/>
    <n v="0.3"/>
    <n v="-58.504800000000003"/>
  </r>
  <r>
    <n v="8110"/>
    <x v="4013"/>
    <x v="3"/>
    <x v="551"/>
    <d v="2014-11-24T00:00:00"/>
    <s v="Standard Class"/>
    <s v="RD-19930"/>
    <s v="Russell D'Ascenzo"/>
    <x v="0"/>
    <s v="United States"/>
    <x v="22"/>
    <x v="10"/>
    <n v="60623"/>
    <x v="2"/>
    <s v="OFF-EN-10002592"/>
    <x v="1"/>
    <x v="12"/>
    <x v="1702"/>
    <n v="55.584000000000003"/>
    <n v="6"/>
    <n v="0.2"/>
    <n v="20.844000000000001"/>
  </r>
  <r>
    <n v="8111"/>
    <x v="4013"/>
    <x v="3"/>
    <x v="551"/>
    <d v="2014-11-24T00:00:00"/>
    <s v="Standard Class"/>
    <s v="RD-19930"/>
    <s v="Russell D'Ascenzo"/>
    <x v="0"/>
    <s v="United States"/>
    <x v="22"/>
    <x v="10"/>
    <n v="60623"/>
    <x v="2"/>
    <s v="FUR-CH-10000422"/>
    <x v="0"/>
    <x v="1"/>
    <x v="1432"/>
    <n v="127.386"/>
    <n v="2"/>
    <n v="0.3"/>
    <n v="-25.4772"/>
  </r>
  <r>
    <n v="8112"/>
    <x v="4014"/>
    <x v="0"/>
    <x v="49"/>
    <d v="2013-04-12T00:00:00"/>
    <s v="Second Class"/>
    <s v="JM-15865"/>
    <s v="John Murray"/>
    <x v="0"/>
    <s v="United States"/>
    <x v="287"/>
    <x v="5"/>
    <n v="76903"/>
    <x v="2"/>
    <s v="FUR-CH-10002647"/>
    <x v="0"/>
    <x v="1"/>
    <x v="470"/>
    <n v="248.43"/>
    <n v="5"/>
    <n v="0.3"/>
    <n v="-17.745000000000001"/>
  </r>
  <r>
    <n v="8113"/>
    <x v="4014"/>
    <x v="0"/>
    <x v="49"/>
    <d v="2013-04-12T00:00:00"/>
    <s v="Second Class"/>
    <s v="JM-15865"/>
    <s v="John Murray"/>
    <x v="0"/>
    <s v="United States"/>
    <x v="287"/>
    <x v="5"/>
    <n v="76903"/>
    <x v="2"/>
    <s v="OFF-AP-10004859"/>
    <x v="1"/>
    <x v="9"/>
    <x v="921"/>
    <n v="11.648"/>
    <n v="4"/>
    <n v="0.8"/>
    <n v="-30.8672"/>
  </r>
  <r>
    <n v="8114"/>
    <x v="4014"/>
    <x v="0"/>
    <x v="49"/>
    <d v="2013-04-12T00:00:00"/>
    <s v="Second Class"/>
    <s v="JM-15865"/>
    <s v="John Murray"/>
    <x v="0"/>
    <s v="United States"/>
    <x v="287"/>
    <x v="5"/>
    <n v="76903"/>
    <x v="2"/>
    <s v="FUR-CH-10004477"/>
    <x v="0"/>
    <x v="1"/>
    <x v="211"/>
    <n v="85.245999999999995"/>
    <n v="2"/>
    <n v="0.3"/>
    <n v="-1.2178"/>
  </r>
  <r>
    <n v="8115"/>
    <x v="4015"/>
    <x v="3"/>
    <x v="621"/>
    <d v="2014-08-10T00:00:00"/>
    <s v="Second Class"/>
    <s v="LW-16825"/>
    <s v="Laurel Workman"/>
    <x v="1"/>
    <s v="United States"/>
    <x v="45"/>
    <x v="5"/>
    <n v="77506"/>
    <x v="2"/>
    <s v="OFF-AR-10004817"/>
    <x v="1"/>
    <x v="6"/>
    <x v="906"/>
    <n v="20.64"/>
    <n v="5"/>
    <n v="0.2"/>
    <n v="2.3220000000000001"/>
  </r>
  <r>
    <n v="8116"/>
    <x v="4016"/>
    <x v="3"/>
    <x v="635"/>
    <d v="2014-05-09T00:00:00"/>
    <s v="Standard Class"/>
    <s v="RW-19540"/>
    <s v="Rick Wilson"/>
    <x v="1"/>
    <s v="United States"/>
    <x v="1"/>
    <x v="1"/>
    <n v="90049"/>
    <x v="1"/>
    <s v="FUR-FU-10003374"/>
    <x v="0"/>
    <x v="5"/>
    <x v="1798"/>
    <n v="148.02000000000001"/>
    <n v="3"/>
    <n v="0"/>
    <n v="41.445599999999999"/>
  </r>
  <r>
    <n v="8117"/>
    <x v="4017"/>
    <x v="3"/>
    <x v="221"/>
    <d v="2014-11-25T00:00:00"/>
    <s v="Same Day"/>
    <s v="BG-11695"/>
    <s v="Brooke Gillingham"/>
    <x v="1"/>
    <s v="United States"/>
    <x v="495"/>
    <x v="41"/>
    <n v="67846"/>
    <x v="2"/>
    <s v="OFF-ST-10003123"/>
    <x v="1"/>
    <x v="4"/>
    <x v="1268"/>
    <n v="33.29"/>
    <n v="1"/>
    <n v="0"/>
    <n v="7.9896000000000003"/>
  </r>
  <r>
    <n v="8118"/>
    <x v="4018"/>
    <x v="3"/>
    <x v="160"/>
    <d v="2014-06-07T00:00:00"/>
    <s v="Standard Class"/>
    <s v="TT-21220"/>
    <s v="Thomas Thornton"/>
    <x v="0"/>
    <s v="United States"/>
    <x v="1"/>
    <x v="1"/>
    <n v="90045"/>
    <x v="1"/>
    <s v="OFF-PA-10000675"/>
    <x v="1"/>
    <x v="10"/>
    <x v="1106"/>
    <n v="204.95"/>
    <n v="5"/>
    <n v="0"/>
    <n v="100.4255"/>
  </r>
  <r>
    <n v="8119"/>
    <x v="4019"/>
    <x v="3"/>
    <x v="847"/>
    <d v="2014-07-28T00:00:00"/>
    <s v="Standard Class"/>
    <s v="EB-13930"/>
    <s v="Eric Barreto"/>
    <x v="0"/>
    <s v="United States"/>
    <x v="22"/>
    <x v="10"/>
    <n v="60653"/>
    <x v="2"/>
    <s v="FUR-CH-10004997"/>
    <x v="0"/>
    <x v="1"/>
    <x v="494"/>
    <n v="526.34400000000005"/>
    <n v="4"/>
    <n v="0.3"/>
    <n v="-75.191999999999993"/>
  </r>
  <r>
    <n v="8120"/>
    <x v="4020"/>
    <x v="0"/>
    <x v="583"/>
    <d v="2013-11-17T00:00:00"/>
    <s v="Standard Class"/>
    <s v="LP-17080"/>
    <s v="Liz Pelletier"/>
    <x v="0"/>
    <s v="United States"/>
    <x v="8"/>
    <x v="1"/>
    <n v="94110"/>
    <x v="1"/>
    <s v="FUR-FU-10001934"/>
    <x v="0"/>
    <x v="5"/>
    <x v="107"/>
    <n v="41.96"/>
    <n v="2"/>
    <n v="0"/>
    <n v="10.909599999999999"/>
  </r>
  <r>
    <n v="8121"/>
    <x v="4020"/>
    <x v="0"/>
    <x v="583"/>
    <d v="2013-11-17T00:00:00"/>
    <s v="Standard Class"/>
    <s v="LP-17080"/>
    <s v="Liz Pelletier"/>
    <x v="0"/>
    <s v="United States"/>
    <x v="8"/>
    <x v="1"/>
    <n v="94110"/>
    <x v="1"/>
    <s v="FUR-CH-10004997"/>
    <x v="0"/>
    <x v="1"/>
    <x v="494"/>
    <n v="451.15199999999999"/>
    <n v="3"/>
    <n v="0.2"/>
    <n v="0"/>
  </r>
  <r>
    <n v="8122"/>
    <x v="4020"/>
    <x v="0"/>
    <x v="583"/>
    <d v="2013-11-17T00:00:00"/>
    <s v="Standard Class"/>
    <s v="LP-17080"/>
    <s v="Liz Pelletier"/>
    <x v="0"/>
    <s v="United States"/>
    <x v="8"/>
    <x v="1"/>
    <n v="94110"/>
    <x v="1"/>
    <s v="OFF-BI-10001890"/>
    <x v="1"/>
    <x v="8"/>
    <x v="174"/>
    <n v="31.504000000000001"/>
    <n v="11"/>
    <n v="0.2"/>
    <n v="11.026400000000001"/>
  </r>
  <r>
    <n v="8123"/>
    <x v="4021"/>
    <x v="2"/>
    <x v="337"/>
    <d v="2011-12-15T00:00:00"/>
    <s v="Standard Class"/>
    <s v="FP-14320"/>
    <s v="Frank Preis"/>
    <x v="0"/>
    <s v="United States"/>
    <x v="10"/>
    <x v="9"/>
    <n v="19134"/>
    <x v="3"/>
    <s v="OFF-EN-10002500"/>
    <x v="1"/>
    <x v="12"/>
    <x v="118"/>
    <n v="30.672000000000001"/>
    <n v="3"/>
    <n v="0.2"/>
    <n v="9.5850000000000009"/>
  </r>
  <r>
    <n v="8124"/>
    <x v="4021"/>
    <x v="2"/>
    <x v="337"/>
    <d v="2011-12-15T00:00:00"/>
    <s v="Standard Class"/>
    <s v="FP-14320"/>
    <s v="Frank Preis"/>
    <x v="0"/>
    <s v="United States"/>
    <x v="10"/>
    <x v="9"/>
    <n v="19134"/>
    <x v="3"/>
    <s v="TEC-CO-10001766"/>
    <x v="2"/>
    <x v="16"/>
    <x v="1058"/>
    <n v="1079.9760000000001"/>
    <n v="4"/>
    <n v="0.4"/>
    <n v="125.99720000000001"/>
  </r>
  <r>
    <n v="8125"/>
    <x v="4022"/>
    <x v="3"/>
    <x v="210"/>
    <d v="2014-09-13T00:00:00"/>
    <s v="Standard Class"/>
    <s v="JA-15970"/>
    <s v="Joseph Airdo"/>
    <x v="0"/>
    <s v="United States"/>
    <x v="494"/>
    <x v="1"/>
    <n v="95351"/>
    <x v="1"/>
    <s v="FUR-CH-10004860"/>
    <x v="0"/>
    <x v="1"/>
    <x v="210"/>
    <n v="161.56800000000001"/>
    <n v="2"/>
    <n v="0.2"/>
    <n v="-28.2744"/>
  </r>
  <r>
    <n v="8126"/>
    <x v="4023"/>
    <x v="1"/>
    <x v="525"/>
    <d v="2012-02-13T00:00:00"/>
    <s v="Standard Class"/>
    <s v="TS-21655"/>
    <s v="Trudy Schmidt"/>
    <x v="0"/>
    <s v="United States"/>
    <x v="12"/>
    <x v="5"/>
    <n v="77070"/>
    <x v="2"/>
    <s v="OFF-BI-10002049"/>
    <x v="1"/>
    <x v="8"/>
    <x v="758"/>
    <n v="2.9340000000000002"/>
    <n v="3"/>
    <n v="0.8"/>
    <n v="-4.9878"/>
  </r>
  <r>
    <n v="8127"/>
    <x v="4023"/>
    <x v="1"/>
    <x v="525"/>
    <d v="2012-02-13T00:00:00"/>
    <s v="Standard Class"/>
    <s v="TS-21655"/>
    <s v="Trudy Schmidt"/>
    <x v="0"/>
    <s v="United States"/>
    <x v="12"/>
    <x v="5"/>
    <n v="77070"/>
    <x v="2"/>
    <s v="TEC-AC-10003499"/>
    <x v="2"/>
    <x v="11"/>
    <x v="103"/>
    <n v="18.527999999999999"/>
    <n v="2"/>
    <n v="0.2"/>
    <n v="4.4004000000000003"/>
  </r>
  <r>
    <n v="8128"/>
    <x v="4023"/>
    <x v="1"/>
    <x v="525"/>
    <d v="2012-02-13T00:00:00"/>
    <s v="Standard Class"/>
    <s v="TS-21655"/>
    <s v="Trudy Schmidt"/>
    <x v="0"/>
    <s v="United States"/>
    <x v="12"/>
    <x v="5"/>
    <n v="77070"/>
    <x v="2"/>
    <s v="OFF-ST-10003470"/>
    <x v="1"/>
    <x v="4"/>
    <x v="1339"/>
    <n v="670.75199999999995"/>
    <n v="3"/>
    <n v="0.2"/>
    <n v="-125.76600000000001"/>
  </r>
  <r>
    <n v="8129"/>
    <x v="4024"/>
    <x v="3"/>
    <x v="775"/>
    <d v="2014-02-09T00:00:00"/>
    <s v="Standard Class"/>
    <s v="DP-13000"/>
    <s v="Darren Powers"/>
    <x v="0"/>
    <s v="United States"/>
    <x v="22"/>
    <x v="10"/>
    <n v="60610"/>
    <x v="2"/>
    <s v="FUR-FU-10000222"/>
    <x v="0"/>
    <x v="5"/>
    <x v="591"/>
    <n v="64.959999999999994"/>
    <n v="5"/>
    <n v="0.6"/>
    <n v="-43.847999999999999"/>
  </r>
  <r>
    <n v="8130"/>
    <x v="4025"/>
    <x v="2"/>
    <x v="836"/>
    <d v="2011-07-23T00:00:00"/>
    <s v="First Class"/>
    <s v="JD-15895"/>
    <s v="Jonathan Doherty"/>
    <x v="1"/>
    <s v="United States"/>
    <x v="169"/>
    <x v="1"/>
    <n v="92503"/>
    <x v="1"/>
    <s v="TEC-AC-10000023"/>
    <x v="2"/>
    <x v="11"/>
    <x v="900"/>
    <n v="41.94"/>
    <n v="2"/>
    <n v="0"/>
    <n v="15.0984"/>
  </r>
  <r>
    <n v="8131"/>
    <x v="4025"/>
    <x v="2"/>
    <x v="836"/>
    <d v="2011-07-23T00:00:00"/>
    <s v="First Class"/>
    <s v="JD-15895"/>
    <s v="Jonathan Doherty"/>
    <x v="1"/>
    <s v="United States"/>
    <x v="169"/>
    <x v="1"/>
    <n v="92503"/>
    <x v="1"/>
    <s v="OFF-PA-10003971"/>
    <x v="1"/>
    <x v="10"/>
    <x v="1272"/>
    <n v="11.96"/>
    <n v="2"/>
    <n v="0"/>
    <n v="5.8604000000000003"/>
  </r>
  <r>
    <n v="8132"/>
    <x v="4025"/>
    <x v="2"/>
    <x v="836"/>
    <d v="2011-07-23T00:00:00"/>
    <s v="First Class"/>
    <s v="JD-15895"/>
    <s v="Jonathan Doherty"/>
    <x v="1"/>
    <s v="United States"/>
    <x v="169"/>
    <x v="1"/>
    <n v="92503"/>
    <x v="1"/>
    <s v="OFF-AR-10003481"/>
    <x v="1"/>
    <x v="6"/>
    <x v="1591"/>
    <n v="13.12"/>
    <n v="4"/>
    <n v="0"/>
    <n v="3.8048000000000002"/>
  </r>
  <r>
    <n v="8133"/>
    <x v="4025"/>
    <x v="2"/>
    <x v="836"/>
    <d v="2011-07-23T00:00:00"/>
    <s v="First Class"/>
    <s v="JD-15895"/>
    <s v="Jonathan Doherty"/>
    <x v="1"/>
    <s v="United States"/>
    <x v="169"/>
    <x v="1"/>
    <n v="92503"/>
    <x v="1"/>
    <s v="OFF-ST-10001490"/>
    <x v="1"/>
    <x v="4"/>
    <x v="513"/>
    <n v="535.41"/>
    <n v="3"/>
    <n v="0"/>
    <n v="160.62299999999999"/>
  </r>
  <r>
    <n v="8134"/>
    <x v="4026"/>
    <x v="1"/>
    <x v="1049"/>
    <d v="2012-10-13T00:00:00"/>
    <s v="Standard Class"/>
    <s v="GH-14485"/>
    <s v="Gene Hale"/>
    <x v="1"/>
    <s v="United States"/>
    <x v="61"/>
    <x v="5"/>
    <n v="75081"/>
    <x v="2"/>
    <s v="FUR-FU-10003708"/>
    <x v="0"/>
    <x v="5"/>
    <x v="71"/>
    <n v="72.78"/>
    <n v="3"/>
    <n v="0.6"/>
    <n v="-70.960499999999996"/>
  </r>
  <r>
    <n v="8135"/>
    <x v="4027"/>
    <x v="1"/>
    <x v="1130"/>
    <d v="2012-02-21T00:00:00"/>
    <s v="Standard Class"/>
    <s v="RD-19585"/>
    <s v="Rob Dowd"/>
    <x v="0"/>
    <s v="United States"/>
    <x v="1"/>
    <x v="1"/>
    <n v="90008"/>
    <x v="1"/>
    <s v="OFF-PA-10001970"/>
    <x v="1"/>
    <x v="10"/>
    <x v="311"/>
    <n v="36.840000000000003"/>
    <n v="3"/>
    <n v="0"/>
    <n v="17.314800000000002"/>
  </r>
  <r>
    <n v="8136"/>
    <x v="4027"/>
    <x v="1"/>
    <x v="1130"/>
    <d v="2012-02-21T00:00:00"/>
    <s v="Standard Class"/>
    <s v="RD-19585"/>
    <s v="Rob Dowd"/>
    <x v="0"/>
    <s v="United States"/>
    <x v="1"/>
    <x v="1"/>
    <n v="90008"/>
    <x v="1"/>
    <s v="OFF-LA-10002762"/>
    <x v="1"/>
    <x v="2"/>
    <x v="49"/>
    <n v="87.71"/>
    <n v="7"/>
    <n v="0"/>
    <n v="41.223700000000001"/>
  </r>
  <r>
    <n v="8137"/>
    <x v="4028"/>
    <x v="0"/>
    <x v="399"/>
    <d v="2013-08-17T00:00:00"/>
    <s v="Standard Class"/>
    <s v="CS-12490"/>
    <s v="Cindy Schnelling"/>
    <x v="1"/>
    <s v="United States"/>
    <x v="121"/>
    <x v="2"/>
    <n v="33801"/>
    <x v="0"/>
    <s v="FUR-TA-10002533"/>
    <x v="0"/>
    <x v="3"/>
    <x v="274"/>
    <n v="562.29250000000002"/>
    <n v="7"/>
    <n v="0.45"/>
    <n v="-255.58750000000001"/>
  </r>
  <r>
    <n v="8138"/>
    <x v="4029"/>
    <x v="2"/>
    <x v="187"/>
    <d v="2011-11-13T00:00:00"/>
    <s v="Standard Class"/>
    <s v="BF-11215"/>
    <s v="Benjamin Farhat"/>
    <x v="2"/>
    <s v="United States"/>
    <x v="20"/>
    <x v="15"/>
    <n v="10035"/>
    <x v="3"/>
    <s v="FUR-FU-10004091"/>
    <x v="0"/>
    <x v="5"/>
    <x v="954"/>
    <n v="56.52"/>
    <n v="9"/>
    <n v="0"/>
    <n v="21.477599999999999"/>
  </r>
  <r>
    <n v="8139"/>
    <x v="4030"/>
    <x v="0"/>
    <x v="427"/>
    <d v="2013-07-23T00:00:00"/>
    <s v="Standard Class"/>
    <s v="NK-18490"/>
    <s v="Neil Knudson"/>
    <x v="2"/>
    <s v="United States"/>
    <x v="10"/>
    <x v="9"/>
    <n v="19140"/>
    <x v="3"/>
    <s v="OFF-AR-10001545"/>
    <x v="1"/>
    <x v="6"/>
    <x v="812"/>
    <n v="11.263999999999999"/>
    <n v="8"/>
    <n v="0.2"/>
    <n v="1.2672000000000001"/>
  </r>
  <r>
    <n v="8140"/>
    <x v="4030"/>
    <x v="0"/>
    <x v="427"/>
    <d v="2013-07-23T00:00:00"/>
    <s v="Standard Class"/>
    <s v="NK-18490"/>
    <s v="Neil Knudson"/>
    <x v="2"/>
    <s v="United States"/>
    <x v="10"/>
    <x v="9"/>
    <n v="19140"/>
    <x v="3"/>
    <s v="OFF-ST-10001476"/>
    <x v="1"/>
    <x v="4"/>
    <x v="827"/>
    <n v="284.08"/>
    <n v="10"/>
    <n v="0.2"/>
    <n v="24.856999999999999"/>
  </r>
  <r>
    <n v="8141"/>
    <x v="4030"/>
    <x v="0"/>
    <x v="427"/>
    <d v="2013-07-23T00:00:00"/>
    <s v="Standard Class"/>
    <s v="NK-18490"/>
    <s v="Neil Knudson"/>
    <x v="2"/>
    <s v="United States"/>
    <x v="10"/>
    <x v="9"/>
    <n v="19140"/>
    <x v="3"/>
    <s v="OFF-PA-10004971"/>
    <x v="1"/>
    <x v="10"/>
    <x v="604"/>
    <n v="18.495999999999999"/>
    <n v="4"/>
    <n v="0.2"/>
    <n v="6.7047999999999996"/>
  </r>
  <r>
    <n v="8142"/>
    <x v="4031"/>
    <x v="0"/>
    <x v="473"/>
    <d v="2013-10-02T00:00:00"/>
    <s v="Standard Class"/>
    <s v="AZ-10750"/>
    <s v="Annie Zypern"/>
    <x v="0"/>
    <s v="United States"/>
    <x v="70"/>
    <x v="1"/>
    <n v="92037"/>
    <x v="1"/>
    <s v="OFF-LA-10003223"/>
    <x v="1"/>
    <x v="2"/>
    <x v="602"/>
    <n v="14.73"/>
    <n v="3"/>
    <n v="0"/>
    <n v="7.2176999999999998"/>
  </r>
  <r>
    <n v="8143"/>
    <x v="4031"/>
    <x v="0"/>
    <x v="473"/>
    <d v="2013-10-02T00:00:00"/>
    <s v="Standard Class"/>
    <s v="AZ-10750"/>
    <s v="Annie Zypern"/>
    <x v="0"/>
    <s v="United States"/>
    <x v="70"/>
    <x v="1"/>
    <n v="92037"/>
    <x v="1"/>
    <s v="OFF-ST-10004340"/>
    <x v="1"/>
    <x v="4"/>
    <x v="809"/>
    <n v="186.54"/>
    <n v="3"/>
    <n v="0"/>
    <n v="50.3658"/>
  </r>
  <r>
    <n v="8144"/>
    <x v="4031"/>
    <x v="0"/>
    <x v="473"/>
    <d v="2013-10-02T00:00:00"/>
    <s v="Standard Class"/>
    <s v="AZ-10750"/>
    <s v="Annie Zypern"/>
    <x v="0"/>
    <s v="United States"/>
    <x v="70"/>
    <x v="1"/>
    <n v="92037"/>
    <x v="1"/>
    <s v="FUR-TA-10001095"/>
    <x v="0"/>
    <x v="3"/>
    <x v="611"/>
    <n v="557.72799999999995"/>
    <n v="4"/>
    <n v="0.2"/>
    <n v="6.9715999999999996"/>
  </r>
  <r>
    <n v="8145"/>
    <x v="4031"/>
    <x v="0"/>
    <x v="473"/>
    <d v="2013-10-02T00:00:00"/>
    <s v="Standard Class"/>
    <s v="AZ-10750"/>
    <s v="Annie Zypern"/>
    <x v="0"/>
    <s v="United States"/>
    <x v="70"/>
    <x v="1"/>
    <n v="92037"/>
    <x v="1"/>
    <s v="TEC-PH-10001448"/>
    <x v="2"/>
    <x v="7"/>
    <x v="140"/>
    <n v="159.96799999999999"/>
    <n v="4"/>
    <n v="0.2"/>
    <n v="-31.993600000000001"/>
  </r>
  <r>
    <n v="8146"/>
    <x v="4032"/>
    <x v="2"/>
    <x v="886"/>
    <d v="2011-06-27T00:00:00"/>
    <s v="Standard Class"/>
    <s v="Co-12640"/>
    <s v="Corey-Lock"/>
    <x v="0"/>
    <s v="United States"/>
    <x v="408"/>
    <x v="26"/>
    <n v="73505"/>
    <x v="2"/>
    <s v="OFF-AP-10001005"/>
    <x v="1"/>
    <x v="9"/>
    <x v="1131"/>
    <n v="471.9"/>
    <n v="6"/>
    <n v="0"/>
    <n v="155.727"/>
  </r>
  <r>
    <n v="8147"/>
    <x v="4032"/>
    <x v="2"/>
    <x v="886"/>
    <d v="2011-06-27T00:00:00"/>
    <s v="Standard Class"/>
    <s v="Co-12640"/>
    <s v="Corey-Lock"/>
    <x v="0"/>
    <s v="United States"/>
    <x v="408"/>
    <x v="26"/>
    <n v="73505"/>
    <x v="2"/>
    <s v="OFF-AR-10003469"/>
    <x v="1"/>
    <x v="6"/>
    <x v="1249"/>
    <n v="3.52"/>
    <n v="2"/>
    <n v="0"/>
    <n v="1.6896"/>
  </r>
  <r>
    <n v="8148"/>
    <x v="4033"/>
    <x v="3"/>
    <x v="255"/>
    <d v="2014-06-15T00:00:00"/>
    <s v="Standard Class"/>
    <s v="AG-10675"/>
    <s v="Anna Gayman"/>
    <x v="0"/>
    <s v="United States"/>
    <x v="127"/>
    <x v="17"/>
    <n v="24153"/>
    <x v="0"/>
    <s v="OFF-PA-10000249"/>
    <x v="1"/>
    <x v="10"/>
    <x v="33"/>
    <n v="49.12"/>
    <n v="4"/>
    <n v="0"/>
    <n v="23.086400000000001"/>
  </r>
  <r>
    <n v="8149"/>
    <x v="4034"/>
    <x v="0"/>
    <x v="797"/>
    <d v="2014-01-01T00:00:00"/>
    <s v="Standard Class"/>
    <s v="EM-14140"/>
    <s v="Eugene Moren"/>
    <x v="2"/>
    <s v="United States"/>
    <x v="157"/>
    <x v="1"/>
    <n v="92704"/>
    <x v="1"/>
    <s v="OFF-LA-10001613"/>
    <x v="1"/>
    <x v="2"/>
    <x v="736"/>
    <n v="20.16"/>
    <n v="7"/>
    <n v="0"/>
    <n v="9.8783999999999992"/>
  </r>
  <r>
    <n v="8150"/>
    <x v="4035"/>
    <x v="2"/>
    <x v="755"/>
    <d v="2011-01-30T00:00:00"/>
    <s v="First Class"/>
    <s v="CA-11965"/>
    <s v="Carol Adams"/>
    <x v="1"/>
    <s v="United States"/>
    <x v="503"/>
    <x v="44"/>
    <n v="57701"/>
    <x v="2"/>
    <s v="OFF-BI-10001758"/>
    <x v="1"/>
    <x v="8"/>
    <x v="935"/>
    <n v="10.68"/>
    <n v="2"/>
    <n v="0"/>
    <n v="5.0195999999999996"/>
  </r>
  <r>
    <n v="8151"/>
    <x v="4035"/>
    <x v="2"/>
    <x v="755"/>
    <d v="2011-01-30T00:00:00"/>
    <s v="First Class"/>
    <s v="CA-11965"/>
    <s v="Carol Adams"/>
    <x v="1"/>
    <s v="United States"/>
    <x v="503"/>
    <x v="44"/>
    <n v="57701"/>
    <x v="2"/>
    <s v="FUR-BO-10004409"/>
    <x v="0"/>
    <x v="0"/>
    <x v="625"/>
    <n v="141.96"/>
    <n v="2"/>
    <n v="0"/>
    <n v="39.748800000000003"/>
  </r>
  <r>
    <n v="8152"/>
    <x v="4036"/>
    <x v="3"/>
    <x v="721"/>
    <d v="2014-03-26T00:00:00"/>
    <s v="First Class"/>
    <s v="RB-19360"/>
    <s v="Raymond Buch"/>
    <x v="0"/>
    <s v="United States"/>
    <x v="4"/>
    <x v="4"/>
    <n v="98115"/>
    <x v="1"/>
    <s v="OFF-ST-10001558"/>
    <x v="1"/>
    <x v="4"/>
    <x v="712"/>
    <n v="32.479999999999997"/>
    <n v="2"/>
    <n v="0"/>
    <n v="4.8719999999999999"/>
  </r>
  <r>
    <n v="8153"/>
    <x v="4036"/>
    <x v="3"/>
    <x v="721"/>
    <d v="2014-03-26T00:00:00"/>
    <s v="First Class"/>
    <s v="RB-19360"/>
    <s v="Raymond Buch"/>
    <x v="0"/>
    <s v="United States"/>
    <x v="4"/>
    <x v="4"/>
    <n v="98115"/>
    <x v="1"/>
    <s v="OFF-PA-10002986"/>
    <x v="1"/>
    <x v="10"/>
    <x v="477"/>
    <n v="20.04"/>
    <n v="3"/>
    <n v="0"/>
    <n v="9.6191999999999993"/>
  </r>
  <r>
    <n v="8154"/>
    <x v="4036"/>
    <x v="3"/>
    <x v="721"/>
    <d v="2014-03-26T00:00:00"/>
    <s v="First Class"/>
    <s v="RB-19360"/>
    <s v="Raymond Buch"/>
    <x v="0"/>
    <s v="United States"/>
    <x v="4"/>
    <x v="4"/>
    <n v="98115"/>
    <x v="1"/>
    <s v="TEC-CO-10004722"/>
    <x v="2"/>
    <x v="16"/>
    <x v="1365"/>
    <n v="13999.96"/>
    <n v="4"/>
    <n v="0"/>
    <n v="6719.9808000000003"/>
  </r>
  <r>
    <n v="8155"/>
    <x v="4037"/>
    <x v="3"/>
    <x v="177"/>
    <d v="2014-03-25T00:00:00"/>
    <s v="Standard Class"/>
    <s v="RD-19720"/>
    <s v="Roger Demir"/>
    <x v="0"/>
    <s v="United States"/>
    <x v="209"/>
    <x v="29"/>
    <n v="6457"/>
    <x v="3"/>
    <s v="TEC-AC-10002842"/>
    <x v="2"/>
    <x v="11"/>
    <x v="1176"/>
    <n v="238"/>
    <n v="2"/>
    <n v="0"/>
    <n v="38.08"/>
  </r>
  <r>
    <n v="8156"/>
    <x v="4037"/>
    <x v="3"/>
    <x v="177"/>
    <d v="2014-03-25T00:00:00"/>
    <s v="Standard Class"/>
    <s v="RD-19720"/>
    <s v="Roger Demir"/>
    <x v="0"/>
    <s v="United States"/>
    <x v="209"/>
    <x v="29"/>
    <n v="6457"/>
    <x v="3"/>
    <s v="OFF-PA-10001125"/>
    <x v="1"/>
    <x v="10"/>
    <x v="1012"/>
    <n v="61.96"/>
    <n v="2"/>
    <n v="0"/>
    <n v="27.882000000000001"/>
  </r>
  <r>
    <n v="8157"/>
    <x v="4038"/>
    <x v="0"/>
    <x v="964"/>
    <d v="2013-10-10T00:00:00"/>
    <s v="Standard Class"/>
    <s v="MS-17830"/>
    <s v="Melanie Seite"/>
    <x v="0"/>
    <s v="United States"/>
    <x v="248"/>
    <x v="39"/>
    <n v="21215"/>
    <x v="3"/>
    <s v="FUR-TA-10002622"/>
    <x v="0"/>
    <x v="3"/>
    <x v="960"/>
    <n v="239.37200000000001"/>
    <n v="2"/>
    <n v="0.3"/>
    <n v="-23.937200000000001"/>
  </r>
  <r>
    <n v="8158"/>
    <x v="4039"/>
    <x v="0"/>
    <x v="741"/>
    <d v="2013-11-23T00:00:00"/>
    <s v="Standard Class"/>
    <s v="PG-18820"/>
    <s v="Patrick Gardner"/>
    <x v="0"/>
    <s v="United States"/>
    <x v="70"/>
    <x v="1"/>
    <n v="92105"/>
    <x v="1"/>
    <s v="TEC-AC-10002842"/>
    <x v="2"/>
    <x v="11"/>
    <x v="1176"/>
    <n v="595"/>
    <n v="5"/>
    <n v="0"/>
    <n v="95.2"/>
  </r>
  <r>
    <n v="8159"/>
    <x v="4040"/>
    <x v="3"/>
    <x v="377"/>
    <d v="2015-02-01T00:00:00"/>
    <s v="Standard Class"/>
    <s v="KB-16240"/>
    <s v="Karen Bern"/>
    <x v="1"/>
    <s v="United States"/>
    <x v="372"/>
    <x v="5"/>
    <n v="79762"/>
    <x v="2"/>
    <s v="OFF-PA-10004285"/>
    <x v="1"/>
    <x v="10"/>
    <x v="1259"/>
    <n v="16.032"/>
    <n v="3"/>
    <n v="0.2"/>
    <n v="5.6112000000000002"/>
  </r>
  <r>
    <n v="8160"/>
    <x v="4041"/>
    <x v="0"/>
    <x v="1185"/>
    <d v="2013-03-14T00:00:00"/>
    <s v="Standard Class"/>
    <s v="RB-19465"/>
    <s v="Rick Bensley"/>
    <x v="2"/>
    <s v="United States"/>
    <x v="451"/>
    <x v="29"/>
    <n v="6460"/>
    <x v="3"/>
    <s v="TEC-AC-10004469"/>
    <x v="2"/>
    <x v="11"/>
    <x v="238"/>
    <n v="199.75"/>
    <n v="5"/>
    <n v="0"/>
    <n v="87.89"/>
  </r>
  <r>
    <n v="8161"/>
    <x v="4042"/>
    <x v="0"/>
    <x v="595"/>
    <d v="2013-02-20T00:00:00"/>
    <s v="Standard Class"/>
    <s v="JD-15790"/>
    <s v="John Dryer"/>
    <x v="0"/>
    <s v="United States"/>
    <x v="78"/>
    <x v="30"/>
    <n v="7109"/>
    <x v="3"/>
    <s v="FUR-CH-10001545"/>
    <x v="0"/>
    <x v="1"/>
    <x v="1737"/>
    <n v="227.96"/>
    <n v="2"/>
    <n v="0"/>
    <n v="36.473599999999998"/>
  </r>
  <r>
    <n v="8162"/>
    <x v="4043"/>
    <x v="1"/>
    <x v="694"/>
    <d v="2012-03-10T00:00:00"/>
    <s v="Second Class"/>
    <s v="JJ-15445"/>
    <s v="Jennifer Jackson"/>
    <x v="0"/>
    <s v="United States"/>
    <x v="20"/>
    <x v="15"/>
    <n v="10035"/>
    <x v="3"/>
    <s v="OFF-AP-10002578"/>
    <x v="1"/>
    <x v="9"/>
    <x v="409"/>
    <n v="293.52"/>
    <n v="6"/>
    <n v="0"/>
    <n v="76.315200000000004"/>
  </r>
  <r>
    <n v="8163"/>
    <x v="4043"/>
    <x v="1"/>
    <x v="694"/>
    <d v="2012-03-10T00:00:00"/>
    <s v="Second Class"/>
    <s v="JJ-15445"/>
    <s v="Jennifer Jackson"/>
    <x v="0"/>
    <s v="United States"/>
    <x v="20"/>
    <x v="15"/>
    <n v="10035"/>
    <x v="3"/>
    <s v="TEC-PH-10003012"/>
    <x v="2"/>
    <x v="7"/>
    <x v="344"/>
    <n v="307.98"/>
    <n v="2"/>
    <n v="0"/>
    <n v="89.3142"/>
  </r>
  <r>
    <n v="8164"/>
    <x v="4044"/>
    <x v="1"/>
    <x v="121"/>
    <d v="2012-06-11T00:00:00"/>
    <s v="Standard Class"/>
    <s v="LT-17110"/>
    <s v="Liz Thompson"/>
    <x v="0"/>
    <s v="United States"/>
    <x v="70"/>
    <x v="1"/>
    <n v="92105"/>
    <x v="1"/>
    <s v="FUR-FU-10004909"/>
    <x v="0"/>
    <x v="5"/>
    <x v="1348"/>
    <n v="96.96"/>
    <n v="6"/>
    <n v="0"/>
    <n v="33.936"/>
  </r>
  <r>
    <n v="8165"/>
    <x v="4044"/>
    <x v="1"/>
    <x v="121"/>
    <d v="2012-06-11T00:00:00"/>
    <s v="Standard Class"/>
    <s v="LT-17110"/>
    <s v="Liz Thompson"/>
    <x v="0"/>
    <s v="United States"/>
    <x v="70"/>
    <x v="1"/>
    <n v="92105"/>
    <x v="1"/>
    <s v="OFF-BI-10001524"/>
    <x v="1"/>
    <x v="8"/>
    <x v="298"/>
    <n v="117.488"/>
    <n v="7"/>
    <n v="0.2"/>
    <n v="41.120800000000003"/>
  </r>
  <r>
    <n v="8166"/>
    <x v="4044"/>
    <x v="1"/>
    <x v="121"/>
    <d v="2012-06-11T00:00:00"/>
    <s v="Standard Class"/>
    <s v="LT-17110"/>
    <s v="Liz Thompson"/>
    <x v="0"/>
    <s v="United States"/>
    <x v="70"/>
    <x v="1"/>
    <n v="92105"/>
    <x v="1"/>
    <s v="OFF-BI-10003355"/>
    <x v="1"/>
    <x v="8"/>
    <x v="586"/>
    <n v="11.952"/>
    <n v="3"/>
    <n v="0.2"/>
    <n v="4.1832000000000003"/>
  </r>
  <r>
    <n v="8167"/>
    <x v="4044"/>
    <x v="1"/>
    <x v="121"/>
    <d v="2012-06-11T00:00:00"/>
    <s v="Standard Class"/>
    <s v="LT-17110"/>
    <s v="Liz Thompson"/>
    <x v="0"/>
    <s v="United States"/>
    <x v="70"/>
    <x v="1"/>
    <n v="92105"/>
    <x v="1"/>
    <s v="FUR-BO-10004357"/>
    <x v="0"/>
    <x v="0"/>
    <x v="1349"/>
    <n v="512.49900000000002"/>
    <n v="3"/>
    <n v="0.15"/>
    <n v="-30.146999999999998"/>
  </r>
  <r>
    <n v="8168"/>
    <x v="4045"/>
    <x v="0"/>
    <x v="995"/>
    <d v="2013-06-08T00:00:00"/>
    <s v="Standard Class"/>
    <s v="AH-10690"/>
    <s v="Anna HÃ¤berlin"/>
    <x v="1"/>
    <s v="United States"/>
    <x v="8"/>
    <x v="1"/>
    <n v="94122"/>
    <x v="1"/>
    <s v="FUR-TA-10002774"/>
    <x v="0"/>
    <x v="3"/>
    <x v="579"/>
    <n v="863.12800000000004"/>
    <n v="7"/>
    <n v="0.2"/>
    <n v="-32.3673"/>
  </r>
  <r>
    <n v="8169"/>
    <x v="4046"/>
    <x v="3"/>
    <x v="44"/>
    <d v="2014-11-14T00:00:00"/>
    <s v="Standard Class"/>
    <s v="AB-10060"/>
    <s v="Adam Bellavance"/>
    <x v="2"/>
    <s v="United States"/>
    <x v="4"/>
    <x v="4"/>
    <n v="98105"/>
    <x v="1"/>
    <s v="FUR-TA-10004575"/>
    <x v="0"/>
    <x v="3"/>
    <x v="306"/>
    <n v="2036.86"/>
    <n v="7"/>
    <n v="0"/>
    <n v="366.63479999999998"/>
  </r>
  <r>
    <n v="8170"/>
    <x v="4046"/>
    <x v="3"/>
    <x v="44"/>
    <d v="2014-11-14T00:00:00"/>
    <s v="Standard Class"/>
    <s v="AB-10060"/>
    <s v="Adam Bellavance"/>
    <x v="2"/>
    <s v="United States"/>
    <x v="4"/>
    <x v="4"/>
    <n v="98105"/>
    <x v="1"/>
    <s v="FUR-CH-10003312"/>
    <x v="0"/>
    <x v="1"/>
    <x v="296"/>
    <n v="449.56799999999998"/>
    <n v="2"/>
    <n v="0.2"/>
    <n v="-73.0548"/>
  </r>
  <r>
    <n v="8171"/>
    <x v="4046"/>
    <x v="3"/>
    <x v="44"/>
    <d v="2014-11-14T00:00:00"/>
    <s v="Standard Class"/>
    <s v="AB-10060"/>
    <s v="Adam Bellavance"/>
    <x v="2"/>
    <s v="United States"/>
    <x v="4"/>
    <x v="4"/>
    <n v="98105"/>
    <x v="1"/>
    <s v="TEC-AC-10001465"/>
    <x v="2"/>
    <x v="11"/>
    <x v="473"/>
    <n v="108.96"/>
    <n v="3"/>
    <n v="0"/>
    <n v="32.688000000000002"/>
  </r>
  <r>
    <n v="8172"/>
    <x v="4047"/>
    <x v="0"/>
    <x v="1173"/>
    <d v="2013-02-19T00:00:00"/>
    <s v="Standard Class"/>
    <s v="FM-14380"/>
    <s v="Fred McMath"/>
    <x v="0"/>
    <s v="United States"/>
    <x v="25"/>
    <x v="35"/>
    <n v="39212"/>
    <x v="0"/>
    <s v="OFF-AR-10002240"/>
    <x v="1"/>
    <x v="6"/>
    <x v="962"/>
    <n v="264.18"/>
    <n v="7"/>
    <n v="0"/>
    <n v="68.686800000000005"/>
  </r>
  <r>
    <n v="8173"/>
    <x v="4048"/>
    <x v="2"/>
    <x v="868"/>
    <d v="2011-07-13T00:00:00"/>
    <s v="Standard Class"/>
    <s v="GH-14410"/>
    <s v="Gary Hansen"/>
    <x v="2"/>
    <s v="United States"/>
    <x v="1"/>
    <x v="1"/>
    <n v="90049"/>
    <x v="1"/>
    <s v="OFF-LA-10004559"/>
    <x v="1"/>
    <x v="2"/>
    <x v="1340"/>
    <n v="2.88"/>
    <n v="1"/>
    <n v="0"/>
    <n v="1.4112"/>
  </r>
  <r>
    <n v="8174"/>
    <x v="4048"/>
    <x v="2"/>
    <x v="868"/>
    <d v="2011-07-13T00:00:00"/>
    <s v="Standard Class"/>
    <s v="GH-14410"/>
    <s v="Gary Hansen"/>
    <x v="2"/>
    <s v="United States"/>
    <x v="1"/>
    <x v="1"/>
    <n v="90049"/>
    <x v="1"/>
    <s v="OFF-BI-10003291"/>
    <x v="1"/>
    <x v="8"/>
    <x v="44"/>
    <n v="41.904000000000003"/>
    <n v="6"/>
    <n v="0.2"/>
    <n v="14.1426"/>
  </r>
  <r>
    <n v="8175"/>
    <x v="4048"/>
    <x v="2"/>
    <x v="868"/>
    <d v="2011-07-13T00:00:00"/>
    <s v="Standard Class"/>
    <s v="GH-14410"/>
    <s v="Gary Hansen"/>
    <x v="2"/>
    <s v="United States"/>
    <x v="1"/>
    <x v="1"/>
    <n v="90049"/>
    <x v="1"/>
    <s v="OFF-ST-10001505"/>
    <x v="1"/>
    <x v="4"/>
    <x v="1174"/>
    <n v="23.92"/>
    <n v="4"/>
    <n v="0"/>
    <n v="4.0663999999999998"/>
  </r>
  <r>
    <n v="8176"/>
    <x v="4049"/>
    <x v="0"/>
    <x v="806"/>
    <d v="2013-04-02T00:00:00"/>
    <s v="Standard Class"/>
    <s v="HE-14800"/>
    <s v="Harold Engle"/>
    <x v="1"/>
    <s v="United States"/>
    <x v="22"/>
    <x v="10"/>
    <n v="60623"/>
    <x v="2"/>
    <s v="OFF-PA-10003892"/>
    <x v="1"/>
    <x v="10"/>
    <x v="62"/>
    <n v="156.512"/>
    <n v="4"/>
    <n v="0.2"/>
    <n v="52.822800000000001"/>
  </r>
  <r>
    <n v="8177"/>
    <x v="4050"/>
    <x v="0"/>
    <x v="897"/>
    <d v="2013-09-26T00:00:00"/>
    <s v="First Class"/>
    <s v="SZ-20035"/>
    <s v="Sam Zeldin"/>
    <x v="2"/>
    <s v="United States"/>
    <x v="20"/>
    <x v="15"/>
    <n v="10035"/>
    <x v="3"/>
    <s v="OFF-ST-10002370"/>
    <x v="1"/>
    <x v="4"/>
    <x v="80"/>
    <n v="128.34"/>
    <n v="6"/>
    <n v="0"/>
    <n v="37.218600000000002"/>
  </r>
  <r>
    <n v="8178"/>
    <x v="4051"/>
    <x v="3"/>
    <x v="66"/>
    <d v="2014-12-25T00:00:00"/>
    <s v="First Class"/>
    <s v="CM-12115"/>
    <s v="Chad McGuire"/>
    <x v="0"/>
    <s v="United States"/>
    <x v="1"/>
    <x v="1"/>
    <n v="90008"/>
    <x v="1"/>
    <s v="TEC-AC-10000474"/>
    <x v="2"/>
    <x v="11"/>
    <x v="1501"/>
    <n v="474.95"/>
    <n v="5"/>
    <n v="0"/>
    <n v="142.48500000000001"/>
  </r>
  <r>
    <n v="8179"/>
    <x v="4052"/>
    <x v="0"/>
    <x v="476"/>
    <d v="2013-09-09T00:00:00"/>
    <s v="Standard Class"/>
    <s v="TG-21310"/>
    <s v="Toby Gnade"/>
    <x v="0"/>
    <s v="United States"/>
    <x v="96"/>
    <x v="4"/>
    <n v="98198"/>
    <x v="1"/>
    <s v="TEC-CO-10002095"/>
    <x v="2"/>
    <x v="16"/>
    <x v="610"/>
    <n v="999.98"/>
    <n v="2"/>
    <n v="0"/>
    <n v="449.99099999999999"/>
  </r>
  <r>
    <n v="8180"/>
    <x v="4053"/>
    <x v="1"/>
    <x v="991"/>
    <d v="2012-06-08T00:00:00"/>
    <s v="Standard Class"/>
    <s v="DK-12985"/>
    <s v="Darren Koutras"/>
    <x v="0"/>
    <s v="United States"/>
    <x v="24"/>
    <x v="21"/>
    <n v="97477"/>
    <x v="1"/>
    <s v="FUR-TA-10003469"/>
    <x v="0"/>
    <x v="3"/>
    <x v="1564"/>
    <n v="277.5"/>
    <n v="4"/>
    <n v="0.5"/>
    <n v="-188.7"/>
  </r>
  <r>
    <n v="8181"/>
    <x v="4054"/>
    <x v="1"/>
    <x v="82"/>
    <d v="2012-11-25T00:00:00"/>
    <s v="Standard Class"/>
    <s v="SS-20410"/>
    <s v="Shahid Shariari"/>
    <x v="0"/>
    <s v="United States"/>
    <x v="10"/>
    <x v="9"/>
    <n v="19120"/>
    <x v="3"/>
    <s v="FUR-TA-10002958"/>
    <x v="0"/>
    <x v="3"/>
    <x v="956"/>
    <n v="1252.704"/>
    <n v="8"/>
    <n v="0.4"/>
    <n v="-480.20319999999998"/>
  </r>
  <r>
    <n v="8182"/>
    <x v="4054"/>
    <x v="1"/>
    <x v="82"/>
    <d v="2012-11-25T00:00:00"/>
    <s v="Standard Class"/>
    <s v="SS-20410"/>
    <s v="Shahid Shariari"/>
    <x v="0"/>
    <s v="United States"/>
    <x v="10"/>
    <x v="9"/>
    <n v="19120"/>
    <x v="3"/>
    <s v="TEC-PH-10002923"/>
    <x v="2"/>
    <x v="7"/>
    <x v="680"/>
    <n v="110.97"/>
    <n v="5"/>
    <n v="0.4"/>
    <n v="-24.043500000000002"/>
  </r>
  <r>
    <n v="8183"/>
    <x v="4055"/>
    <x v="3"/>
    <x v="796"/>
    <d v="2014-05-23T00:00:00"/>
    <s v="Standard Class"/>
    <s v="BM-11575"/>
    <s v="Brendan Murry"/>
    <x v="1"/>
    <s v="United States"/>
    <x v="22"/>
    <x v="10"/>
    <n v="60653"/>
    <x v="2"/>
    <s v="FUR-FU-10004973"/>
    <x v="0"/>
    <x v="5"/>
    <x v="1134"/>
    <n v="22.608000000000001"/>
    <n v="3"/>
    <n v="0.6"/>
    <n v="-10.1736"/>
  </r>
  <r>
    <n v="8184"/>
    <x v="4055"/>
    <x v="3"/>
    <x v="796"/>
    <d v="2014-05-23T00:00:00"/>
    <s v="Standard Class"/>
    <s v="BM-11575"/>
    <s v="Brendan Murry"/>
    <x v="1"/>
    <s v="United States"/>
    <x v="22"/>
    <x v="10"/>
    <n v="60653"/>
    <x v="2"/>
    <s v="FUR-FU-10001918"/>
    <x v="0"/>
    <x v="5"/>
    <x v="280"/>
    <n v="1.8919999999999999"/>
    <n v="1"/>
    <n v="0.6"/>
    <n v="-0.99329999999999996"/>
  </r>
  <r>
    <n v="8185"/>
    <x v="4056"/>
    <x v="3"/>
    <x v="283"/>
    <d v="2014-07-28T00:00:00"/>
    <s v="Standard Class"/>
    <s v="MY-17380"/>
    <s v="Maribeth Yedwab"/>
    <x v="1"/>
    <s v="United States"/>
    <x v="22"/>
    <x v="10"/>
    <n v="60623"/>
    <x v="2"/>
    <s v="OFF-PA-10003641"/>
    <x v="1"/>
    <x v="10"/>
    <x v="938"/>
    <n v="63.311999999999998"/>
    <n v="3"/>
    <n v="0.2"/>
    <n v="20.5764"/>
  </r>
  <r>
    <n v="8186"/>
    <x v="4057"/>
    <x v="1"/>
    <x v="1023"/>
    <d v="2012-09-17T00:00:00"/>
    <s v="Second Class"/>
    <s v="AG-10900"/>
    <s v="Arthur Gainer"/>
    <x v="0"/>
    <s v="United States"/>
    <x v="22"/>
    <x v="10"/>
    <n v="60623"/>
    <x v="2"/>
    <s v="OFF-EN-10002621"/>
    <x v="1"/>
    <x v="12"/>
    <x v="33"/>
    <n v="7.8239999999999998"/>
    <n v="1"/>
    <n v="0.2"/>
    <n v="2.9340000000000002"/>
  </r>
  <r>
    <n v="8187"/>
    <x v="4057"/>
    <x v="1"/>
    <x v="1023"/>
    <d v="2012-09-17T00:00:00"/>
    <s v="Second Class"/>
    <s v="AG-10900"/>
    <s v="Arthur Gainer"/>
    <x v="0"/>
    <s v="United States"/>
    <x v="22"/>
    <x v="10"/>
    <n v="60623"/>
    <x v="2"/>
    <s v="FUR-CH-10003817"/>
    <x v="0"/>
    <x v="1"/>
    <x v="162"/>
    <n v="170.072"/>
    <n v="4"/>
    <n v="0.3"/>
    <n v="-12.148"/>
  </r>
  <r>
    <n v="8188"/>
    <x v="4058"/>
    <x v="0"/>
    <x v="107"/>
    <d v="2013-12-17T00:00:00"/>
    <s v="Standard Class"/>
    <s v="BW-11110"/>
    <s v="Bart Watters"/>
    <x v="1"/>
    <s v="United States"/>
    <x v="20"/>
    <x v="15"/>
    <n v="10024"/>
    <x v="3"/>
    <s v="OFF-PA-10000659"/>
    <x v="1"/>
    <x v="10"/>
    <x v="160"/>
    <n v="62.82"/>
    <n v="9"/>
    <n v="0"/>
    <n v="29.525400000000001"/>
  </r>
  <r>
    <n v="8189"/>
    <x v="4059"/>
    <x v="1"/>
    <x v="653"/>
    <d v="2012-05-10T00:00:00"/>
    <s v="Second Class"/>
    <s v="SG-20470"/>
    <s v="Sheri Gordon"/>
    <x v="0"/>
    <s v="United States"/>
    <x v="196"/>
    <x v="39"/>
    <n v="20852"/>
    <x v="3"/>
    <s v="OFF-PA-10001870"/>
    <x v="1"/>
    <x v="10"/>
    <x v="674"/>
    <n v="19.440000000000001"/>
    <n v="3"/>
    <n v="0"/>
    <n v="9.3312000000000008"/>
  </r>
  <r>
    <n v="8190"/>
    <x v="4059"/>
    <x v="1"/>
    <x v="653"/>
    <d v="2012-05-10T00:00:00"/>
    <s v="Second Class"/>
    <s v="SG-20470"/>
    <s v="Sheri Gordon"/>
    <x v="0"/>
    <s v="United States"/>
    <x v="196"/>
    <x v="39"/>
    <n v="20852"/>
    <x v="3"/>
    <s v="OFF-BI-10000320"/>
    <x v="1"/>
    <x v="8"/>
    <x v="768"/>
    <n v="7.38"/>
    <n v="1"/>
    <n v="0"/>
    <n v="3.6162000000000001"/>
  </r>
  <r>
    <n v="8191"/>
    <x v="4060"/>
    <x v="3"/>
    <x v="701"/>
    <d v="2014-11-22T00:00:00"/>
    <s v="Standard Class"/>
    <s v="CC-12370"/>
    <s v="Christopher Conant"/>
    <x v="0"/>
    <s v="United States"/>
    <x v="20"/>
    <x v="15"/>
    <n v="10011"/>
    <x v="3"/>
    <s v="OFF-PA-10004735"/>
    <x v="1"/>
    <x v="10"/>
    <x v="819"/>
    <n v="38.880000000000003"/>
    <n v="6"/>
    <n v="0"/>
    <n v="18.662400000000002"/>
  </r>
  <r>
    <n v="8192"/>
    <x v="4060"/>
    <x v="3"/>
    <x v="701"/>
    <d v="2014-11-22T00:00:00"/>
    <s v="Standard Class"/>
    <s v="CC-12370"/>
    <s v="Christopher Conant"/>
    <x v="0"/>
    <s v="United States"/>
    <x v="20"/>
    <x v="15"/>
    <n v="10011"/>
    <x v="3"/>
    <s v="FUR-FU-10004091"/>
    <x v="0"/>
    <x v="5"/>
    <x v="264"/>
    <n v="187.76"/>
    <n v="4"/>
    <n v="0"/>
    <n v="76.9816"/>
  </r>
  <r>
    <n v="8193"/>
    <x v="4061"/>
    <x v="1"/>
    <x v="672"/>
    <d v="2012-03-12T00:00:00"/>
    <s v="First Class"/>
    <s v="LR-16915"/>
    <s v="Lena Radford"/>
    <x v="0"/>
    <s v="United States"/>
    <x v="28"/>
    <x v="3"/>
    <n v="27707"/>
    <x v="0"/>
    <s v="OFF-BI-10000546"/>
    <x v="1"/>
    <x v="8"/>
    <x v="609"/>
    <n v="6.048"/>
    <n v="7"/>
    <n v="0.7"/>
    <n v="-4.2336"/>
  </r>
  <r>
    <n v="8194"/>
    <x v="4061"/>
    <x v="1"/>
    <x v="672"/>
    <d v="2012-03-12T00:00:00"/>
    <s v="First Class"/>
    <s v="LR-16915"/>
    <s v="Lena Radford"/>
    <x v="0"/>
    <s v="United States"/>
    <x v="28"/>
    <x v="3"/>
    <n v="27707"/>
    <x v="0"/>
    <s v="OFF-AP-10001293"/>
    <x v="1"/>
    <x v="9"/>
    <x v="1337"/>
    <n v="98.352000000000004"/>
    <n v="3"/>
    <n v="0.2"/>
    <n v="9.8352000000000004"/>
  </r>
  <r>
    <n v="8195"/>
    <x v="4061"/>
    <x v="1"/>
    <x v="672"/>
    <d v="2012-03-12T00:00:00"/>
    <s v="First Class"/>
    <s v="LR-16915"/>
    <s v="Lena Radford"/>
    <x v="0"/>
    <s v="United States"/>
    <x v="28"/>
    <x v="3"/>
    <n v="27707"/>
    <x v="0"/>
    <s v="FUR-FU-10000576"/>
    <x v="0"/>
    <x v="5"/>
    <x v="219"/>
    <n v="335.74400000000003"/>
    <n v="2"/>
    <n v="0.2"/>
    <n v="25.180800000000001"/>
  </r>
  <r>
    <n v="8196"/>
    <x v="4062"/>
    <x v="1"/>
    <x v="401"/>
    <d v="2012-11-12T00:00:00"/>
    <s v="Second Class"/>
    <s v="DB-13120"/>
    <s v="David Bremer"/>
    <x v="1"/>
    <s v="United States"/>
    <x v="443"/>
    <x v="1"/>
    <n v="93101"/>
    <x v="1"/>
    <s v="OFF-PA-10004519"/>
    <x v="1"/>
    <x v="10"/>
    <x v="1036"/>
    <n v="8.9600000000000009"/>
    <n v="2"/>
    <n v="0"/>
    <n v="4.3903999999999996"/>
  </r>
  <r>
    <n v="8197"/>
    <x v="4063"/>
    <x v="3"/>
    <x v="528"/>
    <d v="2014-10-09T00:00:00"/>
    <s v="Standard Class"/>
    <s v="LP-17095"/>
    <s v="Liz Preis"/>
    <x v="0"/>
    <s v="United States"/>
    <x v="289"/>
    <x v="18"/>
    <n v="37918"/>
    <x v="0"/>
    <s v="TEC-AC-10004568"/>
    <x v="2"/>
    <x v="11"/>
    <x v="1109"/>
    <n v="89.567999999999998"/>
    <n v="4"/>
    <n v="0.2"/>
    <n v="-1.1195999999999999"/>
  </r>
  <r>
    <n v="8198"/>
    <x v="4063"/>
    <x v="3"/>
    <x v="528"/>
    <d v="2014-10-09T00:00:00"/>
    <s v="Standard Class"/>
    <s v="LP-17095"/>
    <s v="Liz Preis"/>
    <x v="0"/>
    <s v="United States"/>
    <x v="289"/>
    <x v="18"/>
    <n v="37918"/>
    <x v="0"/>
    <s v="OFF-AR-10001897"/>
    <x v="1"/>
    <x v="6"/>
    <x v="640"/>
    <n v="71.959999999999994"/>
    <n v="5"/>
    <n v="0.2"/>
    <n v="7.1959999999999997"/>
  </r>
  <r>
    <n v="8199"/>
    <x v="4063"/>
    <x v="3"/>
    <x v="528"/>
    <d v="2014-10-09T00:00:00"/>
    <s v="Standard Class"/>
    <s v="LP-17095"/>
    <s v="Liz Preis"/>
    <x v="0"/>
    <s v="United States"/>
    <x v="289"/>
    <x v="18"/>
    <n v="37918"/>
    <x v="0"/>
    <s v="OFF-PA-10001800"/>
    <x v="1"/>
    <x v="10"/>
    <x v="580"/>
    <n v="15.552"/>
    <n v="3"/>
    <n v="0.2"/>
    <n v="5.4432"/>
  </r>
  <r>
    <n v="8200"/>
    <x v="4064"/>
    <x v="3"/>
    <x v="558"/>
    <d v="2014-01-05T00:00:00"/>
    <s v="Standard Class"/>
    <s v="AF-10870"/>
    <s v="Art Ferguson"/>
    <x v="0"/>
    <s v="United States"/>
    <x v="22"/>
    <x v="10"/>
    <n v="60610"/>
    <x v="2"/>
    <s v="OFF-BI-10001628"/>
    <x v="1"/>
    <x v="8"/>
    <x v="1103"/>
    <n v="10.43"/>
    <n v="5"/>
    <n v="0.8"/>
    <n v="-18.252500000000001"/>
  </r>
  <r>
    <n v="8201"/>
    <x v="4064"/>
    <x v="3"/>
    <x v="558"/>
    <d v="2014-01-05T00:00:00"/>
    <s v="Standard Class"/>
    <s v="AF-10870"/>
    <s v="Art Ferguson"/>
    <x v="0"/>
    <s v="United States"/>
    <x v="22"/>
    <x v="10"/>
    <n v="60610"/>
    <x v="2"/>
    <s v="OFF-ST-10004123"/>
    <x v="1"/>
    <x v="4"/>
    <x v="72"/>
    <n v="72.784000000000006"/>
    <n v="1"/>
    <n v="0.2"/>
    <n v="-18.196000000000002"/>
  </r>
  <r>
    <n v="8202"/>
    <x v="4065"/>
    <x v="1"/>
    <x v="627"/>
    <d v="2012-08-11T00:00:00"/>
    <s v="Same Day"/>
    <s v="KD-16495"/>
    <s v="Keith Dawkins"/>
    <x v="1"/>
    <s v="United States"/>
    <x v="20"/>
    <x v="15"/>
    <n v="10024"/>
    <x v="3"/>
    <s v="OFF-ST-10000885"/>
    <x v="1"/>
    <x v="4"/>
    <x v="1657"/>
    <n v="67.150000000000006"/>
    <n v="5"/>
    <n v="0"/>
    <n v="16.787500000000001"/>
  </r>
  <r>
    <n v="8203"/>
    <x v="4065"/>
    <x v="1"/>
    <x v="627"/>
    <d v="2012-08-11T00:00:00"/>
    <s v="Same Day"/>
    <s v="KD-16495"/>
    <s v="Keith Dawkins"/>
    <x v="1"/>
    <s v="United States"/>
    <x v="20"/>
    <x v="15"/>
    <n v="10024"/>
    <x v="3"/>
    <s v="TEC-PH-10004165"/>
    <x v="2"/>
    <x v="7"/>
    <x v="886"/>
    <n v="549.98"/>
    <n v="2"/>
    <n v="0"/>
    <n v="142.9948"/>
  </r>
  <r>
    <n v="8204"/>
    <x v="4065"/>
    <x v="1"/>
    <x v="627"/>
    <d v="2012-08-11T00:00:00"/>
    <s v="Same Day"/>
    <s v="KD-16495"/>
    <s v="Keith Dawkins"/>
    <x v="1"/>
    <s v="United States"/>
    <x v="20"/>
    <x v="15"/>
    <n v="10024"/>
    <x v="3"/>
    <s v="FUR-FU-10002240"/>
    <x v="0"/>
    <x v="5"/>
    <x v="1781"/>
    <n v="11.82"/>
    <n v="3"/>
    <n v="0"/>
    <n v="4.7279999999999998"/>
  </r>
  <r>
    <n v="8205"/>
    <x v="4065"/>
    <x v="1"/>
    <x v="627"/>
    <d v="2012-08-11T00:00:00"/>
    <s v="Same Day"/>
    <s v="KD-16495"/>
    <s v="Keith Dawkins"/>
    <x v="1"/>
    <s v="United States"/>
    <x v="20"/>
    <x v="15"/>
    <n v="10024"/>
    <x v="3"/>
    <s v="TEC-MA-10000045"/>
    <x v="2"/>
    <x v="15"/>
    <x v="1693"/>
    <n v="4643.8"/>
    <n v="4"/>
    <n v="0"/>
    <n v="2229.0239999999999"/>
  </r>
  <r>
    <n v="8206"/>
    <x v="4065"/>
    <x v="1"/>
    <x v="627"/>
    <d v="2012-08-11T00:00:00"/>
    <s v="Same Day"/>
    <s v="KD-16495"/>
    <s v="Keith Dawkins"/>
    <x v="1"/>
    <s v="United States"/>
    <x v="20"/>
    <x v="15"/>
    <n v="10024"/>
    <x v="3"/>
    <s v="FUR-CH-10003746"/>
    <x v="0"/>
    <x v="1"/>
    <x v="617"/>
    <n v="577.76400000000001"/>
    <n v="2"/>
    <n v="0.1"/>
    <n v="115.5528"/>
  </r>
  <r>
    <n v="8207"/>
    <x v="4066"/>
    <x v="1"/>
    <x v="33"/>
    <d v="2012-04-30T00:00:00"/>
    <s v="Standard Class"/>
    <s v="SA-20830"/>
    <s v="Sue Ann Reed"/>
    <x v="0"/>
    <s v="United States"/>
    <x v="399"/>
    <x v="2"/>
    <n v="32114"/>
    <x v="0"/>
    <s v="FUR-TA-10000577"/>
    <x v="0"/>
    <x v="3"/>
    <x v="3"/>
    <n v="191.5155"/>
    <n v="1"/>
    <n v="0.45"/>
    <n v="-76.606200000000001"/>
  </r>
  <r>
    <n v="8208"/>
    <x v="4066"/>
    <x v="1"/>
    <x v="33"/>
    <d v="2012-04-30T00:00:00"/>
    <s v="Standard Class"/>
    <s v="SA-20830"/>
    <s v="Sue Ann Reed"/>
    <x v="0"/>
    <s v="United States"/>
    <x v="399"/>
    <x v="2"/>
    <n v="32114"/>
    <x v="0"/>
    <s v="OFF-AR-10004757"/>
    <x v="1"/>
    <x v="6"/>
    <x v="342"/>
    <n v="2.6240000000000001"/>
    <n v="1"/>
    <n v="0.2"/>
    <n v="0.4264"/>
  </r>
  <r>
    <n v="8209"/>
    <x v="4067"/>
    <x v="1"/>
    <x v="1181"/>
    <d v="2012-09-24T00:00:00"/>
    <s v="Standard Class"/>
    <s v="BG-11035"/>
    <s v="Barry Gonzalez"/>
    <x v="0"/>
    <s v="United States"/>
    <x v="316"/>
    <x v="18"/>
    <n v="37211"/>
    <x v="0"/>
    <s v="OFF-BI-10000545"/>
    <x v="1"/>
    <x v="8"/>
    <x v="685"/>
    <n v="1369.7639999999999"/>
    <n v="6"/>
    <n v="0.7"/>
    <n v="-913.17600000000004"/>
  </r>
  <r>
    <n v="8210"/>
    <x v="4067"/>
    <x v="1"/>
    <x v="1181"/>
    <d v="2012-09-24T00:00:00"/>
    <s v="Standard Class"/>
    <s v="BG-11035"/>
    <s v="Barry Gonzalez"/>
    <x v="0"/>
    <s v="United States"/>
    <x v="316"/>
    <x v="18"/>
    <n v="37211"/>
    <x v="0"/>
    <s v="OFF-ST-10001522"/>
    <x v="1"/>
    <x v="4"/>
    <x v="195"/>
    <n v="294.36799999999999"/>
    <n v="4"/>
    <n v="0.2"/>
    <n v="-58.873600000000003"/>
  </r>
  <r>
    <n v="8211"/>
    <x v="4068"/>
    <x v="3"/>
    <x v="210"/>
    <d v="2014-09-13T00:00:00"/>
    <s v="Standard Class"/>
    <s v="DM-12955"/>
    <s v="Dario Medina"/>
    <x v="1"/>
    <s v="United States"/>
    <x v="316"/>
    <x v="18"/>
    <n v="37211"/>
    <x v="0"/>
    <s v="OFF-AP-10001271"/>
    <x v="1"/>
    <x v="9"/>
    <x v="469"/>
    <n v="81.567999999999998"/>
    <n v="2"/>
    <n v="0.2"/>
    <n v="7.1372"/>
  </r>
  <r>
    <n v="8212"/>
    <x v="4069"/>
    <x v="0"/>
    <x v="77"/>
    <d v="2013-11-13T00:00:00"/>
    <s v="Standard Class"/>
    <s v="MC-17845"/>
    <s v="Michael Chen"/>
    <x v="0"/>
    <s v="United States"/>
    <x v="61"/>
    <x v="5"/>
    <n v="75220"/>
    <x v="2"/>
    <s v="FUR-FU-10002030"/>
    <x v="0"/>
    <x v="5"/>
    <x v="1813"/>
    <n v="44.46"/>
    <n v="5"/>
    <n v="0.6"/>
    <n v="-17.783999999999999"/>
  </r>
  <r>
    <n v="8213"/>
    <x v="4069"/>
    <x v="0"/>
    <x v="77"/>
    <d v="2013-11-13T00:00:00"/>
    <s v="Standard Class"/>
    <s v="MC-17845"/>
    <s v="Michael Chen"/>
    <x v="0"/>
    <s v="United States"/>
    <x v="61"/>
    <x v="5"/>
    <n v="75220"/>
    <x v="2"/>
    <s v="OFF-ST-10001272"/>
    <x v="1"/>
    <x v="4"/>
    <x v="528"/>
    <n v="314.08800000000002"/>
    <n v="3"/>
    <n v="0.2"/>
    <n v="19.630500000000001"/>
  </r>
  <r>
    <n v="8214"/>
    <x v="4070"/>
    <x v="1"/>
    <x v="12"/>
    <d v="2012-02-10T00:00:00"/>
    <s v="Standard Class"/>
    <s v="ML-17395"/>
    <s v="Marina Lichtenstein"/>
    <x v="1"/>
    <s v="United States"/>
    <x v="87"/>
    <x v="18"/>
    <n v="37130"/>
    <x v="0"/>
    <s v="OFF-BI-10001116"/>
    <x v="1"/>
    <x v="8"/>
    <x v="1066"/>
    <n v="6.3360000000000003"/>
    <n v="4"/>
    <n v="0.7"/>
    <n v="-4.6463999999999999"/>
  </r>
  <r>
    <n v="8215"/>
    <x v="4070"/>
    <x v="1"/>
    <x v="12"/>
    <d v="2012-02-10T00:00:00"/>
    <s v="Standard Class"/>
    <s v="ML-17395"/>
    <s v="Marina Lichtenstein"/>
    <x v="1"/>
    <s v="United States"/>
    <x v="87"/>
    <x v="18"/>
    <n v="37130"/>
    <x v="0"/>
    <s v="OFF-PA-10004665"/>
    <x v="1"/>
    <x v="10"/>
    <x v="1380"/>
    <n v="10.48"/>
    <n v="1"/>
    <n v="0.2"/>
    <n v="3.7989999999999999"/>
  </r>
  <r>
    <n v="8216"/>
    <x v="4070"/>
    <x v="1"/>
    <x v="12"/>
    <d v="2012-02-10T00:00:00"/>
    <s v="Standard Class"/>
    <s v="ML-17395"/>
    <s v="Marina Lichtenstein"/>
    <x v="1"/>
    <s v="United States"/>
    <x v="87"/>
    <x v="18"/>
    <n v="37130"/>
    <x v="0"/>
    <s v="OFF-BI-10004506"/>
    <x v="1"/>
    <x v="8"/>
    <x v="1238"/>
    <n v="2.4689999999999999"/>
    <n v="1"/>
    <n v="0.7"/>
    <n v="-1.8106"/>
  </r>
  <r>
    <n v="8217"/>
    <x v="4070"/>
    <x v="1"/>
    <x v="12"/>
    <d v="2012-02-10T00:00:00"/>
    <s v="Standard Class"/>
    <s v="ML-17395"/>
    <s v="Marina Lichtenstein"/>
    <x v="1"/>
    <s v="United States"/>
    <x v="87"/>
    <x v="18"/>
    <n v="37130"/>
    <x v="0"/>
    <s v="OFF-BI-10001982"/>
    <x v="1"/>
    <x v="8"/>
    <x v="301"/>
    <n v="3.2639999999999998"/>
    <n v="2"/>
    <n v="0.7"/>
    <n v="-2.2848000000000002"/>
  </r>
  <r>
    <n v="8218"/>
    <x v="4071"/>
    <x v="2"/>
    <x v="462"/>
    <d v="2011-07-10T00:00:00"/>
    <s v="Standard Class"/>
    <s v="RD-19930"/>
    <s v="Russell D'Ascenzo"/>
    <x v="0"/>
    <s v="United States"/>
    <x v="61"/>
    <x v="5"/>
    <n v="75217"/>
    <x v="2"/>
    <s v="OFF-FA-10002676"/>
    <x v="1"/>
    <x v="13"/>
    <x v="1069"/>
    <n v="4.3440000000000003"/>
    <n v="3"/>
    <n v="0.2"/>
    <n v="0.86880000000000002"/>
  </r>
  <r>
    <n v="8219"/>
    <x v="4071"/>
    <x v="2"/>
    <x v="462"/>
    <d v="2011-07-10T00:00:00"/>
    <s v="Standard Class"/>
    <s v="RD-19930"/>
    <s v="Russell D'Ascenzo"/>
    <x v="0"/>
    <s v="United States"/>
    <x v="61"/>
    <x v="5"/>
    <n v="75217"/>
    <x v="2"/>
    <s v="FUR-FU-10000758"/>
    <x v="0"/>
    <x v="5"/>
    <x v="1073"/>
    <n v="31.776"/>
    <n v="3"/>
    <n v="0.6"/>
    <n v="-19.0656"/>
  </r>
  <r>
    <n v="8220"/>
    <x v="4071"/>
    <x v="2"/>
    <x v="462"/>
    <d v="2011-07-10T00:00:00"/>
    <s v="Standard Class"/>
    <s v="RD-19930"/>
    <s v="Russell D'Ascenzo"/>
    <x v="0"/>
    <s v="United States"/>
    <x v="61"/>
    <x v="5"/>
    <n v="75217"/>
    <x v="2"/>
    <s v="OFF-LA-10002271"/>
    <x v="1"/>
    <x v="2"/>
    <x v="635"/>
    <n v="4.9279999999999999"/>
    <n v="2"/>
    <n v="0.2"/>
    <n v="1.7248000000000001"/>
  </r>
  <r>
    <n v="8221"/>
    <x v="4071"/>
    <x v="2"/>
    <x v="462"/>
    <d v="2011-07-10T00:00:00"/>
    <s v="Standard Class"/>
    <s v="RD-19930"/>
    <s v="Russell D'Ascenzo"/>
    <x v="0"/>
    <s v="United States"/>
    <x v="61"/>
    <x v="5"/>
    <n v="75217"/>
    <x v="2"/>
    <s v="OFF-BI-10002609"/>
    <x v="1"/>
    <x v="8"/>
    <x v="98"/>
    <n v="1.788"/>
    <n v="3"/>
    <n v="0.8"/>
    <n v="-3.0396000000000001"/>
  </r>
  <r>
    <n v="8222"/>
    <x v="4071"/>
    <x v="2"/>
    <x v="462"/>
    <d v="2011-07-10T00:00:00"/>
    <s v="Standard Class"/>
    <s v="RD-19930"/>
    <s v="Russell D'Ascenzo"/>
    <x v="0"/>
    <s v="United States"/>
    <x v="61"/>
    <x v="5"/>
    <n v="75217"/>
    <x v="2"/>
    <s v="OFF-FA-10000254"/>
    <x v="1"/>
    <x v="13"/>
    <x v="1814"/>
    <n v="15.071999999999999"/>
    <n v="4"/>
    <n v="0.2"/>
    <n v="-3.7679999999999998"/>
  </r>
  <r>
    <n v="8223"/>
    <x v="4072"/>
    <x v="2"/>
    <x v="1087"/>
    <d v="2011-02-25T00:00:00"/>
    <s v="Standard Class"/>
    <s v="AB-10015"/>
    <s v="Aaron Bergman"/>
    <x v="0"/>
    <s v="United States"/>
    <x v="81"/>
    <x v="5"/>
    <n v="76017"/>
    <x v="2"/>
    <s v="OFF-ST-10000321"/>
    <x v="1"/>
    <x v="4"/>
    <x v="1534"/>
    <n v="12.624000000000001"/>
    <n v="2"/>
    <n v="0.2"/>
    <n v="-2.5247999999999999"/>
  </r>
  <r>
    <n v="8224"/>
    <x v="4073"/>
    <x v="0"/>
    <x v="1"/>
    <d v="2013-06-17T00:00:00"/>
    <s v="Standard Class"/>
    <s v="EA-14035"/>
    <s v="Erin Ashbrook"/>
    <x v="1"/>
    <s v="United States"/>
    <x v="45"/>
    <x v="1"/>
    <n v="91104"/>
    <x v="1"/>
    <s v="OFF-PA-10000241"/>
    <x v="1"/>
    <x v="10"/>
    <x v="1151"/>
    <n v="185.88"/>
    <n v="6"/>
    <n v="0"/>
    <n v="83.646000000000001"/>
  </r>
  <r>
    <n v="8225"/>
    <x v="4073"/>
    <x v="0"/>
    <x v="1"/>
    <d v="2013-06-17T00:00:00"/>
    <s v="Standard Class"/>
    <s v="EA-14035"/>
    <s v="Erin Ashbrook"/>
    <x v="1"/>
    <s v="United States"/>
    <x v="45"/>
    <x v="1"/>
    <n v="91104"/>
    <x v="1"/>
    <s v="OFF-PA-10004782"/>
    <x v="1"/>
    <x v="10"/>
    <x v="1413"/>
    <n v="12.96"/>
    <n v="2"/>
    <n v="0"/>
    <n v="6.2207999999999997"/>
  </r>
  <r>
    <n v="8226"/>
    <x v="4074"/>
    <x v="3"/>
    <x v="752"/>
    <d v="2014-05-11T00:00:00"/>
    <s v="Second Class"/>
    <s v="SF-20065"/>
    <s v="Sandra Flanagan"/>
    <x v="0"/>
    <s v="United States"/>
    <x v="231"/>
    <x v="31"/>
    <n v="2149"/>
    <x v="3"/>
    <s v="OFF-PA-10004243"/>
    <x v="1"/>
    <x v="10"/>
    <x v="271"/>
    <n v="189.7"/>
    <n v="10"/>
    <n v="0"/>
    <n v="91.055999999999997"/>
  </r>
  <r>
    <n v="8227"/>
    <x v="4074"/>
    <x v="3"/>
    <x v="752"/>
    <d v="2014-05-11T00:00:00"/>
    <s v="Second Class"/>
    <s v="SF-20065"/>
    <s v="Sandra Flanagan"/>
    <x v="0"/>
    <s v="United States"/>
    <x v="231"/>
    <x v="31"/>
    <n v="2149"/>
    <x v="3"/>
    <s v="OFF-PA-10001033"/>
    <x v="1"/>
    <x v="10"/>
    <x v="1500"/>
    <n v="40.99"/>
    <n v="1"/>
    <n v="0"/>
    <n v="20.085100000000001"/>
  </r>
  <r>
    <n v="8228"/>
    <x v="4075"/>
    <x v="0"/>
    <x v="958"/>
    <d v="2013-09-04T00:00:00"/>
    <s v="Second Class"/>
    <s v="BC-11125"/>
    <s v="Becky Castell"/>
    <x v="2"/>
    <s v="United States"/>
    <x v="21"/>
    <x v="15"/>
    <n v="12180"/>
    <x v="3"/>
    <s v="FUR-FU-10000723"/>
    <x v="0"/>
    <x v="5"/>
    <x v="475"/>
    <n v="82.64"/>
    <n v="2"/>
    <n v="0"/>
    <n v="7.4375999999999998"/>
  </r>
  <r>
    <n v="8229"/>
    <x v="4075"/>
    <x v="0"/>
    <x v="958"/>
    <d v="2013-09-04T00:00:00"/>
    <s v="Second Class"/>
    <s v="BC-11125"/>
    <s v="Becky Castell"/>
    <x v="2"/>
    <s v="United States"/>
    <x v="21"/>
    <x v="15"/>
    <n v="12180"/>
    <x v="3"/>
    <s v="OFF-ST-10003455"/>
    <x v="1"/>
    <x v="4"/>
    <x v="169"/>
    <n v="31.02"/>
    <n v="2"/>
    <n v="0"/>
    <n v="8.0652000000000008"/>
  </r>
  <r>
    <n v="8230"/>
    <x v="4075"/>
    <x v="0"/>
    <x v="958"/>
    <d v="2013-09-04T00:00:00"/>
    <s v="Second Class"/>
    <s v="BC-11125"/>
    <s v="Becky Castell"/>
    <x v="2"/>
    <s v="United States"/>
    <x v="21"/>
    <x v="15"/>
    <n v="12180"/>
    <x v="3"/>
    <s v="TEC-AC-10001109"/>
    <x v="2"/>
    <x v="11"/>
    <x v="998"/>
    <n v="89.97"/>
    <n v="3"/>
    <n v="0"/>
    <n v="37.787399999999998"/>
  </r>
  <r>
    <n v="8231"/>
    <x v="4076"/>
    <x v="0"/>
    <x v="1186"/>
    <d v="2013-03-07T00:00:00"/>
    <s v="Second Class"/>
    <s v="PF-19165"/>
    <s v="Philip Fox"/>
    <x v="0"/>
    <s v="United States"/>
    <x v="406"/>
    <x v="32"/>
    <n v="30328"/>
    <x v="0"/>
    <s v="OFF-AR-10004344"/>
    <x v="1"/>
    <x v="6"/>
    <x v="365"/>
    <n v="35.97"/>
    <n v="3"/>
    <n v="0"/>
    <n v="9.7119"/>
  </r>
  <r>
    <n v="8232"/>
    <x v="4076"/>
    <x v="0"/>
    <x v="1186"/>
    <d v="2013-03-07T00:00:00"/>
    <s v="Second Class"/>
    <s v="PF-19165"/>
    <s v="Philip Fox"/>
    <x v="0"/>
    <s v="United States"/>
    <x v="406"/>
    <x v="32"/>
    <n v="30328"/>
    <x v="0"/>
    <s v="FUR-BO-10004695"/>
    <x v="0"/>
    <x v="0"/>
    <x v="198"/>
    <n v="1266.8599999999999"/>
    <n v="7"/>
    <n v="0"/>
    <n v="291.37779999999998"/>
  </r>
  <r>
    <n v="8233"/>
    <x v="4077"/>
    <x v="2"/>
    <x v="358"/>
    <d v="2011-09-28T00:00:00"/>
    <s v="Standard Class"/>
    <s v="SE-20110"/>
    <s v="Sanjit Engle"/>
    <x v="0"/>
    <s v="United States"/>
    <x v="49"/>
    <x v="1"/>
    <n v="95123"/>
    <x v="1"/>
    <s v="OFF-ST-10000675"/>
    <x v="1"/>
    <x v="4"/>
    <x v="295"/>
    <n v="169.45"/>
    <n v="5"/>
    <n v="0"/>
    <n v="42.362499999999997"/>
  </r>
  <r>
    <n v="8234"/>
    <x v="4077"/>
    <x v="2"/>
    <x v="358"/>
    <d v="2011-09-28T00:00:00"/>
    <s v="Standard Class"/>
    <s v="SE-20110"/>
    <s v="Sanjit Engle"/>
    <x v="0"/>
    <s v="United States"/>
    <x v="49"/>
    <x v="1"/>
    <n v="95123"/>
    <x v="1"/>
    <s v="OFF-ST-10002301"/>
    <x v="1"/>
    <x v="4"/>
    <x v="1490"/>
    <n v="40.68"/>
    <n v="2"/>
    <n v="0"/>
    <n v="0.40679999999999999"/>
  </r>
  <r>
    <n v="8235"/>
    <x v="4078"/>
    <x v="3"/>
    <x v="927"/>
    <d v="2014-07-05T00:00:00"/>
    <s v="Standard Class"/>
    <s v="CJ-12010"/>
    <s v="Caroline Jumper"/>
    <x v="0"/>
    <s v="United States"/>
    <x v="108"/>
    <x v="2"/>
    <n v="32216"/>
    <x v="0"/>
    <s v="OFF-SU-10001212"/>
    <x v="1"/>
    <x v="14"/>
    <x v="1677"/>
    <n v="3.3279999999999998"/>
    <n v="2"/>
    <n v="0.2"/>
    <n v="0.41599999999999998"/>
  </r>
  <r>
    <n v="8236"/>
    <x v="4078"/>
    <x v="3"/>
    <x v="927"/>
    <d v="2014-07-05T00:00:00"/>
    <s v="Standard Class"/>
    <s v="CJ-12010"/>
    <s v="Caroline Jumper"/>
    <x v="0"/>
    <s v="United States"/>
    <x v="108"/>
    <x v="2"/>
    <n v="32216"/>
    <x v="0"/>
    <s v="FUR-TA-10001889"/>
    <x v="0"/>
    <x v="3"/>
    <x v="406"/>
    <n v="933.26199999999994"/>
    <n v="4"/>
    <n v="0.45"/>
    <n v="-458.14679999999998"/>
  </r>
  <r>
    <n v="8237"/>
    <x v="4078"/>
    <x v="3"/>
    <x v="927"/>
    <d v="2014-07-05T00:00:00"/>
    <s v="Standard Class"/>
    <s v="CJ-12010"/>
    <s v="Caroline Jumper"/>
    <x v="0"/>
    <s v="United States"/>
    <x v="108"/>
    <x v="2"/>
    <n v="32216"/>
    <x v="0"/>
    <s v="FUR-CH-10002024"/>
    <x v="0"/>
    <x v="1"/>
    <x v="478"/>
    <n v="2803.92"/>
    <n v="5"/>
    <n v="0.2"/>
    <n v="0"/>
  </r>
  <r>
    <n v="8238"/>
    <x v="4079"/>
    <x v="3"/>
    <x v="179"/>
    <d v="2014-10-21T00:00:00"/>
    <s v="Same Day"/>
    <s v="PT-19090"/>
    <s v="Pete Takahito"/>
    <x v="0"/>
    <s v="United States"/>
    <x v="108"/>
    <x v="2"/>
    <n v="32216"/>
    <x v="0"/>
    <s v="OFF-ST-10000617"/>
    <x v="1"/>
    <x v="4"/>
    <x v="379"/>
    <n v="4.7679999999999998"/>
    <n v="2"/>
    <n v="0.2"/>
    <n v="-0.77480000000000004"/>
  </r>
  <r>
    <n v="8239"/>
    <x v="4079"/>
    <x v="3"/>
    <x v="179"/>
    <d v="2014-10-21T00:00:00"/>
    <s v="Same Day"/>
    <s v="PT-19090"/>
    <s v="Pete Takahito"/>
    <x v="0"/>
    <s v="United States"/>
    <x v="108"/>
    <x v="2"/>
    <n v="32216"/>
    <x v="0"/>
    <s v="OFF-PA-10000380"/>
    <x v="1"/>
    <x v="10"/>
    <x v="1281"/>
    <n v="6.6719999999999997"/>
    <n v="1"/>
    <n v="0.2"/>
    <n v="2.5019999999999998"/>
  </r>
  <r>
    <n v="8240"/>
    <x v="4079"/>
    <x v="3"/>
    <x v="179"/>
    <d v="2014-10-21T00:00:00"/>
    <s v="Same Day"/>
    <s v="PT-19090"/>
    <s v="Pete Takahito"/>
    <x v="0"/>
    <s v="United States"/>
    <x v="108"/>
    <x v="2"/>
    <n v="32216"/>
    <x v="0"/>
    <s v="OFF-AR-10003251"/>
    <x v="1"/>
    <x v="6"/>
    <x v="1041"/>
    <n v="4.4480000000000004"/>
    <n v="2"/>
    <n v="0.2"/>
    <n v="1.1120000000000001"/>
  </r>
  <r>
    <n v="8241"/>
    <x v="4079"/>
    <x v="3"/>
    <x v="179"/>
    <d v="2014-10-21T00:00:00"/>
    <s v="Same Day"/>
    <s v="PT-19090"/>
    <s v="Pete Takahito"/>
    <x v="0"/>
    <s v="United States"/>
    <x v="108"/>
    <x v="2"/>
    <n v="32216"/>
    <x v="0"/>
    <s v="FUR-FU-10000175"/>
    <x v="0"/>
    <x v="5"/>
    <x v="1629"/>
    <n v="43.936"/>
    <n v="4"/>
    <n v="0.2"/>
    <n v="6.0411999999999999"/>
  </r>
  <r>
    <n v="8242"/>
    <x v="4080"/>
    <x v="2"/>
    <x v="416"/>
    <d v="2011-05-09T00:00:00"/>
    <s v="Standard Class"/>
    <s v="LH-16900"/>
    <s v="Lena Hernandez"/>
    <x v="0"/>
    <s v="United States"/>
    <x v="20"/>
    <x v="15"/>
    <n v="10009"/>
    <x v="3"/>
    <s v="OFF-BI-10004716"/>
    <x v="1"/>
    <x v="8"/>
    <x v="700"/>
    <n v="23.744"/>
    <n v="2"/>
    <n v="0.2"/>
    <n v="8.3103999999999996"/>
  </r>
  <r>
    <n v="8243"/>
    <x v="4080"/>
    <x v="2"/>
    <x v="416"/>
    <d v="2011-05-09T00:00:00"/>
    <s v="Standard Class"/>
    <s v="LH-16900"/>
    <s v="Lena Hernandez"/>
    <x v="0"/>
    <s v="United States"/>
    <x v="20"/>
    <x v="15"/>
    <n v="10009"/>
    <x v="3"/>
    <s v="TEC-AC-10002842"/>
    <x v="2"/>
    <x v="11"/>
    <x v="1176"/>
    <n v="357"/>
    <n v="3"/>
    <n v="0"/>
    <n v="57.12"/>
  </r>
  <r>
    <n v="8244"/>
    <x v="4081"/>
    <x v="2"/>
    <x v="1132"/>
    <d v="2011-08-16T00:00:00"/>
    <s v="Standard Class"/>
    <s v="BW-11200"/>
    <s v="Ben Wallace"/>
    <x v="0"/>
    <s v="United States"/>
    <x v="8"/>
    <x v="1"/>
    <n v="94122"/>
    <x v="1"/>
    <s v="TEC-PH-10003691"/>
    <x v="2"/>
    <x v="7"/>
    <x v="1398"/>
    <n v="806.33600000000001"/>
    <n v="8"/>
    <n v="0.2"/>
    <n v="50.396000000000001"/>
  </r>
  <r>
    <n v="8245"/>
    <x v="4081"/>
    <x v="2"/>
    <x v="1132"/>
    <d v="2011-08-16T00:00:00"/>
    <s v="Standard Class"/>
    <s v="BW-11200"/>
    <s v="Ben Wallace"/>
    <x v="0"/>
    <s v="United States"/>
    <x v="8"/>
    <x v="1"/>
    <n v="94122"/>
    <x v="1"/>
    <s v="FUR-FU-10002878"/>
    <x v="0"/>
    <x v="5"/>
    <x v="1125"/>
    <n v="85.44"/>
    <n v="3"/>
    <n v="0"/>
    <n v="31.6128"/>
  </r>
  <r>
    <n v="8246"/>
    <x v="4082"/>
    <x v="2"/>
    <x v="710"/>
    <d v="2011-08-23T00:00:00"/>
    <s v="Standard Class"/>
    <s v="BS-11365"/>
    <s v="Bill Shonely"/>
    <x v="1"/>
    <s v="United States"/>
    <x v="38"/>
    <x v="32"/>
    <n v="31907"/>
    <x v="0"/>
    <s v="OFF-ST-10000991"/>
    <x v="1"/>
    <x v="4"/>
    <x v="155"/>
    <n v="344.91"/>
    <n v="3"/>
    <n v="0"/>
    <n v="10.347300000000001"/>
  </r>
  <r>
    <n v="8247"/>
    <x v="4083"/>
    <x v="1"/>
    <x v="1187"/>
    <d v="2012-10-05T00:00:00"/>
    <s v="Same Day"/>
    <s v="DP-13390"/>
    <s v="Dennis Pardue"/>
    <x v="2"/>
    <s v="United States"/>
    <x v="34"/>
    <x v="10"/>
    <n v="60505"/>
    <x v="2"/>
    <s v="OFF-AP-10002439"/>
    <x v="1"/>
    <x v="9"/>
    <x v="548"/>
    <n v="70.97"/>
    <n v="5"/>
    <n v="0.8"/>
    <n v="-191.619"/>
  </r>
  <r>
    <n v="8248"/>
    <x v="4083"/>
    <x v="1"/>
    <x v="1187"/>
    <d v="2012-10-05T00:00:00"/>
    <s v="Same Day"/>
    <s v="DP-13390"/>
    <s v="Dennis Pardue"/>
    <x v="2"/>
    <s v="United States"/>
    <x v="34"/>
    <x v="10"/>
    <n v="60505"/>
    <x v="2"/>
    <s v="OFF-AR-10004602"/>
    <x v="1"/>
    <x v="6"/>
    <x v="1217"/>
    <n v="36.783999999999999"/>
    <n v="2"/>
    <n v="0.2"/>
    <n v="3.6783999999999999"/>
  </r>
  <r>
    <n v="8249"/>
    <x v="4084"/>
    <x v="0"/>
    <x v="1120"/>
    <d v="2013-05-14T00:00:00"/>
    <s v="Second Class"/>
    <s v="CS-12400"/>
    <s v="Christopher Schild"/>
    <x v="2"/>
    <s v="United States"/>
    <x v="10"/>
    <x v="9"/>
    <n v="19134"/>
    <x v="3"/>
    <s v="TEC-PH-10001795"/>
    <x v="2"/>
    <x v="7"/>
    <x v="641"/>
    <n v="743.98800000000006"/>
    <n v="2"/>
    <n v="0.4"/>
    <n v="-123.998"/>
  </r>
  <r>
    <n v="8250"/>
    <x v="4085"/>
    <x v="1"/>
    <x v="616"/>
    <d v="2012-09-03T00:00:00"/>
    <s v="Second Class"/>
    <s v="MS-17365"/>
    <s v="Maribeth Schnelling"/>
    <x v="0"/>
    <s v="United States"/>
    <x v="22"/>
    <x v="10"/>
    <n v="60653"/>
    <x v="2"/>
    <s v="OFF-BI-10002854"/>
    <x v="1"/>
    <x v="8"/>
    <x v="895"/>
    <n v="11.212"/>
    <n v="2"/>
    <n v="0.8"/>
    <n v="-16.818000000000001"/>
  </r>
  <r>
    <n v="8251"/>
    <x v="4085"/>
    <x v="1"/>
    <x v="616"/>
    <d v="2012-09-03T00:00:00"/>
    <s v="Second Class"/>
    <s v="MS-17365"/>
    <s v="Maribeth Schnelling"/>
    <x v="0"/>
    <s v="United States"/>
    <x v="22"/>
    <x v="10"/>
    <n v="60653"/>
    <x v="2"/>
    <s v="FUR-FU-10000023"/>
    <x v="0"/>
    <x v="5"/>
    <x v="322"/>
    <n v="4.7119999999999997"/>
    <n v="2"/>
    <n v="0.6"/>
    <n v="-1.8848"/>
  </r>
  <r>
    <n v="8252"/>
    <x v="4085"/>
    <x v="1"/>
    <x v="616"/>
    <d v="2012-09-03T00:00:00"/>
    <s v="Second Class"/>
    <s v="MS-17365"/>
    <s v="Maribeth Schnelling"/>
    <x v="0"/>
    <s v="United States"/>
    <x v="22"/>
    <x v="10"/>
    <n v="60653"/>
    <x v="2"/>
    <s v="OFF-AP-10000828"/>
    <x v="1"/>
    <x v="9"/>
    <x v="1087"/>
    <n v="180.98"/>
    <n v="5"/>
    <n v="0.8"/>
    <n v="-470.548"/>
  </r>
  <r>
    <n v="8253"/>
    <x v="4085"/>
    <x v="1"/>
    <x v="616"/>
    <d v="2012-09-03T00:00:00"/>
    <s v="Second Class"/>
    <s v="MS-17365"/>
    <s v="Maribeth Schnelling"/>
    <x v="0"/>
    <s v="United States"/>
    <x v="22"/>
    <x v="10"/>
    <n v="60653"/>
    <x v="2"/>
    <s v="OFF-ST-10000777"/>
    <x v="1"/>
    <x v="4"/>
    <x v="117"/>
    <n v="60.415999999999997"/>
    <n v="2"/>
    <n v="0.2"/>
    <n v="6.0415999999999999"/>
  </r>
  <r>
    <n v="8254"/>
    <x v="4086"/>
    <x v="3"/>
    <x v="801"/>
    <d v="2014-08-20T00:00:00"/>
    <s v="Standard Class"/>
    <s v="DK-12895"/>
    <s v="Dana Kaydos"/>
    <x v="0"/>
    <s v="United States"/>
    <x v="4"/>
    <x v="4"/>
    <n v="98103"/>
    <x v="1"/>
    <s v="TEC-CO-10000971"/>
    <x v="2"/>
    <x v="16"/>
    <x v="1304"/>
    <n v="299.99"/>
    <n v="1"/>
    <n v="0"/>
    <n v="89.997"/>
  </r>
  <r>
    <n v="8255"/>
    <x v="4086"/>
    <x v="3"/>
    <x v="801"/>
    <d v="2014-08-20T00:00:00"/>
    <s v="Standard Class"/>
    <s v="DK-12895"/>
    <s v="Dana Kaydos"/>
    <x v="0"/>
    <s v="United States"/>
    <x v="4"/>
    <x v="4"/>
    <n v="98103"/>
    <x v="1"/>
    <s v="OFF-PA-10003134"/>
    <x v="1"/>
    <x v="10"/>
    <x v="1663"/>
    <n v="192.16"/>
    <n v="4"/>
    <n v="0"/>
    <n v="92.236800000000002"/>
  </r>
  <r>
    <n v="8256"/>
    <x v="4086"/>
    <x v="3"/>
    <x v="801"/>
    <d v="2014-08-20T00:00:00"/>
    <s v="Standard Class"/>
    <s v="DK-12895"/>
    <s v="Dana Kaydos"/>
    <x v="0"/>
    <s v="United States"/>
    <x v="4"/>
    <x v="4"/>
    <n v="98103"/>
    <x v="1"/>
    <s v="TEC-PH-10002538"/>
    <x v="2"/>
    <x v="7"/>
    <x v="524"/>
    <n v="242.624"/>
    <n v="8"/>
    <n v="0.2"/>
    <n v="27.295200000000001"/>
  </r>
  <r>
    <n v="8257"/>
    <x v="4086"/>
    <x v="3"/>
    <x v="801"/>
    <d v="2014-08-20T00:00:00"/>
    <s v="Standard Class"/>
    <s v="DK-12895"/>
    <s v="Dana Kaydos"/>
    <x v="0"/>
    <s v="United States"/>
    <x v="4"/>
    <x v="4"/>
    <n v="98103"/>
    <x v="1"/>
    <s v="OFF-ST-10001228"/>
    <x v="1"/>
    <x v="4"/>
    <x v="445"/>
    <n v="46.74"/>
    <n v="3"/>
    <n v="0"/>
    <n v="11.685"/>
  </r>
  <r>
    <n v="8258"/>
    <x v="4086"/>
    <x v="3"/>
    <x v="801"/>
    <d v="2014-08-20T00:00:00"/>
    <s v="Standard Class"/>
    <s v="DK-12895"/>
    <s v="Dana Kaydos"/>
    <x v="0"/>
    <s v="United States"/>
    <x v="4"/>
    <x v="4"/>
    <n v="98103"/>
    <x v="1"/>
    <s v="TEC-AC-10000397"/>
    <x v="2"/>
    <x v="11"/>
    <x v="1459"/>
    <n v="174.95"/>
    <n v="5"/>
    <n v="0"/>
    <n v="12.246499999999999"/>
  </r>
  <r>
    <n v="8259"/>
    <x v="4086"/>
    <x v="3"/>
    <x v="801"/>
    <d v="2014-08-20T00:00:00"/>
    <s v="Standard Class"/>
    <s v="DK-12895"/>
    <s v="Dana Kaydos"/>
    <x v="0"/>
    <s v="United States"/>
    <x v="4"/>
    <x v="4"/>
    <n v="98103"/>
    <x v="1"/>
    <s v="OFF-BI-10004308"/>
    <x v="1"/>
    <x v="8"/>
    <x v="1767"/>
    <n v="100.70399999999999"/>
    <n v="6"/>
    <n v="0.2"/>
    <n v="37.764000000000003"/>
  </r>
  <r>
    <n v="8260"/>
    <x v="4087"/>
    <x v="0"/>
    <x v="190"/>
    <d v="2013-06-27T00:00:00"/>
    <s v="Same Day"/>
    <s v="SN-20560"/>
    <s v="Skye Norling"/>
    <x v="2"/>
    <s v="United States"/>
    <x v="43"/>
    <x v="12"/>
    <n v="48066"/>
    <x v="2"/>
    <s v="OFF-PA-10000357"/>
    <x v="1"/>
    <x v="10"/>
    <x v="442"/>
    <n v="368.91"/>
    <n v="9"/>
    <n v="0"/>
    <n v="180.76589999999999"/>
  </r>
  <r>
    <n v="8261"/>
    <x v="4087"/>
    <x v="0"/>
    <x v="190"/>
    <d v="2013-06-27T00:00:00"/>
    <s v="Same Day"/>
    <s v="SN-20560"/>
    <s v="Skye Norling"/>
    <x v="2"/>
    <s v="United States"/>
    <x v="43"/>
    <x v="12"/>
    <n v="48066"/>
    <x v="2"/>
    <s v="OFF-BI-10000773"/>
    <x v="1"/>
    <x v="8"/>
    <x v="381"/>
    <n v="8.02"/>
    <n v="1"/>
    <n v="0"/>
    <n v="3.7694000000000001"/>
  </r>
  <r>
    <n v="8262"/>
    <x v="4087"/>
    <x v="0"/>
    <x v="190"/>
    <d v="2013-06-27T00:00:00"/>
    <s v="Same Day"/>
    <s v="SN-20560"/>
    <s v="Skye Norling"/>
    <x v="2"/>
    <s v="United States"/>
    <x v="43"/>
    <x v="12"/>
    <n v="48066"/>
    <x v="2"/>
    <s v="OFF-ST-10001837"/>
    <x v="1"/>
    <x v="4"/>
    <x v="1331"/>
    <n v="171.04"/>
    <n v="4"/>
    <n v="0"/>
    <n v="44.470399999999998"/>
  </r>
  <r>
    <n v="8263"/>
    <x v="4088"/>
    <x v="0"/>
    <x v="272"/>
    <d v="2013-12-20T00:00:00"/>
    <s v="Standard Class"/>
    <s v="TC-21475"/>
    <s v="Tony Chapman"/>
    <x v="2"/>
    <s v="United States"/>
    <x v="115"/>
    <x v="36"/>
    <n v="72701"/>
    <x v="0"/>
    <s v="OFF-PA-10002552"/>
    <x v="1"/>
    <x v="10"/>
    <x v="349"/>
    <n v="19.440000000000001"/>
    <n v="3"/>
    <n v="0"/>
    <n v="9.3312000000000008"/>
  </r>
  <r>
    <n v="8264"/>
    <x v="4089"/>
    <x v="1"/>
    <x v="1023"/>
    <d v="2012-09-17T00:00:00"/>
    <s v="Standard Class"/>
    <s v="AM-10705"/>
    <s v="Anne McFarland"/>
    <x v="0"/>
    <s v="United States"/>
    <x v="108"/>
    <x v="3"/>
    <n v="28540"/>
    <x v="0"/>
    <s v="OFF-BI-10000014"/>
    <x v="1"/>
    <x v="8"/>
    <x v="628"/>
    <n v="13.092000000000001"/>
    <n v="4"/>
    <n v="0.7"/>
    <n v="-10.0372"/>
  </r>
  <r>
    <n v="8265"/>
    <x v="4090"/>
    <x v="2"/>
    <x v="125"/>
    <d v="2012-04-01T00:00:00"/>
    <s v="Standard Class"/>
    <s v="AJ-10960"/>
    <s v="Astrea Jones"/>
    <x v="0"/>
    <s v="United States"/>
    <x v="20"/>
    <x v="15"/>
    <n v="10035"/>
    <x v="3"/>
    <s v="OFF-AP-10004136"/>
    <x v="1"/>
    <x v="9"/>
    <x v="1815"/>
    <n v="122.94"/>
    <n v="3"/>
    <n v="0"/>
    <n v="30.734999999999999"/>
  </r>
  <r>
    <n v="8266"/>
    <x v="4090"/>
    <x v="2"/>
    <x v="125"/>
    <d v="2012-04-01T00:00:00"/>
    <s v="Standard Class"/>
    <s v="AJ-10960"/>
    <s v="Astrea Jones"/>
    <x v="0"/>
    <s v="United States"/>
    <x v="20"/>
    <x v="15"/>
    <n v="10035"/>
    <x v="3"/>
    <s v="OFF-BI-10003429"/>
    <x v="1"/>
    <x v="8"/>
    <x v="844"/>
    <n v="35.448"/>
    <n v="7"/>
    <n v="0.2"/>
    <n v="12.8499"/>
  </r>
  <r>
    <n v="8267"/>
    <x v="4091"/>
    <x v="2"/>
    <x v="333"/>
    <d v="2011-04-05T00:00:00"/>
    <s v="Standard Class"/>
    <s v="KH-16360"/>
    <s v="Katherine Hughes"/>
    <x v="0"/>
    <s v="United States"/>
    <x v="18"/>
    <x v="13"/>
    <n v="19901"/>
    <x v="3"/>
    <s v="TEC-PH-10000376"/>
    <x v="2"/>
    <x v="7"/>
    <x v="428"/>
    <n v="19.98"/>
    <n v="2"/>
    <n v="0"/>
    <n v="5.1947999999999999"/>
  </r>
  <r>
    <n v="8268"/>
    <x v="4092"/>
    <x v="3"/>
    <x v="289"/>
    <d v="2014-07-02T00:00:00"/>
    <s v="Standard Class"/>
    <s v="LP-17095"/>
    <s v="Liz Preis"/>
    <x v="0"/>
    <s v="United States"/>
    <x v="34"/>
    <x v="10"/>
    <n v="60505"/>
    <x v="2"/>
    <s v="FUR-TA-10003469"/>
    <x v="0"/>
    <x v="3"/>
    <x v="1564"/>
    <n v="69.375"/>
    <n v="1"/>
    <n v="0.5"/>
    <n v="-47.174999999999997"/>
  </r>
  <r>
    <n v="8269"/>
    <x v="4092"/>
    <x v="3"/>
    <x v="289"/>
    <d v="2014-07-02T00:00:00"/>
    <s v="Standard Class"/>
    <s v="LP-17095"/>
    <s v="Liz Preis"/>
    <x v="0"/>
    <s v="United States"/>
    <x v="34"/>
    <x v="10"/>
    <n v="60505"/>
    <x v="2"/>
    <s v="OFF-SU-10004231"/>
    <x v="1"/>
    <x v="14"/>
    <x v="552"/>
    <n v="31.68"/>
    <n v="4"/>
    <n v="0.2"/>
    <n v="2.7719999999999998"/>
  </r>
  <r>
    <n v="8270"/>
    <x v="4092"/>
    <x v="3"/>
    <x v="289"/>
    <d v="2014-07-02T00:00:00"/>
    <s v="Standard Class"/>
    <s v="LP-17095"/>
    <s v="Liz Preis"/>
    <x v="0"/>
    <s v="United States"/>
    <x v="34"/>
    <x v="10"/>
    <n v="60505"/>
    <x v="2"/>
    <s v="TEC-PH-10002584"/>
    <x v="2"/>
    <x v="7"/>
    <x v="1696"/>
    <n v="2003.1679999999999"/>
    <n v="4"/>
    <n v="0.2"/>
    <n v="250.39599999999999"/>
  </r>
  <r>
    <n v="8271"/>
    <x v="4092"/>
    <x v="3"/>
    <x v="289"/>
    <d v="2014-07-02T00:00:00"/>
    <s v="Standard Class"/>
    <s v="LP-17095"/>
    <s v="Liz Preis"/>
    <x v="0"/>
    <s v="United States"/>
    <x v="34"/>
    <x v="10"/>
    <n v="60505"/>
    <x v="2"/>
    <s v="OFF-AR-10003602"/>
    <x v="1"/>
    <x v="6"/>
    <x v="239"/>
    <n v="9.3439999999999994"/>
    <n v="2"/>
    <n v="0.2"/>
    <n v="3.1536"/>
  </r>
  <r>
    <n v="8272"/>
    <x v="4093"/>
    <x v="0"/>
    <x v="591"/>
    <d v="2014-01-01T00:00:00"/>
    <s v="Standard Class"/>
    <s v="JE-15715"/>
    <s v="Joe Elijah"/>
    <x v="0"/>
    <s v="United States"/>
    <x v="20"/>
    <x v="15"/>
    <n v="10009"/>
    <x v="3"/>
    <s v="FUR-CH-10002331"/>
    <x v="0"/>
    <x v="1"/>
    <x v="402"/>
    <n v="2563.056"/>
    <n v="8"/>
    <n v="0.1"/>
    <n v="313.26240000000001"/>
  </r>
  <r>
    <n v="8273"/>
    <x v="4094"/>
    <x v="0"/>
    <x v="201"/>
    <d v="2013-10-26T00:00:00"/>
    <s v="Standard Class"/>
    <s v="MY-18295"/>
    <s v="Muhammed Yedwab"/>
    <x v="1"/>
    <s v="United States"/>
    <x v="485"/>
    <x v="1"/>
    <n v="92020"/>
    <x v="1"/>
    <s v="FUR-CH-10001802"/>
    <x v="0"/>
    <x v="1"/>
    <x v="1688"/>
    <n v="387.13600000000002"/>
    <n v="4"/>
    <n v="0.2"/>
    <n v="4.8391999999999999"/>
  </r>
  <r>
    <n v="8274"/>
    <x v="4095"/>
    <x v="1"/>
    <x v="385"/>
    <d v="2012-06-15T00:00:00"/>
    <s v="Second Class"/>
    <s v="FC-14245"/>
    <s v="Frank Carlisle"/>
    <x v="2"/>
    <s v="United States"/>
    <x v="24"/>
    <x v="24"/>
    <n v="45503"/>
    <x v="3"/>
    <s v="OFF-AR-10000634"/>
    <x v="1"/>
    <x v="6"/>
    <x v="988"/>
    <n v="3.4239999999999999"/>
    <n v="1"/>
    <n v="0.2"/>
    <n v="0.29959999999999998"/>
  </r>
  <r>
    <n v="8275"/>
    <x v="4096"/>
    <x v="3"/>
    <x v="160"/>
    <d v="2014-05-07T00:00:00"/>
    <s v="Standard Class"/>
    <s v="ND-18460"/>
    <s v="Neil Ducich"/>
    <x v="1"/>
    <s v="United States"/>
    <x v="145"/>
    <x v="15"/>
    <n v="10550"/>
    <x v="3"/>
    <s v="OFF-ST-10002615"/>
    <x v="1"/>
    <x v="4"/>
    <x v="1427"/>
    <n v="1085.42"/>
    <n v="7"/>
    <n v="0"/>
    <n v="282.20920000000001"/>
  </r>
  <r>
    <n v="8276"/>
    <x v="4097"/>
    <x v="1"/>
    <x v="153"/>
    <d v="2012-06-30T00:00:00"/>
    <s v="Standard Class"/>
    <s v="DB-13360"/>
    <s v="Dennis Bolton"/>
    <x v="2"/>
    <s v="United States"/>
    <x v="80"/>
    <x v="24"/>
    <n v="44107"/>
    <x v="3"/>
    <s v="OFF-PA-10004040"/>
    <x v="1"/>
    <x v="10"/>
    <x v="99"/>
    <n v="43.055999999999997"/>
    <n v="9"/>
    <n v="0.2"/>
    <n v="15.607799999999999"/>
  </r>
  <r>
    <n v="8277"/>
    <x v="4098"/>
    <x v="0"/>
    <x v="823"/>
    <d v="2013-02-25T00:00:00"/>
    <s v="Standard Class"/>
    <s v="LC-16960"/>
    <s v="Lindsay Castell"/>
    <x v="2"/>
    <s v="United States"/>
    <x v="67"/>
    <x v="2"/>
    <n v="33614"/>
    <x v="0"/>
    <s v="OFF-BI-10003727"/>
    <x v="1"/>
    <x v="8"/>
    <x v="797"/>
    <n v="3.762"/>
    <n v="3"/>
    <n v="0.7"/>
    <n v="-2.7587999999999999"/>
  </r>
  <r>
    <n v="8278"/>
    <x v="4098"/>
    <x v="0"/>
    <x v="823"/>
    <d v="2013-02-25T00:00:00"/>
    <s v="Standard Class"/>
    <s v="LC-16960"/>
    <s v="Lindsay Castell"/>
    <x v="2"/>
    <s v="United States"/>
    <x v="67"/>
    <x v="2"/>
    <n v="33614"/>
    <x v="0"/>
    <s v="OFF-BI-10002026"/>
    <x v="1"/>
    <x v="8"/>
    <x v="903"/>
    <n v="34.86"/>
    <n v="2"/>
    <n v="0.7"/>
    <n v="-26.725999999999999"/>
  </r>
  <r>
    <n v="8279"/>
    <x v="4098"/>
    <x v="0"/>
    <x v="823"/>
    <d v="2013-02-25T00:00:00"/>
    <s v="Standard Class"/>
    <s v="LC-16960"/>
    <s v="Lindsay Castell"/>
    <x v="2"/>
    <s v="United States"/>
    <x v="67"/>
    <x v="2"/>
    <n v="33614"/>
    <x v="0"/>
    <s v="OFF-ST-10001496"/>
    <x v="1"/>
    <x v="4"/>
    <x v="726"/>
    <n v="432.45600000000002"/>
    <n v="3"/>
    <n v="0.2"/>
    <n v="32.434199999999997"/>
  </r>
  <r>
    <n v="8280"/>
    <x v="4099"/>
    <x v="3"/>
    <x v="300"/>
    <d v="2014-04-27T00:00:00"/>
    <s v="Standard Class"/>
    <s v="BD-11725"/>
    <s v="Bruce Degenhardt"/>
    <x v="0"/>
    <s v="United States"/>
    <x v="38"/>
    <x v="32"/>
    <n v="31907"/>
    <x v="0"/>
    <s v="OFF-ST-10003716"/>
    <x v="1"/>
    <x v="4"/>
    <x v="889"/>
    <n v="675.06"/>
    <n v="3"/>
    <n v="0"/>
    <n v="87.757800000000003"/>
  </r>
  <r>
    <n v="8281"/>
    <x v="4100"/>
    <x v="3"/>
    <x v="1188"/>
    <d v="2014-11-05T00:00:00"/>
    <s v="First Class"/>
    <s v="MC-17605"/>
    <s v="Matt Connell"/>
    <x v="1"/>
    <s v="United States"/>
    <x v="108"/>
    <x v="3"/>
    <n v="28540"/>
    <x v="0"/>
    <s v="OFF-EN-10002504"/>
    <x v="1"/>
    <x v="12"/>
    <x v="113"/>
    <n v="65.231999999999999"/>
    <n v="3"/>
    <n v="0.2"/>
    <n v="22.015799999999999"/>
  </r>
  <r>
    <n v="8282"/>
    <x v="4100"/>
    <x v="3"/>
    <x v="1188"/>
    <d v="2014-11-05T00:00:00"/>
    <s v="First Class"/>
    <s v="MC-17605"/>
    <s v="Matt Connell"/>
    <x v="1"/>
    <s v="United States"/>
    <x v="108"/>
    <x v="3"/>
    <n v="28540"/>
    <x v="0"/>
    <s v="FUR-CH-10001270"/>
    <x v="0"/>
    <x v="1"/>
    <x v="851"/>
    <n v="207"/>
    <n v="3"/>
    <n v="0.2"/>
    <n v="25.875"/>
  </r>
  <r>
    <n v="8283"/>
    <x v="4101"/>
    <x v="1"/>
    <x v="379"/>
    <d v="2012-12-26T00:00:00"/>
    <s v="Second Class"/>
    <s v="SZ-20035"/>
    <s v="Sam Zeldin"/>
    <x v="2"/>
    <s v="United States"/>
    <x v="490"/>
    <x v="10"/>
    <n v="60174"/>
    <x v="2"/>
    <s v="TEC-MA-10004241"/>
    <x v="2"/>
    <x v="15"/>
    <x v="832"/>
    <n v="600.53"/>
    <n v="2"/>
    <n v="0.3"/>
    <n v="137.26400000000001"/>
  </r>
  <r>
    <n v="8284"/>
    <x v="4101"/>
    <x v="1"/>
    <x v="379"/>
    <d v="2012-12-26T00:00:00"/>
    <s v="Second Class"/>
    <s v="SZ-20035"/>
    <s v="Sam Zeldin"/>
    <x v="2"/>
    <s v="United States"/>
    <x v="490"/>
    <x v="10"/>
    <n v="60174"/>
    <x v="2"/>
    <s v="OFF-AR-10001468"/>
    <x v="1"/>
    <x v="6"/>
    <x v="718"/>
    <n v="59.904000000000003"/>
    <n v="2"/>
    <n v="0.2"/>
    <n v="14.2272"/>
  </r>
  <r>
    <n v="8285"/>
    <x v="4101"/>
    <x v="1"/>
    <x v="379"/>
    <d v="2012-12-26T00:00:00"/>
    <s v="Second Class"/>
    <s v="SZ-20035"/>
    <s v="Sam Zeldin"/>
    <x v="2"/>
    <s v="United States"/>
    <x v="490"/>
    <x v="10"/>
    <n v="60174"/>
    <x v="2"/>
    <s v="TEC-AC-10003198"/>
    <x v="2"/>
    <x v="11"/>
    <x v="761"/>
    <n v="637.44000000000005"/>
    <n v="8"/>
    <n v="0.2"/>
    <n v="135.45599999999999"/>
  </r>
  <r>
    <n v="8286"/>
    <x v="4101"/>
    <x v="1"/>
    <x v="379"/>
    <d v="2012-12-26T00:00:00"/>
    <s v="Second Class"/>
    <s v="SZ-20035"/>
    <s v="Sam Zeldin"/>
    <x v="2"/>
    <s v="United States"/>
    <x v="490"/>
    <x v="10"/>
    <n v="60174"/>
    <x v="2"/>
    <s v="FUR-FU-10003039"/>
    <x v="0"/>
    <x v="5"/>
    <x v="479"/>
    <n v="51.756"/>
    <n v="3"/>
    <n v="0.6"/>
    <n v="-33.641399999999997"/>
  </r>
  <r>
    <n v="8287"/>
    <x v="4102"/>
    <x v="2"/>
    <x v="1132"/>
    <d v="2011-08-16T00:00:00"/>
    <s v="Standard Class"/>
    <s v="DH-13675"/>
    <s v="Duane Huffman"/>
    <x v="2"/>
    <s v="United States"/>
    <x v="100"/>
    <x v="2"/>
    <n v="33180"/>
    <x v="0"/>
    <s v="OFF-PA-10000295"/>
    <x v="1"/>
    <x v="10"/>
    <x v="1779"/>
    <n v="31.103999999999999"/>
    <n v="6"/>
    <n v="0.2"/>
    <n v="10.8864"/>
  </r>
  <r>
    <n v="8288"/>
    <x v="4102"/>
    <x v="2"/>
    <x v="1132"/>
    <d v="2011-08-16T00:00:00"/>
    <s v="Standard Class"/>
    <s v="DH-13675"/>
    <s v="Duane Huffman"/>
    <x v="2"/>
    <s v="United States"/>
    <x v="100"/>
    <x v="2"/>
    <n v="33180"/>
    <x v="0"/>
    <s v="OFF-AR-10004344"/>
    <x v="1"/>
    <x v="6"/>
    <x v="365"/>
    <n v="47.96"/>
    <n v="5"/>
    <n v="0.2"/>
    <n v="4.1965000000000003"/>
  </r>
  <r>
    <n v="8289"/>
    <x v="4102"/>
    <x v="2"/>
    <x v="1132"/>
    <d v="2011-08-16T00:00:00"/>
    <s v="Standard Class"/>
    <s v="DH-13675"/>
    <s v="Duane Huffman"/>
    <x v="2"/>
    <s v="United States"/>
    <x v="100"/>
    <x v="2"/>
    <n v="33180"/>
    <x v="0"/>
    <s v="TEC-AC-10002473"/>
    <x v="2"/>
    <x v="11"/>
    <x v="713"/>
    <n v="158.928"/>
    <n v="7"/>
    <n v="0.2"/>
    <n v="41.718600000000002"/>
  </r>
  <r>
    <n v="8290"/>
    <x v="4102"/>
    <x v="2"/>
    <x v="1132"/>
    <d v="2011-08-16T00:00:00"/>
    <s v="Standard Class"/>
    <s v="DH-13675"/>
    <s v="Duane Huffman"/>
    <x v="2"/>
    <s v="United States"/>
    <x v="100"/>
    <x v="2"/>
    <n v="33180"/>
    <x v="0"/>
    <s v="OFF-AP-10002403"/>
    <x v="1"/>
    <x v="9"/>
    <x v="1302"/>
    <n v="211.24799999999999"/>
    <n v="6"/>
    <n v="0.2"/>
    <n v="15.8436"/>
  </r>
  <r>
    <n v="8291"/>
    <x v="4102"/>
    <x v="2"/>
    <x v="1132"/>
    <d v="2011-08-16T00:00:00"/>
    <s v="Standard Class"/>
    <s v="DH-13675"/>
    <s v="Duane Huffman"/>
    <x v="2"/>
    <s v="United States"/>
    <x v="100"/>
    <x v="2"/>
    <n v="33180"/>
    <x v="0"/>
    <s v="OFF-SU-10000432"/>
    <x v="1"/>
    <x v="14"/>
    <x v="1549"/>
    <n v="5.5519999999999996"/>
    <n v="2"/>
    <n v="0.2"/>
    <n v="-1.0409999999999999"/>
  </r>
  <r>
    <n v="8292"/>
    <x v="4102"/>
    <x v="2"/>
    <x v="1132"/>
    <d v="2011-08-16T00:00:00"/>
    <s v="Standard Class"/>
    <s v="DH-13675"/>
    <s v="Duane Huffman"/>
    <x v="2"/>
    <s v="United States"/>
    <x v="100"/>
    <x v="2"/>
    <n v="33180"/>
    <x v="0"/>
    <s v="OFF-LA-10000443"/>
    <x v="1"/>
    <x v="2"/>
    <x v="1118"/>
    <n v="2.952"/>
    <n v="1"/>
    <n v="0.2"/>
    <n v="0.99629999999999996"/>
  </r>
  <r>
    <n v="8293"/>
    <x v="4103"/>
    <x v="1"/>
    <x v="555"/>
    <d v="2012-12-15T00:00:00"/>
    <s v="Standard Class"/>
    <s v="LC-16885"/>
    <s v="Lena Creighton"/>
    <x v="0"/>
    <s v="United States"/>
    <x v="21"/>
    <x v="24"/>
    <n v="45373"/>
    <x v="3"/>
    <s v="OFF-BI-10003166"/>
    <x v="1"/>
    <x v="8"/>
    <x v="1405"/>
    <n v="10.332000000000001"/>
    <n v="3"/>
    <n v="0.7"/>
    <n v="-7.5768000000000004"/>
  </r>
  <r>
    <n v="8294"/>
    <x v="4104"/>
    <x v="3"/>
    <x v="132"/>
    <d v="2014-08-11T00:00:00"/>
    <s v="Standard Class"/>
    <s v="JO-15145"/>
    <s v="Jack O'Briant"/>
    <x v="1"/>
    <s v="United States"/>
    <x v="4"/>
    <x v="4"/>
    <n v="98103"/>
    <x v="1"/>
    <s v="OFF-BI-10002393"/>
    <x v="1"/>
    <x v="8"/>
    <x v="1188"/>
    <n v="18.367999999999999"/>
    <n v="4"/>
    <n v="0.2"/>
    <n v="5.9695999999999998"/>
  </r>
  <r>
    <n v="8295"/>
    <x v="4105"/>
    <x v="3"/>
    <x v="677"/>
    <d v="2014-03-18T00:00:00"/>
    <s v="Standard Class"/>
    <s v="MT-17815"/>
    <s v="Meg Tillman"/>
    <x v="0"/>
    <s v="United States"/>
    <x v="20"/>
    <x v="15"/>
    <n v="10011"/>
    <x v="3"/>
    <s v="TEC-PH-10001809"/>
    <x v="2"/>
    <x v="7"/>
    <x v="1164"/>
    <n v="299.89999999999998"/>
    <n v="2"/>
    <n v="0"/>
    <n v="74.974999999999994"/>
  </r>
  <r>
    <n v="8296"/>
    <x v="4106"/>
    <x v="0"/>
    <x v="198"/>
    <d v="2013-04-06T00:00:00"/>
    <s v="Standard Class"/>
    <s v="EB-13750"/>
    <s v="Edward Becker"/>
    <x v="1"/>
    <s v="United States"/>
    <x v="81"/>
    <x v="17"/>
    <n v="22204"/>
    <x v="0"/>
    <s v="OFF-EN-10002600"/>
    <x v="1"/>
    <x v="12"/>
    <x v="111"/>
    <n v="26.55"/>
    <n v="9"/>
    <n v="0"/>
    <n v="12.744"/>
  </r>
  <r>
    <n v="8297"/>
    <x v="4106"/>
    <x v="0"/>
    <x v="198"/>
    <d v="2013-04-06T00:00:00"/>
    <s v="Standard Class"/>
    <s v="EB-13750"/>
    <s v="Edward Becker"/>
    <x v="1"/>
    <s v="United States"/>
    <x v="81"/>
    <x v="17"/>
    <n v="22204"/>
    <x v="0"/>
    <s v="TEC-AC-10000109"/>
    <x v="2"/>
    <x v="11"/>
    <x v="200"/>
    <n v="111.98"/>
    <n v="2"/>
    <n v="0"/>
    <n v="26.8752"/>
  </r>
  <r>
    <n v="8298"/>
    <x v="4107"/>
    <x v="1"/>
    <x v="761"/>
    <d v="2012-11-07T00:00:00"/>
    <s v="Standard Class"/>
    <s v="RS-19765"/>
    <s v="Roland Schwarz"/>
    <x v="1"/>
    <s v="United States"/>
    <x v="35"/>
    <x v="3"/>
    <n v="28205"/>
    <x v="0"/>
    <s v="FUR-FU-10003829"/>
    <x v="0"/>
    <x v="5"/>
    <x v="1369"/>
    <n v="4.9279999999999999"/>
    <n v="2"/>
    <n v="0.2"/>
    <n v="0.73919999999999997"/>
  </r>
  <r>
    <n v="8299"/>
    <x v="4107"/>
    <x v="1"/>
    <x v="761"/>
    <d v="2012-11-07T00:00:00"/>
    <s v="Standard Class"/>
    <s v="RS-19765"/>
    <s v="Roland Schwarz"/>
    <x v="1"/>
    <s v="United States"/>
    <x v="35"/>
    <x v="3"/>
    <n v="28205"/>
    <x v="0"/>
    <s v="OFF-LA-10003223"/>
    <x v="1"/>
    <x v="2"/>
    <x v="602"/>
    <n v="11.784000000000001"/>
    <n v="3"/>
    <n v="0.2"/>
    <n v="4.2717000000000001"/>
  </r>
  <r>
    <n v="8300"/>
    <x v="4108"/>
    <x v="2"/>
    <x v="518"/>
    <d v="2011-03-15T00:00:00"/>
    <s v="Standard Class"/>
    <s v="RB-19435"/>
    <s v="Richard Bierner"/>
    <x v="0"/>
    <s v="United States"/>
    <x v="43"/>
    <x v="1"/>
    <n v="95661"/>
    <x v="1"/>
    <s v="OFF-AR-10001770"/>
    <x v="1"/>
    <x v="6"/>
    <x v="1579"/>
    <n v="7.98"/>
    <n v="3"/>
    <n v="0"/>
    <n v="2.0748000000000002"/>
  </r>
  <r>
    <n v="8301"/>
    <x v="4109"/>
    <x v="1"/>
    <x v="704"/>
    <d v="2012-04-24T00:00:00"/>
    <s v="Standard Class"/>
    <s v="OT-18730"/>
    <s v="Olvera Toch"/>
    <x v="0"/>
    <s v="United States"/>
    <x v="66"/>
    <x v="12"/>
    <n v="48234"/>
    <x v="2"/>
    <s v="OFF-EN-10003296"/>
    <x v="1"/>
    <x v="12"/>
    <x v="229"/>
    <n v="180.96"/>
    <n v="2"/>
    <n v="0"/>
    <n v="81.432000000000002"/>
  </r>
  <r>
    <n v="8302"/>
    <x v="4110"/>
    <x v="3"/>
    <x v="1189"/>
    <d v="2014-02-08T00:00:00"/>
    <s v="Standard Class"/>
    <s v="GZ-14545"/>
    <s v="George Zrebassa"/>
    <x v="1"/>
    <s v="United States"/>
    <x v="1"/>
    <x v="1"/>
    <n v="90036"/>
    <x v="1"/>
    <s v="TEC-AC-10003870"/>
    <x v="2"/>
    <x v="11"/>
    <x v="1718"/>
    <n v="1649.95"/>
    <n v="5"/>
    <n v="0"/>
    <n v="659.98"/>
  </r>
  <r>
    <n v="8303"/>
    <x v="4110"/>
    <x v="3"/>
    <x v="1189"/>
    <d v="2014-02-08T00:00:00"/>
    <s v="Standard Class"/>
    <s v="GZ-14545"/>
    <s v="George Zrebassa"/>
    <x v="1"/>
    <s v="United States"/>
    <x v="1"/>
    <x v="1"/>
    <n v="90036"/>
    <x v="1"/>
    <s v="FUR-CH-10000665"/>
    <x v="0"/>
    <x v="1"/>
    <x v="656"/>
    <n v="362.35199999999998"/>
    <n v="3"/>
    <n v="0.2"/>
    <n v="45.293999999999997"/>
  </r>
  <r>
    <n v="8304"/>
    <x v="4111"/>
    <x v="2"/>
    <x v="656"/>
    <d v="2011-02-11T00:00:00"/>
    <s v="Second Class"/>
    <s v="NL-18310"/>
    <s v="Nancy Lomonaco"/>
    <x v="2"/>
    <s v="United States"/>
    <x v="8"/>
    <x v="1"/>
    <n v="94110"/>
    <x v="1"/>
    <s v="TEC-PH-10003092"/>
    <x v="2"/>
    <x v="7"/>
    <x v="516"/>
    <n v="73.584000000000003"/>
    <n v="2"/>
    <n v="0.2"/>
    <n v="8.2782"/>
  </r>
  <r>
    <n v="8305"/>
    <x v="4112"/>
    <x v="3"/>
    <x v="132"/>
    <d v="2014-10-11T00:00:00"/>
    <s v="Standard Class"/>
    <s v="BG-11740"/>
    <s v="Bruce Geld"/>
    <x v="0"/>
    <s v="United States"/>
    <x v="329"/>
    <x v="1"/>
    <n v="93309"/>
    <x v="1"/>
    <s v="FUR-TA-10001086"/>
    <x v="0"/>
    <x v="3"/>
    <x v="1727"/>
    <n v="486.36799999999999"/>
    <n v="4"/>
    <n v="0.2"/>
    <n v="36.477600000000002"/>
  </r>
  <r>
    <n v="8306"/>
    <x v="4113"/>
    <x v="0"/>
    <x v="1190"/>
    <d v="2013-08-17T00:00:00"/>
    <s v="Standard Class"/>
    <s v="MT-18070"/>
    <s v="Michelle Tran"/>
    <x v="2"/>
    <s v="United States"/>
    <x v="251"/>
    <x v="26"/>
    <n v="74133"/>
    <x v="2"/>
    <s v="OFF-PA-10001870"/>
    <x v="1"/>
    <x v="10"/>
    <x v="674"/>
    <n v="32.4"/>
    <n v="5"/>
    <n v="0"/>
    <n v="15.552"/>
  </r>
  <r>
    <n v="8307"/>
    <x v="4113"/>
    <x v="0"/>
    <x v="1190"/>
    <d v="2013-08-17T00:00:00"/>
    <s v="Standard Class"/>
    <s v="MT-18070"/>
    <s v="Michelle Tran"/>
    <x v="2"/>
    <s v="United States"/>
    <x v="251"/>
    <x v="26"/>
    <n v="74133"/>
    <x v="2"/>
    <s v="OFF-BI-10003305"/>
    <x v="1"/>
    <x v="8"/>
    <x v="565"/>
    <n v="41.86"/>
    <n v="7"/>
    <n v="0"/>
    <n v="19.255600000000001"/>
  </r>
  <r>
    <n v="8308"/>
    <x v="4113"/>
    <x v="0"/>
    <x v="1190"/>
    <d v="2013-08-17T00:00:00"/>
    <s v="Standard Class"/>
    <s v="MT-18070"/>
    <s v="Michelle Tran"/>
    <x v="2"/>
    <s v="United States"/>
    <x v="251"/>
    <x v="26"/>
    <n v="74133"/>
    <x v="2"/>
    <s v="OFF-BI-10003007"/>
    <x v="1"/>
    <x v="8"/>
    <x v="1542"/>
    <n v="77.56"/>
    <n v="2"/>
    <n v="0"/>
    <n v="35.677599999999998"/>
  </r>
  <r>
    <n v="8309"/>
    <x v="4114"/>
    <x v="0"/>
    <x v="197"/>
    <d v="2013-07-26T00:00:00"/>
    <s v="Same Day"/>
    <s v="BC-11125"/>
    <s v="Becky Castell"/>
    <x v="2"/>
    <s v="United States"/>
    <x v="8"/>
    <x v="1"/>
    <n v="94122"/>
    <x v="1"/>
    <s v="OFF-AR-10001419"/>
    <x v="1"/>
    <x v="6"/>
    <x v="1006"/>
    <n v="37.17"/>
    <n v="9"/>
    <n v="0"/>
    <n v="11.151"/>
  </r>
  <r>
    <n v="8310"/>
    <x v="4115"/>
    <x v="2"/>
    <x v="72"/>
    <d v="2011-07-03T00:00:00"/>
    <s v="Standard Class"/>
    <s v="GW-14605"/>
    <s v="Giulietta Weimer"/>
    <x v="0"/>
    <s v="United States"/>
    <x v="12"/>
    <x v="5"/>
    <n v="77036"/>
    <x v="2"/>
    <s v="OFF-ST-10003692"/>
    <x v="1"/>
    <x v="4"/>
    <x v="1253"/>
    <n v="137.352"/>
    <n v="3"/>
    <n v="0.2"/>
    <n v="8.5845000000000002"/>
  </r>
  <r>
    <n v="8311"/>
    <x v="4115"/>
    <x v="2"/>
    <x v="72"/>
    <d v="2011-07-03T00:00:00"/>
    <s v="Standard Class"/>
    <s v="GW-14605"/>
    <s v="Giulietta Weimer"/>
    <x v="0"/>
    <s v="United States"/>
    <x v="12"/>
    <x v="5"/>
    <n v="77036"/>
    <x v="2"/>
    <s v="FUR-TA-10001866"/>
    <x v="0"/>
    <x v="3"/>
    <x v="1271"/>
    <n v="376.50900000000001"/>
    <n v="3"/>
    <n v="0.3"/>
    <n v="-43.029600000000002"/>
  </r>
  <r>
    <n v="8312"/>
    <x v="4116"/>
    <x v="3"/>
    <x v="795"/>
    <d v="2014-01-02T00:00:00"/>
    <s v="Standard Class"/>
    <s v="BD-11500"/>
    <s v="Bradley Drucker"/>
    <x v="0"/>
    <s v="United States"/>
    <x v="38"/>
    <x v="32"/>
    <n v="31907"/>
    <x v="0"/>
    <s v="FUR-FU-10002157"/>
    <x v="0"/>
    <x v="5"/>
    <x v="116"/>
    <n v="62.72"/>
    <n v="4"/>
    <n v="0"/>
    <n v="24.460799999999999"/>
  </r>
  <r>
    <n v="8313"/>
    <x v="4116"/>
    <x v="3"/>
    <x v="795"/>
    <d v="2014-01-02T00:00:00"/>
    <s v="Standard Class"/>
    <s v="BD-11500"/>
    <s v="Bradley Drucker"/>
    <x v="0"/>
    <s v="United States"/>
    <x v="38"/>
    <x v="32"/>
    <n v="31907"/>
    <x v="0"/>
    <s v="TEC-PH-10001459"/>
    <x v="2"/>
    <x v="7"/>
    <x v="1438"/>
    <n v="2939.93"/>
    <n v="7"/>
    <n v="0"/>
    <n v="764.3818"/>
  </r>
  <r>
    <n v="8314"/>
    <x v="4117"/>
    <x v="2"/>
    <x v="136"/>
    <d v="2011-07-16T00:00:00"/>
    <s v="Standard Class"/>
    <s v="PV-18985"/>
    <s v="Paul Van Hugh"/>
    <x v="2"/>
    <s v="United States"/>
    <x v="425"/>
    <x v="5"/>
    <n v="77573"/>
    <x v="2"/>
    <s v="FUR-CH-10002126"/>
    <x v="0"/>
    <x v="1"/>
    <x v="841"/>
    <n v="512.35799999999995"/>
    <n v="3"/>
    <n v="0.3"/>
    <n v="-14.6388"/>
  </r>
  <r>
    <n v="8315"/>
    <x v="4117"/>
    <x v="2"/>
    <x v="136"/>
    <d v="2011-07-16T00:00:00"/>
    <s v="Standard Class"/>
    <s v="PV-18985"/>
    <s v="Paul Van Hugh"/>
    <x v="2"/>
    <s v="United States"/>
    <x v="425"/>
    <x v="5"/>
    <n v="77573"/>
    <x v="2"/>
    <s v="OFF-FA-10001561"/>
    <x v="1"/>
    <x v="13"/>
    <x v="831"/>
    <n v="3.488"/>
    <n v="2"/>
    <n v="0.2"/>
    <n v="0.56679999999999997"/>
  </r>
  <r>
    <n v="8316"/>
    <x v="4117"/>
    <x v="2"/>
    <x v="136"/>
    <d v="2011-07-16T00:00:00"/>
    <s v="Standard Class"/>
    <s v="PV-18985"/>
    <s v="Paul Van Hugh"/>
    <x v="2"/>
    <s v="United States"/>
    <x v="425"/>
    <x v="5"/>
    <n v="77573"/>
    <x v="2"/>
    <s v="OFF-AR-10003158"/>
    <x v="1"/>
    <x v="6"/>
    <x v="696"/>
    <n v="22.288"/>
    <n v="7"/>
    <n v="0.2"/>
    <n v="3.9003999999999999"/>
  </r>
  <r>
    <n v="8317"/>
    <x v="4117"/>
    <x v="2"/>
    <x v="136"/>
    <d v="2011-07-16T00:00:00"/>
    <s v="Standard Class"/>
    <s v="PV-18985"/>
    <s v="Paul Van Hugh"/>
    <x v="2"/>
    <s v="United States"/>
    <x v="425"/>
    <x v="5"/>
    <n v="77573"/>
    <x v="2"/>
    <s v="OFF-PA-10001804"/>
    <x v="1"/>
    <x v="10"/>
    <x v="128"/>
    <n v="16.032"/>
    <n v="3"/>
    <n v="0.2"/>
    <n v="5.6112000000000002"/>
  </r>
  <r>
    <n v="8318"/>
    <x v="4118"/>
    <x v="3"/>
    <x v="645"/>
    <d v="2014-04-17T00:00:00"/>
    <s v="Standard Class"/>
    <s v="HM-14980"/>
    <s v="Henry MacAllister"/>
    <x v="0"/>
    <s v="United States"/>
    <x v="140"/>
    <x v="3"/>
    <n v="27217"/>
    <x v="0"/>
    <s v="OFF-AR-10000422"/>
    <x v="1"/>
    <x v="6"/>
    <x v="892"/>
    <n v="1.752"/>
    <n v="1"/>
    <n v="0.2"/>
    <n v="0.15329999999999999"/>
  </r>
  <r>
    <n v="8319"/>
    <x v="4118"/>
    <x v="3"/>
    <x v="645"/>
    <d v="2014-04-17T00:00:00"/>
    <s v="Standard Class"/>
    <s v="HM-14980"/>
    <s v="Henry MacAllister"/>
    <x v="0"/>
    <s v="United States"/>
    <x v="140"/>
    <x v="3"/>
    <n v="27217"/>
    <x v="0"/>
    <s v="OFF-AR-10000127"/>
    <x v="1"/>
    <x v="6"/>
    <x v="1186"/>
    <n v="20.992000000000001"/>
    <n v="8"/>
    <n v="0.2"/>
    <n v="2.3616000000000001"/>
  </r>
  <r>
    <n v="8320"/>
    <x v="4119"/>
    <x v="3"/>
    <x v="38"/>
    <d v="2014-11-19T00:00:00"/>
    <s v="Standard Class"/>
    <s v="EM-14065"/>
    <s v="Erin Mull"/>
    <x v="0"/>
    <s v="United States"/>
    <x v="20"/>
    <x v="15"/>
    <n v="10009"/>
    <x v="3"/>
    <s v="OFF-ST-10004634"/>
    <x v="1"/>
    <x v="4"/>
    <x v="597"/>
    <n v="11.21"/>
    <n v="1"/>
    <n v="0"/>
    <n v="3.363"/>
  </r>
  <r>
    <n v="8321"/>
    <x v="4120"/>
    <x v="1"/>
    <x v="901"/>
    <d v="2012-06-12T00:00:00"/>
    <s v="First Class"/>
    <s v="SF-20065"/>
    <s v="Sandra Flanagan"/>
    <x v="0"/>
    <s v="United States"/>
    <x v="61"/>
    <x v="5"/>
    <n v="75220"/>
    <x v="2"/>
    <s v="OFF-AR-10003582"/>
    <x v="1"/>
    <x v="6"/>
    <x v="1451"/>
    <n v="45.04"/>
    <n v="2"/>
    <n v="0.2"/>
    <n v="4.5039999999999996"/>
  </r>
  <r>
    <n v="8322"/>
    <x v="4121"/>
    <x v="0"/>
    <x v="182"/>
    <d v="2013-02-10T00:00:00"/>
    <s v="Standard Class"/>
    <s v="SC-20380"/>
    <s v="Shahid Collister"/>
    <x v="0"/>
    <s v="United States"/>
    <x v="12"/>
    <x v="5"/>
    <n v="77095"/>
    <x v="2"/>
    <s v="OFF-BI-10002026"/>
    <x v="1"/>
    <x v="8"/>
    <x v="1749"/>
    <n v="15.624000000000001"/>
    <n v="2"/>
    <n v="0.8"/>
    <n v="-24.9984"/>
  </r>
  <r>
    <n v="8323"/>
    <x v="4122"/>
    <x v="0"/>
    <x v="258"/>
    <d v="2013-11-26T00:00:00"/>
    <s v="Standard Class"/>
    <s v="ND-18370"/>
    <s v="Natalie DeCherney"/>
    <x v="0"/>
    <s v="United States"/>
    <x v="85"/>
    <x v="15"/>
    <n v="11561"/>
    <x v="3"/>
    <s v="OFF-AP-10000595"/>
    <x v="1"/>
    <x v="9"/>
    <x v="1496"/>
    <n v="8.74"/>
    <n v="2"/>
    <n v="0"/>
    <n v="2.2724000000000002"/>
  </r>
  <r>
    <n v="8324"/>
    <x v="4122"/>
    <x v="0"/>
    <x v="258"/>
    <d v="2013-11-26T00:00:00"/>
    <s v="Standard Class"/>
    <s v="ND-18370"/>
    <s v="Natalie DeCherney"/>
    <x v="0"/>
    <s v="United States"/>
    <x v="85"/>
    <x v="15"/>
    <n v="11561"/>
    <x v="3"/>
    <s v="OFF-PA-10001509"/>
    <x v="1"/>
    <x v="10"/>
    <x v="417"/>
    <n v="44.75"/>
    <n v="5"/>
    <n v="0"/>
    <n v="20.585000000000001"/>
  </r>
  <r>
    <n v="8325"/>
    <x v="4123"/>
    <x v="3"/>
    <x v="565"/>
    <d v="2014-10-09T00:00:00"/>
    <s v="First Class"/>
    <s v="FC-14245"/>
    <s v="Frank Carlisle"/>
    <x v="2"/>
    <s v="United States"/>
    <x v="146"/>
    <x v="2"/>
    <n v="33012"/>
    <x v="0"/>
    <s v="OFF-ST-10001321"/>
    <x v="1"/>
    <x v="4"/>
    <x v="416"/>
    <n v="61.68"/>
    <n v="5"/>
    <n v="0.2"/>
    <n v="5.3970000000000002"/>
  </r>
  <r>
    <n v="8326"/>
    <x v="4123"/>
    <x v="3"/>
    <x v="565"/>
    <d v="2014-10-09T00:00:00"/>
    <s v="First Class"/>
    <s v="FC-14245"/>
    <s v="Frank Carlisle"/>
    <x v="2"/>
    <s v="United States"/>
    <x v="146"/>
    <x v="2"/>
    <n v="33012"/>
    <x v="0"/>
    <s v="TEC-PH-10001750"/>
    <x v="2"/>
    <x v="7"/>
    <x v="968"/>
    <n v="158.376"/>
    <n v="3"/>
    <n v="0.2"/>
    <n v="13.857900000000001"/>
  </r>
  <r>
    <n v="8327"/>
    <x v="4124"/>
    <x v="3"/>
    <x v="246"/>
    <d v="2014-07-25T00:00:00"/>
    <s v="Second Class"/>
    <s v="KL-16555"/>
    <s v="Kelly Lampkin"/>
    <x v="1"/>
    <s v="United States"/>
    <x v="34"/>
    <x v="10"/>
    <n v="60505"/>
    <x v="2"/>
    <s v="OFF-BI-10001890"/>
    <x v="1"/>
    <x v="8"/>
    <x v="174"/>
    <n v="2.8639999999999999"/>
    <n v="4"/>
    <n v="0.8"/>
    <n v="-4.5823999999999998"/>
  </r>
  <r>
    <n v="8328"/>
    <x v="4124"/>
    <x v="3"/>
    <x v="246"/>
    <d v="2014-07-25T00:00:00"/>
    <s v="Second Class"/>
    <s v="KL-16555"/>
    <s v="Kelly Lampkin"/>
    <x v="1"/>
    <s v="United States"/>
    <x v="34"/>
    <x v="10"/>
    <n v="60505"/>
    <x v="2"/>
    <s v="OFF-BI-10004224"/>
    <x v="1"/>
    <x v="8"/>
    <x v="1061"/>
    <n v="94.191999999999993"/>
    <n v="7"/>
    <n v="0.8"/>
    <n v="-164.83600000000001"/>
  </r>
  <r>
    <n v="8329"/>
    <x v="4125"/>
    <x v="3"/>
    <x v="833"/>
    <d v="2014-12-10T00:00:00"/>
    <s v="Standard Class"/>
    <s v="XP-21865"/>
    <s v="Xylona Preis"/>
    <x v="0"/>
    <s v="United States"/>
    <x v="78"/>
    <x v="30"/>
    <n v="7109"/>
    <x v="3"/>
    <s v="OFF-PA-10001357"/>
    <x v="1"/>
    <x v="10"/>
    <x v="1032"/>
    <n v="143.69999999999999"/>
    <n v="3"/>
    <n v="0"/>
    <n v="68.975999999999999"/>
  </r>
  <r>
    <n v="8330"/>
    <x v="4125"/>
    <x v="3"/>
    <x v="833"/>
    <d v="2014-12-10T00:00:00"/>
    <s v="Standard Class"/>
    <s v="XP-21865"/>
    <s v="Xylona Preis"/>
    <x v="0"/>
    <s v="United States"/>
    <x v="78"/>
    <x v="30"/>
    <n v="7109"/>
    <x v="3"/>
    <s v="OFF-PA-10004888"/>
    <x v="1"/>
    <x v="10"/>
    <x v="959"/>
    <n v="6.48"/>
    <n v="1"/>
    <n v="0"/>
    <n v="3.1103999999999998"/>
  </r>
  <r>
    <n v="8331"/>
    <x v="4126"/>
    <x v="3"/>
    <x v="659"/>
    <d v="2014-12-11T00:00:00"/>
    <s v="Standard Class"/>
    <s v="FP-14320"/>
    <s v="Frank Preis"/>
    <x v="0"/>
    <s v="United States"/>
    <x v="20"/>
    <x v="15"/>
    <n v="10024"/>
    <x v="3"/>
    <s v="TEC-AC-10002370"/>
    <x v="2"/>
    <x v="11"/>
    <x v="1816"/>
    <n v="7.88"/>
    <n v="4"/>
    <n v="0"/>
    <n v="2.5215999999999998"/>
  </r>
  <r>
    <n v="8332"/>
    <x v="4127"/>
    <x v="0"/>
    <x v="1185"/>
    <d v="2013-03-13T00:00:00"/>
    <s v="First Class"/>
    <s v="PS-18760"/>
    <s v="Pamela Stobb"/>
    <x v="0"/>
    <s v="United States"/>
    <x v="504"/>
    <x v="31"/>
    <n v="1810"/>
    <x v="3"/>
    <s v="OFF-ST-10004634"/>
    <x v="1"/>
    <x v="4"/>
    <x v="597"/>
    <n v="11.21"/>
    <n v="1"/>
    <n v="0"/>
    <n v="3.363"/>
  </r>
  <r>
    <n v="8333"/>
    <x v="4127"/>
    <x v="0"/>
    <x v="1185"/>
    <d v="2013-03-13T00:00:00"/>
    <s v="First Class"/>
    <s v="PS-18760"/>
    <s v="Pamela Stobb"/>
    <x v="0"/>
    <s v="United States"/>
    <x v="504"/>
    <x v="31"/>
    <n v="1810"/>
    <x v="3"/>
    <s v="FUR-CH-10002647"/>
    <x v="0"/>
    <x v="1"/>
    <x v="470"/>
    <n v="354.9"/>
    <n v="5"/>
    <n v="0"/>
    <n v="88.724999999999994"/>
  </r>
  <r>
    <n v="8334"/>
    <x v="4127"/>
    <x v="0"/>
    <x v="1185"/>
    <d v="2013-03-13T00:00:00"/>
    <s v="First Class"/>
    <s v="PS-18760"/>
    <s v="Pamela Stobb"/>
    <x v="0"/>
    <s v="United States"/>
    <x v="504"/>
    <x v="31"/>
    <n v="1810"/>
    <x v="3"/>
    <s v="OFF-PA-10001801"/>
    <x v="1"/>
    <x v="10"/>
    <x v="1757"/>
    <n v="17.940000000000001"/>
    <n v="3"/>
    <n v="0"/>
    <n v="8.7905999999999995"/>
  </r>
  <r>
    <n v="8335"/>
    <x v="4127"/>
    <x v="0"/>
    <x v="1185"/>
    <d v="2013-03-13T00:00:00"/>
    <s v="First Class"/>
    <s v="PS-18760"/>
    <s v="Pamela Stobb"/>
    <x v="0"/>
    <s v="United States"/>
    <x v="504"/>
    <x v="31"/>
    <n v="1810"/>
    <x v="3"/>
    <s v="OFF-BI-10004632"/>
    <x v="1"/>
    <x v="8"/>
    <x v="910"/>
    <n v="51.8"/>
    <n v="4"/>
    <n v="0"/>
    <n v="23.31"/>
  </r>
  <r>
    <n v="8336"/>
    <x v="4128"/>
    <x v="3"/>
    <x v="726"/>
    <d v="2014-05-19T00:00:00"/>
    <s v="Second Class"/>
    <s v="CW-11905"/>
    <s v="Carl Weiss"/>
    <x v="2"/>
    <s v="United States"/>
    <x v="46"/>
    <x v="13"/>
    <n v="19711"/>
    <x v="3"/>
    <s v="OFF-BI-10002082"/>
    <x v="1"/>
    <x v="8"/>
    <x v="1173"/>
    <n v="299.52"/>
    <n v="9"/>
    <n v="0"/>
    <n v="149.76"/>
  </r>
  <r>
    <n v="8337"/>
    <x v="4129"/>
    <x v="0"/>
    <x v="415"/>
    <d v="2013-09-07T00:00:00"/>
    <s v="Standard Class"/>
    <s v="KH-16360"/>
    <s v="Katherine Hughes"/>
    <x v="0"/>
    <s v="United States"/>
    <x v="81"/>
    <x v="17"/>
    <n v="22204"/>
    <x v="0"/>
    <s v="OFF-AR-10003986"/>
    <x v="1"/>
    <x v="6"/>
    <x v="1817"/>
    <n v="7.7"/>
    <n v="2"/>
    <n v="0"/>
    <n v="3.157"/>
  </r>
  <r>
    <n v="8338"/>
    <x v="4130"/>
    <x v="2"/>
    <x v="422"/>
    <d v="2012-03-01T00:00:00"/>
    <s v="Standard Class"/>
    <s v="TC-20980"/>
    <s v="Tamara Chand"/>
    <x v="1"/>
    <s v="United States"/>
    <x v="27"/>
    <x v="19"/>
    <n v="35601"/>
    <x v="0"/>
    <s v="OFF-PA-10001243"/>
    <x v="1"/>
    <x v="10"/>
    <x v="1794"/>
    <n v="23.92"/>
    <n v="4"/>
    <n v="0"/>
    <n v="11.720800000000001"/>
  </r>
  <r>
    <n v="8339"/>
    <x v="4130"/>
    <x v="2"/>
    <x v="422"/>
    <d v="2012-03-01T00:00:00"/>
    <s v="Standard Class"/>
    <s v="TC-20980"/>
    <s v="Tamara Chand"/>
    <x v="1"/>
    <s v="United States"/>
    <x v="27"/>
    <x v="19"/>
    <n v="35601"/>
    <x v="0"/>
    <s v="TEC-AC-10003198"/>
    <x v="2"/>
    <x v="11"/>
    <x v="761"/>
    <n v="498"/>
    <n v="5"/>
    <n v="0"/>
    <n v="184.26"/>
  </r>
  <r>
    <n v="8340"/>
    <x v="4131"/>
    <x v="3"/>
    <x v="669"/>
    <d v="2014-04-18T00:00:00"/>
    <s v="Standard Class"/>
    <s v="YS-21880"/>
    <s v="Yana Sorensen"/>
    <x v="1"/>
    <s v="United States"/>
    <x v="86"/>
    <x v="1"/>
    <n v="92345"/>
    <x v="1"/>
    <s v="FUR-CH-10003774"/>
    <x v="0"/>
    <x v="1"/>
    <x v="1185"/>
    <n v="436.70400000000001"/>
    <n v="6"/>
    <n v="0.2"/>
    <n v="-38.211599999999997"/>
  </r>
  <r>
    <n v="8341"/>
    <x v="4132"/>
    <x v="2"/>
    <x v="687"/>
    <d v="2011-11-20T00:00:00"/>
    <s v="Standard Class"/>
    <s v="CC-12220"/>
    <s v="Chris Cortes"/>
    <x v="0"/>
    <s v="United States"/>
    <x v="269"/>
    <x v="17"/>
    <n v="23320"/>
    <x v="0"/>
    <s v="OFF-PA-10002262"/>
    <x v="1"/>
    <x v="10"/>
    <x v="992"/>
    <n v="32.4"/>
    <n v="5"/>
    <n v="0"/>
    <n v="15.552"/>
  </r>
  <r>
    <n v="8342"/>
    <x v="4133"/>
    <x v="3"/>
    <x v="532"/>
    <d v="2014-06-15T00:00:00"/>
    <s v="First Class"/>
    <s v="ZD-21925"/>
    <s v="Zuschuss Donatelli"/>
    <x v="0"/>
    <s v="United States"/>
    <x v="1"/>
    <x v="1"/>
    <n v="90036"/>
    <x v="1"/>
    <s v="OFF-AP-10004532"/>
    <x v="1"/>
    <x v="9"/>
    <x v="559"/>
    <n v="61.44"/>
    <n v="3"/>
    <n v="0"/>
    <n v="16.588799999999999"/>
  </r>
  <r>
    <n v="8343"/>
    <x v="4134"/>
    <x v="0"/>
    <x v="881"/>
    <d v="2013-01-12T00:00:00"/>
    <s v="Standard Class"/>
    <s v="JK-15370"/>
    <s v="Jay Kimmel"/>
    <x v="0"/>
    <s v="United States"/>
    <x v="114"/>
    <x v="19"/>
    <n v="35810"/>
    <x v="0"/>
    <s v="OFF-ST-10001325"/>
    <x v="1"/>
    <x v="4"/>
    <x v="466"/>
    <n v="73.36"/>
    <n v="7"/>
    <n v="0"/>
    <n v="19.807200000000002"/>
  </r>
  <r>
    <n v="8344"/>
    <x v="4135"/>
    <x v="2"/>
    <x v="90"/>
    <d v="2011-03-25T00:00:00"/>
    <s v="Standard Class"/>
    <s v="GM-14440"/>
    <s v="Gary McGarr"/>
    <x v="0"/>
    <s v="United States"/>
    <x v="289"/>
    <x v="18"/>
    <n v="37918"/>
    <x v="0"/>
    <s v="OFF-LA-10004544"/>
    <x v="1"/>
    <x v="2"/>
    <x v="197"/>
    <n v="59.2"/>
    <n v="5"/>
    <n v="0.2"/>
    <n v="22.2"/>
  </r>
  <r>
    <n v="8345"/>
    <x v="4135"/>
    <x v="2"/>
    <x v="90"/>
    <d v="2011-03-25T00:00:00"/>
    <s v="Standard Class"/>
    <s v="GM-14440"/>
    <s v="Gary McGarr"/>
    <x v="0"/>
    <s v="United States"/>
    <x v="289"/>
    <x v="18"/>
    <n v="37918"/>
    <x v="0"/>
    <s v="FUR-FU-10001473"/>
    <x v="0"/>
    <x v="5"/>
    <x v="984"/>
    <n v="32.951999999999998"/>
    <n v="3"/>
    <n v="0.2"/>
    <n v="6.5903999999999998"/>
  </r>
  <r>
    <n v="8346"/>
    <x v="4135"/>
    <x v="2"/>
    <x v="90"/>
    <d v="2011-03-25T00:00:00"/>
    <s v="Standard Class"/>
    <s v="GM-14440"/>
    <s v="Gary McGarr"/>
    <x v="0"/>
    <s v="United States"/>
    <x v="289"/>
    <x v="18"/>
    <n v="37918"/>
    <x v="0"/>
    <s v="FUR-CH-10000422"/>
    <x v="0"/>
    <x v="1"/>
    <x v="1432"/>
    <n v="218.376"/>
    <n v="3"/>
    <n v="0.2"/>
    <n v="-10.918799999999999"/>
  </r>
  <r>
    <n v="8347"/>
    <x v="4136"/>
    <x v="1"/>
    <x v="28"/>
    <d v="2012-04-05T00:00:00"/>
    <s v="Standard Class"/>
    <s v="JW-15220"/>
    <s v="Jane Waco"/>
    <x v="1"/>
    <s v="United States"/>
    <x v="104"/>
    <x v="31"/>
    <n v="1841"/>
    <x v="3"/>
    <s v="FUR-FU-10002960"/>
    <x v="0"/>
    <x v="5"/>
    <x v="190"/>
    <n v="31.4"/>
    <n v="5"/>
    <n v="0"/>
    <n v="13.188000000000001"/>
  </r>
  <r>
    <n v="8348"/>
    <x v="4136"/>
    <x v="1"/>
    <x v="28"/>
    <d v="2012-04-05T00:00:00"/>
    <s v="Standard Class"/>
    <s v="JW-15220"/>
    <s v="Jane Waco"/>
    <x v="1"/>
    <s v="United States"/>
    <x v="104"/>
    <x v="31"/>
    <n v="1841"/>
    <x v="3"/>
    <s v="FUR-FU-10002445"/>
    <x v="0"/>
    <x v="5"/>
    <x v="1439"/>
    <n v="9.48"/>
    <n v="1"/>
    <n v="0"/>
    <n v="3.7919999999999998"/>
  </r>
  <r>
    <n v="8349"/>
    <x v="4136"/>
    <x v="1"/>
    <x v="28"/>
    <d v="2012-04-05T00:00:00"/>
    <s v="Standard Class"/>
    <s v="JW-15220"/>
    <s v="Jane Waco"/>
    <x v="1"/>
    <s v="United States"/>
    <x v="104"/>
    <x v="31"/>
    <n v="1841"/>
    <x v="3"/>
    <s v="TEC-PH-10001300"/>
    <x v="2"/>
    <x v="7"/>
    <x v="1002"/>
    <n v="209.5"/>
    <n v="10"/>
    <n v="0"/>
    <n v="58.66"/>
  </r>
  <r>
    <n v="8350"/>
    <x v="4136"/>
    <x v="1"/>
    <x v="28"/>
    <d v="2012-04-05T00:00:00"/>
    <s v="Standard Class"/>
    <s v="JW-15220"/>
    <s v="Jane Waco"/>
    <x v="1"/>
    <s v="United States"/>
    <x v="104"/>
    <x v="31"/>
    <n v="1841"/>
    <x v="3"/>
    <s v="FUR-FU-10001025"/>
    <x v="0"/>
    <x v="5"/>
    <x v="1699"/>
    <n v="24.3"/>
    <n v="5"/>
    <n v="0"/>
    <n v="10.449"/>
  </r>
  <r>
    <n v="8351"/>
    <x v="4136"/>
    <x v="1"/>
    <x v="28"/>
    <d v="2012-04-05T00:00:00"/>
    <s v="Standard Class"/>
    <s v="JW-15220"/>
    <s v="Jane Waco"/>
    <x v="1"/>
    <s v="United States"/>
    <x v="104"/>
    <x v="31"/>
    <n v="1841"/>
    <x v="3"/>
    <s v="OFF-PA-10002689"/>
    <x v="1"/>
    <x v="10"/>
    <x v="1057"/>
    <n v="6.48"/>
    <n v="1"/>
    <n v="0"/>
    <n v="3.1103999999999998"/>
  </r>
  <r>
    <n v="8352"/>
    <x v="4137"/>
    <x v="3"/>
    <x v="898"/>
    <d v="2014-09-05T00:00:00"/>
    <s v="Standard Class"/>
    <s v="BO-11350"/>
    <s v="Bill Overfelt"/>
    <x v="1"/>
    <s v="United States"/>
    <x v="10"/>
    <x v="9"/>
    <n v="19134"/>
    <x v="3"/>
    <s v="FUR-FU-10004245"/>
    <x v="0"/>
    <x v="5"/>
    <x v="1738"/>
    <n v="32.448"/>
    <n v="2"/>
    <n v="0.2"/>
    <n v="7.3007999999999997"/>
  </r>
  <r>
    <n v="8353"/>
    <x v="4137"/>
    <x v="3"/>
    <x v="898"/>
    <d v="2014-09-05T00:00:00"/>
    <s v="Standard Class"/>
    <s v="BO-11350"/>
    <s v="Bill Overfelt"/>
    <x v="1"/>
    <s v="United States"/>
    <x v="10"/>
    <x v="9"/>
    <n v="19134"/>
    <x v="3"/>
    <s v="OFF-BI-10003684"/>
    <x v="1"/>
    <x v="8"/>
    <x v="707"/>
    <n v="26.388000000000002"/>
    <n v="4"/>
    <n v="0.7"/>
    <n v="-17.591999999999999"/>
  </r>
  <r>
    <n v="8354"/>
    <x v="4137"/>
    <x v="3"/>
    <x v="898"/>
    <d v="2014-09-05T00:00:00"/>
    <s v="Standard Class"/>
    <s v="BO-11350"/>
    <s v="Bill Overfelt"/>
    <x v="1"/>
    <s v="United States"/>
    <x v="10"/>
    <x v="9"/>
    <n v="19134"/>
    <x v="3"/>
    <s v="FUR-TA-10003748"/>
    <x v="0"/>
    <x v="3"/>
    <x v="208"/>
    <n v="373.47"/>
    <n v="5"/>
    <n v="0.4"/>
    <n v="-112.041"/>
  </r>
  <r>
    <n v="8355"/>
    <x v="4137"/>
    <x v="3"/>
    <x v="898"/>
    <d v="2014-09-05T00:00:00"/>
    <s v="Standard Class"/>
    <s v="BO-11350"/>
    <s v="Bill Overfelt"/>
    <x v="1"/>
    <s v="United States"/>
    <x v="10"/>
    <x v="9"/>
    <n v="19134"/>
    <x v="3"/>
    <s v="OFF-BI-10002133"/>
    <x v="1"/>
    <x v="8"/>
    <x v="1138"/>
    <n v="64.2"/>
    <n v="5"/>
    <n v="0.7"/>
    <n v="-44.94"/>
  </r>
  <r>
    <n v="8356"/>
    <x v="4137"/>
    <x v="3"/>
    <x v="898"/>
    <d v="2014-09-05T00:00:00"/>
    <s v="Standard Class"/>
    <s v="BO-11350"/>
    <s v="Bill Overfelt"/>
    <x v="1"/>
    <s v="United States"/>
    <x v="10"/>
    <x v="9"/>
    <n v="19134"/>
    <x v="3"/>
    <s v="OFF-FA-10002280"/>
    <x v="1"/>
    <x v="13"/>
    <x v="653"/>
    <n v="8"/>
    <n v="2"/>
    <n v="0.2"/>
    <n v="2.8"/>
  </r>
  <r>
    <n v="8357"/>
    <x v="4138"/>
    <x v="0"/>
    <x v="370"/>
    <d v="2013-08-31T00:00:00"/>
    <s v="Standard Class"/>
    <s v="XP-21865"/>
    <s v="Xylona Preis"/>
    <x v="0"/>
    <s v="United States"/>
    <x v="417"/>
    <x v="32"/>
    <n v="30605"/>
    <x v="0"/>
    <s v="FUR-FU-10000308"/>
    <x v="0"/>
    <x v="5"/>
    <x v="1269"/>
    <n v="186.54"/>
    <n v="3"/>
    <n v="0"/>
    <n v="41.038800000000002"/>
  </r>
  <r>
    <n v="8358"/>
    <x v="4139"/>
    <x v="2"/>
    <x v="909"/>
    <d v="2011-04-18T00:00:00"/>
    <s v="Standard Class"/>
    <s v="MM-18055"/>
    <s v="Michelle Moray"/>
    <x v="0"/>
    <s v="United States"/>
    <x v="120"/>
    <x v="37"/>
    <n v="59405"/>
    <x v="1"/>
    <s v="OFF-ST-10000876"/>
    <x v="1"/>
    <x v="4"/>
    <x v="251"/>
    <n v="87.08"/>
    <n v="7"/>
    <n v="0"/>
    <n v="24.382400000000001"/>
  </r>
  <r>
    <n v="8359"/>
    <x v="4139"/>
    <x v="2"/>
    <x v="909"/>
    <d v="2011-04-18T00:00:00"/>
    <s v="Standard Class"/>
    <s v="MM-18055"/>
    <s v="Michelle Moray"/>
    <x v="0"/>
    <s v="United States"/>
    <x v="120"/>
    <x v="37"/>
    <n v="59405"/>
    <x v="1"/>
    <s v="TEC-PH-10000586"/>
    <x v="2"/>
    <x v="7"/>
    <x v="501"/>
    <n v="105.584"/>
    <n v="2"/>
    <n v="0.2"/>
    <n v="9.2385999999999999"/>
  </r>
  <r>
    <n v="8360"/>
    <x v="4139"/>
    <x v="2"/>
    <x v="909"/>
    <d v="2011-04-18T00:00:00"/>
    <s v="Standard Class"/>
    <s v="MM-18055"/>
    <s v="Michelle Moray"/>
    <x v="0"/>
    <s v="United States"/>
    <x v="120"/>
    <x v="37"/>
    <n v="59405"/>
    <x v="1"/>
    <s v="TEC-AC-10003399"/>
    <x v="2"/>
    <x v="11"/>
    <x v="1497"/>
    <n v="217.44"/>
    <n v="6"/>
    <n v="0"/>
    <n v="91.324799999999996"/>
  </r>
  <r>
    <n v="8361"/>
    <x v="4140"/>
    <x v="3"/>
    <x v="460"/>
    <d v="2014-05-01T00:00:00"/>
    <s v="Second Class"/>
    <s v="TS-21655"/>
    <s v="Trudy Schmidt"/>
    <x v="0"/>
    <s v="United States"/>
    <x v="236"/>
    <x v="5"/>
    <n v="79907"/>
    <x v="2"/>
    <s v="OFF-AR-10001955"/>
    <x v="1"/>
    <x v="6"/>
    <x v="1021"/>
    <n v="31.744"/>
    <n v="2"/>
    <n v="0.2"/>
    <n v="3.968"/>
  </r>
  <r>
    <n v="8362"/>
    <x v="4140"/>
    <x v="3"/>
    <x v="460"/>
    <d v="2014-05-01T00:00:00"/>
    <s v="Second Class"/>
    <s v="TS-21655"/>
    <s v="Trudy Schmidt"/>
    <x v="0"/>
    <s v="United States"/>
    <x v="236"/>
    <x v="5"/>
    <n v="79907"/>
    <x v="2"/>
    <s v="OFF-AP-10000027"/>
    <x v="1"/>
    <x v="9"/>
    <x v="1804"/>
    <n v="5.4320000000000004"/>
    <n v="2"/>
    <n v="0.8"/>
    <n v="-13.58"/>
  </r>
  <r>
    <n v="8363"/>
    <x v="4140"/>
    <x v="3"/>
    <x v="460"/>
    <d v="2014-05-01T00:00:00"/>
    <s v="Second Class"/>
    <s v="TS-21655"/>
    <s v="Trudy Schmidt"/>
    <x v="0"/>
    <s v="United States"/>
    <x v="236"/>
    <x v="5"/>
    <n v="79907"/>
    <x v="2"/>
    <s v="FUR-TA-10002958"/>
    <x v="0"/>
    <x v="3"/>
    <x v="956"/>
    <n v="913.43"/>
    <n v="5"/>
    <n v="0.3"/>
    <n v="-169.637"/>
  </r>
  <r>
    <n v="8364"/>
    <x v="4140"/>
    <x v="3"/>
    <x v="460"/>
    <d v="2014-05-01T00:00:00"/>
    <s v="Second Class"/>
    <s v="TS-21655"/>
    <s v="Trudy Schmidt"/>
    <x v="0"/>
    <s v="United States"/>
    <x v="236"/>
    <x v="5"/>
    <n v="79907"/>
    <x v="2"/>
    <s v="OFF-ST-10002615"/>
    <x v="1"/>
    <x v="4"/>
    <x v="1427"/>
    <n v="372.14400000000001"/>
    <n v="3"/>
    <n v="0.2"/>
    <n v="27.910799999999998"/>
  </r>
  <r>
    <n v="8365"/>
    <x v="4141"/>
    <x v="3"/>
    <x v="1045"/>
    <d v="2014-03-05T00:00:00"/>
    <s v="Standard Class"/>
    <s v="JL-15235"/>
    <s v="Janet Lee"/>
    <x v="0"/>
    <s v="United States"/>
    <x v="505"/>
    <x v="2"/>
    <n v="34741"/>
    <x v="0"/>
    <s v="TEC-PH-10002624"/>
    <x v="2"/>
    <x v="7"/>
    <x v="1126"/>
    <n v="751.98400000000004"/>
    <n v="2"/>
    <n v="0.2"/>
    <n v="84.598200000000006"/>
  </r>
  <r>
    <n v="8366"/>
    <x v="4142"/>
    <x v="3"/>
    <x v="289"/>
    <d v="2014-03-02T00:00:00"/>
    <s v="First Class"/>
    <s v="SZ-20035"/>
    <s v="Sam Zeldin"/>
    <x v="2"/>
    <s v="United States"/>
    <x v="4"/>
    <x v="4"/>
    <n v="98105"/>
    <x v="1"/>
    <s v="TEC-PH-10002275"/>
    <x v="2"/>
    <x v="7"/>
    <x v="7"/>
    <n v="604.76800000000003"/>
    <n v="4"/>
    <n v="0.2"/>
    <n v="60.476799999999997"/>
  </r>
  <r>
    <n v="8367"/>
    <x v="4143"/>
    <x v="2"/>
    <x v="557"/>
    <d v="2011-12-09T00:00:00"/>
    <s v="Second Class"/>
    <s v="LR-17035"/>
    <s v="Lisa Ryan"/>
    <x v="1"/>
    <s v="United States"/>
    <x v="68"/>
    <x v="1"/>
    <n v="95051"/>
    <x v="1"/>
    <s v="OFF-SU-10004290"/>
    <x v="1"/>
    <x v="14"/>
    <x v="1818"/>
    <n v="27.36"/>
    <n v="4"/>
    <n v="0"/>
    <n v="7.3872"/>
  </r>
  <r>
    <n v="8368"/>
    <x v="4143"/>
    <x v="2"/>
    <x v="557"/>
    <d v="2011-12-09T00:00:00"/>
    <s v="Second Class"/>
    <s v="LR-17035"/>
    <s v="Lisa Ryan"/>
    <x v="1"/>
    <s v="United States"/>
    <x v="68"/>
    <x v="1"/>
    <n v="95051"/>
    <x v="1"/>
    <s v="OFF-PA-10000174"/>
    <x v="1"/>
    <x v="10"/>
    <x v="1515"/>
    <n v="20.56"/>
    <n v="2"/>
    <n v="0"/>
    <n v="9.6631999999999998"/>
  </r>
  <r>
    <n v="8369"/>
    <x v="4143"/>
    <x v="2"/>
    <x v="557"/>
    <d v="2011-12-09T00:00:00"/>
    <s v="Second Class"/>
    <s v="LR-17035"/>
    <s v="Lisa Ryan"/>
    <x v="1"/>
    <s v="United States"/>
    <x v="68"/>
    <x v="1"/>
    <n v="95051"/>
    <x v="1"/>
    <s v="OFF-BI-10004308"/>
    <x v="1"/>
    <x v="8"/>
    <x v="1767"/>
    <n v="83.92"/>
    <n v="5"/>
    <n v="0.2"/>
    <n v="31.47"/>
  </r>
  <r>
    <n v="8370"/>
    <x v="4144"/>
    <x v="0"/>
    <x v="725"/>
    <d v="2013-06-17T00:00:00"/>
    <s v="Standard Class"/>
    <s v="SV-20365"/>
    <s v="Seth Vernon"/>
    <x v="0"/>
    <s v="United States"/>
    <x v="1"/>
    <x v="1"/>
    <n v="90049"/>
    <x v="1"/>
    <s v="FUR-TA-10003473"/>
    <x v="0"/>
    <x v="3"/>
    <x v="214"/>
    <n v="902.71199999999999"/>
    <n v="3"/>
    <n v="0.2"/>
    <n v="33.851700000000001"/>
  </r>
  <r>
    <n v="8371"/>
    <x v="4145"/>
    <x v="0"/>
    <x v="508"/>
    <d v="2013-10-22T00:00:00"/>
    <s v="Standard Class"/>
    <s v="MG-17890"/>
    <s v="Michael Granlund"/>
    <x v="2"/>
    <s v="United States"/>
    <x v="201"/>
    <x v="1"/>
    <n v="93727"/>
    <x v="1"/>
    <s v="FUR-BO-10003894"/>
    <x v="0"/>
    <x v="0"/>
    <x v="1619"/>
    <n v="120.666"/>
    <n v="2"/>
    <n v="0.15"/>
    <n v="21.294"/>
  </r>
  <r>
    <n v="8372"/>
    <x v="4146"/>
    <x v="2"/>
    <x v="422"/>
    <d v="2011-12-30T00:00:00"/>
    <s v="First Class"/>
    <s v="NC-18415"/>
    <s v="Nathan Cano"/>
    <x v="0"/>
    <s v="United States"/>
    <x v="5"/>
    <x v="5"/>
    <n v="76106"/>
    <x v="2"/>
    <s v="OFF-BI-10001658"/>
    <x v="1"/>
    <x v="8"/>
    <x v="439"/>
    <n v="4.984"/>
    <n v="1"/>
    <n v="0.8"/>
    <n v="-8.4727999999999994"/>
  </r>
  <r>
    <n v="8373"/>
    <x v="4147"/>
    <x v="0"/>
    <x v="390"/>
    <d v="2013-02-12T00:00:00"/>
    <s v="Standard Class"/>
    <s v="SC-20680"/>
    <s v="Steve Carroll"/>
    <x v="2"/>
    <s v="United States"/>
    <x v="4"/>
    <x v="4"/>
    <n v="98105"/>
    <x v="1"/>
    <s v="FUR-FU-10003535"/>
    <x v="0"/>
    <x v="5"/>
    <x v="888"/>
    <n v="82.26"/>
    <n v="3"/>
    <n v="0"/>
    <n v="33.726599999999998"/>
  </r>
  <r>
    <n v="8374"/>
    <x v="4148"/>
    <x v="0"/>
    <x v="338"/>
    <d v="2013-11-14T00:00:00"/>
    <s v="First Class"/>
    <s v="RO-19780"/>
    <s v="Rose O'Brian"/>
    <x v="0"/>
    <s v="United States"/>
    <x v="8"/>
    <x v="1"/>
    <n v="94110"/>
    <x v="1"/>
    <s v="OFF-ST-10000352"/>
    <x v="1"/>
    <x v="4"/>
    <x v="1049"/>
    <n v="29.74"/>
    <n v="1"/>
    <n v="0"/>
    <n v="4.4610000000000003"/>
  </r>
  <r>
    <n v="8375"/>
    <x v="4149"/>
    <x v="1"/>
    <x v="956"/>
    <d v="2012-10-01T00:00:00"/>
    <s v="Standard Class"/>
    <s v="JL-15175"/>
    <s v="James Lanier"/>
    <x v="2"/>
    <s v="United States"/>
    <x v="8"/>
    <x v="1"/>
    <n v="94110"/>
    <x v="1"/>
    <s v="OFF-AP-10004859"/>
    <x v="1"/>
    <x v="9"/>
    <x v="921"/>
    <n v="87.36"/>
    <n v="6"/>
    <n v="0"/>
    <n v="23.587199999999999"/>
  </r>
  <r>
    <n v="8376"/>
    <x v="4149"/>
    <x v="1"/>
    <x v="956"/>
    <d v="2012-10-01T00:00:00"/>
    <s v="Standard Class"/>
    <s v="JL-15175"/>
    <s v="James Lanier"/>
    <x v="2"/>
    <s v="United States"/>
    <x v="8"/>
    <x v="1"/>
    <n v="94110"/>
    <x v="1"/>
    <s v="OFF-BI-10001294"/>
    <x v="1"/>
    <x v="8"/>
    <x v="667"/>
    <n v="56.16"/>
    <n v="6"/>
    <n v="0.2"/>
    <n v="17.55"/>
  </r>
  <r>
    <n v="8377"/>
    <x v="4150"/>
    <x v="3"/>
    <x v="708"/>
    <d v="2014-03-28T00:00:00"/>
    <s v="Standard Class"/>
    <s v="PW-19030"/>
    <s v="Pauline Webber"/>
    <x v="1"/>
    <s v="United States"/>
    <x v="330"/>
    <x v="2"/>
    <n v="33068"/>
    <x v="0"/>
    <s v="OFF-AP-10001242"/>
    <x v="1"/>
    <x v="9"/>
    <x v="1408"/>
    <n v="64.384"/>
    <n v="1"/>
    <n v="0.2"/>
    <n v="8.048"/>
  </r>
  <r>
    <n v="8378"/>
    <x v="4151"/>
    <x v="1"/>
    <x v="768"/>
    <d v="2012-11-18T00:00:00"/>
    <s v="Standard Class"/>
    <s v="MF-18250"/>
    <s v="Monica Federle"/>
    <x v="1"/>
    <s v="United States"/>
    <x v="12"/>
    <x v="5"/>
    <n v="77095"/>
    <x v="2"/>
    <s v="OFF-ST-10002344"/>
    <x v="1"/>
    <x v="4"/>
    <x v="856"/>
    <n v="64.784000000000006"/>
    <n v="1"/>
    <n v="0.2"/>
    <n v="-14.5764"/>
  </r>
  <r>
    <n v="8379"/>
    <x v="4151"/>
    <x v="1"/>
    <x v="768"/>
    <d v="2012-11-18T00:00:00"/>
    <s v="Standard Class"/>
    <s v="MF-18250"/>
    <s v="Monica Federle"/>
    <x v="1"/>
    <s v="United States"/>
    <x v="12"/>
    <x v="5"/>
    <n v="77095"/>
    <x v="2"/>
    <s v="OFF-PA-10003349"/>
    <x v="1"/>
    <x v="10"/>
    <x v="218"/>
    <n v="15.552"/>
    <n v="3"/>
    <n v="0.2"/>
    <n v="5.6375999999999999"/>
  </r>
  <r>
    <n v="8380"/>
    <x v="4151"/>
    <x v="1"/>
    <x v="768"/>
    <d v="2012-11-18T00:00:00"/>
    <s v="Standard Class"/>
    <s v="MF-18250"/>
    <s v="Monica Federle"/>
    <x v="1"/>
    <s v="United States"/>
    <x v="12"/>
    <x v="5"/>
    <n v="77095"/>
    <x v="2"/>
    <s v="OFF-EN-10003055"/>
    <x v="1"/>
    <x v="12"/>
    <x v="873"/>
    <n v="223.88800000000001"/>
    <n v="7"/>
    <n v="0.2"/>
    <n v="69.965000000000003"/>
  </r>
  <r>
    <n v="8381"/>
    <x v="4152"/>
    <x v="2"/>
    <x v="340"/>
    <d v="2011-09-14T00:00:00"/>
    <s v="Second Class"/>
    <s v="CC-12220"/>
    <s v="Chris Cortes"/>
    <x v="0"/>
    <s v="United States"/>
    <x v="22"/>
    <x v="10"/>
    <n v="60653"/>
    <x v="2"/>
    <s v="OFF-PA-10001622"/>
    <x v="1"/>
    <x v="10"/>
    <x v="695"/>
    <n v="10.896000000000001"/>
    <n v="3"/>
    <n v="0.2"/>
    <n v="3.4049999999999998"/>
  </r>
  <r>
    <n v="8382"/>
    <x v="4153"/>
    <x v="0"/>
    <x v="716"/>
    <d v="2013-03-20T00:00:00"/>
    <s v="Second Class"/>
    <s v="AC-10660"/>
    <s v="Anna Chung"/>
    <x v="0"/>
    <s v="United States"/>
    <x v="8"/>
    <x v="1"/>
    <n v="94109"/>
    <x v="1"/>
    <s v="TEC-PH-10003800"/>
    <x v="2"/>
    <x v="7"/>
    <x v="504"/>
    <n v="84.784000000000006"/>
    <n v="2"/>
    <n v="0.2"/>
    <n v="-20.136199999999999"/>
  </r>
  <r>
    <n v="8383"/>
    <x v="4154"/>
    <x v="0"/>
    <x v="597"/>
    <d v="2013-02-15T00:00:00"/>
    <s v="Standard Class"/>
    <s v="MH-17440"/>
    <s v="Mark Haberlin"/>
    <x v="1"/>
    <s v="United States"/>
    <x v="12"/>
    <x v="5"/>
    <n v="77036"/>
    <x v="2"/>
    <s v="FUR-CH-10001270"/>
    <x v="0"/>
    <x v="1"/>
    <x v="851"/>
    <n v="241.5"/>
    <n v="4"/>
    <n v="0.3"/>
    <n v="0"/>
  </r>
  <r>
    <n v="8384"/>
    <x v="4155"/>
    <x v="0"/>
    <x v="491"/>
    <d v="2013-11-29T00:00:00"/>
    <s v="First Class"/>
    <s v="CD-12790"/>
    <s v="Cynthia Delaney"/>
    <x v="2"/>
    <s v="United States"/>
    <x v="506"/>
    <x v="29"/>
    <n v="6484"/>
    <x v="3"/>
    <s v="TEC-AC-10003447"/>
    <x v="2"/>
    <x v="11"/>
    <x v="798"/>
    <n v="59.97"/>
    <n v="3"/>
    <n v="0"/>
    <n v="14.9925"/>
  </r>
  <r>
    <n v="8385"/>
    <x v="4155"/>
    <x v="0"/>
    <x v="491"/>
    <d v="2013-11-29T00:00:00"/>
    <s v="First Class"/>
    <s v="CD-12790"/>
    <s v="Cynthia Delaney"/>
    <x v="2"/>
    <s v="United States"/>
    <x v="506"/>
    <x v="29"/>
    <n v="6484"/>
    <x v="3"/>
    <s v="OFF-PA-10004285"/>
    <x v="1"/>
    <x v="10"/>
    <x v="1259"/>
    <n v="13.36"/>
    <n v="2"/>
    <n v="0"/>
    <n v="6.4127999999999998"/>
  </r>
  <r>
    <n v="8386"/>
    <x v="4156"/>
    <x v="3"/>
    <x v="507"/>
    <d v="2014-09-09T00:00:00"/>
    <s v="Standard Class"/>
    <s v="CV-12805"/>
    <s v="Cynthia Voltz"/>
    <x v="1"/>
    <s v="United States"/>
    <x v="182"/>
    <x v="1"/>
    <n v="94601"/>
    <x v="1"/>
    <s v="OFF-BI-10001757"/>
    <x v="1"/>
    <x v="8"/>
    <x v="1158"/>
    <n v="11.808"/>
    <n v="3"/>
    <n v="0.2"/>
    <n v="4.1327999999999996"/>
  </r>
  <r>
    <n v="8387"/>
    <x v="4157"/>
    <x v="1"/>
    <x v="71"/>
    <d v="2012-03-06T00:00:00"/>
    <s v="Standard Class"/>
    <s v="TB-21625"/>
    <s v="Trudy Brown"/>
    <x v="0"/>
    <s v="United States"/>
    <x v="91"/>
    <x v="29"/>
    <n v="6040"/>
    <x v="3"/>
    <s v="OFF-ST-10001558"/>
    <x v="1"/>
    <x v="4"/>
    <x v="712"/>
    <n v="16.239999999999998"/>
    <n v="1"/>
    <n v="0"/>
    <n v="2.4359999999999999"/>
  </r>
  <r>
    <n v="8388"/>
    <x v="4157"/>
    <x v="1"/>
    <x v="71"/>
    <d v="2012-03-06T00:00:00"/>
    <s v="Standard Class"/>
    <s v="TB-21625"/>
    <s v="Trudy Brown"/>
    <x v="0"/>
    <s v="United States"/>
    <x v="91"/>
    <x v="29"/>
    <n v="6040"/>
    <x v="3"/>
    <s v="OFF-ST-10001328"/>
    <x v="1"/>
    <x v="4"/>
    <x v="176"/>
    <n v="77.55"/>
    <n v="5"/>
    <n v="0"/>
    <n v="21.713999999999999"/>
  </r>
  <r>
    <n v="8389"/>
    <x v="4158"/>
    <x v="2"/>
    <x v="301"/>
    <d v="2011-05-11T00:00:00"/>
    <s v="Standard Class"/>
    <s v="DG-13300"/>
    <s v="Deirdre Greer"/>
    <x v="1"/>
    <s v="United States"/>
    <x v="334"/>
    <x v="30"/>
    <n v="7050"/>
    <x v="3"/>
    <s v="OFF-AP-10004708"/>
    <x v="1"/>
    <x v="9"/>
    <x v="508"/>
    <n v="76.12"/>
    <n v="2"/>
    <n v="0"/>
    <n v="22.0748"/>
  </r>
  <r>
    <n v="8390"/>
    <x v="4159"/>
    <x v="0"/>
    <x v="797"/>
    <d v="2013-12-31T00:00:00"/>
    <s v="First Class"/>
    <s v="RD-19810"/>
    <s v="Ross DeVincentis"/>
    <x v="2"/>
    <s v="United States"/>
    <x v="59"/>
    <x v="24"/>
    <n v="44312"/>
    <x v="3"/>
    <s v="OFF-FA-10000621"/>
    <x v="1"/>
    <x v="13"/>
    <x v="110"/>
    <n v="17.184000000000001"/>
    <n v="6"/>
    <n v="0.2"/>
    <n v="6.2291999999999996"/>
  </r>
  <r>
    <n v="8391"/>
    <x v="4160"/>
    <x v="3"/>
    <x v="769"/>
    <d v="2014-07-12T00:00:00"/>
    <s v="First Class"/>
    <s v="CS-12250"/>
    <s v="Chris Selesnick"/>
    <x v="1"/>
    <s v="United States"/>
    <x v="1"/>
    <x v="1"/>
    <n v="90032"/>
    <x v="1"/>
    <s v="OFF-PA-10001838"/>
    <x v="1"/>
    <x v="10"/>
    <x v="999"/>
    <n v="11.76"/>
    <n v="2"/>
    <n v="0"/>
    <n v="5.7624000000000004"/>
  </r>
  <r>
    <n v="8392"/>
    <x v="4161"/>
    <x v="3"/>
    <x v="331"/>
    <d v="2014-12-31T00:00:00"/>
    <s v="Standard Class"/>
    <s v="JB-16045"/>
    <s v="Julia Barnett"/>
    <x v="2"/>
    <s v="United States"/>
    <x v="507"/>
    <x v="29"/>
    <n v="6810"/>
    <x v="3"/>
    <s v="FUR-FU-10001473"/>
    <x v="0"/>
    <x v="5"/>
    <x v="984"/>
    <n v="27.46"/>
    <n v="2"/>
    <n v="0"/>
    <n v="9.8856000000000002"/>
  </r>
  <r>
    <n v="8393"/>
    <x v="4162"/>
    <x v="0"/>
    <x v="49"/>
    <d v="2013-07-12T00:00:00"/>
    <s v="Second Class"/>
    <s v="EJ-14155"/>
    <s v="Eva Jacobs"/>
    <x v="0"/>
    <s v="United States"/>
    <x v="47"/>
    <x v="31"/>
    <n v="2038"/>
    <x v="3"/>
    <s v="TEC-PH-10000193"/>
    <x v="2"/>
    <x v="7"/>
    <x v="1655"/>
    <n v="137.94"/>
    <n v="3"/>
    <n v="0"/>
    <n v="35.864400000000003"/>
  </r>
  <r>
    <n v="8394"/>
    <x v="4162"/>
    <x v="0"/>
    <x v="49"/>
    <d v="2013-07-12T00:00:00"/>
    <s v="Second Class"/>
    <s v="EJ-14155"/>
    <s v="Eva Jacobs"/>
    <x v="0"/>
    <s v="United States"/>
    <x v="47"/>
    <x v="31"/>
    <n v="2038"/>
    <x v="3"/>
    <s v="FUR-FU-10002045"/>
    <x v="0"/>
    <x v="5"/>
    <x v="1356"/>
    <n v="111.15"/>
    <n v="5"/>
    <n v="0"/>
    <n v="48.905999999999999"/>
  </r>
  <r>
    <n v="8395"/>
    <x v="4162"/>
    <x v="0"/>
    <x v="49"/>
    <d v="2013-07-12T00:00:00"/>
    <s v="Second Class"/>
    <s v="EJ-14155"/>
    <s v="Eva Jacobs"/>
    <x v="0"/>
    <s v="United States"/>
    <x v="47"/>
    <x v="31"/>
    <n v="2038"/>
    <x v="3"/>
    <s v="OFF-AP-10002945"/>
    <x v="1"/>
    <x v="9"/>
    <x v="225"/>
    <n v="901.95"/>
    <n v="3"/>
    <n v="0"/>
    <n v="297.64350000000002"/>
  </r>
  <r>
    <n v="8396"/>
    <x v="4162"/>
    <x v="0"/>
    <x v="49"/>
    <d v="2013-07-12T00:00:00"/>
    <s v="Second Class"/>
    <s v="EJ-14155"/>
    <s v="Eva Jacobs"/>
    <x v="0"/>
    <s v="United States"/>
    <x v="47"/>
    <x v="31"/>
    <n v="2038"/>
    <x v="3"/>
    <s v="FUR-TA-10001095"/>
    <x v="0"/>
    <x v="3"/>
    <x v="611"/>
    <n v="366.00900000000001"/>
    <n v="3"/>
    <n v="0.3"/>
    <n v="-47.058300000000003"/>
  </r>
  <r>
    <n v="8397"/>
    <x v="4163"/>
    <x v="2"/>
    <x v="479"/>
    <d v="2011-06-30T00:00:00"/>
    <s v="Same Day"/>
    <s v="BD-11620"/>
    <s v="Brian DeCherney"/>
    <x v="0"/>
    <s v="United States"/>
    <x v="40"/>
    <x v="3"/>
    <n v="28403"/>
    <x v="0"/>
    <s v="OFF-PA-10001144"/>
    <x v="1"/>
    <x v="10"/>
    <x v="161"/>
    <n v="310.68799999999999"/>
    <n v="7"/>
    <n v="0.2"/>
    <n v="108.74079999999999"/>
  </r>
  <r>
    <n v="8398"/>
    <x v="4164"/>
    <x v="2"/>
    <x v="1010"/>
    <d v="2011-04-09T00:00:00"/>
    <s v="First Class"/>
    <s v="MR-17545"/>
    <s v="Mathew Reese"/>
    <x v="2"/>
    <s v="United States"/>
    <x v="12"/>
    <x v="5"/>
    <n v="77095"/>
    <x v="2"/>
    <s v="OFF-BI-10004099"/>
    <x v="1"/>
    <x v="8"/>
    <x v="1716"/>
    <n v="7.68"/>
    <n v="5"/>
    <n v="0.8"/>
    <n v="-11.52"/>
  </r>
  <r>
    <n v="8399"/>
    <x v="4165"/>
    <x v="3"/>
    <x v="808"/>
    <d v="2014-08-11T00:00:00"/>
    <s v="Second Class"/>
    <s v="SR-20425"/>
    <s v="Sharelle Roach"/>
    <x v="2"/>
    <s v="United States"/>
    <x v="24"/>
    <x v="24"/>
    <n v="45503"/>
    <x v="3"/>
    <s v="FUR-CH-10001973"/>
    <x v="0"/>
    <x v="1"/>
    <x v="896"/>
    <n v="155.37200000000001"/>
    <n v="2"/>
    <n v="0.3"/>
    <n v="-35.513599999999997"/>
  </r>
  <r>
    <n v="8400"/>
    <x v="4166"/>
    <x v="1"/>
    <x v="657"/>
    <d v="2012-04-18T00:00:00"/>
    <s v="Standard Class"/>
    <s v="TH-21100"/>
    <s v="Thea Hendricks"/>
    <x v="0"/>
    <s v="United States"/>
    <x v="220"/>
    <x v="16"/>
    <n v="85301"/>
    <x v="1"/>
    <s v="OFF-ST-10000344"/>
    <x v="1"/>
    <x v="4"/>
    <x v="1013"/>
    <n v="10.744"/>
    <n v="1"/>
    <n v="0.2"/>
    <n v="0.80579999999999996"/>
  </r>
  <r>
    <n v="8401"/>
    <x v="4167"/>
    <x v="1"/>
    <x v="901"/>
    <d v="2012-09-12T00:00:00"/>
    <s v="Second Class"/>
    <s v="BD-11635"/>
    <s v="Brian Derr"/>
    <x v="0"/>
    <s v="United States"/>
    <x v="20"/>
    <x v="15"/>
    <n v="10009"/>
    <x v="3"/>
    <s v="OFF-BI-10002026"/>
    <x v="1"/>
    <x v="8"/>
    <x v="903"/>
    <n v="232.4"/>
    <n v="5"/>
    <n v="0.2"/>
    <n v="78.435000000000002"/>
  </r>
  <r>
    <n v="8402"/>
    <x v="4167"/>
    <x v="1"/>
    <x v="901"/>
    <d v="2012-09-12T00:00:00"/>
    <s v="Second Class"/>
    <s v="BD-11635"/>
    <s v="Brian Derr"/>
    <x v="0"/>
    <s v="United States"/>
    <x v="20"/>
    <x v="15"/>
    <n v="10009"/>
    <x v="3"/>
    <s v="FUR-CH-10003535"/>
    <x v="0"/>
    <x v="1"/>
    <x v="1513"/>
    <n v="164.64599999999999"/>
    <n v="3"/>
    <n v="0.1"/>
    <n v="12.8058"/>
  </r>
  <r>
    <n v="8403"/>
    <x v="4167"/>
    <x v="1"/>
    <x v="901"/>
    <d v="2012-09-12T00:00:00"/>
    <s v="Second Class"/>
    <s v="BD-11635"/>
    <s v="Brian Derr"/>
    <x v="0"/>
    <s v="United States"/>
    <x v="20"/>
    <x v="15"/>
    <n v="10009"/>
    <x v="3"/>
    <s v="OFF-PA-10004156"/>
    <x v="1"/>
    <x v="10"/>
    <x v="743"/>
    <n v="22.68"/>
    <n v="2"/>
    <n v="0"/>
    <n v="11.113200000000001"/>
  </r>
  <r>
    <n v="8404"/>
    <x v="4168"/>
    <x v="0"/>
    <x v="854"/>
    <d v="2013-07-02T00:00:00"/>
    <s v="Standard Class"/>
    <s v="SM-20950"/>
    <s v="Suzanne McNair"/>
    <x v="1"/>
    <s v="United States"/>
    <x v="1"/>
    <x v="1"/>
    <n v="90036"/>
    <x v="1"/>
    <s v="OFF-PA-10002254"/>
    <x v="1"/>
    <x v="10"/>
    <x v="145"/>
    <n v="105.52"/>
    <n v="4"/>
    <n v="0"/>
    <n v="48.539200000000001"/>
  </r>
  <r>
    <n v="8405"/>
    <x v="4169"/>
    <x v="3"/>
    <x v="141"/>
    <d v="2014-07-13T00:00:00"/>
    <s v="Standard Class"/>
    <s v="HE-14800"/>
    <s v="Harold Engle"/>
    <x v="1"/>
    <s v="United States"/>
    <x v="46"/>
    <x v="13"/>
    <n v="19711"/>
    <x v="3"/>
    <s v="FUR-FU-10003247"/>
    <x v="0"/>
    <x v="5"/>
    <x v="1456"/>
    <n v="83.92"/>
    <n v="4"/>
    <n v="0"/>
    <n v="5.8743999999999996"/>
  </r>
  <r>
    <n v="8406"/>
    <x v="4169"/>
    <x v="3"/>
    <x v="141"/>
    <d v="2014-07-13T00:00:00"/>
    <s v="Standard Class"/>
    <s v="HE-14800"/>
    <s v="Harold Engle"/>
    <x v="1"/>
    <s v="United States"/>
    <x v="46"/>
    <x v="13"/>
    <n v="19711"/>
    <x v="3"/>
    <s v="TEC-AC-10002473"/>
    <x v="2"/>
    <x v="11"/>
    <x v="713"/>
    <n v="141.9"/>
    <n v="5"/>
    <n v="0"/>
    <n v="58.179000000000002"/>
  </r>
  <r>
    <n v="8407"/>
    <x v="4169"/>
    <x v="3"/>
    <x v="141"/>
    <d v="2014-07-13T00:00:00"/>
    <s v="Standard Class"/>
    <s v="HE-14800"/>
    <s v="Harold Engle"/>
    <x v="1"/>
    <s v="United States"/>
    <x v="46"/>
    <x v="13"/>
    <n v="19711"/>
    <x v="3"/>
    <s v="FUR-FU-10001057"/>
    <x v="0"/>
    <x v="5"/>
    <x v="1782"/>
    <n v="39.979999999999997"/>
    <n v="2"/>
    <n v="0"/>
    <n v="9.1953999999999994"/>
  </r>
  <r>
    <n v="8408"/>
    <x v="4169"/>
    <x v="3"/>
    <x v="141"/>
    <d v="2014-07-13T00:00:00"/>
    <s v="Standard Class"/>
    <s v="HE-14800"/>
    <s v="Harold Engle"/>
    <x v="1"/>
    <s v="United States"/>
    <x v="46"/>
    <x v="13"/>
    <n v="19711"/>
    <x v="3"/>
    <s v="OFF-AR-10001419"/>
    <x v="1"/>
    <x v="6"/>
    <x v="1006"/>
    <n v="28.91"/>
    <n v="7"/>
    <n v="0"/>
    <n v="8.673"/>
  </r>
  <r>
    <n v="8409"/>
    <x v="4169"/>
    <x v="3"/>
    <x v="141"/>
    <d v="2014-07-13T00:00:00"/>
    <s v="Standard Class"/>
    <s v="HE-14800"/>
    <s v="Harold Engle"/>
    <x v="1"/>
    <s v="United States"/>
    <x v="46"/>
    <x v="13"/>
    <n v="19711"/>
    <x v="3"/>
    <s v="OFF-AR-10004010"/>
    <x v="1"/>
    <x v="6"/>
    <x v="1734"/>
    <n v="174.95"/>
    <n v="5"/>
    <n v="0"/>
    <n v="45.487000000000002"/>
  </r>
  <r>
    <n v="8410"/>
    <x v="4170"/>
    <x v="1"/>
    <x v="555"/>
    <d v="2012-12-17T00:00:00"/>
    <s v="Standard Class"/>
    <s v="JK-15640"/>
    <s v="Jim Kriz"/>
    <x v="2"/>
    <s v="United States"/>
    <x v="272"/>
    <x v="1"/>
    <n v="92404"/>
    <x v="1"/>
    <s v="OFF-BI-10004230"/>
    <x v="1"/>
    <x v="8"/>
    <x v="649"/>
    <n v="110.52800000000001"/>
    <n v="4"/>
    <n v="0.2"/>
    <n v="38.684800000000003"/>
  </r>
  <r>
    <n v="8411"/>
    <x v="4171"/>
    <x v="0"/>
    <x v="625"/>
    <d v="2013-11-16T00:00:00"/>
    <s v="Same Day"/>
    <s v="ON-18715"/>
    <s v="Odella Nelson"/>
    <x v="1"/>
    <s v="United States"/>
    <x v="140"/>
    <x v="3"/>
    <n v="27217"/>
    <x v="0"/>
    <s v="FUR-TA-10001768"/>
    <x v="0"/>
    <x v="3"/>
    <x v="114"/>
    <n v="630.024"/>
    <n v="4"/>
    <n v="0.4"/>
    <n v="-199.5076"/>
  </r>
  <r>
    <n v="8412"/>
    <x v="4172"/>
    <x v="0"/>
    <x v="195"/>
    <d v="2013-05-13T00:00:00"/>
    <s v="Second Class"/>
    <s v="TH-21100"/>
    <s v="Thea Hendricks"/>
    <x v="0"/>
    <s v="United States"/>
    <x v="127"/>
    <x v="17"/>
    <n v="24153"/>
    <x v="0"/>
    <s v="OFF-AR-10003514"/>
    <x v="1"/>
    <x v="6"/>
    <x v="180"/>
    <n v="27.86"/>
    <n v="7"/>
    <n v="0"/>
    <n v="9.1937999999999995"/>
  </r>
  <r>
    <n v="8413"/>
    <x v="4173"/>
    <x v="3"/>
    <x v="434"/>
    <d v="2014-03-15T00:00:00"/>
    <s v="Standard Class"/>
    <s v="MD-17350"/>
    <s v="Maribeth Dona"/>
    <x v="0"/>
    <s v="United States"/>
    <x v="61"/>
    <x v="5"/>
    <n v="75217"/>
    <x v="2"/>
    <s v="FUR-TA-10002228"/>
    <x v="0"/>
    <x v="3"/>
    <x v="596"/>
    <n v="933.40800000000002"/>
    <n v="4"/>
    <n v="0.3"/>
    <n v="-173.34719999999999"/>
  </r>
  <r>
    <n v="8414"/>
    <x v="4174"/>
    <x v="0"/>
    <x v="907"/>
    <d v="2013-12-22T00:00:00"/>
    <s v="Standard Class"/>
    <s v="AH-10075"/>
    <s v="Adam Hart"/>
    <x v="1"/>
    <s v="United States"/>
    <x v="81"/>
    <x v="5"/>
    <n v="76017"/>
    <x v="2"/>
    <s v="OFF-PA-10001972"/>
    <x v="1"/>
    <x v="10"/>
    <x v="1169"/>
    <n v="51.84"/>
    <n v="10"/>
    <n v="0.2"/>
    <n v="18.143999999999998"/>
  </r>
  <r>
    <n v="8415"/>
    <x v="4174"/>
    <x v="0"/>
    <x v="907"/>
    <d v="2013-12-22T00:00:00"/>
    <s v="Standard Class"/>
    <s v="AH-10075"/>
    <s v="Adam Hart"/>
    <x v="1"/>
    <s v="United States"/>
    <x v="81"/>
    <x v="5"/>
    <n v="76017"/>
    <x v="2"/>
    <s v="TEC-AC-10002942"/>
    <x v="2"/>
    <x v="11"/>
    <x v="1597"/>
    <n v="165.6"/>
    <n v="3"/>
    <n v="0.2"/>
    <n v="-6.21"/>
  </r>
  <r>
    <n v="8416"/>
    <x v="4175"/>
    <x v="3"/>
    <x v="1191"/>
    <d v="2014-04-13T00:00:00"/>
    <s v="Standard Class"/>
    <s v="ML-17755"/>
    <s v="Max Ludwig"/>
    <x v="2"/>
    <s v="United States"/>
    <x v="292"/>
    <x v="23"/>
    <n v="52302"/>
    <x v="2"/>
    <s v="OFF-PA-10000474"/>
    <x v="1"/>
    <x v="10"/>
    <x v="33"/>
    <n v="106.32"/>
    <n v="3"/>
    <n v="0"/>
    <n v="49.970399999999998"/>
  </r>
  <r>
    <n v="8417"/>
    <x v="4176"/>
    <x v="3"/>
    <x v="1188"/>
    <d v="2014-12-05T00:00:00"/>
    <s v="First Class"/>
    <s v="LB-16795"/>
    <s v="Laurel Beltran"/>
    <x v="2"/>
    <s v="United States"/>
    <x v="4"/>
    <x v="4"/>
    <n v="98105"/>
    <x v="1"/>
    <s v="OFF-BI-10004330"/>
    <x v="1"/>
    <x v="8"/>
    <x v="795"/>
    <n v="147.91999999999999"/>
    <n v="5"/>
    <n v="0.2"/>
    <n v="46.225000000000001"/>
  </r>
  <r>
    <n v="8418"/>
    <x v="4176"/>
    <x v="3"/>
    <x v="1188"/>
    <d v="2014-12-05T00:00:00"/>
    <s v="First Class"/>
    <s v="LB-16795"/>
    <s v="Laurel Beltran"/>
    <x v="2"/>
    <s v="United States"/>
    <x v="4"/>
    <x v="4"/>
    <n v="98105"/>
    <x v="1"/>
    <s v="OFF-ST-10000604"/>
    <x v="1"/>
    <x v="4"/>
    <x v="54"/>
    <n v="104.28"/>
    <n v="3"/>
    <n v="0"/>
    <n v="26.07"/>
  </r>
  <r>
    <n v="8419"/>
    <x v="4176"/>
    <x v="3"/>
    <x v="1188"/>
    <d v="2014-12-05T00:00:00"/>
    <s v="First Class"/>
    <s v="LB-16795"/>
    <s v="Laurel Beltran"/>
    <x v="2"/>
    <s v="United States"/>
    <x v="4"/>
    <x v="4"/>
    <n v="98105"/>
    <x v="1"/>
    <s v="FUR-TA-10004154"/>
    <x v="0"/>
    <x v="3"/>
    <x v="730"/>
    <n v="286.85000000000002"/>
    <n v="1"/>
    <n v="0"/>
    <n v="63.106999999999999"/>
  </r>
  <r>
    <n v="8420"/>
    <x v="4176"/>
    <x v="3"/>
    <x v="1188"/>
    <d v="2014-12-05T00:00:00"/>
    <s v="First Class"/>
    <s v="LB-16795"/>
    <s v="Laurel Beltran"/>
    <x v="2"/>
    <s v="United States"/>
    <x v="4"/>
    <x v="4"/>
    <n v="98105"/>
    <x v="1"/>
    <s v="OFF-ST-10000636"/>
    <x v="1"/>
    <x v="4"/>
    <x v="1744"/>
    <n v="66.959999999999994"/>
    <n v="4"/>
    <n v="0"/>
    <n v="2.6783999999999999"/>
  </r>
  <r>
    <n v="8421"/>
    <x v="4176"/>
    <x v="3"/>
    <x v="1188"/>
    <d v="2014-12-05T00:00:00"/>
    <s v="First Class"/>
    <s v="LB-16795"/>
    <s v="Laurel Beltran"/>
    <x v="2"/>
    <s v="United States"/>
    <x v="4"/>
    <x v="4"/>
    <n v="98105"/>
    <x v="1"/>
    <s v="TEC-AC-10004171"/>
    <x v="2"/>
    <x v="11"/>
    <x v="1312"/>
    <n v="199.98"/>
    <n v="2"/>
    <n v="0"/>
    <n v="87.991200000000006"/>
  </r>
  <r>
    <n v="8422"/>
    <x v="4177"/>
    <x v="3"/>
    <x v="386"/>
    <d v="2014-10-17T00:00:00"/>
    <s v="Standard Class"/>
    <s v="NP-18670"/>
    <s v="Nora Paige"/>
    <x v="0"/>
    <s v="United States"/>
    <x v="80"/>
    <x v="30"/>
    <n v="8701"/>
    <x v="3"/>
    <s v="TEC-AC-10002167"/>
    <x v="2"/>
    <x v="11"/>
    <x v="46"/>
    <n v="45"/>
    <n v="3"/>
    <n v="0"/>
    <n v="4.95"/>
  </r>
  <r>
    <n v="8423"/>
    <x v="4177"/>
    <x v="3"/>
    <x v="386"/>
    <d v="2014-10-17T00:00:00"/>
    <s v="Standard Class"/>
    <s v="NP-18670"/>
    <s v="Nora Paige"/>
    <x v="0"/>
    <s v="United States"/>
    <x v="80"/>
    <x v="30"/>
    <n v="8701"/>
    <x v="3"/>
    <s v="OFF-FA-10000621"/>
    <x v="1"/>
    <x v="13"/>
    <x v="110"/>
    <n v="17.899999999999999"/>
    <n v="5"/>
    <n v="0"/>
    <n v="8.7710000000000008"/>
  </r>
  <r>
    <n v="8424"/>
    <x v="4177"/>
    <x v="3"/>
    <x v="386"/>
    <d v="2014-10-17T00:00:00"/>
    <s v="Standard Class"/>
    <s v="NP-18670"/>
    <s v="Nora Paige"/>
    <x v="0"/>
    <s v="United States"/>
    <x v="80"/>
    <x v="30"/>
    <n v="8701"/>
    <x v="3"/>
    <s v="FUR-FU-10004053"/>
    <x v="0"/>
    <x v="5"/>
    <x v="1633"/>
    <n v="40.479999999999997"/>
    <n v="2"/>
    <n v="0"/>
    <n v="17.406400000000001"/>
  </r>
  <r>
    <n v="8425"/>
    <x v="4177"/>
    <x v="3"/>
    <x v="386"/>
    <d v="2014-10-17T00:00:00"/>
    <s v="Standard Class"/>
    <s v="NP-18670"/>
    <s v="Nora Paige"/>
    <x v="0"/>
    <s v="United States"/>
    <x v="80"/>
    <x v="30"/>
    <n v="8701"/>
    <x v="3"/>
    <s v="FUR-BO-10003404"/>
    <x v="0"/>
    <x v="0"/>
    <x v="1376"/>
    <n v="2154.9"/>
    <n v="5"/>
    <n v="0"/>
    <n v="129.29400000000001"/>
  </r>
  <r>
    <n v="8426"/>
    <x v="4178"/>
    <x v="0"/>
    <x v="770"/>
    <d v="2013-08-31T00:00:00"/>
    <s v="First Class"/>
    <s v="EB-13750"/>
    <s v="Edward Becker"/>
    <x v="1"/>
    <s v="United States"/>
    <x v="74"/>
    <x v="24"/>
    <n v="45231"/>
    <x v="3"/>
    <s v="OFF-BI-10004099"/>
    <x v="1"/>
    <x v="8"/>
    <x v="1716"/>
    <n v="18.431999999999999"/>
    <n v="8"/>
    <n v="0.7"/>
    <n v="-12.288"/>
  </r>
  <r>
    <n v="8427"/>
    <x v="4179"/>
    <x v="1"/>
    <x v="653"/>
    <d v="2012-07-10T00:00:00"/>
    <s v="Standard Class"/>
    <s v="RP-19390"/>
    <s v="Resi PÃ¶lking"/>
    <x v="0"/>
    <s v="United States"/>
    <x v="377"/>
    <x v="22"/>
    <n v="80229"/>
    <x v="1"/>
    <s v="OFF-SU-10004290"/>
    <x v="1"/>
    <x v="14"/>
    <x v="1818"/>
    <n v="10.944000000000001"/>
    <n v="2"/>
    <n v="0.2"/>
    <n v="0.95760000000000001"/>
  </r>
  <r>
    <n v="8428"/>
    <x v="4180"/>
    <x v="3"/>
    <x v="51"/>
    <d v="2014-11-26T00:00:00"/>
    <s v="First Class"/>
    <s v="DC-12850"/>
    <s v="Dan Campbell"/>
    <x v="0"/>
    <s v="United States"/>
    <x v="43"/>
    <x v="12"/>
    <n v="48066"/>
    <x v="2"/>
    <s v="OFF-SU-10001935"/>
    <x v="1"/>
    <x v="14"/>
    <x v="33"/>
    <n v="4.3600000000000003"/>
    <n v="2"/>
    <n v="0"/>
    <n v="0.1744"/>
  </r>
  <r>
    <n v="8429"/>
    <x v="4181"/>
    <x v="3"/>
    <x v="105"/>
    <d v="2014-11-17T00:00:00"/>
    <s v="Standard Class"/>
    <s v="DJ-13510"/>
    <s v="Don Jones"/>
    <x v="1"/>
    <s v="United States"/>
    <x v="228"/>
    <x v="16"/>
    <n v="85281"/>
    <x v="1"/>
    <s v="TEC-AC-10004227"/>
    <x v="2"/>
    <x v="11"/>
    <x v="1400"/>
    <n v="62.351999999999997"/>
    <n v="6"/>
    <n v="0.2"/>
    <n v="-10.9116"/>
  </r>
  <r>
    <n v="8430"/>
    <x v="4182"/>
    <x v="0"/>
    <x v="1054"/>
    <d v="2013-12-22T00:00:00"/>
    <s v="Second Class"/>
    <s v="CL-12565"/>
    <s v="Clay Ludtke"/>
    <x v="0"/>
    <s v="United States"/>
    <x v="265"/>
    <x v="9"/>
    <n v="19601"/>
    <x v="3"/>
    <s v="FUR-FU-10004904"/>
    <x v="0"/>
    <x v="5"/>
    <x v="1580"/>
    <n v="303.92"/>
    <n v="5"/>
    <n v="0.2"/>
    <n v="-30.391999999999999"/>
  </r>
  <r>
    <n v="8431"/>
    <x v="4183"/>
    <x v="2"/>
    <x v="809"/>
    <d v="2011-05-04T00:00:00"/>
    <s v="Standard Class"/>
    <s v="NC-18340"/>
    <s v="Nat Carroll"/>
    <x v="0"/>
    <s v="United States"/>
    <x v="339"/>
    <x v="11"/>
    <n v="55124"/>
    <x v="2"/>
    <s v="OFF-ST-10001511"/>
    <x v="1"/>
    <x v="4"/>
    <x v="551"/>
    <n v="129.30000000000001"/>
    <n v="2"/>
    <n v="0"/>
    <n v="6.4649999999999999"/>
  </r>
  <r>
    <n v="8432"/>
    <x v="4184"/>
    <x v="3"/>
    <x v="1183"/>
    <d v="2014-11-14T00:00:00"/>
    <s v="Standard Class"/>
    <s v="KN-16450"/>
    <s v="Kean Nguyen"/>
    <x v="1"/>
    <s v="United States"/>
    <x v="248"/>
    <x v="39"/>
    <n v="21215"/>
    <x v="3"/>
    <s v="FUR-FU-10003535"/>
    <x v="0"/>
    <x v="5"/>
    <x v="888"/>
    <n v="274.2"/>
    <n v="10"/>
    <n v="0"/>
    <n v="112.422"/>
  </r>
  <r>
    <n v="8433"/>
    <x v="4185"/>
    <x v="2"/>
    <x v="80"/>
    <d v="2011-09-18T00:00:00"/>
    <s v="Second Class"/>
    <s v="SC-20260"/>
    <s v="Scott Cohen"/>
    <x v="1"/>
    <s v="United States"/>
    <x v="331"/>
    <x v="5"/>
    <n v="78415"/>
    <x v="2"/>
    <s v="OFF-FA-10000053"/>
    <x v="1"/>
    <x v="13"/>
    <x v="953"/>
    <n v="6.048"/>
    <n v="4"/>
    <n v="0.2"/>
    <n v="-1.3608"/>
  </r>
  <r>
    <n v="8434"/>
    <x v="4185"/>
    <x v="2"/>
    <x v="80"/>
    <d v="2011-09-18T00:00:00"/>
    <s v="Second Class"/>
    <s v="SC-20260"/>
    <s v="Scott Cohen"/>
    <x v="1"/>
    <s v="United States"/>
    <x v="331"/>
    <x v="5"/>
    <n v="78415"/>
    <x v="2"/>
    <s v="OFF-PA-10004610"/>
    <x v="1"/>
    <x v="10"/>
    <x v="1511"/>
    <n v="6.8479999999999999"/>
    <n v="2"/>
    <n v="0.2"/>
    <n v="2.14"/>
  </r>
  <r>
    <n v="8435"/>
    <x v="4185"/>
    <x v="2"/>
    <x v="80"/>
    <d v="2011-09-18T00:00:00"/>
    <s v="Second Class"/>
    <s v="SC-20260"/>
    <s v="Scott Cohen"/>
    <x v="1"/>
    <s v="United States"/>
    <x v="331"/>
    <x v="5"/>
    <n v="78415"/>
    <x v="2"/>
    <s v="FUR-FU-10000550"/>
    <x v="0"/>
    <x v="5"/>
    <x v="1445"/>
    <n v="9.9600000000000009"/>
    <n v="5"/>
    <n v="0.6"/>
    <n v="-6.7229999999999999"/>
  </r>
  <r>
    <n v="8436"/>
    <x v="4185"/>
    <x v="2"/>
    <x v="80"/>
    <d v="2011-09-18T00:00:00"/>
    <s v="Second Class"/>
    <s v="SC-20260"/>
    <s v="Scott Cohen"/>
    <x v="1"/>
    <s v="United States"/>
    <x v="331"/>
    <x v="5"/>
    <n v="78415"/>
    <x v="2"/>
    <s v="OFF-BI-10001721"/>
    <x v="1"/>
    <x v="8"/>
    <x v="94"/>
    <n v="8.5519999999999996"/>
    <n v="2"/>
    <n v="0.8"/>
    <n v="-13.683199999999999"/>
  </r>
  <r>
    <n v="8437"/>
    <x v="4186"/>
    <x v="1"/>
    <x v="1181"/>
    <d v="2012-09-26T00:00:00"/>
    <s v="Standard Class"/>
    <s v="AM-10705"/>
    <s v="Anne McFarland"/>
    <x v="0"/>
    <s v="United States"/>
    <x v="98"/>
    <x v="33"/>
    <n v="89115"/>
    <x v="1"/>
    <s v="OFF-BI-10004040"/>
    <x v="1"/>
    <x v="8"/>
    <x v="1478"/>
    <n v="45.584000000000003"/>
    <n v="11"/>
    <n v="0.2"/>
    <n v="16.5242"/>
  </r>
  <r>
    <n v="8438"/>
    <x v="4187"/>
    <x v="1"/>
    <x v="895"/>
    <d v="2012-12-16T00:00:00"/>
    <s v="Standard Class"/>
    <s v="RA-19945"/>
    <s v="Ryan Akin"/>
    <x v="0"/>
    <s v="United States"/>
    <x v="138"/>
    <x v="24"/>
    <n v="44105"/>
    <x v="3"/>
    <s v="TEC-AC-10002550"/>
    <x v="2"/>
    <x v="11"/>
    <x v="1342"/>
    <n v="25.488"/>
    <n v="2"/>
    <n v="0.2"/>
    <n v="4.4603999999999999"/>
  </r>
  <r>
    <n v="8439"/>
    <x v="4188"/>
    <x v="2"/>
    <x v="1061"/>
    <d v="2011-01-06T00:00:00"/>
    <s v="Standard Class"/>
    <s v="MM-17260"/>
    <s v="Magdelene Morse"/>
    <x v="0"/>
    <s v="United States"/>
    <x v="4"/>
    <x v="4"/>
    <n v="98105"/>
    <x v="1"/>
    <s v="OFF-BI-10003876"/>
    <x v="1"/>
    <x v="8"/>
    <x v="1617"/>
    <n v="136.96"/>
    <n v="4"/>
    <n v="0.2"/>
    <n v="51.36"/>
  </r>
  <r>
    <n v="8440"/>
    <x v="4189"/>
    <x v="3"/>
    <x v="1192"/>
    <d v="2014-03-18T00:00:00"/>
    <s v="Second Class"/>
    <s v="BN-11470"/>
    <s v="Brad Norvell"/>
    <x v="1"/>
    <s v="United States"/>
    <x v="22"/>
    <x v="10"/>
    <n v="60623"/>
    <x v="2"/>
    <s v="TEC-PH-10000213"/>
    <x v="2"/>
    <x v="7"/>
    <x v="1649"/>
    <n v="49.616"/>
    <n v="2"/>
    <n v="0.2"/>
    <n v="4.9615999999999998"/>
  </r>
  <r>
    <n v="8441"/>
    <x v="4190"/>
    <x v="0"/>
    <x v="16"/>
    <d v="2013-12-13T00:00:00"/>
    <s v="Second Class"/>
    <s v="JB-16045"/>
    <s v="Julia Barnett"/>
    <x v="2"/>
    <s v="United States"/>
    <x v="38"/>
    <x v="24"/>
    <n v="43229"/>
    <x v="3"/>
    <s v="OFF-PA-10002615"/>
    <x v="1"/>
    <x v="10"/>
    <x v="247"/>
    <n v="10.584"/>
    <n v="3"/>
    <n v="0.2"/>
    <n v="3.4398"/>
  </r>
  <r>
    <n v="8442"/>
    <x v="4191"/>
    <x v="3"/>
    <x v="636"/>
    <d v="2014-11-05T00:00:00"/>
    <s v="Standard Class"/>
    <s v="DB-13615"/>
    <s v="Doug Bickford"/>
    <x v="0"/>
    <s v="United States"/>
    <x v="93"/>
    <x v="16"/>
    <n v="85705"/>
    <x v="1"/>
    <s v="OFF-PA-10002254"/>
    <x v="1"/>
    <x v="10"/>
    <x v="145"/>
    <n v="84.415999999999997"/>
    <n v="4"/>
    <n v="0.2"/>
    <n v="27.435199999999998"/>
  </r>
  <r>
    <n v="8443"/>
    <x v="4192"/>
    <x v="0"/>
    <x v="1193"/>
    <d v="2013-11-03T00:00:00"/>
    <s v="Standard Class"/>
    <s v="JB-16045"/>
    <s v="Julia Barnett"/>
    <x v="2"/>
    <s v="United States"/>
    <x v="10"/>
    <x v="9"/>
    <n v="19120"/>
    <x v="3"/>
    <s v="TEC-PH-10004586"/>
    <x v="2"/>
    <x v="7"/>
    <x v="890"/>
    <n v="431.94"/>
    <n v="2"/>
    <n v="0.4"/>
    <n v="-71.989999999999995"/>
  </r>
  <r>
    <n v="8444"/>
    <x v="4192"/>
    <x v="0"/>
    <x v="1193"/>
    <d v="2013-11-03T00:00:00"/>
    <s v="Standard Class"/>
    <s v="JB-16045"/>
    <s v="Julia Barnett"/>
    <x v="2"/>
    <s v="United States"/>
    <x v="10"/>
    <x v="9"/>
    <n v="19120"/>
    <x v="3"/>
    <s v="OFF-BI-10002982"/>
    <x v="1"/>
    <x v="8"/>
    <x v="1258"/>
    <n v="2.0430000000000001"/>
    <n v="1"/>
    <n v="0.7"/>
    <n v="-1.4982"/>
  </r>
  <r>
    <n v="8445"/>
    <x v="4192"/>
    <x v="0"/>
    <x v="1193"/>
    <d v="2013-11-03T00:00:00"/>
    <s v="Standard Class"/>
    <s v="JB-16045"/>
    <s v="Julia Barnett"/>
    <x v="2"/>
    <s v="United States"/>
    <x v="10"/>
    <x v="9"/>
    <n v="19120"/>
    <x v="3"/>
    <s v="TEC-PH-10002538"/>
    <x v="2"/>
    <x v="7"/>
    <x v="524"/>
    <n v="68.238"/>
    <n v="3"/>
    <n v="0.4"/>
    <n v="-12.510300000000001"/>
  </r>
  <r>
    <n v="8446"/>
    <x v="4193"/>
    <x v="3"/>
    <x v="436"/>
    <d v="2014-10-25T00:00:00"/>
    <s v="First Class"/>
    <s v="AH-10075"/>
    <s v="Adam Hart"/>
    <x v="1"/>
    <s v="United States"/>
    <x v="395"/>
    <x v="34"/>
    <n v="2920"/>
    <x v="3"/>
    <s v="FUR-TA-10001039"/>
    <x v="0"/>
    <x v="3"/>
    <x v="824"/>
    <n v="240.744"/>
    <n v="4"/>
    <n v="0.3"/>
    <n v="-13.7568"/>
  </r>
  <r>
    <n v="8447"/>
    <x v="4193"/>
    <x v="3"/>
    <x v="436"/>
    <d v="2014-10-25T00:00:00"/>
    <s v="First Class"/>
    <s v="AH-10075"/>
    <s v="Adam Hart"/>
    <x v="1"/>
    <s v="United States"/>
    <x v="395"/>
    <x v="34"/>
    <n v="2920"/>
    <x v="3"/>
    <s v="FUR-FU-10004963"/>
    <x v="0"/>
    <x v="5"/>
    <x v="1434"/>
    <n v="35"/>
    <n v="4"/>
    <n v="0"/>
    <n v="14.7"/>
  </r>
  <r>
    <n v="8448"/>
    <x v="4193"/>
    <x v="3"/>
    <x v="436"/>
    <d v="2014-10-25T00:00:00"/>
    <s v="First Class"/>
    <s v="AH-10075"/>
    <s v="Adam Hart"/>
    <x v="1"/>
    <s v="United States"/>
    <x v="395"/>
    <x v="34"/>
    <n v="2920"/>
    <x v="3"/>
    <s v="FUR-FU-10000277"/>
    <x v="0"/>
    <x v="5"/>
    <x v="1786"/>
    <n v="210.68"/>
    <n v="2"/>
    <n v="0"/>
    <n v="50.563200000000002"/>
  </r>
  <r>
    <n v="8449"/>
    <x v="4193"/>
    <x v="3"/>
    <x v="436"/>
    <d v="2014-10-25T00:00:00"/>
    <s v="First Class"/>
    <s v="AH-10075"/>
    <s v="Adam Hart"/>
    <x v="1"/>
    <s v="United States"/>
    <x v="395"/>
    <x v="34"/>
    <n v="2920"/>
    <x v="3"/>
    <s v="FUR-TA-10004915"/>
    <x v="0"/>
    <x v="3"/>
    <x v="331"/>
    <n v="637.89599999999996"/>
    <n v="3"/>
    <n v="0.3"/>
    <n v="-127.5792"/>
  </r>
  <r>
    <n v="8450"/>
    <x v="4193"/>
    <x v="3"/>
    <x v="436"/>
    <d v="2014-10-25T00:00:00"/>
    <s v="First Class"/>
    <s v="AH-10075"/>
    <s v="Adam Hart"/>
    <x v="1"/>
    <s v="United States"/>
    <x v="395"/>
    <x v="34"/>
    <n v="2920"/>
    <x v="3"/>
    <s v="OFF-PA-10003724"/>
    <x v="1"/>
    <x v="10"/>
    <x v="357"/>
    <n v="43.44"/>
    <n v="8"/>
    <n v="0"/>
    <n v="21.285599999999999"/>
  </r>
  <r>
    <n v="8451"/>
    <x v="4193"/>
    <x v="3"/>
    <x v="436"/>
    <d v="2014-10-25T00:00:00"/>
    <s v="First Class"/>
    <s v="AH-10075"/>
    <s v="Adam Hart"/>
    <x v="1"/>
    <s v="United States"/>
    <x v="395"/>
    <x v="34"/>
    <n v="2920"/>
    <x v="3"/>
    <s v="OFF-AP-10002906"/>
    <x v="1"/>
    <x v="9"/>
    <x v="1088"/>
    <n v="2.2200000000000002"/>
    <n v="1"/>
    <n v="0"/>
    <n v="0.66600000000000004"/>
  </r>
  <r>
    <n v="8452"/>
    <x v="4194"/>
    <x v="2"/>
    <x v="582"/>
    <d v="2011-04-30T00:00:00"/>
    <s v="First Class"/>
    <s v="AI-10855"/>
    <s v="Arianne Irving"/>
    <x v="0"/>
    <s v="United States"/>
    <x v="8"/>
    <x v="1"/>
    <n v="94122"/>
    <x v="1"/>
    <s v="TEC-PH-10001459"/>
    <x v="2"/>
    <x v="7"/>
    <x v="1438"/>
    <n v="1679.96"/>
    <n v="5"/>
    <n v="0.2"/>
    <n v="125.997"/>
  </r>
  <r>
    <n v="8453"/>
    <x v="4195"/>
    <x v="0"/>
    <x v="724"/>
    <d v="2013-04-24T00:00:00"/>
    <s v="Standard Class"/>
    <s v="TH-21115"/>
    <s v="Thea Hudgings"/>
    <x v="1"/>
    <s v="United States"/>
    <x v="12"/>
    <x v="5"/>
    <n v="77070"/>
    <x v="2"/>
    <s v="FUR-CH-10002880"/>
    <x v="0"/>
    <x v="1"/>
    <x v="801"/>
    <n v="344.37200000000001"/>
    <n v="4"/>
    <n v="0.3"/>
    <n v="-93.472399999999993"/>
  </r>
  <r>
    <n v="8454"/>
    <x v="4195"/>
    <x v="0"/>
    <x v="724"/>
    <d v="2013-04-24T00:00:00"/>
    <s v="Standard Class"/>
    <s v="TH-21115"/>
    <s v="Thea Hudgings"/>
    <x v="1"/>
    <s v="United States"/>
    <x v="12"/>
    <x v="5"/>
    <n v="77070"/>
    <x v="2"/>
    <s v="OFF-ST-10001780"/>
    <x v="1"/>
    <x v="4"/>
    <x v="481"/>
    <n v="1554.9359999999999"/>
    <n v="3"/>
    <n v="0.2"/>
    <n v="77.746799999999993"/>
  </r>
  <r>
    <n v="8455"/>
    <x v="4195"/>
    <x v="0"/>
    <x v="724"/>
    <d v="2013-04-24T00:00:00"/>
    <s v="Standard Class"/>
    <s v="TH-21115"/>
    <s v="Thea Hudgings"/>
    <x v="1"/>
    <s v="United States"/>
    <x v="12"/>
    <x v="5"/>
    <n v="77070"/>
    <x v="2"/>
    <s v="FUR-FU-10004748"/>
    <x v="0"/>
    <x v="5"/>
    <x v="1243"/>
    <n v="127.88"/>
    <n v="5"/>
    <n v="0.6"/>
    <n v="-67.137"/>
  </r>
  <r>
    <n v="8456"/>
    <x v="4196"/>
    <x v="0"/>
    <x v="730"/>
    <d v="2013-05-30T00:00:00"/>
    <s v="Standard Class"/>
    <s v="JE-15610"/>
    <s v="Jim Epp"/>
    <x v="1"/>
    <s v="United States"/>
    <x v="1"/>
    <x v="1"/>
    <n v="90049"/>
    <x v="1"/>
    <s v="TEC-PH-10001918"/>
    <x v="2"/>
    <x v="7"/>
    <x v="191"/>
    <n v="222.38399999999999"/>
    <n v="2"/>
    <n v="0.2"/>
    <n v="22.238399999999999"/>
  </r>
  <r>
    <n v="8457"/>
    <x v="4197"/>
    <x v="3"/>
    <x v="39"/>
    <d v="2014-03-06T00:00:00"/>
    <s v="Second Class"/>
    <s v="TH-21235"/>
    <s v="Tiffany House"/>
    <x v="1"/>
    <s v="United States"/>
    <x v="22"/>
    <x v="10"/>
    <n v="60653"/>
    <x v="2"/>
    <s v="FUR-CH-10001146"/>
    <x v="0"/>
    <x v="1"/>
    <x v="124"/>
    <n v="106.869"/>
    <n v="3"/>
    <n v="0.3"/>
    <n v="-29.007300000000001"/>
  </r>
  <r>
    <n v="8458"/>
    <x v="4197"/>
    <x v="3"/>
    <x v="39"/>
    <d v="2014-03-06T00:00:00"/>
    <s v="Second Class"/>
    <s v="TH-21235"/>
    <s v="Tiffany House"/>
    <x v="1"/>
    <s v="United States"/>
    <x v="22"/>
    <x v="10"/>
    <n v="60653"/>
    <x v="2"/>
    <s v="OFF-BI-10004364"/>
    <x v="1"/>
    <x v="8"/>
    <x v="302"/>
    <n v="3.5640000000000001"/>
    <n v="3"/>
    <n v="0.8"/>
    <n v="-6.2370000000000001"/>
  </r>
  <r>
    <n v="8459"/>
    <x v="4198"/>
    <x v="2"/>
    <x v="55"/>
    <d v="2011-08-29T00:00:00"/>
    <s v="Standard Class"/>
    <s v="JE-15715"/>
    <s v="Joe Elijah"/>
    <x v="0"/>
    <s v="United States"/>
    <x v="12"/>
    <x v="5"/>
    <n v="77070"/>
    <x v="2"/>
    <s v="OFF-BI-10002133"/>
    <x v="1"/>
    <x v="8"/>
    <x v="1138"/>
    <n v="25.68"/>
    <n v="3"/>
    <n v="0.8"/>
    <n v="-39.804000000000002"/>
  </r>
  <r>
    <n v="8460"/>
    <x v="4198"/>
    <x v="2"/>
    <x v="55"/>
    <d v="2011-08-29T00:00:00"/>
    <s v="Standard Class"/>
    <s v="JE-15715"/>
    <s v="Joe Elijah"/>
    <x v="0"/>
    <s v="United States"/>
    <x v="12"/>
    <x v="5"/>
    <n v="77070"/>
    <x v="2"/>
    <s v="OFF-BI-10002225"/>
    <x v="1"/>
    <x v="8"/>
    <x v="336"/>
    <n v="12.384"/>
    <n v="3"/>
    <n v="0.8"/>
    <n v="-19.814399999999999"/>
  </r>
  <r>
    <n v="8461"/>
    <x v="4199"/>
    <x v="2"/>
    <x v="1194"/>
    <d v="2011-04-09T00:00:00"/>
    <s v="Standard Class"/>
    <s v="AT-10735"/>
    <s v="Annie Thurman"/>
    <x v="0"/>
    <s v="United States"/>
    <x v="39"/>
    <x v="29"/>
    <n v="6010"/>
    <x v="3"/>
    <s v="OFF-BI-10002432"/>
    <x v="1"/>
    <x v="8"/>
    <x v="866"/>
    <n v="25.3"/>
    <n v="5"/>
    <n v="0"/>
    <n v="11.891"/>
  </r>
  <r>
    <n v="8462"/>
    <x v="4199"/>
    <x v="2"/>
    <x v="1194"/>
    <d v="2011-04-09T00:00:00"/>
    <s v="Standard Class"/>
    <s v="AT-10735"/>
    <s v="Annie Thurman"/>
    <x v="0"/>
    <s v="United States"/>
    <x v="39"/>
    <x v="29"/>
    <n v="6010"/>
    <x v="3"/>
    <s v="OFF-ST-10000563"/>
    <x v="1"/>
    <x v="4"/>
    <x v="894"/>
    <n v="95.94"/>
    <n v="3"/>
    <n v="0"/>
    <n v="9.5939999999999994"/>
  </r>
  <r>
    <n v="8463"/>
    <x v="4200"/>
    <x v="1"/>
    <x v="37"/>
    <d v="2012-07-09T00:00:00"/>
    <s v="Second Class"/>
    <s v="JH-15820"/>
    <s v="John Huston"/>
    <x v="0"/>
    <s v="United States"/>
    <x v="450"/>
    <x v="12"/>
    <n v="49423"/>
    <x v="2"/>
    <s v="OFF-LA-10001982"/>
    <x v="1"/>
    <x v="2"/>
    <x v="1529"/>
    <n v="7.5"/>
    <n v="2"/>
    <n v="0"/>
    <n v="3.6"/>
  </r>
  <r>
    <n v="8464"/>
    <x v="4201"/>
    <x v="2"/>
    <x v="1176"/>
    <d v="2011-01-04T00:00:00"/>
    <s v="Standard Class"/>
    <s v="DR-12940"/>
    <s v="Daniel Raglin"/>
    <x v="2"/>
    <s v="United States"/>
    <x v="305"/>
    <x v="27"/>
    <n v="87105"/>
    <x v="1"/>
    <s v="TEC-PH-10003273"/>
    <x v="2"/>
    <x v="7"/>
    <x v="171"/>
    <n v="302.37599999999998"/>
    <n v="3"/>
    <n v="0.2"/>
    <n v="22.6782"/>
  </r>
  <r>
    <n v="8465"/>
    <x v="4202"/>
    <x v="1"/>
    <x v="1187"/>
    <d v="2012-05-15T00:00:00"/>
    <s v="Standard Class"/>
    <s v="AB-10165"/>
    <s v="Alan Barnes"/>
    <x v="0"/>
    <s v="United States"/>
    <x v="103"/>
    <x v="22"/>
    <n v="80027"/>
    <x v="1"/>
    <s v="TEC-AC-10002718"/>
    <x v="2"/>
    <x v="11"/>
    <x v="1183"/>
    <n v="46.688000000000002"/>
    <n v="4"/>
    <n v="0.2"/>
    <n v="-2.9180000000000001"/>
  </r>
  <r>
    <n v="8466"/>
    <x v="4203"/>
    <x v="1"/>
    <x v="265"/>
    <d v="2012-04-14T00:00:00"/>
    <s v="Standard Class"/>
    <s v="MC-18100"/>
    <s v="Mick Crebagga"/>
    <x v="0"/>
    <s v="United States"/>
    <x v="20"/>
    <x v="15"/>
    <n v="10024"/>
    <x v="3"/>
    <s v="OFF-ST-10001505"/>
    <x v="1"/>
    <x v="4"/>
    <x v="1174"/>
    <n v="17.940000000000001"/>
    <n v="3"/>
    <n v="0"/>
    <n v="3.0497999999999998"/>
  </r>
  <r>
    <n v="8467"/>
    <x v="4204"/>
    <x v="1"/>
    <x v="265"/>
    <d v="2012-04-14T00:00:00"/>
    <s v="Standard Class"/>
    <s v="IG-15085"/>
    <s v="Ivan Gibson"/>
    <x v="0"/>
    <s v="United States"/>
    <x v="165"/>
    <x v="29"/>
    <n v="6360"/>
    <x v="3"/>
    <s v="OFF-AP-10000179"/>
    <x v="1"/>
    <x v="9"/>
    <x v="527"/>
    <n v="370.14"/>
    <n v="3"/>
    <n v="0"/>
    <n v="144.3546"/>
  </r>
  <r>
    <n v="8468"/>
    <x v="4205"/>
    <x v="0"/>
    <x v="251"/>
    <d v="2013-09-24T00:00:00"/>
    <s v="Standard Class"/>
    <s v="FH-14275"/>
    <s v="Frank Hawley"/>
    <x v="1"/>
    <s v="United States"/>
    <x v="8"/>
    <x v="1"/>
    <n v="94122"/>
    <x v="1"/>
    <s v="OFF-BI-10002309"/>
    <x v="1"/>
    <x v="8"/>
    <x v="78"/>
    <n v="8.9280000000000008"/>
    <n v="2"/>
    <n v="0.2"/>
    <n v="3.1248"/>
  </r>
  <r>
    <n v="8469"/>
    <x v="4206"/>
    <x v="0"/>
    <x v="583"/>
    <d v="2013-11-18T00:00:00"/>
    <s v="Standard Class"/>
    <s v="AS-10285"/>
    <s v="Alejandro Savely"/>
    <x v="1"/>
    <s v="United States"/>
    <x v="338"/>
    <x v="14"/>
    <n v="46060"/>
    <x v="2"/>
    <s v="FUR-TA-10001950"/>
    <x v="0"/>
    <x v="3"/>
    <x v="1275"/>
    <n v="2678.94"/>
    <n v="6"/>
    <n v="0"/>
    <n v="241.1046"/>
  </r>
  <r>
    <n v="8470"/>
    <x v="4207"/>
    <x v="3"/>
    <x v="756"/>
    <d v="2014-04-28T00:00:00"/>
    <s v="Standard Class"/>
    <s v="PN-18775"/>
    <s v="Parhena Norris"/>
    <x v="2"/>
    <s v="United States"/>
    <x v="300"/>
    <x v="18"/>
    <n v="37042"/>
    <x v="0"/>
    <s v="FUR-BO-10001972"/>
    <x v="0"/>
    <x v="0"/>
    <x v="362"/>
    <n v="387.13600000000002"/>
    <n v="4"/>
    <n v="0.2"/>
    <n v="-14.5176"/>
  </r>
  <r>
    <n v="8471"/>
    <x v="4207"/>
    <x v="3"/>
    <x v="756"/>
    <d v="2014-04-28T00:00:00"/>
    <s v="Standard Class"/>
    <s v="PN-18775"/>
    <s v="Parhena Norris"/>
    <x v="2"/>
    <s v="United States"/>
    <x v="300"/>
    <x v="18"/>
    <n v="37042"/>
    <x v="0"/>
    <s v="TEC-AC-10002473"/>
    <x v="2"/>
    <x v="11"/>
    <x v="713"/>
    <n v="45.408000000000001"/>
    <n v="2"/>
    <n v="0.2"/>
    <n v="11.919600000000001"/>
  </r>
  <r>
    <n v="8472"/>
    <x v="4207"/>
    <x v="3"/>
    <x v="756"/>
    <d v="2014-04-28T00:00:00"/>
    <s v="Standard Class"/>
    <s v="PN-18775"/>
    <s v="Parhena Norris"/>
    <x v="2"/>
    <s v="United States"/>
    <x v="300"/>
    <x v="18"/>
    <n v="37042"/>
    <x v="0"/>
    <s v="FUR-FU-10000193"/>
    <x v="0"/>
    <x v="5"/>
    <x v="1503"/>
    <n v="77.951999999999998"/>
    <n v="3"/>
    <n v="0.2"/>
    <n v="-11.6928"/>
  </r>
  <r>
    <n v="8473"/>
    <x v="4207"/>
    <x v="3"/>
    <x v="756"/>
    <d v="2014-04-28T00:00:00"/>
    <s v="Standard Class"/>
    <s v="PN-18775"/>
    <s v="Parhena Norris"/>
    <x v="2"/>
    <s v="United States"/>
    <x v="300"/>
    <x v="18"/>
    <n v="37042"/>
    <x v="0"/>
    <s v="OFF-LA-10000081"/>
    <x v="1"/>
    <x v="2"/>
    <x v="1321"/>
    <n v="3"/>
    <n v="1"/>
    <n v="0.2"/>
    <n v="1.05"/>
  </r>
  <r>
    <n v="8474"/>
    <x v="4208"/>
    <x v="1"/>
    <x v="420"/>
    <d v="2012-10-26T00:00:00"/>
    <s v="Second Class"/>
    <s v="GM-14500"/>
    <s v="Gene McClure"/>
    <x v="0"/>
    <s v="United States"/>
    <x v="389"/>
    <x v="2"/>
    <n v="33021"/>
    <x v="0"/>
    <s v="OFF-ST-10000876"/>
    <x v="1"/>
    <x v="4"/>
    <x v="251"/>
    <n v="9.952"/>
    <n v="1"/>
    <n v="0.2"/>
    <n v="0.99519999999999997"/>
  </r>
  <r>
    <n v="8475"/>
    <x v="4209"/>
    <x v="3"/>
    <x v="359"/>
    <d v="2014-04-15T00:00:00"/>
    <s v="Standard Class"/>
    <s v="NC-18625"/>
    <s v="Noah Childs"/>
    <x v="1"/>
    <s v="United States"/>
    <x v="283"/>
    <x v="9"/>
    <n v="17403"/>
    <x v="3"/>
    <s v="OFF-BI-10004492"/>
    <x v="1"/>
    <x v="8"/>
    <x v="347"/>
    <n v="37.896000000000001"/>
    <n v="4"/>
    <n v="0.7"/>
    <n v="-29.053599999999999"/>
  </r>
  <r>
    <n v="8476"/>
    <x v="4209"/>
    <x v="3"/>
    <x v="359"/>
    <d v="2014-04-15T00:00:00"/>
    <s v="Standard Class"/>
    <s v="NC-18625"/>
    <s v="Noah Childs"/>
    <x v="1"/>
    <s v="United States"/>
    <x v="283"/>
    <x v="9"/>
    <n v="17403"/>
    <x v="3"/>
    <s v="OFF-PA-10001033"/>
    <x v="1"/>
    <x v="10"/>
    <x v="1500"/>
    <n v="65.584000000000003"/>
    <n v="2"/>
    <n v="0.2"/>
    <n v="23.7742"/>
  </r>
  <r>
    <n v="8477"/>
    <x v="4210"/>
    <x v="3"/>
    <x v="855"/>
    <d v="2014-02-11T00:00:00"/>
    <s v="Standard Class"/>
    <s v="TW-21025"/>
    <s v="Tamara Willingham"/>
    <x v="2"/>
    <s v="United States"/>
    <x v="123"/>
    <x v="16"/>
    <n v="85204"/>
    <x v="1"/>
    <s v="OFF-PA-10004039"/>
    <x v="1"/>
    <x v="10"/>
    <x v="1538"/>
    <n v="44.783999999999999"/>
    <n v="1"/>
    <n v="0.2"/>
    <n v="16.234200000000001"/>
  </r>
  <r>
    <n v="8478"/>
    <x v="4211"/>
    <x v="1"/>
    <x v="628"/>
    <d v="2012-10-30T00:00:00"/>
    <s v="Same Day"/>
    <s v="BF-11020"/>
    <s v="Barry FranzÃ¶sisch"/>
    <x v="1"/>
    <s v="United States"/>
    <x v="20"/>
    <x v="15"/>
    <n v="10024"/>
    <x v="3"/>
    <s v="TEC-MA-10004552"/>
    <x v="2"/>
    <x v="15"/>
    <x v="1819"/>
    <n v="1035.8"/>
    <n v="4"/>
    <n v="0"/>
    <n v="269.30799999999999"/>
  </r>
  <r>
    <n v="8479"/>
    <x v="4212"/>
    <x v="3"/>
    <x v="404"/>
    <d v="2014-12-25T00:00:00"/>
    <s v="Standard Class"/>
    <s v="TT-21460"/>
    <s v="Tonja Turnell"/>
    <x v="2"/>
    <s v="United States"/>
    <x v="8"/>
    <x v="1"/>
    <n v="94110"/>
    <x v="1"/>
    <s v="OFF-AR-10002578"/>
    <x v="1"/>
    <x v="6"/>
    <x v="665"/>
    <n v="5.76"/>
    <n v="2"/>
    <n v="0"/>
    <n v="1.6704000000000001"/>
  </r>
  <r>
    <n v="8480"/>
    <x v="4213"/>
    <x v="0"/>
    <x v="299"/>
    <d v="2013-03-17T00:00:00"/>
    <s v="Standard Class"/>
    <s v="SW-20245"/>
    <s v="Scot Wooten"/>
    <x v="0"/>
    <s v="United States"/>
    <x v="1"/>
    <x v="1"/>
    <n v="90036"/>
    <x v="1"/>
    <s v="OFF-PA-10004022"/>
    <x v="1"/>
    <x v="10"/>
    <x v="1614"/>
    <n v="19.98"/>
    <n v="2"/>
    <n v="0"/>
    <n v="8.9909999999999997"/>
  </r>
  <r>
    <n v="8481"/>
    <x v="4214"/>
    <x v="2"/>
    <x v="609"/>
    <d v="2011-07-27T00:00:00"/>
    <s v="Standard Class"/>
    <s v="PG-18820"/>
    <s v="Patrick Gardner"/>
    <x v="0"/>
    <s v="United States"/>
    <x v="155"/>
    <x v="8"/>
    <n v="68104"/>
    <x v="2"/>
    <s v="TEC-PH-10004100"/>
    <x v="2"/>
    <x v="7"/>
    <x v="1743"/>
    <n v="35.979999999999997"/>
    <n v="2"/>
    <n v="0"/>
    <n v="10.074400000000001"/>
  </r>
  <r>
    <n v="8482"/>
    <x v="4215"/>
    <x v="0"/>
    <x v="1012"/>
    <d v="2013-05-29T00:00:00"/>
    <s v="Standard Class"/>
    <s v="DP-13390"/>
    <s v="Dennis Pardue"/>
    <x v="2"/>
    <s v="United States"/>
    <x v="10"/>
    <x v="9"/>
    <n v="19120"/>
    <x v="3"/>
    <s v="OFF-AR-10001860"/>
    <x v="1"/>
    <x v="6"/>
    <x v="907"/>
    <n v="16.655999999999999"/>
    <n v="3"/>
    <n v="0.2"/>
    <n v="3.3311999999999999"/>
  </r>
  <r>
    <n v="8483"/>
    <x v="4216"/>
    <x v="3"/>
    <x v="512"/>
    <d v="2014-02-16T00:00:00"/>
    <s v="Standard Class"/>
    <s v="DJ-13510"/>
    <s v="Don Jones"/>
    <x v="1"/>
    <s v="United States"/>
    <x v="20"/>
    <x v="15"/>
    <n v="10024"/>
    <x v="3"/>
    <s v="OFF-LA-10001297"/>
    <x v="1"/>
    <x v="2"/>
    <x v="483"/>
    <n v="20.7"/>
    <n v="2"/>
    <n v="0"/>
    <n v="9.9359999999999999"/>
  </r>
  <r>
    <n v="8484"/>
    <x v="4217"/>
    <x v="0"/>
    <x v="873"/>
    <d v="2013-09-25T00:00:00"/>
    <s v="Standard Class"/>
    <s v="EN-13780"/>
    <s v="Edward Nazzal"/>
    <x v="0"/>
    <s v="United States"/>
    <x v="354"/>
    <x v="12"/>
    <n v="49505"/>
    <x v="2"/>
    <s v="OFF-BI-10004828"/>
    <x v="1"/>
    <x v="8"/>
    <x v="1578"/>
    <n v="83.7"/>
    <n v="5"/>
    <n v="0"/>
    <n v="41.012999999999998"/>
  </r>
  <r>
    <n v="8485"/>
    <x v="4218"/>
    <x v="3"/>
    <x v="241"/>
    <d v="2014-09-25T00:00:00"/>
    <s v="Same Day"/>
    <s v="PB-19150"/>
    <s v="Philip Brown"/>
    <x v="0"/>
    <s v="United States"/>
    <x v="4"/>
    <x v="4"/>
    <n v="98115"/>
    <x v="1"/>
    <s v="FUR-FU-10002759"/>
    <x v="0"/>
    <x v="5"/>
    <x v="555"/>
    <n v="199.8"/>
    <n v="10"/>
    <n v="0"/>
    <n v="71.927999999999997"/>
  </r>
  <r>
    <n v="8486"/>
    <x v="4219"/>
    <x v="3"/>
    <x v="996"/>
    <d v="2014-01-04T00:00:00"/>
    <s v="Standard Class"/>
    <s v="BD-11560"/>
    <s v="Brendan Dodson"/>
    <x v="2"/>
    <s v="United States"/>
    <x v="201"/>
    <x v="1"/>
    <n v="93727"/>
    <x v="1"/>
    <s v="OFF-PA-10000740"/>
    <x v="1"/>
    <x v="10"/>
    <x v="1239"/>
    <n v="45.68"/>
    <n v="2"/>
    <n v="0"/>
    <n v="21.012799999999999"/>
  </r>
  <r>
    <n v="8487"/>
    <x v="4219"/>
    <x v="3"/>
    <x v="996"/>
    <d v="2014-01-04T00:00:00"/>
    <s v="Standard Class"/>
    <s v="BD-11560"/>
    <s v="Brendan Dodson"/>
    <x v="2"/>
    <s v="United States"/>
    <x v="201"/>
    <x v="1"/>
    <n v="93727"/>
    <x v="1"/>
    <s v="OFF-PA-10001144"/>
    <x v="1"/>
    <x v="10"/>
    <x v="161"/>
    <n v="110.96"/>
    <n v="2"/>
    <n v="0"/>
    <n v="53.260800000000003"/>
  </r>
  <r>
    <n v="8488"/>
    <x v="4219"/>
    <x v="3"/>
    <x v="996"/>
    <d v="2014-01-04T00:00:00"/>
    <s v="Standard Class"/>
    <s v="BD-11560"/>
    <s v="Brendan Dodson"/>
    <x v="2"/>
    <s v="United States"/>
    <x v="201"/>
    <x v="1"/>
    <n v="93727"/>
    <x v="1"/>
    <s v="OFF-PA-10000859"/>
    <x v="1"/>
    <x v="10"/>
    <x v="1721"/>
    <n v="11.94"/>
    <n v="3"/>
    <n v="0"/>
    <n v="5.97"/>
  </r>
  <r>
    <n v="8489"/>
    <x v="4220"/>
    <x v="0"/>
    <x v="1056"/>
    <d v="2013-04-02T00:00:00"/>
    <s v="Second Class"/>
    <s v="SE-20110"/>
    <s v="Sanjit Engle"/>
    <x v="0"/>
    <s v="United States"/>
    <x v="81"/>
    <x v="17"/>
    <n v="22204"/>
    <x v="0"/>
    <s v="TEC-MA-10001127"/>
    <x v="2"/>
    <x v="15"/>
    <x v="1610"/>
    <n v="8749.9500000000007"/>
    <n v="5"/>
    <n v="0"/>
    <n v="2799.9839999999999"/>
  </r>
  <r>
    <n v="8490"/>
    <x v="4220"/>
    <x v="0"/>
    <x v="1056"/>
    <d v="2013-04-02T00:00:00"/>
    <s v="Second Class"/>
    <s v="SE-20110"/>
    <s v="Sanjit Engle"/>
    <x v="0"/>
    <s v="United States"/>
    <x v="81"/>
    <x v="17"/>
    <n v="22204"/>
    <x v="0"/>
    <s v="OFF-BI-10002557"/>
    <x v="1"/>
    <x v="8"/>
    <x v="246"/>
    <n v="36.4"/>
    <n v="8"/>
    <n v="0"/>
    <n v="18.2"/>
  </r>
  <r>
    <n v="8491"/>
    <x v="4220"/>
    <x v="0"/>
    <x v="1056"/>
    <d v="2013-04-02T00:00:00"/>
    <s v="Second Class"/>
    <s v="SE-20110"/>
    <s v="Sanjit Engle"/>
    <x v="0"/>
    <s v="United States"/>
    <x v="81"/>
    <x v="17"/>
    <n v="22204"/>
    <x v="0"/>
    <s v="FUR-FU-10001731"/>
    <x v="0"/>
    <x v="5"/>
    <x v="1547"/>
    <n v="18.690000000000001"/>
    <n v="7"/>
    <n v="0"/>
    <n v="7.1021999999999998"/>
  </r>
  <r>
    <n v="8492"/>
    <x v="4221"/>
    <x v="3"/>
    <x v="437"/>
    <d v="2014-12-07T00:00:00"/>
    <s v="Standard Class"/>
    <s v="AT-10735"/>
    <s v="Annie Thurman"/>
    <x v="0"/>
    <s v="United States"/>
    <x v="1"/>
    <x v="1"/>
    <n v="90049"/>
    <x v="1"/>
    <s v="OFF-FA-10001135"/>
    <x v="1"/>
    <x v="13"/>
    <x v="1060"/>
    <n v="5.94"/>
    <n v="3"/>
    <n v="0"/>
    <n v="0.1188"/>
  </r>
  <r>
    <n v="8493"/>
    <x v="4222"/>
    <x v="1"/>
    <x v="924"/>
    <d v="2012-10-28T00:00:00"/>
    <s v="Standard Class"/>
    <s v="CC-12685"/>
    <s v="Craig Carroll"/>
    <x v="0"/>
    <s v="United States"/>
    <x v="270"/>
    <x v="5"/>
    <n v="79424"/>
    <x v="2"/>
    <s v="OFF-PA-10000069"/>
    <x v="1"/>
    <x v="10"/>
    <x v="1569"/>
    <n v="60.735999999999997"/>
    <n v="8"/>
    <n v="0.2"/>
    <n v="20.4984"/>
  </r>
  <r>
    <n v="8494"/>
    <x v="4222"/>
    <x v="1"/>
    <x v="924"/>
    <d v="2012-10-28T00:00:00"/>
    <s v="Standard Class"/>
    <s v="CC-12685"/>
    <s v="Craig Carroll"/>
    <x v="0"/>
    <s v="United States"/>
    <x v="270"/>
    <x v="5"/>
    <n v="79424"/>
    <x v="2"/>
    <s v="TEC-CO-10001943"/>
    <x v="2"/>
    <x v="16"/>
    <x v="1666"/>
    <n v="479.976"/>
    <n v="3"/>
    <n v="0.2"/>
    <n v="161.99189999999999"/>
  </r>
  <r>
    <n v="8495"/>
    <x v="4222"/>
    <x v="1"/>
    <x v="924"/>
    <d v="2012-10-28T00:00:00"/>
    <s v="Standard Class"/>
    <s v="CC-12685"/>
    <s v="Craig Carroll"/>
    <x v="0"/>
    <s v="United States"/>
    <x v="270"/>
    <x v="5"/>
    <n v="79424"/>
    <x v="2"/>
    <s v="OFF-BI-10000977"/>
    <x v="1"/>
    <x v="8"/>
    <x v="982"/>
    <n v="6.08"/>
    <n v="1"/>
    <n v="0.8"/>
    <n v="-10.336"/>
  </r>
  <r>
    <n v="8496"/>
    <x v="4223"/>
    <x v="0"/>
    <x v="499"/>
    <d v="2013-09-12T00:00:00"/>
    <s v="Standard Class"/>
    <s v="AS-10225"/>
    <s v="Alan Schoenberger"/>
    <x v="1"/>
    <s v="United States"/>
    <x v="497"/>
    <x v="22"/>
    <n v="80501"/>
    <x v="1"/>
    <s v="TEC-AC-10002942"/>
    <x v="2"/>
    <x v="11"/>
    <x v="1597"/>
    <n v="165.6"/>
    <n v="3"/>
    <n v="0.2"/>
    <n v="-6.21"/>
  </r>
  <r>
    <n v="8497"/>
    <x v="4224"/>
    <x v="2"/>
    <x v="1195"/>
    <d v="2011-08-03T00:00:00"/>
    <s v="Second Class"/>
    <s v="AB-10150"/>
    <s v="Aimee Bixby"/>
    <x v="0"/>
    <s v="United States"/>
    <x v="181"/>
    <x v="15"/>
    <n v="10701"/>
    <x v="3"/>
    <s v="OFF-AR-10000588"/>
    <x v="1"/>
    <x v="6"/>
    <x v="393"/>
    <n v="59.52"/>
    <n v="3"/>
    <n v="0"/>
    <n v="15.475199999999999"/>
  </r>
  <r>
    <n v="8498"/>
    <x v="4224"/>
    <x v="2"/>
    <x v="1195"/>
    <d v="2011-08-03T00:00:00"/>
    <s v="Second Class"/>
    <s v="AB-10150"/>
    <s v="Aimee Bixby"/>
    <x v="0"/>
    <s v="United States"/>
    <x v="181"/>
    <x v="15"/>
    <n v="10701"/>
    <x v="3"/>
    <s v="TEC-AC-10002001"/>
    <x v="2"/>
    <x v="11"/>
    <x v="262"/>
    <n v="479.97"/>
    <n v="3"/>
    <n v="0"/>
    <n v="177.5889"/>
  </r>
  <r>
    <n v="8499"/>
    <x v="4224"/>
    <x v="2"/>
    <x v="1195"/>
    <d v="2011-08-03T00:00:00"/>
    <s v="Second Class"/>
    <s v="AB-10150"/>
    <s v="Aimee Bixby"/>
    <x v="0"/>
    <s v="United States"/>
    <x v="181"/>
    <x v="15"/>
    <n v="10701"/>
    <x v="3"/>
    <s v="OFF-SU-10000381"/>
    <x v="1"/>
    <x v="14"/>
    <x v="654"/>
    <n v="18.62"/>
    <n v="2"/>
    <n v="0"/>
    <n v="5.3997999999999999"/>
  </r>
  <r>
    <n v="8500"/>
    <x v="4224"/>
    <x v="2"/>
    <x v="1195"/>
    <d v="2011-08-03T00:00:00"/>
    <s v="Second Class"/>
    <s v="AB-10150"/>
    <s v="Aimee Bixby"/>
    <x v="0"/>
    <s v="United States"/>
    <x v="181"/>
    <x v="15"/>
    <n v="10701"/>
    <x v="3"/>
    <s v="OFF-BI-10001617"/>
    <x v="1"/>
    <x v="8"/>
    <x v="1315"/>
    <n v="49.631999999999998"/>
    <n v="6"/>
    <n v="0.2"/>
    <n v="16.750800000000002"/>
  </r>
  <r>
    <n v="8501"/>
    <x v="4224"/>
    <x v="2"/>
    <x v="1195"/>
    <d v="2011-08-03T00:00:00"/>
    <s v="Second Class"/>
    <s v="AB-10150"/>
    <s v="Aimee Bixby"/>
    <x v="0"/>
    <s v="United States"/>
    <x v="181"/>
    <x v="15"/>
    <n v="10701"/>
    <x v="3"/>
    <s v="OFF-PA-10001878"/>
    <x v="1"/>
    <x v="10"/>
    <x v="1161"/>
    <n v="97.82"/>
    <n v="2"/>
    <n v="0"/>
    <n v="45.9754"/>
  </r>
  <r>
    <n v="8502"/>
    <x v="4225"/>
    <x v="1"/>
    <x v="879"/>
    <d v="2012-03-03T00:00:00"/>
    <s v="Second Class"/>
    <s v="DH-13075"/>
    <s v="Dave Hallsten"/>
    <x v="1"/>
    <s v="United States"/>
    <x v="1"/>
    <x v="1"/>
    <n v="90045"/>
    <x v="1"/>
    <s v="TEC-PH-10000376"/>
    <x v="2"/>
    <x v="7"/>
    <x v="428"/>
    <n v="15.984"/>
    <n v="2"/>
    <n v="0.2"/>
    <n v="1.1988000000000001"/>
  </r>
  <r>
    <n v="8503"/>
    <x v="4225"/>
    <x v="1"/>
    <x v="879"/>
    <d v="2012-03-03T00:00:00"/>
    <s v="Second Class"/>
    <s v="DH-13075"/>
    <s v="Dave Hallsten"/>
    <x v="1"/>
    <s v="United States"/>
    <x v="1"/>
    <x v="1"/>
    <n v="90045"/>
    <x v="1"/>
    <s v="FUR-CH-10003396"/>
    <x v="0"/>
    <x v="1"/>
    <x v="385"/>
    <n v="184.75200000000001"/>
    <n v="3"/>
    <n v="0.2"/>
    <n v="-20.784600000000001"/>
  </r>
  <r>
    <n v="8504"/>
    <x v="4226"/>
    <x v="2"/>
    <x v="980"/>
    <d v="2011-02-25T00:00:00"/>
    <s v="Standard Class"/>
    <s v="SR-20740"/>
    <s v="Steven Roelle"/>
    <x v="2"/>
    <s v="United States"/>
    <x v="1"/>
    <x v="1"/>
    <n v="90049"/>
    <x v="1"/>
    <s v="OFF-PA-10003363"/>
    <x v="1"/>
    <x v="10"/>
    <x v="1520"/>
    <n v="12.96"/>
    <n v="2"/>
    <n v="0"/>
    <n v="6.2207999999999997"/>
  </r>
  <r>
    <n v="8505"/>
    <x v="4227"/>
    <x v="0"/>
    <x v="440"/>
    <d v="2013-07-05T00:00:00"/>
    <s v="Standard Class"/>
    <s v="NR-18550"/>
    <s v="Nick Radford"/>
    <x v="0"/>
    <s v="United States"/>
    <x v="112"/>
    <x v="5"/>
    <n v="79109"/>
    <x v="2"/>
    <s v="FUR-CH-10003298"/>
    <x v="0"/>
    <x v="1"/>
    <x v="1567"/>
    <n v="366.74400000000003"/>
    <n v="4"/>
    <n v="0.3"/>
    <n v="-110.0232"/>
  </r>
  <r>
    <n v="8506"/>
    <x v="4228"/>
    <x v="0"/>
    <x v="387"/>
    <d v="2013-03-13T00:00:00"/>
    <s v="Standard Class"/>
    <s v="SJ-20125"/>
    <s v="Sanjit Jacobs"/>
    <x v="2"/>
    <s v="United States"/>
    <x v="61"/>
    <x v="5"/>
    <n v="75217"/>
    <x v="2"/>
    <s v="OFF-BI-10001757"/>
    <x v="1"/>
    <x v="8"/>
    <x v="1158"/>
    <n v="8.8559999999999999"/>
    <n v="9"/>
    <n v="0.8"/>
    <n v="-14.169600000000001"/>
  </r>
  <r>
    <n v="8507"/>
    <x v="4228"/>
    <x v="0"/>
    <x v="387"/>
    <d v="2013-03-13T00:00:00"/>
    <s v="Standard Class"/>
    <s v="SJ-20125"/>
    <s v="Sanjit Jacobs"/>
    <x v="2"/>
    <s v="United States"/>
    <x v="61"/>
    <x v="5"/>
    <n v="75217"/>
    <x v="2"/>
    <s v="TEC-AC-10004633"/>
    <x v="2"/>
    <x v="11"/>
    <x v="60"/>
    <n v="27.96"/>
    <n v="5"/>
    <n v="0.2"/>
    <n v="8.3879999999999999"/>
  </r>
  <r>
    <n v="8508"/>
    <x v="4228"/>
    <x v="0"/>
    <x v="387"/>
    <d v="2013-03-13T00:00:00"/>
    <s v="Standard Class"/>
    <s v="SJ-20125"/>
    <s v="Sanjit Jacobs"/>
    <x v="2"/>
    <s v="United States"/>
    <x v="61"/>
    <x v="5"/>
    <n v="75217"/>
    <x v="2"/>
    <s v="OFF-EN-10001453"/>
    <x v="1"/>
    <x v="12"/>
    <x v="1676"/>
    <n v="146.352"/>
    <n v="3"/>
    <n v="0.2"/>
    <n v="49.393799999999999"/>
  </r>
  <r>
    <n v="8509"/>
    <x v="4229"/>
    <x v="1"/>
    <x v="555"/>
    <d v="2012-12-14T00:00:00"/>
    <s v="First Class"/>
    <s v="CA-12775"/>
    <s v="Cynthia Arntzen"/>
    <x v="0"/>
    <s v="United States"/>
    <x v="66"/>
    <x v="12"/>
    <n v="48205"/>
    <x v="2"/>
    <s v="TEC-AC-10004761"/>
    <x v="2"/>
    <x v="11"/>
    <x v="778"/>
    <n v="175.23"/>
    <n v="11"/>
    <n v="0"/>
    <n v="61.330500000000001"/>
  </r>
  <r>
    <n v="8510"/>
    <x v="4229"/>
    <x v="1"/>
    <x v="555"/>
    <d v="2012-12-14T00:00:00"/>
    <s v="First Class"/>
    <s v="CA-12775"/>
    <s v="Cynthia Arntzen"/>
    <x v="0"/>
    <s v="United States"/>
    <x v="66"/>
    <x v="12"/>
    <n v="48205"/>
    <x v="2"/>
    <s v="TEC-PH-10003691"/>
    <x v="2"/>
    <x v="7"/>
    <x v="1398"/>
    <n v="125.99"/>
    <n v="1"/>
    <n v="0"/>
    <n v="31.497499999999999"/>
  </r>
  <r>
    <n v="8511"/>
    <x v="4229"/>
    <x v="1"/>
    <x v="555"/>
    <d v="2012-12-14T00:00:00"/>
    <s v="First Class"/>
    <s v="CA-12775"/>
    <s v="Cynthia Arntzen"/>
    <x v="0"/>
    <s v="United States"/>
    <x v="66"/>
    <x v="12"/>
    <n v="48205"/>
    <x v="2"/>
    <s v="OFF-BI-10004965"/>
    <x v="1"/>
    <x v="8"/>
    <x v="1005"/>
    <n v="23"/>
    <n v="2"/>
    <n v="0"/>
    <n v="10.35"/>
  </r>
  <r>
    <n v="8512"/>
    <x v="4230"/>
    <x v="0"/>
    <x v="596"/>
    <d v="2013-12-27T00:00:00"/>
    <s v="Standard Class"/>
    <s v="LC-16885"/>
    <s v="Lena Creighton"/>
    <x v="0"/>
    <s v="United States"/>
    <x v="20"/>
    <x v="15"/>
    <n v="10035"/>
    <x v="3"/>
    <s v="OFF-BI-10004233"/>
    <x v="1"/>
    <x v="8"/>
    <x v="1377"/>
    <n v="25.584"/>
    <n v="2"/>
    <n v="0.2"/>
    <n v="8.9543999999999997"/>
  </r>
  <r>
    <n v="8513"/>
    <x v="4231"/>
    <x v="0"/>
    <x v="1056"/>
    <d v="2013-08-02T00:00:00"/>
    <s v="Standard Class"/>
    <s v="NS-18640"/>
    <s v="Noel Staavos"/>
    <x v="1"/>
    <s v="United States"/>
    <x v="12"/>
    <x v="5"/>
    <n v="77041"/>
    <x v="2"/>
    <s v="FUR-FU-10003601"/>
    <x v="0"/>
    <x v="5"/>
    <x v="729"/>
    <n v="73.784000000000006"/>
    <n v="2"/>
    <n v="0.6"/>
    <n v="-77.473200000000006"/>
  </r>
  <r>
    <n v="8514"/>
    <x v="4232"/>
    <x v="3"/>
    <x v="929"/>
    <d v="2014-10-06T00:00:00"/>
    <s v="Standard Class"/>
    <s v="NS-18640"/>
    <s v="Noel Staavos"/>
    <x v="1"/>
    <s v="United States"/>
    <x v="333"/>
    <x v="2"/>
    <n v="32839"/>
    <x v="0"/>
    <s v="OFF-PA-10002787"/>
    <x v="1"/>
    <x v="10"/>
    <x v="1267"/>
    <n v="20.736000000000001"/>
    <n v="4"/>
    <n v="0.2"/>
    <n v="7.2576000000000001"/>
  </r>
  <r>
    <n v="8515"/>
    <x v="4233"/>
    <x v="1"/>
    <x v="291"/>
    <d v="2012-08-26T00:00:00"/>
    <s v="Standard Class"/>
    <s v="HG-14965"/>
    <s v="Henry Goldwyn"/>
    <x v="1"/>
    <s v="United States"/>
    <x v="159"/>
    <x v="0"/>
    <n v="41042"/>
    <x v="0"/>
    <s v="OFF-AR-10003602"/>
    <x v="1"/>
    <x v="6"/>
    <x v="239"/>
    <n v="17.52"/>
    <n v="3"/>
    <n v="0"/>
    <n v="8.2344000000000008"/>
  </r>
  <r>
    <n v="8516"/>
    <x v="4233"/>
    <x v="1"/>
    <x v="291"/>
    <d v="2012-08-26T00:00:00"/>
    <s v="Standard Class"/>
    <s v="HG-14965"/>
    <s v="Henry Goldwyn"/>
    <x v="1"/>
    <s v="United States"/>
    <x v="159"/>
    <x v="0"/>
    <n v="41042"/>
    <x v="0"/>
    <s v="OFF-AR-10002053"/>
    <x v="1"/>
    <x v="6"/>
    <x v="79"/>
    <n v="35.76"/>
    <n v="12"/>
    <n v="0"/>
    <n v="10.0128"/>
  </r>
  <r>
    <n v="8517"/>
    <x v="4234"/>
    <x v="0"/>
    <x v="281"/>
    <d v="2013-12-04T00:00:00"/>
    <s v="Standard Class"/>
    <s v="SF-20200"/>
    <s v="Sarah Foster"/>
    <x v="0"/>
    <s v="United States"/>
    <x v="20"/>
    <x v="15"/>
    <n v="10009"/>
    <x v="3"/>
    <s v="OFF-AR-10002833"/>
    <x v="1"/>
    <x v="6"/>
    <x v="6"/>
    <n v="3.64"/>
    <n v="2"/>
    <n v="0"/>
    <n v="0.98280000000000001"/>
  </r>
  <r>
    <n v="8518"/>
    <x v="4235"/>
    <x v="3"/>
    <x v="400"/>
    <d v="2014-08-06T00:00:00"/>
    <s v="Second Class"/>
    <s v="EM-14065"/>
    <s v="Erin Mull"/>
    <x v="0"/>
    <s v="United States"/>
    <x v="326"/>
    <x v="5"/>
    <n v="75034"/>
    <x v="2"/>
    <s v="FUR-FU-10002501"/>
    <x v="0"/>
    <x v="5"/>
    <x v="1284"/>
    <n v="30.335999999999999"/>
    <n v="6"/>
    <n v="0.6"/>
    <n v="-17.443200000000001"/>
  </r>
  <r>
    <n v="8519"/>
    <x v="4236"/>
    <x v="3"/>
    <x v="769"/>
    <d v="2014-11-12T00:00:00"/>
    <s v="Standard Class"/>
    <s v="DO-13645"/>
    <s v="Doug O'Connell"/>
    <x v="0"/>
    <s v="United States"/>
    <x v="267"/>
    <x v="30"/>
    <n v="7501"/>
    <x v="3"/>
    <s v="FUR-FU-10002506"/>
    <x v="0"/>
    <x v="5"/>
    <x v="1802"/>
    <n v="12.99"/>
    <n v="1"/>
    <n v="0"/>
    <n v="1.5588"/>
  </r>
  <r>
    <n v="8520"/>
    <x v="4236"/>
    <x v="3"/>
    <x v="769"/>
    <d v="2014-11-12T00:00:00"/>
    <s v="Standard Class"/>
    <s v="DO-13645"/>
    <s v="Doug O'Connell"/>
    <x v="0"/>
    <s v="United States"/>
    <x v="267"/>
    <x v="30"/>
    <n v="7501"/>
    <x v="3"/>
    <s v="FUR-CH-10003817"/>
    <x v="0"/>
    <x v="1"/>
    <x v="162"/>
    <n v="182.22"/>
    <n v="3"/>
    <n v="0"/>
    <n v="45.555"/>
  </r>
  <r>
    <n v="8521"/>
    <x v="4236"/>
    <x v="3"/>
    <x v="769"/>
    <d v="2014-11-12T00:00:00"/>
    <s v="Standard Class"/>
    <s v="DO-13645"/>
    <s v="Doug O'Connell"/>
    <x v="0"/>
    <s v="United States"/>
    <x v="267"/>
    <x v="30"/>
    <n v="7501"/>
    <x v="3"/>
    <s v="FUR-CH-10004860"/>
    <x v="0"/>
    <x v="1"/>
    <x v="210"/>
    <n v="302.94"/>
    <n v="3"/>
    <n v="0"/>
    <n v="18.176400000000001"/>
  </r>
  <r>
    <n v="8522"/>
    <x v="4237"/>
    <x v="0"/>
    <x v="383"/>
    <d v="2013-01-15T00:00:00"/>
    <s v="Standard Class"/>
    <s v="MP-17470"/>
    <s v="Mark Packer"/>
    <x v="2"/>
    <s v="United States"/>
    <x v="38"/>
    <x v="24"/>
    <n v="43229"/>
    <x v="3"/>
    <s v="FUR-FU-10002268"/>
    <x v="0"/>
    <x v="5"/>
    <x v="860"/>
    <n v="54.991999999999997"/>
    <n v="14"/>
    <n v="0.2"/>
    <n v="8.9361999999999995"/>
  </r>
  <r>
    <n v="8523"/>
    <x v="4238"/>
    <x v="0"/>
    <x v="178"/>
    <d v="2013-08-04T00:00:00"/>
    <s v="Standard Class"/>
    <s v="MY-18295"/>
    <s v="Muhammed Yedwab"/>
    <x v="1"/>
    <s v="United States"/>
    <x v="158"/>
    <x v="6"/>
    <n v="53209"/>
    <x v="2"/>
    <s v="TEC-PH-10000148"/>
    <x v="2"/>
    <x v="7"/>
    <x v="771"/>
    <n v="12.99"/>
    <n v="1"/>
    <n v="0"/>
    <n v="0.25979999999999998"/>
  </r>
  <r>
    <n v="8524"/>
    <x v="4239"/>
    <x v="3"/>
    <x v="296"/>
    <d v="2014-09-26T00:00:00"/>
    <s v="Standard Class"/>
    <s v="DB-13615"/>
    <s v="Doug Bickford"/>
    <x v="0"/>
    <s v="United States"/>
    <x v="8"/>
    <x v="1"/>
    <n v="94109"/>
    <x v="1"/>
    <s v="OFF-PA-10004082"/>
    <x v="1"/>
    <x v="10"/>
    <x v="224"/>
    <n v="55.86"/>
    <n v="7"/>
    <n v="0"/>
    <n v="27.93"/>
  </r>
  <r>
    <n v="8525"/>
    <x v="4240"/>
    <x v="3"/>
    <x v="633"/>
    <d v="2014-03-17T00:00:00"/>
    <s v="Same Day"/>
    <s v="SP-20920"/>
    <s v="Susan Pistek"/>
    <x v="0"/>
    <s v="United States"/>
    <x v="38"/>
    <x v="24"/>
    <n v="43229"/>
    <x v="3"/>
    <s v="TEC-PH-10004348"/>
    <x v="2"/>
    <x v="7"/>
    <x v="978"/>
    <n v="44.375999999999998"/>
    <n v="2"/>
    <n v="0.4"/>
    <n v="-7.3959999999999999"/>
  </r>
  <r>
    <n v="8526"/>
    <x v="4240"/>
    <x v="3"/>
    <x v="633"/>
    <d v="2014-03-17T00:00:00"/>
    <s v="Same Day"/>
    <s v="SP-20920"/>
    <s v="Susan Pistek"/>
    <x v="0"/>
    <s v="United States"/>
    <x v="38"/>
    <x v="24"/>
    <n v="43229"/>
    <x v="3"/>
    <s v="FUR-FU-10003424"/>
    <x v="0"/>
    <x v="5"/>
    <x v="1659"/>
    <n v="51.264000000000003"/>
    <n v="6"/>
    <n v="0.2"/>
    <n v="7.6896000000000004"/>
  </r>
  <r>
    <n v="8527"/>
    <x v="4240"/>
    <x v="3"/>
    <x v="633"/>
    <d v="2014-03-17T00:00:00"/>
    <s v="Same Day"/>
    <s v="SP-20920"/>
    <s v="Susan Pistek"/>
    <x v="0"/>
    <s v="United States"/>
    <x v="38"/>
    <x v="24"/>
    <n v="43229"/>
    <x v="3"/>
    <s v="OFF-BI-10004654"/>
    <x v="1"/>
    <x v="8"/>
    <x v="68"/>
    <n v="5.1929999999999996"/>
    <n v="3"/>
    <n v="0.7"/>
    <n v="-3.4620000000000002"/>
  </r>
  <r>
    <n v="8528"/>
    <x v="4240"/>
    <x v="3"/>
    <x v="633"/>
    <d v="2014-03-17T00:00:00"/>
    <s v="Same Day"/>
    <s v="SP-20920"/>
    <s v="Susan Pistek"/>
    <x v="0"/>
    <s v="United States"/>
    <x v="38"/>
    <x v="24"/>
    <n v="43229"/>
    <x v="3"/>
    <s v="TEC-AC-10004571"/>
    <x v="2"/>
    <x v="11"/>
    <x v="404"/>
    <n v="159.98400000000001"/>
    <n v="2"/>
    <n v="0.2"/>
    <n v="43.995600000000003"/>
  </r>
  <r>
    <n v="8529"/>
    <x v="4240"/>
    <x v="3"/>
    <x v="633"/>
    <d v="2014-03-17T00:00:00"/>
    <s v="Same Day"/>
    <s v="SP-20920"/>
    <s v="Susan Pistek"/>
    <x v="0"/>
    <s v="United States"/>
    <x v="38"/>
    <x v="24"/>
    <n v="43229"/>
    <x v="3"/>
    <s v="OFF-ST-10000675"/>
    <x v="1"/>
    <x v="4"/>
    <x v="295"/>
    <n v="54.223999999999997"/>
    <n v="2"/>
    <n v="0.2"/>
    <n v="3.3889999999999998"/>
  </r>
  <r>
    <n v="8530"/>
    <x v="4241"/>
    <x v="3"/>
    <x v="468"/>
    <d v="2014-11-18T00:00:00"/>
    <s v="Standard Class"/>
    <s v="ME-17320"/>
    <s v="Maria Etezadi"/>
    <x v="2"/>
    <s v="United States"/>
    <x v="1"/>
    <x v="1"/>
    <n v="90008"/>
    <x v="1"/>
    <s v="FUR-CH-10001714"/>
    <x v="0"/>
    <x v="1"/>
    <x v="1295"/>
    <n v="241.42400000000001"/>
    <n v="2"/>
    <n v="0.2"/>
    <n v="-36.2136"/>
  </r>
  <r>
    <n v="8531"/>
    <x v="4242"/>
    <x v="0"/>
    <x v="885"/>
    <d v="2013-07-12T00:00:00"/>
    <s v="Standard Class"/>
    <s v="BS-11755"/>
    <s v="Bruce Stewart"/>
    <x v="0"/>
    <s v="United States"/>
    <x v="66"/>
    <x v="12"/>
    <n v="48227"/>
    <x v="2"/>
    <s v="OFF-PA-10000380"/>
    <x v="1"/>
    <x v="10"/>
    <x v="1281"/>
    <n v="33.36"/>
    <n v="4"/>
    <n v="0"/>
    <n v="16.68"/>
  </r>
  <r>
    <n v="8532"/>
    <x v="4242"/>
    <x v="0"/>
    <x v="885"/>
    <d v="2013-07-12T00:00:00"/>
    <s v="Standard Class"/>
    <s v="BS-11755"/>
    <s v="Bruce Stewart"/>
    <x v="0"/>
    <s v="United States"/>
    <x v="66"/>
    <x v="12"/>
    <n v="48227"/>
    <x v="2"/>
    <s v="OFF-PA-10002713"/>
    <x v="1"/>
    <x v="10"/>
    <x v="317"/>
    <n v="13.76"/>
    <n v="2"/>
    <n v="0"/>
    <n v="6.3296000000000001"/>
  </r>
  <r>
    <n v="8533"/>
    <x v="4242"/>
    <x v="0"/>
    <x v="885"/>
    <d v="2013-07-12T00:00:00"/>
    <s v="Standard Class"/>
    <s v="BS-11755"/>
    <s v="Bruce Stewart"/>
    <x v="0"/>
    <s v="United States"/>
    <x v="66"/>
    <x v="12"/>
    <n v="48227"/>
    <x v="2"/>
    <s v="OFF-ST-10001370"/>
    <x v="1"/>
    <x v="4"/>
    <x v="1023"/>
    <n v="496.86"/>
    <n v="7"/>
    <n v="0"/>
    <n v="24.843"/>
  </r>
  <r>
    <n v="8534"/>
    <x v="4242"/>
    <x v="0"/>
    <x v="885"/>
    <d v="2013-07-12T00:00:00"/>
    <s v="Standard Class"/>
    <s v="BS-11755"/>
    <s v="Bruce Stewart"/>
    <x v="0"/>
    <s v="United States"/>
    <x v="66"/>
    <x v="12"/>
    <n v="48227"/>
    <x v="2"/>
    <s v="FUR-CH-10000513"/>
    <x v="0"/>
    <x v="1"/>
    <x v="70"/>
    <n v="389.97"/>
    <n v="3"/>
    <n v="0"/>
    <n v="35.097299999999997"/>
  </r>
  <r>
    <n v="8535"/>
    <x v="4243"/>
    <x v="1"/>
    <x v="1004"/>
    <d v="2012-01-15T00:00:00"/>
    <s v="Second Class"/>
    <s v="KS-16300"/>
    <s v="Karen Seio"/>
    <x v="1"/>
    <s v="United States"/>
    <x v="38"/>
    <x v="32"/>
    <n v="31907"/>
    <x v="0"/>
    <s v="OFF-LA-10003223"/>
    <x v="1"/>
    <x v="2"/>
    <x v="602"/>
    <n v="9.82"/>
    <n v="2"/>
    <n v="0"/>
    <n v="4.8117999999999999"/>
  </r>
  <r>
    <n v="8536"/>
    <x v="4244"/>
    <x v="2"/>
    <x v="1174"/>
    <d v="2011-05-20T00:00:00"/>
    <s v="Standard Class"/>
    <s v="CC-12475"/>
    <s v="Cindy Chapman"/>
    <x v="0"/>
    <s v="United States"/>
    <x v="8"/>
    <x v="1"/>
    <n v="94122"/>
    <x v="1"/>
    <s v="TEC-AC-10002217"/>
    <x v="2"/>
    <x v="11"/>
    <x v="1178"/>
    <n v="56.4"/>
    <n v="3"/>
    <n v="0"/>
    <n v="3.3839999999999999"/>
  </r>
  <r>
    <n v="8537"/>
    <x v="4245"/>
    <x v="1"/>
    <x v="722"/>
    <d v="2012-11-06T00:00:00"/>
    <s v="Standard Class"/>
    <s v="HD-14785"/>
    <s v="Harold Dahlen"/>
    <x v="2"/>
    <s v="United States"/>
    <x v="10"/>
    <x v="9"/>
    <n v="19143"/>
    <x v="3"/>
    <s v="OFF-BI-10003707"/>
    <x v="1"/>
    <x v="8"/>
    <x v="776"/>
    <n v="18.312000000000001"/>
    <n v="4"/>
    <n v="0.7"/>
    <n v="-12.208"/>
  </r>
  <r>
    <n v="8538"/>
    <x v="4245"/>
    <x v="1"/>
    <x v="722"/>
    <d v="2012-11-06T00:00:00"/>
    <s v="Standard Class"/>
    <s v="HD-14785"/>
    <s v="Harold Dahlen"/>
    <x v="2"/>
    <s v="United States"/>
    <x v="10"/>
    <x v="9"/>
    <n v="19143"/>
    <x v="3"/>
    <s v="OFF-PA-10000552"/>
    <x v="1"/>
    <x v="10"/>
    <x v="1532"/>
    <n v="25.92"/>
    <n v="5"/>
    <n v="0.2"/>
    <n v="9.0719999999999992"/>
  </r>
  <r>
    <n v="8539"/>
    <x v="4245"/>
    <x v="1"/>
    <x v="722"/>
    <d v="2012-11-06T00:00:00"/>
    <s v="Standard Class"/>
    <s v="HD-14785"/>
    <s v="Harold Dahlen"/>
    <x v="2"/>
    <s v="United States"/>
    <x v="10"/>
    <x v="9"/>
    <n v="19143"/>
    <x v="3"/>
    <s v="OFF-AR-10003183"/>
    <x v="1"/>
    <x v="6"/>
    <x v="1390"/>
    <n v="8.016"/>
    <n v="3"/>
    <n v="0.2"/>
    <n v="1.002"/>
  </r>
  <r>
    <n v="8540"/>
    <x v="4246"/>
    <x v="3"/>
    <x v="631"/>
    <d v="2014-03-14T00:00:00"/>
    <s v="Standard Class"/>
    <s v="KB-16315"/>
    <s v="Karl Braun"/>
    <x v="0"/>
    <s v="United States"/>
    <x v="1"/>
    <x v="1"/>
    <n v="90008"/>
    <x v="1"/>
    <s v="TEC-CO-10000971"/>
    <x v="2"/>
    <x v="16"/>
    <x v="1304"/>
    <n v="479.98399999999998"/>
    <n v="2"/>
    <n v="0.2"/>
    <n v="59.997999999999998"/>
  </r>
  <r>
    <n v="8541"/>
    <x v="4246"/>
    <x v="3"/>
    <x v="631"/>
    <d v="2014-03-14T00:00:00"/>
    <s v="Standard Class"/>
    <s v="KB-16315"/>
    <s v="Karl Braun"/>
    <x v="0"/>
    <s v="United States"/>
    <x v="1"/>
    <x v="1"/>
    <n v="90008"/>
    <x v="1"/>
    <s v="OFF-BI-10003910"/>
    <x v="1"/>
    <x v="8"/>
    <x v="8"/>
    <n v="30.84"/>
    <n v="5"/>
    <n v="0.2"/>
    <n v="9.6374999999999993"/>
  </r>
  <r>
    <n v="8542"/>
    <x v="4247"/>
    <x v="1"/>
    <x v="937"/>
    <d v="2012-12-23T00:00:00"/>
    <s v="First Class"/>
    <s v="HR-14830"/>
    <s v="Harold Ryan"/>
    <x v="1"/>
    <s v="United States"/>
    <x v="10"/>
    <x v="9"/>
    <n v="19140"/>
    <x v="3"/>
    <s v="OFF-ST-10001172"/>
    <x v="1"/>
    <x v="4"/>
    <x v="1197"/>
    <n v="33.567999999999998"/>
    <n v="2"/>
    <n v="0.2"/>
    <n v="1.6783999999999999"/>
  </r>
  <r>
    <n v="8543"/>
    <x v="4247"/>
    <x v="1"/>
    <x v="937"/>
    <d v="2012-12-23T00:00:00"/>
    <s v="First Class"/>
    <s v="HR-14830"/>
    <s v="Harold Ryan"/>
    <x v="1"/>
    <s v="United States"/>
    <x v="10"/>
    <x v="9"/>
    <n v="19140"/>
    <x v="3"/>
    <s v="FUR-CH-10001270"/>
    <x v="0"/>
    <x v="1"/>
    <x v="851"/>
    <n v="422.625"/>
    <n v="7"/>
    <n v="0.3"/>
    <n v="0"/>
  </r>
  <r>
    <n v="8544"/>
    <x v="4248"/>
    <x v="2"/>
    <x v="908"/>
    <d v="2011-11-08T00:00:00"/>
    <s v="Standard Class"/>
    <s v="TB-21625"/>
    <s v="Trudy Brown"/>
    <x v="0"/>
    <s v="United States"/>
    <x v="20"/>
    <x v="15"/>
    <n v="10035"/>
    <x v="3"/>
    <s v="TEC-AC-10004571"/>
    <x v="2"/>
    <x v="11"/>
    <x v="404"/>
    <n v="199.98"/>
    <n v="2"/>
    <n v="0"/>
    <n v="83.991600000000005"/>
  </r>
  <r>
    <n v="8545"/>
    <x v="4249"/>
    <x v="0"/>
    <x v="1196"/>
    <d v="2013-01-04T00:00:00"/>
    <s v="Standard Class"/>
    <s v="DS-13180"/>
    <s v="David Smith"/>
    <x v="1"/>
    <s v="United States"/>
    <x v="38"/>
    <x v="32"/>
    <n v="31907"/>
    <x v="0"/>
    <s v="FUR-FU-10004053"/>
    <x v="0"/>
    <x v="5"/>
    <x v="1633"/>
    <n v="20.239999999999998"/>
    <n v="1"/>
    <n v="0"/>
    <n v="8.7032000000000007"/>
  </r>
  <r>
    <n v="8546"/>
    <x v="4249"/>
    <x v="0"/>
    <x v="1196"/>
    <d v="2013-01-04T00:00:00"/>
    <s v="Standard Class"/>
    <s v="DS-13180"/>
    <s v="David Smith"/>
    <x v="1"/>
    <s v="United States"/>
    <x v="38"/>
    <x v="32"/>
    <n v="31907"/>
    <x v="0"/>
    <s v="FUR-FU-10003731"/>
    <x v="0"/>
    <x v="5"/>
    <x v="1593"/>
    <n v="39.92"/>
    <n v="4"/>
    <n v="0"/>
    <n v="11.1776"/>
  </r>
  <r>
    <n v="8547"/>
    <x v="4249"/>
    <x v="0"/>
    <x v="1196"/>
    <d v="2013-01-04T00:00:00"/>
    <s v="Standard Class"/>
    <s v="DS-13180"/>
    <s v="David Smith"/>
    <x v="1"/>
    <s v="United States"/>
    <x v="38"/>
    <x v="32"/>
    <n v="31907"/>
    <x v="0"/>
    <s v="OFF-BI-10000962"/>
    <x v="1"/>
    <x v="8"/>
    <x v="1504"/>
    <n v="32.54"/>
    <n v="2"/>
    <n v="0"/>
    <n v="15.944599999999999"/>
  </r>
  <r>
    <n v="8548"/>
    <x v="4250"/>
    <x v="1"/>
    <x v="901"/>
    <d v="2012-10-12T00:00:00"/>
    <s v="Standard Class"/>
    <s v="GB-14530"/>
    <s v="George Bell"/>
    <x v="1"/>
    <s v="United States"/>
    <x v="1"/>
    <x v="1"/>
    <n v="90049"/>
    <x v="1"/>
    <s v="TEC-AC-10001266"/>
    <x v="2"/>
    <x v="11"/>
    <x v="196"/>
    <n v="39"/>
    <n v="3"/>
    <n v="0"/>
    <n v="17.55"/>
  </r>
  <r>
    <n v="8549"/>
    <x v="4250"/>
    <x v="1"/>
    <x v="901"/>
    <d v="2012-10-12T00:00:00"/>
    <s v="Standard Class"/>
    <s v="GB-14530"/>
    <s v="George Bell"/>
    <x v="1"/>
    <s v="United States"/>
    <x v="1"/>
    <x v="1"/>
    <n v="90049"/>
    <x v="1"/>
    <s v="OFF-LA-10000452"/>
    <x v="1"/>
    <x v="2"/>
    <x v="804"/>
    <n v="12.6"/>
    <n v="4"/>
    <n v="0"/>
    <n v="6.048"/>
  </r>
  <r>
    <n v="8550"/>
    <x v="4251"/>
    <x v="1"/>
    <x v="861"/>
    <d v="2012-12-09T00:00:00"/>
    <s v="First Class"/>
    <s v="GB-14530"/>
    <s v="George Bell"/>
    <x v="1"/>
    <s v="United States"/>
    <x v="34"/>
    <x v="22"/>
    <n v="80013"/>
    <x v="1"/>
    <s v="FUR-FU-10000073"/>
    <x v="0"/>
    <x v="5"/>
    <x v="437"/>
    <n v="24.64"/>
    <n v="4"/>
    <n v="0.2"/>
    <n v="4.0039999999999996"/>
  </r>
  <r>
    <n v="8551"/>
    <x v="4252"/>
    <x v="1"/>
    <x v="789"/>
    <d v="2012-07-24T00:00:00"/>
    <s v="Standard Class"/>
    <s v="VB-21745"/>
    <s v="Victoria Brennan"/>
    <x v="1"/>
    <s v="United States"/>
    <x v="12"/>
    <x v="5"/>
    <n v="77041"/>
    <x v="2"/>
    <s v="OFF-LA-10002368"/>
    <x v="1"/>
    <x v="2"/>
    <x v="1777"/>
    <n v="6.2640000000000002"/>
    <n v="3"/>
    <n v="0.2"/>
    <n v="2.0358000000000001"/>
  </r>
  <r>
    <n v="8552"/>
    <x v="4252"/>
    <x v="1"/>
    <x v="789"/>
    <d v="2012-07-24T00:00:00"/>
    <s v="Standard Class"/>
    <s v="VB-21745"/>
    <s v="Victoria Brennan"/>
    <x v="1"/>
    <s v="United States"/>
    <x v="12"/>
    <x v="5"/>
    <n v="77041"/>
    <x v="2"/>
    <s v="OFF-FA-10004248"/>
    <x v="1"/>
    <x v="13"/>
    <x v="480"/>
    <n v="14.432"/>
    <n v="4"/>
    <n v="0.2"/>
    <n v="3.4276"/>
  </r>
  <r>
    <n v="8553"/>
    <x v="4253"/>
    <x v="2"/>
    <x v="992"/>
    <d v="2011-03-06T00:00:00"/>
    <s v="Standard Class"/>
    <s v="MC-17425"/>
    <s v="Mark Cousins"/>
    <x v="1"/>
    <s v="United States"/>
    <x v="22"/>
    <x v="10"/>
    <n v="60623"/>
    <x v="2"/>
    <s v="TEC-CO-10004202"/>
    <x v="2"/>
    <x v="16"/>
    <x v="836"/>
    <n v="719.976"/>
    <n v="3"/>
    <n v="0.2"/>
    <n v="134.99549999999999"/>
  </r>
  <r>
    <n v="8554"/>
    <x v="4254"/>
    <x v="3"/>
    <x v="38"/>
    <d v="2014-11-21T00:00:00"/>
    <s v="Standard Class"/>
    <s v="CB-12025"/>
    <s v="Cassandra Brandow"/>
    <x v="0"/>
    <s v="United States"/>
    <x v="27"/>
    <x v="19"/>
    <n v="35601"/>
    <x v="0"/>
    <s v="TEC-AC-10000927"/>
    <x v="2"/>
    <x v="11"/>
    <x v="694"/>
    <n v="239.92"/>
    <n v="8"/>
    <n v="0"/>
    <n v="23.992000000000001"/>
  </r>
  <r>
    <n v="8555"/>
    <x v="4255"/>
    <x v="0"/>
    <x v="10"/>
    <d v="2013-12-12T00:00:00"/>
    <s v="First Class"/>
    <s v="PM-18940"/>
    <s v="Paul MacIntyre"/>
    <x v="0"/>
    <s v="United States"/>
    <x v="24"/>
    <x v="17"/>
    <n v="22153"/>
    <x v="0"/>
    <s v="FUR-TA-10002530"/>
    <x v="0"/>
    <x v="3"/>
    <x v="983"/>
    <n v="1056.8599999999999"/>
    <n v="7"/>
    <n v="0"/>
    <n v="158.529"/>
  </r>
  <r>
    <n v="8556"/>
    <x v="4256"/>
    <x v="1"/>
    <x v="204"/>
    <d v="2012-03-22T00:00:00"/>
    <s v="Same Day"/>
    <s v="DC-13285"/>
    <s v="Debra Catini"/>
    <x v="0"/>
    <s v="United States"/>
    <x v="369"/>
    <x v="2"/>
    <n v="33317"/>
    <x v="0"/>
    <s v="TEC-AC-10002567"/>
    <x v="2"/>
    <x v="11"/>
    <x v="423"/>
    <n v="447.94400000000002"/>
    <n v="7"/>
    <n v="0.2"/>
    <n v="89.588800000000006"/>
  </r>
  <r>
    <n v="8557"/>
    <x v="4256"/>
    <x v="1"/>
    <x v="204"/>
    <d v="2012-03-22T00:00:00"/>
    <s v="Same Day"/>
    <s v="DC-13285"/>
    <s v="Debra Catini"/>
    <x v="0"/>
    <s v="United States"/>
    <x v="369"/>
    <x v="2"/>
    <n v="33317"/>
    <x v="0"/>
    <s v="OFF-ST-10002182"/>
    <x v="1"/>
    <x v="4"/>
    <x v="1732"/>
    <n v="150.40799999999999"/>
    <n v="9"/>
    <n v="0.2"/>
    <n v="-33.841799999999999"/>
  </r>
  <r>
    <n v="8558"/>
    <x v="4257"/>
    <x v="0"/>
    <x v="443"/>
    <d v="2013-12-27T00:00:00"/>
    <s v="Second Class"/>
    <s v="LA-16780"/>
    <s v="Laura Armstrong"/>
    <x v="1"/>
    <s v="United States"/>
    <x v="12"/>
    <x v="5"/>
    <n v="77041"/>
    <x v="2"/>
    <s v="TEC-PH-10004539"/>
    <x v="2"/>
    <x v="7"/>
    <x v="852"/>
    <n v="453.57600000000002"/>
    <n v="3"/>
    <n v="0.2"/>
    <n v="39.687899999999999"/>
  </r>
  <r>
    <n v="8559"/>
    <x v="4257"/>
    <x v="0"/>
    <x v="443"/>
    <d v="2013-12-27T00:00:00"/>
    <s v="Second Class"/>
    <s v="LA-16780"/>
    <s v="Laura Armstrong"/>
    <x v="1"/>
    <s v="United States"/>
    <x v="12"/>
    <x v="5"/>
    <n v="77041"/>
    <x v="2"/>
    <s v="OFF-LA-10002945"/>
    <x v="1"/>
    <x v="2"/>
    <x v="1603"/>
    <n v="45.36"/>
    <n v="9"/>
    <n v="0.2"/>
    <n v="14.742000000000001"/>
  </r>
  <r>
    <n v="8560"/>
    <x v="4257"/>
    <x v="0"/>
    <x v="443"/>
    <d v="2013-12-27T00:00:00"/>
    <s v="Second Class"/>
    <s v="LA-16780"/>
    <s v="Laura Armstrong"/>
    <x v="1"/>
    <s v="United States"/>
    <x v="12"/>
    <x v="5"/>
    <n v="77041"/>
    <x v="2"/>
    <s v="TEC-PH-10004345"/>
    <x v="2"/>
    <x v="7"/>
    <x v="1167"/>
    <n v="287.88"/>
    <n v="3"/>
    <n v="0.2"/>
    <n v="35.984999999999999"/>
  </r>
  <r>
    <n v="8561"/>
    <x v="4257"/>
    <x v="0"/>
    <x v="443"/>
    <d v="2013-12-27T00:00:00"/>
    <s v="Second Class"/>
    <s v="LA-16780"/>
    <s v="Laura Armstrong"/>
    <x v="1"/>
    <s v="United States"/>
    <x v="12"/>
    <x v="5"/>
    <n v="77041"/>
    <x v="2"/>
    <s v="TEC-PH-10004912"/>
    <x v="2"/>
    <x v="7"/>
    <x v="1492"/>
    <n v="131.88"/>
    <n v="3"/>
    <n v="0.2"/>
    <n v="14.836499999999999"/>
  </r>
  <r>
    <n v="8562"/>
    <x v="4257"/>
    <x v="0"/>
    <x v="443"/>
    <d v="2013-12-27T00:00:00"/>
    <s v="Second Class"/>
    <s v="LA-16780"/>
    <s v="Laura Armstrong"/>
    <x v="1"/>
    <s v="United States"/>
    <x v="12"/>
    <x v="5"/>
    <n v="77041"/>
    <x v="2"/>
    <s v="FUR-FU-10000206"/>
    <x v="0"/>
    <x v="5"/>
    <x v="392"/>
    <n v="2.3279999999999998"/>
    <n v="2"/>
    <n v="0.6"/>
    <n v="-0.75660000000000005"/>
  </r>
  <r>
    <n v="8563"/>
    <x v="4258"/>
    <x v="0"/>
    <x v="1197"/>
    <d v="2013-07-04T00:00:00"/>
    <s v="Second Class"/>
    <s v="DJ-13420"/>
    <s v="Denny Joy"/>
    <x v="1"/>
    <s v="United States"/>
    <x v="158"/>
    <x v="6"/>
    <n v="53209"/>
    <x v="2"/>
    <s v="FUR-CH-10000847"/>
    <x v="0"/>
    <x v="1"/>
    <x v="986"/>
    <n v="1454.9"/>
    <n v="5"/>
    <n v="0"/>
    <n v="378.274"/>
  </r>
  <r>
    <n v="8564"/>
    <x v="4259"/>
    <x v="3"/>
    <x v="504"/>
    <d v="2014-05-05T00:00:00"/>
    <s v="Standard Class"/>
    <s v="MH-18115"/>
    <s v="Mick Hernandez"/>
    <x v="2"/>
    <s v="United States"/>
    <x v="508"/>
    <x v="2"/>
    <n v="32771"/>
    <x v="0"/>
    <s v="OFF-BI-10000822"/>
    <x v="1"/>
    <x v="8"/>
    <x v="958"/>
    <n v="4.8419999999999996"/>
    <n v="3"/>
    <n v="0.7"/>
    <n v="-3.5508000000000002"/>
  </r>
  <r>
    <n v="8565"/>
    <x v="4259"/>
    <x v="3"/>
    <x v="504"/>
    <d v="2014-05-05T00:00:00"/>
    <s v="Standard Class"/>
    <s v="MH-18115"/>
    <s v="Mick Hernandez"/>
    <x v="2"/>
    <s v="United States"/>
    <x v="508"/>
    <x v="2"/>
    <n v="32771"/>
    <x v="0"/>
    <s v="FUR-FU-10000747"/>
    <x v="0"/>
    <x v="5"/>
    <x v="1742"/>
    <n v="220.70400000000001"/>
    <n v="6"/>
    <n v="0.2"/>
    <n v="-8.2764000000000006"/>
  </r>
  <r>
    <n v="8566"/>
    <x v="4260"/>
    <x v="0"/>
    <x v="1019"/>
    <d v="2013-11-19T00:00:00"/>
    <s v="First Class"/>
    <s v="BG-11035"/>
    <s v="Barry Gonzalez"/>
    <x v="0"/>
    <s v="United States"/>
    <x v="398"/>
    <x v="5"/>
    <n v="75056"/>
    <x v="2"/>
    <s v="TEC-PH-10002350"/>
    <x v="2"/>
    <x v="7"/>
    <x v="1458"/>
    <n v="67.176000000000002"/>
    <n v="3"/>
    <n v="0.2"/>
    <n v="6.7176"/>
  </r>
  <r>
    <n v="8567"/>
    <x v="4260"/>
    <x v="0"/>
    <x v="1019"/>
    <d v="2013-11-19T00:00:00"/>
    <s v="First Class"/>
    <s v="BG-11035"/>
    <s v="Barry Gonzalez"/>
    <x v="0"/>
    <s v="United States"/>
    <x v="398"/>
    <x v="5"/>
    <n v="75056"/>
    <x v="2"/>
    <s v="OFF-PA-10000697"/>
    <x v="1"/>
    <x v="10"/>
    <x v="1370"/>
    <n v="15.231999999999999"/>
    <n v="4"/>
    <n v="0.2"/>
    <n v="5.5216000000000003"/>
  </r>
  <r>
    <n v="8568"/>
    <x v="4261"/>
    <x v="0"/>
    <x v="338"/>
    <d v="2013-11-13T00:00:00"/>
    <s v="First Class"/>
    <s v="SV-20365"/>
    <s v="Seth Vernon"/>
    <x v="0"/>
    <s v="United States"/>
    <x v="21"/>
    <x v="24"/>
    <n v="45373"/>
    <x v="3"/>
    <s v="OFF-PA-10002787"/>
    <x v="1"/>
    <x v="10"/>
    <x v="1267"/>
    <n v="31.103999999999999"/>
    <n v="6"/>
    <n v="0.2"/>
    <n v="10.8864"/>
  </r>
  <r>
    <n v="8569"/>
    <x v="4262"/>
    <x v="0"/>
    <x v="409"/>
    <d v="2013-12-13T00:00:00"/>
    <s v="Standard Class"/>
    <s v="DP-13105"/>
    <s v="Dave Poirier"/>
    <x v="1"/>
    <s v="United States"/>
    <x v="337"/>
    <x v="15"/>
    <n v="11550"/>
    <x v="3"/>
    <s v="OFF-BI-10004318"/>
    <x v="1"/>
    <x v="8"/>
    <x v="1574"/>
    <n v="968.74400000000003"/>
    <n v="7"/>
    <n v="0.2"/>
    <n v="314.84179999999998"/>
  </r>
  <r>
    <n v="8570"/>
    <x v="4262"/>
    <x v="0"/>
    <x v="409"/>
    <d v="2013-12-13T00:00:00"/>
    <s v="Standard Class"/>
    <s v="DP-13105"/>
    <s v="Dave Poirier"/>
    <x v="1"/>
    <s v="United States"/>
    <x v="337"/>
    <x v="15"/>
    <n v="11550"/>
    <x v="3"/>
    <s v="OFF-BI-10001721"/>
    <x v="1"/>
    <x v="8"/>
    <x v="94"/>
    <n v="222.352"/>
    <n v="13"/>
    <n v="0.2"/>
    <n v="77.8232"/>
  </r>
  <r>
    <n v="8571"/>
    <x v="4262"/>
    <x v="0"/>
    <x v="409"/>
    <d v="2013-12-13T00:00:00"/>
    <s v="Standard Class"/>
    <s v="DP-13105"/>
    <s v="Dave Poirier"/>
    <x v="1"/>
    <s v="United States"/>
    <x v="337"/>
    <x v="15"/>
    <n v="11550"/>
    <x v="3"/>
    <s v="TEC-CO-10004202"/>
    <x v="2"/>
    <x v="16"/>
    <x v="836"/>
    <n v="479.98399999999998"/>
    <n v="2"/>
    <n v="0.2"/>
    <n v="89.997"/>
  </r>
  <r>
    <n v="8572"/>
    <x v="4263"/>
    <x v="0"/>
    <x v="1015"/>
    <d v="2013-04-04T00:00:00"/>
    <s v="Same Day"/>
    <s v="SR-20740"/>
    <s v="Steven Roelle"/>
    <x v="2"/>
    <s v="United States"/>
    <x v="61"/>
    <x v="5"/>
    <n v="75081"/>
    <x v="2"/>
    <s v="OFF-PA-10003893"/>
    <x v="1"/>
    <x v="10"/>
    <x v="1096"/>
    <n v="10.272"/>
    <n v="3"/>
    <n v="0.2"/>
    <n v="3.21"/>
  </r>
  <r>
    <n v="8573"/>
    <x v="4264"/>
    <x v="2"/>
    <x v="683"/>
    <d v="2011-02-12T00:00:00"/>
    <s v="Standard Class"/>
    <s v="BT-11680"/>
    <s v="Brian Thompson"/>
    <x v="0"/>
    <s v="United States"/>
    <x v="12"/>
    <x v="5"/>
    <n v="77041"/>
    <x v="2"/>
    <s v="TEC-MA-10004679"/>
    <x v="2"/>
    <x v="15"/>
    <x v="1074"/>
    <n v="998.85"/>
    <n v="5"/>
    <n v="0.4"/>
    <n v="-199.77"/>
  </r>
  <r>
    <n v="8574"/>
    <x v="4265"/>
    <x v="1"/>
    <x v="1182"/>
    <d v="2012-10-22T00:00:00"/>
    <s v="First Class"/>
    <s v="MS-17770"/>
    <s v="Maxwell Schwartz"/>
    <x v="0"/>
    <s v="United States"/>
    <x v="20"/>
    <x v="15"/>
    <n v="10035"/>
    <x v="3"/>
    <s v="OFF-PA-10000249"/>
    <x v="1"/>
    <x v="10"/>
    <x v="33"/>
    <n v="24.56"/>
    <n v="2"/>
    <n v="0"/>
    <n v="11.543200000000001"/>
  </r>
  <r>
    <n v="8575"/>
    <x v="4266"/>
    <x v="2"/>
    <x v="111"/>
    <d v="2011-09-19T00:00:00"/>
    <s v="Same Day"/>
    <s v="JK-15640"/>
    <s v="Jim Kriz"/>
    <x v="2"/>
    <s v="United States"/>
    <x v="8"/>
    <x v="1"/>
    <n v="94110"/>
    <x v="1"/>
    <s v="OFF-FA-10000053"/>
    <x v="1"/>
    <x v="13"/>
    <x v="953"/>
    <n v="5.67"/>
    <n v="3"/>
    <n v="0"/>
    <n v="0.1134"/>
  </r>
  <r>
    <n v="8576"/>
    <x v="4267"/>
    <x v="3"/>
    <x v="151"/>
    <d v="2014-08-31T00:00:00"/>
    <s v="Second Class"/>
    <s v="ST-20530"/>
    <s v="Shui Tom"/>
    <x v="0"/>
    <s v="United States"/>
    <x v="370"/>
    <x v="2"/>
    <n v="34952"/>
    <x v="0"/>
    <s v="OFF-AP-10000804"/>
    <x v="1"/>
    <x v="9"/>
    <x v="561"/>
    <n v="14.336"/>
    <n v="4"/>
    <n v="0.2"/>
    <n v="0.89600000000000002"/>
  </r>
  <r>
    <n v="8577"/>
    <x v="4268"/>
    <x v="3"/>
    <x v="445"/>
    <d v="2014-05-07T00:00:00"/>
    <s v="First Class"/>
    <s v="TS-21505"/>
    <s v="Tony Sayre"/>
    <x v="0"/>
    <s v="United States"/>
    <x v="3"/>
    <x v="38"/>
    <n v="3301"/>
    <x v="3"/>
    <s v="FUR-FU-10004188"/>
    <x v="0"/>
    <x v="5"/>
    <x v="734"/>
    <n v="102.3"/>
    <n v="1"/>
    <n v="0"/>
    <n v="26.597999999999999"/>
  </r>
  <r>
    <n v="8578"/>
    <x v="4269"/>
    <x v="3"/>
    <x v="66"/>
    <d v="2014-12-27T00:00:00"/>
    <s v="Standard Class"/>
    <s v="CM-12190"/>
    <s v="Charlotte Melton"/>
    <x v="0"/>
    <s v="United States"/>
    <x v="30"/>
    <x v="11"/>
    <n v="55901"/>
    <x v="2"/>
    <s v="FUR-TA-10004915"/>
    <x v="0"/>
    <x v="3"/>
    <x v="331"/>
    <n v="607.52"/>
    <n v="2"/>
    <n v="0"/>
    <n v="97.203199999999995"/>
  </r>
  <r>
    <n v="8579"/>
    <x v="4269"/>
    <x v="3"/>
    <x v="66"/>
    <d v="2014-12-27T00:00:00"/>
    <s v="Standard Class"/>
    <s v="CM-12190"/>
    <s v="Charlotte Melton"/>
    <x v="0"/>
    <s v="United States"/>
    <x v="30"/>
    <x v="11"/>
    <n v="55901"/>
    <x v="2"/>
    <s v="OFF-ST-10001228"/>
    <x v="1"/>
    <x v="4"/>
    <x v="445"/>
    <n v="31.16"/>
    <n v="2"/>
    <n v="0"/>
    <n v="7.79"/>
  </r>
  <r>
    <n v="8580"/>
    <x v="4270"/>
    <x v="0"/>
    <x v="797"/>
    <d v="2014-03-01T00:00:00"/>
    <s v="Standard Class"/>
    <s v="JW-15955"/>
    <s v="Joni Wasserman"/>
    <x v="0"/>
    <s v="United States"/>
    <x v="103"/>
    <x v="0"/>
    <n v="40214"/>
    <x v="0"/>
    <s v="OFF-LA-10002368"/>
    <x v="1"/>
    <x v="2"/>
    <x v="1777"/>
    <n v="2.61"/>
    <n v="1"/>
    <n v="0"/>
    <n v="1.2005999999999999"/>
  </r>
  <r>
    <n v="8581"/>
    <x v="4271"/>
    <x v="2"/>
    <x v="671"/>
    <d v="2011-05-22T00:00:00"/>
    <s v="Second Class"/>
    <s v="MC-17590"/>
    <s v="Matt Collister"/>
    <x v="1"/>
    <s v="United States"/>
    <x v="509"/>
    <x v="5"/>
    <n v="78666"/>
    <x v="2"/>
    <s v="FUR-FU-10003489"/>
    <x v="0"/>
    <x v="5"/>
    <x v="1762"/>
    <n v="10.332000000000001"/>
    <n v="3"/>
    <n v="0.6"/>
    <n v="-5.9409000000000001"/>
  </r>
  <r>
    <n v="8582"/>
    <x v="4271"/>
    <x v="2"/>
    <x v="671"/>
    <d v="2011-05-22T00:00:00"/>
    <s v="Second Class"/>
    <s v="MC-17590"/>
    <s v="Matt Collister"/>
    <x v="1"/>
    <s v="United States"/>
    <x v="509"/>
    <x v="5"/>
    <n v="78666"/>
    <x v="2"/>
    <s v="OFF-PA-10000289"/>
    <x v="1"/>
    <x v="10"/>
    <x v="722"/>
    <n v="10.368"/>
    <n v="2"/>
    <n v="0.2"/>
    <n v="3.6288"/>
  </r>
  <r>
    <n v="8583"/>
    <x v="4271"/>
    <x v="2"/>
    <x v="671"/>
    <d v="2011-05-22T00:00:00"/>
    <s v="Second Class"/>
    <s v="MC-17590"/>
    <s v="Matt Collister"/>
    <x v="1"/>
    <s v="United States"/>
    <x v="509"/>
    <x v="5"/>
    <n v="78666"/>
    <x v="2"/>
    <s v="TEC-AC-10004227"/>
    <x v="2"/>
    <x v="11"/>
    <x v="1400"/>
    <n v="20.783999999999999"/>
    <n v="2"/>
    <n v="0.2"/>
    <n v="-3.6372"/>
  </r>
  <r>
    <n v="8584"/>
    <x v="4271"/>
    <x v="2"/>
    <x v="671"/>
    <d v="2011-05-22T00:00:00"/>
    <s v="Second Class"/>
    <s v="MC-17590"/>
    <s v="Matt Collister"/>
    <x v="1"/>
    <s v="United States"/>
    <x v="509"/>
    <x v="5"/>
    <n v="78666"/>
    <x v="2"/>
    <s v="OFF-ST-10000636"/>
    <x v="1"/>
    <x v="4"/>
    <x v="1744"/>
    <n v="66.959999999999994"/>
    <n v="5"/>
    <n v="0.2"/>
    <n v="-13.391999999999999"/>
  </r>
  <r>
    <n v="8585"/>
    <x v="4272"/>
    <x v="2"/>
    <x v="519"/>
    <d v="2011-09-02T00:00:00"/>
    <s v="Second Class"/>
    <s v="MH-17440"/>
    <s v="Mark Haberlin"/>
    <x v="1"/>
    <s v="United States"/>
    <x v="194"/>
    <x v="1"/>
    <n v="92025"/>
    <x v="1"/>
    <s v="OFF-BI-10003676"/>
    <x v="1"/>
    <x v="8"/>
    <x v="816"/>
    <n v="17.248000000000001"/>
    <n v="2"/>
    <n v="0.2"/>
    <n v="6.0368000000000004"/>
  </r>
  <r>
    <n v="8586"/>
    <x v="4273"/>
    <x v="3"/>
    <x v="34"/>
    <d v="2014-12-16T00:00:00"/>
    <s v="Standard Class"/>
    <s v="RD-19720"/>
    <s v="Roger Demir"/>
    <x v="0"/>
    <s v="United States"/>
    <x v="10"/>
    <x v="9"/>
    <n v="19134"/>
    <x v="3"/>
    <s v="OFF-BI-10001116"/>
    <x v="1"/>
    <x v="8"/>
    <x v="1066"/>
    <n v="11.087999999999999"/>
    <n v="7"/>
    <n v="0.7"/>
    <n v="-8.1311999999999998"/>
  </r>
  <r>
    <n v="8587"/>
    <x v="4274"/>
    <x v="3"/>
    <x v="497"/>
    <d v="2014-07-19T00:00:00"/>
    <s v="Standard Class"/>
    <s v="KB-16240"/>
    <s v="Karen Bern"/>
    <x v="1"/>
    <s v="United States"/>
    <x v="1"/>
    <x v="1"/>
    <n v="90049"/>
    <x v="1"/>
    <s v="TEC-AC-10003832"/>
    <x v="2"/>
    <x v="11"/>
    <x v="216"/>
    <n v="1287.45"/>
    <n v="5"/>
    <n v="0"/>
    <n v="244.6155"/>
  </r>
  <r>
    <n v="8588"/>
    <x v="4274"/>
    <x v="3"/>
    <x v="497"/>
    <d v="2014-07-19T00:00:00"/>
    <s v="Standard Class"/>
    <s v="KB-16240"/>
    <s v="Karen Bern"/>
    <x v="1"/>
    <s v="United States"/>
    <x v="1"/>
    <x v="1"/>
    <n v="90049"/>
    <x v="1"/>
    <s v="OFF-AP-10003040"/>
    <x v="1"/>
    <x v="9"/>
    <x v="723"/>
    <n v="168.1"/>
    <n v="5"/>
    <n v="0"/>
    <n v="43.706000000000003"/>
  </r>
  <r>
    <n v="8589"/>
    <x v="4275"/>
    <x v="1"/>
    <x v="1060"/>
    <d v="2012-05-22T00:00:00"/>
    <s v="Standard Class"/>
    <s v="FC-14335"/>
    <s v="Fred Chung"/>
    <x v="1"/>
    <s v="United States"/>
    <x v="10"/>
    <x v="9"/>
    <n v="19140"/>
    <x v="3"/>
    <s v="OFF-ST-10002583"/>
    <x v="1"/>
    <x v="4"/>
    <x v="566"/>
    <n v="51.968000000000004"/>
    <n v="2"/>
    <n v="0.2"/>
    <n v="-10.393599999999999"/>
  </r>
  <r>
    <n v="8590"/>
    <x v="4276"/>
    <x v="3"/>
    <x v="926"/>
    <d v="2014-02-02T00:00:00"/>
    <s v="First Class"/>
    <s v="BD-11770"/>
    <s v="Bryan Davis"/>
    <x v="0"/>
    <s v="United States"/>
    <x v="10"/>
    <x v="9"/>
    <n v="19120"/>
    <x v="3"/>
    <s v="OFF-AR-10002053"/>
    <x v="1"/>
    <x v="6"/>
    <x v="79"/>
    <n v="4.7679999999999998"/>
    <n v="2"/>
    <n v="0.2"/>
    <n v="0.4768"/>
  </r>
  <r>
    <n v="8591"/>
    <x v="4277"/>
    <x v="3"/>
    <x v="365"/>
    <d v="2014-02-10T00:00:00"/>
    <s v="First Class"/>
    <s v="FH-14365"/>
    <s v="Fred Hopkins"/>
    <x v="1"/>
    <s v="United States"/>
    <x v="337"/>
    <x v="15"/>
    <n v="11550"/>
    <x v="3"/>
    <s v="OFF-EN-10004846"/>
    <x v="1"/>
    <x v="12"/>
    <x v="1488"/>
    <n v="7.98"/>
    <n v="3"/>
    <n v="0"/>
    <n v="3.9102000000000001"/>
  </r>
  <r>
    <n v="8592"/>
    <x v="4278"/>
    <x v="3"/>
    <x v="756"/>
    <d v="2014-04-27T00:00:00"/>
    <s v="First Class"/>
    <s v="SO-20335"/>
    <s v="Sean O'Donnell"/>
    <x v="0"/>
    <s v="United States"/>
    <x v="510"/>
    <x v="22"/>
    <n v="80634"/>
    <x v="1"/>
    <s v="OFF-EN-10003134"/>
    <x v="1"/>
    <x v="12"/>
    <x v="33"/>
    <n v="18.687999999999999"/>
    <n v="2"/>
    <n v="0.2"/>
    <n v="7.008"/>
  </r>
  <r>
    <n v="8593"/>
    <x v="4278"/>
    <x v="3"/>
    <x v="756"/>
    <d v="2014-04-27T00:00:00"/>
    <s v="First Class"/>
    <s v="SO-20335"/>
    <s v="Sean O'Donnell"/>
    <x v="0"/>
    <s v="United States"/>
    <x v="510"/>
    <x v="22"/>
    <n v="80634"/>
    <x v="1"/>
    <s v="FUR-FU-10001025"/>
    <x v="0"/>
    <x v="5"/>
    <x v="1699"/>
    <n v="11.664"/>
    <n v="3"/>
    <n v="0.2"/>
    <n v="3.3534000000000002"/>
  </r>
  <r>
    <n v="8594"/>
    <x v="4279"/>
    <x v="3"/>
    <x v="45"/>
    <d v="2014-11-14T00:00:00"/>
    <s v="Standard Class"/>
    <s v="PM-19135"/>
    <s v="Peter McVee"/>
    <x v="2"/>
    <s v="United States"/>
    <x v="108"/>
    <x v="2"/>
    <n v="32216"/>
    <x v="0"/>
    <s v="TEC-AC-10002567"/>
    <x v="2"/>
    <x v="11"/>
    <x v="423"/>
    <n v="191.976"/>
    <n v="3"/>
    <n v="0.2"/>
    <n v="38.395200000000003"/>
  </r>
  <r>
    <n v="8595"/>
    <x v="4279"/>
    <x v="3"/>
    <x v="45"/>
    <d v="2014-11-14T00:00:00"/>
    <s v="Standard Class"/>
    <s v="PM-19135"/>
    <s v="Peter McVee"/>
    <x v="2"/>
    <s v="United States"/>
    <x v="108"/>
    <x v="2"/>
    <n v="32216"/>
    <x v="0"/>
    <s v="TEC-PH-10004094"/>
    <x v="2"/>
    <x v="7"/>
    <x v="1788"/>
    <n v="499.16800000000001"/>
    <n v="4"/>
    <n v="0.2"/>
    <n v="31.198"/>
  </r>
  <r>
    <n v="8596"/>
    <x v="4280"/>
    <x v="2"/>
    <x v="952"/>
    <d v="2011-07-05T00:00:00"/>
    <s v="First Class"/>
    <s v="GD-14590"/>
    <s v="Giulietta Dortch"/>
    <x v="1"/>
    <s v="United States"/>
    <x v="81"/>
    <x v="17"/>
    <n v="22204"/>
    <x v="0"/>
    <s v="OFF-BI-10004364"/>
    <x v="1"/>
    <x v="8"/>
    <x v="302"/>
    <n v="11.88"/>
    <n v="2"/>
    <n v="0"/>
    <n v="5.3460000000000001"/>
  </r>
  <r>
    <n v="8597"/>
    <x v="4280"/>
    <x v="2"/>
    <x v="952"/>
    <d v="2011-07-05T00:00:00"/>
    <s v="First Class"/>
    <s v="GD-14590"/>
    <s v="Giulietta Dortch"/>
    <x v="1"/>
    <s v="United States"/>
    <x v="81"/>
    <x v="17"/>
    <n v="22204"/>
    <x v="0"/>
    <s v="OFF-PA-10000474"/>
    <x v="1"/>
    <x v="10"/>
    <x v="33"/>
    <n v="35.44"/>
    <n v="1"/>
    <n v="0"/>
    <n v="16.6568"/>
  </r>
  <r>
    <n v="8598"/>
    <x v="4281"/>
    <x v="0"/>
    <x v="189"/>
    <d v="2013-01-11T00:00:00"/>
    <s v="Standard Class"/>
    <s v="PA-19060"/>
    <s v="Pete Armstrong"/>
    <x v="2"/>
    <s v="United States"/>
    <x v="8"/>
    <x v="1"/>
    <n v="94122"/>
    <x v="1"/>
    <s v="OFF-BI-10004308"/>
    <x v="1"/>
    <x v="8"/>
    <x v="1767"/>
    <n v="67.135999999999996"/>
    <n v="4"/>
    <n v="0.2"/>
    <n v="25.175999999999998"/>
  </r>
  <r>
    <n v="8599"/>
    <x v="4282"/>
    <x v="2"/>
    <x v="35"/>
    <d v="2011-01-12T00:00:00"/>
    <s v="Standard Class"/>
    <s v="LS-17200"/>
    <s v="Luke Schmidt"/>
    <x v="1"/>
    <s v="United States"/>
    <x v="201"/>
    <x v="1"/>
    <n v="93727"/>
    <x v="1"/>
    <s v="OFF-BI-10002012"/>
    <x v="1"/>
    <x v="8"/>
    <x v="742"/>
    <n v="4.32"/>
    <n v="3"/>
    <n v="0.2"/>
    <n v="1.512"/>
  </r>
  <r>
    <n v="8600"/>
    <x v="4282"/>
    <x v="2"/>
    <x v="35"/>
    <d v="2011-01-12T00:00:00"/>
    <s v="Standard Class"/>
    <s v="LS-17200"/>
    <s v="Luke Schmidt"/>
    <x v="1"/>
    <s v="United States"/>
    <x v="201"/>
    <x v="1"/>
    <n v="93727"/>
    <x v="1"/>
    <s v="OFF-PA-10002586"/>
    <x v="1"/>
    <x v="10"/>
    <x v="1007"/>
    <n v="14.94"/>
    <n v="3"/>
    <n v="0"/>
    <n v="7.0217999999999998"/>
  </r>
  <r>
    <n v="8601"/>
    <x v="4282"/>
    <x v="2"/>
    <x v="35"/>
    <d v="2011-01-12T00:00:00"/>
    <s v="Standard Class"/>
    <s v="LS-17200"/>
    <s v="Luke Schmidt"/>
    <x v="1"/>
    <s v="United States"/>
    <x v="201"/>
    <x v="1"/>
    <n v="93727"/>
    <x v="1"/>
    <s v="OFF-AP-10000692"/>
    <x v="1"/>
    <x v="9"/>
    <x v="1241"/>
    <n v="40.54"/>
    <n v="2"/>
    <n v="0"/>
    <n v="11.3512"/>
  </r>
  <r>
    <n v="8602"/>
    <x v="4282"/>
    <x v="2"/>
    <x v="35"/>
    <d v="2011-01-12T00:00:00"/>
    <s v="Standard Class"/>
    <s v="LS-17200"/>
    <s v="Luke Schmidt"/>
    <x v="1"/>
    <s v="United States"/>
    <x v="201"/>
    <x v="1"/>
    <n v="93727"/>
    <x v="1"/>
    <s v="OFF-BI-10001553"/>
    <x v="1"/>
    <x v="8"/>
    <x v="1293"/>
    <n v="7.3120000000000003"/>
    <n v="1"/>
    <n v="0.2"/>
    <n v="2.5592000000000001"/>
  </r>
  <r>
    <n v="8603"/>
    <x v="4283"/>
    <x v="2"/>
    <x v="520"/>
    <d v="2011-12-31T00:00:00"/>
    <s v="Same Day"/>
    <s v="JL-15175"/>
    <s v="James Lanier"/>
    <x v="2"/>
    <s v="United States"/>
    <x v="192"/>
    <x v="33"/>
    <n v="89502"/>
    <x v="1"/>
    <s v="TEC-PH-10004908"/>
    <x v="2"/>
    <x v="7"/>
    <x v="1474"/>
    <n v="475.94400000000002"/>
    <n v="7"/>
    <n v="0.2"/>
    <n v="59.493000000000002"/>
  </r>
  <r>
    <n v="8604"/>
    <x v="4284"/>
    <x v="0"/>
    <x v="835"/>
    <d v="2013-08-01T00:00:00"/>
    <s v="Standard Class"/>
    <s v="CA-12310"/>
    <s v="Christine Abelman"/>
    <x v="1"/>
    <s v="United States"/>
    <x v="52"/>
    <x v="5"/>
    <n v="78207"/>
    <x v="2"/>
    <s v="TEC-AC-10002217"/>
    <x v="2"/>
    <x v="11"/>
    <x v="1178"/>
    <n v="30.08"/>
    <n v="2"/>
    <n v="0.2"/>
    <n v="-5.2640000000000002"/>
  </r>
  <r>
    <n v="8605"/>
    <x v="4284"/>
    <x v="0"/>
    <x v="835"/>
    <d v="2013-08-01T00:00:00"/>
    <s v="Standard Class"/>
    <s v="CA-12310"/>
    <s v="Christine Abelman"/>
    <x v="1"/>
    <s v="United States"/>
    <x v="52"/>
    <x v="5"/>
    <n v="78207"/>
    <x v="2"/>
    <s v="TEC-AC-10002942"/>
    <x v="2"/>
    <x v="11"/>
    <x v="1597"/>
    <n v="165.6"/>
    <n v="3"/>
    <n v="0.2"/>
    <n v="-6.21"/>
  </r>
  <r>
    <n v="8606"/>
    <x v="4284"/>
    <x v="0"/>
    <x v="835"/>
    <d v="2013-08-01T00:00:00"/>
    <s v="Standard Class"/>
    <s v="CA-12310"/>
    <s v="Christine Abelman"/>
    <x v="1"/>
    <s v="United States"/>
    <x v="52"/>
    <x v="5"/>
    <n v="78207"/>
    <x v="2"/>
    <s v="TEC-PH-10002890"/>
    <x v="2"/>
    <x v="7"/>
    <x v="1387"/>
    <n v="180.96"/>
    <n v="5"/>
    <n v="0.2"/>
    <n v="13.571999999999999"/>
  </r>
  <r>
    <n v="8607"/>
    <x v="4285"/>
    <x v="3"/>
    <x v="238"/>
    <d v="2014-08-23T00:00:00"/>
    <s v="Standard Class"/>
    <s v="CM-12160"/>
    <s v="Charles McCrossin"/>
    <x v="0"/>
    <s v="United States"/>
    <x v="217"/>
    <x v="31"/>
    <n v="2740"/>
    <x v="3"/>
    <s v="TEC-AC-10003614"/>
    <x v="2"/>
    <x v="11"/>
    <x v="562"/>
    <n v="23.18"/>
    <n v="2"/>
    <n v="0"/>
    <n v="7.6494"/>
  </r>
  <r>
    <n v="8608"/>
    <x v="4286"/>
    <x v="2"/>
    <x v="611"/>
    <d v="2011-09-06T00:00:00"/>
    <s v="Standard Class"/>
    <s v="BT-11440"/>
    <s v="Bobby Trafton"/>
    <x v="0"/>
    <s v="United States"/>
    <x v="20"/>
    <x v="15"/>
    <n v="10035"/>
    <x v="3"/>
    <s v="FUR-FU-10002878"/>
    <x v="0"/>
    <x v="5"/>
    <x v="1125"/>
    <n v="56.96"/>
    <n v="2"/>
    <n v="0"/>
    <n v="21.075199999999999"/>
  </r>
  <r>
    <n v="8609"/>
    <x v="4286"/>
    <x v="2"/>
    <x v="611"/>
    <d v="2011-09-06T00:00:00"/>
    <s v="Standard Class"/>
    <s v="BT-11440"/>
    <s v="Bobby Trafton"/>
    <x v="0"/>
    <s v="United States"/>
    <x v="20"/>
    <x v="15"/>
    <n v="10035"/>
    <x v="3"/>
    <s v="OFF-AP-10001626"/>
    <x v="1"/>
    <x v="9"/>
    <x v="1016"/>
    <n v="15.56"/>
    <n v="4"/>
    <n v="0"/>
    <n v="4.0456000000000003"/>
  </r>
  <r>
    <n v="8610"/>
    <x v="4286"/>
    <x v="2"/>
    <x v="611"/>
    <d v="2011-09-06T00:00:00"/>
    <s v="Standard Class"/>
    <s v="BT-11440"/>
    <s v="Bobby Trafton"/>
    <x v="0"/>
    <s v="United States"/>
    <x v="20"/>
    <x v="15"/>
    <n v="10035"/>
    <x v="3"/>
    <s v="FUR-BO-10003272"/>
    <x v="0"/>
    <x v="0"/>
    <x v="582"/>
    <n v="353.56799999999998"/>
    <n v="2"/>
    <n v="0.2"/>
    <n v="-44.195999999999998"/>
  </r>
  <r>
    <n v="8611"/>
    <x v="4286"/>
    <x v="2"/>
    <x v="611"/>
    <d v="2011-09-06T00:00:00"/>
    <s v="Standard Class"/>
    <s v="BT-11440"/>
    <s v="Bobby Trafton"/>
    <x v="0"/>
    <s v="United States"/>
    <x v="20"/>
    <x v="15"/>
    <n v="10035"/>
    <x v="3"/>
    <s v="FUR-FU-10002191"/>
    <x v="0"/>
    <x v="5"/>
    <x v="762"/>
    <n v="13.96"/>
    <n v="2"/>
    <n v="0"/>
    <n v="6.7008000000000001"/>
  </r>
  <r>
    <n v="8612"/>
    <x v="4287"/>
    <x v="3"/>
    <x v="38"/>
    <d v="2014-11-18T00:00:00"/>
    <s v="Second Class"/>
    <s v="SE-20110"/>
    <s v="Sanjit Engle"/>
    <x v="0"/>
    <s v="United States"/>
    <x v="475"/>
    <x v="1"/>
    <n v="93030"/>
    <x v="1"/>
    <s v="TEC-AC-10000682"/>
    <x v="2"/>
    <x v="11"/>
    <x v="1327"/>
    <n v="82.95"/>
    <n v="5"/>
    <n v="0"/>
    <n v="29.032499999999999"/>
  </r>
  <r>
    <n v="8613"/>
    <x v="4288"/>
    <x v="0"/>
    <x v="1198"/>
    <d v="2013-01-02T00:00:00"/>
    <s v="Second Class"/>
    <s v="HG-14965"/>
    <s v="Henry Goldwyn"/>
    <x v="1"/>
    <s v="United States"/>
    <x v="1"/>
    <x v="1"/>
    <n v="90036"/>
    <x v="1"/>
    <s v="OFF-AR-10000588"/>
    <x v="1"/>
    <x v="6"/>
    <x v="393"/>
    <n v="39.68"/>
    <n v="2"/>
    <n v="0"/>
    <n v="10.316800000000001"/>
  </r>
  <r>
    <n v="8614"/>
    <x v="4289"/>
    <x v="0"/>
    <x v="1199"/>
    <d v="2013-11-15T00:00:00"/>
    <s v="Standard Class"/>
    <s v="PF-19165"/>
    <s v="Philip Fox"/>
    <x v="0"/>
    <s v="United States"/>
    <x v="182"/>
    <x v="1"/>
    <n v="94601"/>
    <x v="1"/>
    <s v="TEC-AC-10002001"/>
    <x v="2"/>
    <x v="11"/>
    <x v="262"/>
    <n v="479.97"/>
    <n v="3"/>
    <n v="0"/>
    <n v="177.5889"/>
  </r>
  <r>
    <n v="8615"/>
    <x v="4290"/>
    <x v="0"/>
    <x v="545"/>
    <d v="2013-09-15T00:00:00"/>
    <s v="Standard Class"/>
    <s v="BD-11770"/>
    <s v="Bryan Davis"/>
    <x v="0"/>
    <s v="United States"/>
    <x v="156"/>
    <x v="4"/>
    <n v="98026"/>
    <x v="1"/>
    <s v="OFF-LA-10003720"/>
    <x v="1"/>
    <x v="2"/>
    <x v="1627"/>
    <n v="7.38"/>
    <n v="2"/>
    <n v="0"/>
    <n v="3.4685999999999999"/>
  </r>
  <r>
    <n v="8616"/>
    <x v="4290"/>
    <x v="0"/>
    <x v="545"/>
    <d v="2013-09-15T00:00:00"/>
    <s v="Standard Class"/>
    <s v="BD-11770"/>
    <s v="Bryan Davis"/>
    <x v="0"/>
    <s v="United States"/>
    <x v="156"/>
    <x v="4"/>
    <n v="98026"/>
    <x v="1"/>
    <s v="OFF-BI-10004364"/>
    <x v="1"/>
    <x v="8"/>
    <x v="302"/>
    <n v="14.256"/>
    <n v="3"/>
    <n v="0.2"/>
    <n v="4.4550000000000001"/>
  </r>
  <r>
    <n v="8617"/>
    <x v="4290"/>
    <x v="0"/>
    <x v="545"/>
    <d v="2013-09-15T00:00:00"/>
    <s v="Standard Class"/>
    <s v="BD-11770"/>
    <s v="Bryan Davis"/>
    <x v="0"/>
    <s v="United States"/>
    <x v="156"/>
    <x v="4"/>
    <n v="98026"/>
    <x v="1"/>
    <s v="OFF-PA-10000100"/>
    <x v="1"/>
    <x v="10"/>
    <x v="825"/>
    <n v="81.98"/>
    <n v="2"/>
    <n v="0"/>
    <n v="40.170200000000001"/>
  </r>
  <r>
    <n v="8618"/>
    <x v="4290"/>
    <x v="0"/>
    <x v="545"/>
    <d v="2013-09-15T00:00:00"/>
    <s v="Standard Class"/>
    <s v="BD-11770"/>
    <s v="Bryan Davis"/>
    <x v="0"/>
    <s v="United States"/>
    <x v="156"/>
    <x v="4"/>
    <n v="98026"/>
    <x v="1"/>
    <s v="OFF-BI-10004826"/>
    <x v="1"/>
    <x v="8"/>
    <x v="721"/>
    <n v="39.624000000000002"/>
    <n v="3"/>
    <n v="0.2"/>
    <n v="13.868399999999999"/>
  </r>
  <r>
    <n v="8619"/>
    <x v="4291"/>
    <x v="3"/>
    <x v="448"/>
    <d v="2014-09-03T00:00:00"/>
    <s v="Standard Class"/>
    <s v="BT-11395"/>
    <s v="Bill Tyler"/>
    <x v="1"/>
    <s v="United States"/>
    <x v="1"/>
    <x v="1"/>
    <n v="90004"/>
    <x v="1"/>
    <s v="FUR-TA-10001520"/>
    <x v="0"/>
    <x v="3"/>
    <x v="711"/>
    <n v="399.67200000000003"/>
    <n v="7"/>
    <n v="0.2"/>
    <n v="-14.9877"/>
  </r>
  <r>
    <n v="8620"/>
    <x v="4292"/>
    <x v="3"/>
    <x v="565"/>
    <d v="2014-09-14T00:00:00"/>
    <s v="Second Class"/>
    <s v="EM-14095"/>
    <s v="Eudokia Martin"/>
    <x v="1"/>
    <s v="United States"/>
    <x v="20"/>
    <x v="15"/>
    <n v="10024"/>
    <x v="3"/>
    <s v="OFF-ST-10001031"/>
    <x v="1"/>
    <x v="4"/>
    <x v="1551"/>
    <n v="65.12"/>
    <n v="4"/>
    <n v="0"/>
    <n v="16.9312"/>
  </r>
  <r>
    <n v="8621"/>
    <x v="4293"/>
    <x v="3"/>
    <x v="44"/>
    <d v="2014-10-11T00:00:00"/>
    <s v="Second Class"/>
    <s v="LC-17050"/>
    <s v="Liz Carlisle"/>
    <x v="0"/>
    <s v="United States"/>
    <x v="61"/>
    <x v="5"/>
    <n v="75217"/>
    <x v="2"/>
    <s v="FUR-FU-10003878"/>
    <x v="0"/>
    <x v="5"/>
    <x v="671"/>
    <n v="30.56"/>
    <n v="5"/>
    <n v="0.6"/>
    <n v="-19.864000000000001"/>
  </r>
  <r>
    <n v="8622"/>
    <x v="4294"/>
    <x v="3"/>
    <x v="726"/>
    <d v="2014-05-19T00:00:00"/>
    <s v="Standard Class"/>
    <s v="FH-14275"/>
    <s v="Frank Hawley"/>
    <x v="1"/>
    <s v="United States"/>
    <x v="47"/>
    <x v="18"/>
    <n v="37064"/>
    <x v="0"/>
    <s v="OFF-AP-10000358"/>
    <x v="1"/>
    <x v="9"/>
    <x v="95"/>
    <n v="20.768000000000001"/>
    <n v="2"/>
    <n v="0.2"/>
    <n v="2.3363999999999998"/>
  </r>
  <r>
    <n v="8623"/>
    <x v="4295"/>
    <x v="0"/>
    <x v="581"/>
    <d v="2013-02-12T00:00:00"/>
    <s v="Standard Class"/>
    <s v="CM-12235"/>
    <s v="Chris McAfee"/>
    <x v="0"/>
    <s v="United States"/>
    <x v="42"/>
    <x v="16"/>
    <n v="85023"/>
    <x v="1"/>
    <s v="OFF-ST-10000876"/>
    <x v="1"/>
    <x v="4"/>
    <x v="251"/>
    <n v="39.808"/>
    <n v="4"/>
    <n v="0.2"/>
    <n v="3.9807999999999999"/>
  </r>
  <r>
    <n v="8624"/>
    <x v="4296"/>
    <x v="1"/>
    <x v="50"/>
    <d v="2012-11-18T00:00:00"/>
    <s v="Standard Class"/>
    <s v="FM-14380"/>
    <s v="Fred McMath"/>
    <x v="0"/>
    <s v="United States"/>
    <x v="100"/>
    <x v="2"/>
    <n v="33178"/>
    <x v="0"/>
    <s v="OFF-BI-10004224"/>
    <x v="1"/>
    <x v="8"/>
    <x v="1061"/>
    <n v="121.104"/>
    <n v="6"/>
    <n v="0.7"/>
    <n v="-100.92"/>
  </r>
  <r>
    <n v="8625"/>
    <x v="4296"/>
    <x v="1"/>
    <x v="50"/>
    <d v="2012-11-18T00:00:00"/>
    <s v="Standard Class"/>
    <s v="FM-14380"/>
    <s v="Fred McMath"/>
    <x v="0"/>
    <s v="United States"/>
    <x v="100"/>
    <x v="2"/>
    <n v="33178"/>
    <x v="0"/>
    <s v="TEC-AC-10004568"/>
    <x v="2"/>
    <x v="11"/>
    <x v="1109"/>
    <n v="111.96"/>
    <n v="5"/>
    <n v="0.2"/>
    <n v="-1.3995"/>
  </r>
  <r>
    <n v="8626"/>
    <x v="4297"/>
    <x v="1"/>
    <x v="575"/>
    <d v="2012-12-12T00:00:00"/>
    <s v="Standard Class"/>
    <s v="HG-14965"/>
    <s v="Henry Goldwyn"/>
    <x v="1"/>
    <s v="United States"/>
    <x v="77"/>
    <x v="22"/>
    <n v="80906"/>
    <x v="1"/>
    <s v="OFF-PA-10000533"/>
    <x v="1"/>
    <x v="10"/>
    <x v="1196"/>
    <n v="15.696"/>
    <n v="3"/>
    <n v="0.2"/>
    <n v="5.1012000000000004"/>
  </r>
  <r>
    <n v="8627"/>
    <x v="4298"/>
    <x v="1"/>
    <x v="67"/>
    <d v="2012-12-09T00:00:00"/>
    <s v="Standard Class"/>
    <s v="AG-10525"/>
    <s v="Andy Gerbode"/>
    <x v="1"/>
    <s v="United States"/>
    <x v="20"/>
    <x v="15"/>
    <n v="10011"/>
    <x v="3"/>
    <s v="OFF-ST-10003638"/>
    <x v="1"/>
    <x v="4"/>
    <x v="1222"/>
    <n v="70.260000000000005"/>
    <n v="3"/>
    <n v="0"/>
    <n v="18.970199999999998"/>
  </r>
  <r>
    <n v="8628"/>
    <x v="4298"/>
    <x v="1"/>
    <x v="67"/>
    <d v="2012-12-09T00:00:00"/>
    <s v="Standard Class"/>
    <s v="AG-10525"/>
    <s v="Andy Gerbode"/>
    <x v="1"/>
    <s v="United States"/>
    <x v="20"/>
    <x v="15"/>
    <n v="10011"/>
    <x v="3"/>
    <s v="TEC-AC-10002305"/>
    <x v="2"/>
    <x v="11"/>
    <x v="1521"/>
    <n v="90"/>
    <n v="5"/>
    <n v="0"/>
    <n v="16.2"/>
  </r>
  <r>
    <n v="8629"/>
    <x v="4298"/>
    <x v="1"/>
    <x v="67"/>
    <d v="2012-12-09T00:00:00"/>
    <s v="Standard Class"/>
    <s v="AG-10525"/>
    <s v="Andy Gerbode"/>
    <x v="1"/>
    <s v="United States"/>
    <x v="20"/>
    <x v="15"/>
    <n v="10011"/>
    <x v="3"/>
    <s v="OFF-BI-10000605"/>
    <x v="1"/>
    <x v="8"/>
    <x v="531"/>
    <n v="6.0960000000000001"/>
    <n v="2"/>
    <n v="0.2"/>
    <n v="2.0573999999999999"/>
  </r>
  <r>
    <n v="8630"/>
    <x v="4298"/>
    <x v="1"/>
    <x v="67"/>
    <d v="2012-12-09T00:00:00"/>
    <s v="Standard Class"/>
    <s v="AG-10525"/>
    <s v="Andy Gerbode"/>
    <x v="1"/>
    <s v="United States"/>
    <x v="20"/>
    <x v="15"/>
    <n v="10011"/>
    <x v="3"/>
    <s v="FUR-TA-10003569"/>
    <x v="0"/>
    <x v="3"/>
    <x v="1358"/>
    <n v="481.17599999999999"/>
    <n v="2"/>
    <n v="0.4"/>
    <n v="-120.294"/>
  </r>
  <r>
    <n v="8631"/>
    <x v="4298"/>
    <x v="1"/>
    <x v="67"/>
    <d v="2012-12-09T00:00:00"/>
    <s v="Standard Class"/>
    <s v="AG-10525"/>
    <s v="Andy Gerbode"/>
    <x v="1"/>
    <s v="United States"/>
    <x v="20"/>
    <x v="15"/>
    <n v="10011"/>
    <x v="3"/>
    <s v="OFF-FA-10003059"/>
    <x v="1"/>
    <x v="13"/>
    <x v="794"/>
    <n v="7.24"/>
    <n v="4"/>
    <n v="0"/>
    <n v="2.3892000000000002"/>
  </r>
  <r>
    <n v="8632"/>
    <x v="4299"/>
    <x v="0"/>
    <x v="1062"/>
    <d v="2013-07-30T00:00:00"/>
    <s v="First Class"/>
    <s v="OT-18730"/>
    <s v="Olvera Toch"/>
    <x v="0"/>
    <s v="United States"/>
    <x v="437"/>
    <x v="9"/>
    <n v="18018"/>
    <x v="3"/>
    <s v="FUR-BO-10004409"/>
    <x v="0"/>
    <x v="0"/>
    <x v="625"/>
    <n v="177.45"/>
    <n v="5"/>
    <n v="0.5"/>
    <n v="-78.078000000000003"/>
  </r>
  <r>
    <n v="8633"/>
    <x v="4299"/>
    <x v="0"/>
    <x v="1062"/>
    <d v="2013-07-30T00:00:00"/>
    <s v="First Class"/>
    <s v="OT-18730"/>
    <s v="Olvera Toch"/>
    <x v="0"/>
    <s v="United States"/>
    <x v="437"/>
    <x v="9"/>
    <n v="18018"/>
    <x v="3"/>
    <s v="OFF-BI-10000545"/>
    <x v="1"/>
    <x v="8"/>
    <x v="685"/>
    <n v="1369.7639999999999"/>
    <n v="6"/>
    <n v="0.7"/>
    <n v="-913.17600000000004"/>
  </r>
  <r>
    <n v="8634"/>
    <x v="4299"/>
    <x v="0"/>
    <x v="1062"/>
    <d v="2013-07-30T00:00:00"/>
    <s v="First Class"/>
    <s v="OT-18730"/>
    <s v="Olvera Toch"/>
    <x v="0"/>
    <s v="United States"/>
    <x v="437"/>
    <x v="9"/>
    <n v="18018"/>
    <x v="3"/>
    <s v="OFF-AP-10004052"/>
    <x v="1"/>
    <x v="9"/>
    <x v="1662"/>
    <n v="9.48"/>
    <n v="3"/>
    <n v="0.2"/>
    <n v="0.71099999999999997"/>
  </r>
  <r>
    <n v="8635"/>
    <x v="4300"/>
    <x v="3"/>
    <x v="326"/>
    <d v="2014-08-30T00:00:00"/>
    <s v="Standard Class"/>
    <s v="SV-20365"/>
    <s v="Seth Vernon"/>
    <x v="0"/>
    <s v="United States"/>
    <x v="10"/>
    <x v="9"/>
    <n v="19140"/>
    <x v="3"/>
    <s v="FUR-BO-10001798"/>
    <x v="0"/>
    <x v="0"/>
    <x v="0"/>
    <n v="130.97999999999999"/>
    <n v="2"/>
    <n v="0.5"/>
    <n v="-89.066400000000002"/>
  </r>
  <r>
    <n v="8636"/>
    <x v="4301"/>
    <x v="2"/>
    <x v="1013"/>
    <d v="2011-02-05T00:00:00"/>
    <s v="First Class"/>
    <s v="JM-16195"/>
    <s v="Justin MacKendrick"/>
    <x v="0"/>
    <s v="United States"/>
    <x v="103"/>
    <x v="0"/>
    <n v="40214"/>
    <x v="0"/>
    <s v="OFF-AR-10004010"/>
    <x v="1"/>
    <x v="6"/>
    <x v="1734"/>
    <n v="174.95"/>
    <n v="5"/>
    <n v="0"/>
    <n v="45.487000000000002"/>
  </r>
  <r>
    <n v="8637"/>
    <x v="4301"/>
    <x v="2"/>
    <x v="1013"/>
    <d v="2011-02-05T00:00:00"/>
    <s v="First Class"/>
    <s v="JM-16195"/>
    <s v="Justin MacKendrick"/>
    <x v="0"/>
    <s v="United States"/>
    <x v="103"/>
    <x v="0"/>
    <n v="40214"/>
    <x v="0"/>
    <s v="OFF-ST-10000585"/>
    <x v="1"/>
    <x v="4"/>
    <x v="541"/>
    <n v="826"/>
    <n v="5"/>
    <n v="0"/>
    <n v="214.76"/>
  </r>
  <r>
    <n v="8638"/>
    <x v="4302"/>
    <x v="3"/>
    <x v="842"/>
    <d v="2014-03-05T00:00:00"/>
    <s v="Standard Class"/>
    <s v="HM-14980"/>
    <s v="Henry MacAllister"/>
    <x v="0"/>
    <s v="United States"/>
    <x v="4"/>
    <x v="4"/>
    <n v="98105"/>
    <x v="1"/>
    <s v="FUR-FU-10000397"/>
    <x v="0"/>
    <x v="5"/>
    <x v="63"/>
    <n v="139.58000000000001"/>
    <n v="7"/>
    <n v="0"/>
    <n v="39.0824"/>
  </r>
  <r>
    <n v="8639"/>
    <x v="4303"/>
    <x v="3"/>
    <x v="283"/>
    <d v="2014-07-25T00:00:00"/>
    <s v="First Class"/>
    <s v="PO-19180"/>
    <s v="Philisse Overcash"/>
    <x v="2"/>
    <s v="United States"/>
    <x v="249"/>
    <x v="6"/>
    <n v="53142"/>
    <x v="2"/>
    <s v="TEC-AC-10000736"/>
    <x v="2"/>
    <x v="11"/>
    <x v="1085"/>
    <n v="399.95"/>
    <n v="5"/>
    <n v="0"/>
    <n v="143.982"/>
  </r>
  <r>
    <n v="8640"/>
    <x v="4304"/>
    <x v="2"/>
    <x v="736"/>
    <d v="2011-12-15T00:00:00"/>
    <s v="Second Class"/>
    <s v="KC-16675"/>
    <s v="Kimberly Carter"/>
    <x v="1"/>
    <s v="United States"/>
    <x v="0"/>
    <x v="0"/>
    <n v="42420"/>
    <x v="0"/>
    <s v="OFF-BI-10004970"/>
    <x v="1"/>
    <x v="8"/>
    <x v="908"/>
    <n v="12.39"/>
    <n v="3"/>
    <n v="0"/>
    <n v="5.8232999999999997"/>
  </r>
  <r>
    <n v="8641"/>
    <x v="4305"/>
    <x v="3"/>
    <x v="602"/>
    <d v="2014-01-17T00:00:00"/>
    <s v="Standard Class"/>
    <s v="DB-13120"/>
    <s v="David Bremer"/>
    <x v="1"/>
    <s v="United States"/>
    <x v="61"/>
    <x v="5"/>
    <n v="75217"/>
    <x v="2"/>
    <s v="OFF-BI-10000545"/>
    <x v="1"/>
    <x v="8"/>
    <x v="685"/>
    <n v="760.98"/>
    <n v="5"/>
    <n v="0.8"/>
    <n v="-1141.47"/>
  </r>
  <r>
    <n v="8642"/>
    <x v="4306"/>
    <x v="3"/>
    <x v="574"/>
    <d v="2014-03-12T00:00:00"/>
    <s v="Same Day"/>
    <s v="SV-20935"/>
    <s v="Susan Vittorini"/>
    <x v="0"/>
    <s v="United States"/>
    <x v="97"/>
    <x v="16"/>
    <n v="85345"/>
    <x v="1"/>
    <s v="OFF-BI-10001670"/>
    <x v="1"/>
    <x v="8"/>
    <x v="438"/>
    <n v="67.86"/>
    <n v="6"/>
    <n v="0.7"/>
    <n v="-45.24"/>
  </r>
  <r>
    <n v="8643"/>
    <x v="4307"/>
    <x v="1"/>
    <x v="627"/>
    <d v="2012-11-15T00:00:00"/>
    <s v="Standard Class"/>
    <s v="NS-18640"/>
    <s v="Noel Staavos"/>
    <x v="1"/>
    <s v="United States"/>
    <x v="108"/>
    <x v="3"/>
    <n v="28540"/>
    <x v="0"/>
    <s v="OFF-FA-10000624"/>
    <x v="1"/>
    <x v="13"/>
    <x v="291"/>
    <n v="31.504000000000001"/>
    <n v="11"/>
    <n v="0.2"/>
    <n v="11.814"/>
  </r>
  <r>
    <n v="8644"/>
    <x v="4307"/>
    <x v="1"/>
    <x v="627"/>
    <d v="2012-11-15T00:00:00"/>
    <s v="Standard Class"/>
    <s v="NS-18640"/>
    <s v="Noel Staavos"/>
    <x v="1"/>
    <s v="United States"/>
    <x v="108"/>
    <x v="3"/>
    <n v="28540"/>
    <x v="0"/>
    <s v="OFF-LA-10002945"/>
    <x v="1"/>
    <x v="2"/>
    <x v="1603"/>
    <n v="5.04"/>
    <n v="1"/>
    <n v="0.2"/>
    <n v="1.6379999999999999"/>
  </r>
  <r>
    <n v="8645"/>
    <x v="4307"/>
    <x v="1"/>
    <x v="627"/>
    <d v="2012-11-15T00:00:00"/>
    <s v="Standard Class"/>
    <s v="NS-18640"/>
    <s v="Noel Staavos"/>
    <x v="1"/>
    <s v="United States"/>
    <x v="108"/>
    <x v="3"/>
    <n v="28540"/>
    <x v="0"/>
    <s v="OFF-BI-10000315"/>
    <x v="1"/>
    <x v="8"/>
    <x v="407"/>
    <n v="39.878999999999998"/>
    <n v="7"/>
    <n v="0.7"/>
    <n v="-29.244599999999998"/>
  </r>
  <r>
    <n v="8646"/>
    <x v="4307"/>
    <x v="1"/>
    <x v="627"/>
    <d v="2012-11-15T00:00:00"/>
    <s v="Standard Class"/>
    <s v="NS-18640"/>
    <s v="Noel Staavos"/>
    <x v="1"/>
    <s v="United States"/>
    <x v="108"/>
    <x v="3"/>
    <n v="28540"/>
    <x v="0"/>
    <s v="FUR-FU-10000023"/>
    <x v="0"/>
    <x v="5"/>
    <x v="322"/>
    <n v="4.7119999999999997"/>
    <n v="1"/>
    <n v="0.2"/>
    <n v="1.4136"/>
  </r>
  <r>
    <n v="8647"/>
    <x v="4308"/>
    <x v="0"/>
    <x v="881"/>
    <d v="2013-11-30T00:00:00"/>
    <s v="Standard Class"/>
    <s v="MH-17455"/>
    <s v="Mark Hamilton"/>
    <x v="0"/>
    <s v="United States"/>
    <x v="1"/>
    <x v="1"/>
    <n v="90032"/>
    <x v="1"/>
    <s v="FUR-CH-10004698"/>
    <x v="0"/>
    <x v="1"/>
    <x v="166"/>
    <n v="194.352"/>
    <n v="3"/>
    <n v="0.2"/>
    <n v="19.435199999999998"/>
  </r>
  <r>
    <n v="8648"/>
    <x v="4309"/>
    <x v="1"/>
    <x v="901"/>
    <d v="2012-08-12T00:00:00"/>
    <s v="First Class"/>
    <s v="RR-19525"/>
    <s v="Rick Reed"/>
    <x v="1"/>
    <s v="United States"/>
    <x v="316"/>
    <x v="18"/>
    <n v="37211"/>
    <x v="0"/>
    <s v="FUR-CH-10004477"/>
    <x v="0"/>
    <x v="1"/>
    <x v="211"/>
    <n v="97.424000000000007"/>
    <n v="2"/>
    <n v="0.2"/>
    <n v="10.9602"/>
  </r>
  <r>
    <n v="8649"/>
    <x v="4310"/>
    <x v="0"/>
    <x v="875"/>
    <d v="2013-04-08T00:00:00"/>
    <s v="Standard Class"/>
    <s v="RH-19555"/>
    <s v="Ritsa Hightower"/>
    <x v="0"/>
    <s v="United States"/>
    <x v="35"/>
    <x v="3"/>
    <n v="28205"/>
    <x v="0"/>
    <s v="OFF-ST-10003816"/>
    <x v="1"/>
    <x v="4"/>
    <x v="710"/>
    <n v="704.76"/>
    <n v="5"/>
    <n v="0.2"/>
    <n v="26.4285"/>
  </r>
  <r>
    <n v="8650"/>
    <x v="4310"/>
    <x v="0"/>
    <x v="875"/>
    <d v="2013-04-08T00:00:00"/>
    <s v="Standard Class"/>
    <s v="RH-19555"/>
    <s v="Ritsa Hightower"/>
    <x v="0"/>
    <s v="United States"/>
    <x v="35"/>
    <x v="3"/>
    <n v="28205"/>
    <x v="0"/>
    <s v="OFF-BI-10002429"/>
    <x v="1"/>
    <x v="8"/>
    <x v="467"/>
    <n v="27.396000000000001"/>
    <n v="3"/>
    <n v="0.7"/>
    <n v="-20.090399999999999"/>
  </r>
  <r>
    <n v="8651"/>
    <x v="4311"/>
    <x v="2"/>
    <x v="103"/>
    <d v="2011-09-13T00:00:00"/>
    <s v="Same Day"/>
    <s v="RP-19390"/>
    <s v="Resi PÃ¶lking"/>
    <x v="0"/>
    <s v="United States"/>
    <x v="4"/>
    <x v="4"/>
    <n v="98103"/>
    <x v="1"/>
    <s v="OFF-FA-10000840"/>
    <x v="1"/>
    <x v="13"/>
    <x v="1685"/>
    <n v="5.7"/>
    <n v="5"/>
    <n v="0"/>
    <n v="2.6789999999999998"/>
  </r>
  <r>
    <n v="8652"/>
    <x v="4311"/>
    <x v="2"/>
    <x v="103"/>
    <d v="2011-09-13T00:00:00"/>
    <s v="Same Day"/>
    <s v="RP-19390"/>
    <s v="Resi PÃ¶lking"/>
    <x v="0"/>
    <s v="United States"/>
    <x v="4"/>
    <x v="4"/>
    <n v="98103"/>
    <x v="1"/>
    <s v="FUR-FU-10001918"/>
    <x v="0"/>
    <x v="5"/>
    <x v="280"/>
    <n v="14.19"/>
    <n v="3"/>
    <n v="0"/>
    <n v="5.5340999999999996"/>
  </r>
  <r>
    <n v="8653"/>
    <x v="4311"/>
    <x v="2"/>
    <x v="103"/>
    <d v="2011-09-13T00:00:00"/>
    <s v="Same Day"/>
    <s v="RP-19390"/>
    <s v="Resi PÃ¶lking"/>
    <x v="0"/>
    <s v="United States"/>
    <x v="4"/>
    <x v="4"/>
    <n v="98103"/>
    <x v="1"/>
    <s v="OFF-SU-10001574"/>
    <x v="1"/>
    <x v="14"/>
    <x v="498"/>
    <n v="7.3"/>
    <n v="2"/>
    <n v="0"/>
    <n v="2.19"/>
  </r>
  <r>
    <n v="8654"/>
    <x v="4311"/>
    <x v="2"/>
    <x v="103"/>
    <d v="2011-09-13T00:00:00"/>
    <s v="Same Day"/>
    <s v="RP-19390"/>
    <s v="Resi PÃ¶lking"/>
    <x v="0"/>
    <s v="United States"/>
    <x v="4"/>
    <x v="4"/>
    <n v="98103"/>
    <x v="1"/>
    <s v="TEC-AC-10001606"/>
    <x v="2"/>
    <x v="11"/>
    <x v="585"/>
    <n v="199.98"/>
    <n v="2"/>
    <n v="0"/>
    <n v="75.992400000000004"/>
  </r>
  <r>
    <n v="8655"/>
    <x v="4311"/>
    <x v="2"/>
    <x v="103"/>
    <d v="2011-09-13T00:00:00"/>
    <s v="Same Day"/>
    <s v="RP-19390"/>
    <s v="Resi PÃ¶lking"/>
    <x v="0"/>
    <s v="United States"/>
    <x v="4"/>
    <x v="4"/>
    <n v="98103"/>
    <x v="1"/>
    <s v="TEC-AC-10003399"/>
    <x v="2"/>
    <x v="11"/>
    <x v="1497"/>
    <n v="144.96"/>
    <n v="4"/>
    <n v="0"/>
    <n v="60.883200000000002"/>
  </r>
  <r>
    <n v="8656"/>
    <x v="4311"/>
    <x v="2"/>
    <x v="103"/>
    <d v="2011-09-13T00:00:00"/>
    <s v="Same Day"/>
    <s v="RP-19390"/>
    <s v="Resi PÃ¶lking"/>
    <x v="0"/>
    <s v="United States"/>
    <x v="4"/>
    <x v="4"/>
    <n v="98103"/>
    <x v="1"/>
    <s v="TEC-AC-10000865"/>
    <x v="2"/>
    <x v="11"/>
    <x v="996"/>
    <n v="118"/>
    <n v="2"/>
    <n v="0"/>
    <n v="20.059999999999999"/>
  </r>
  <r>
    <n v="8657"/>
    <x v="4311"/>
    <x v="2"/>
    <x v="103"/>
    <d v="2011-09-13T00:00:00"/>
    <s v="Same Day"/>
    <s v="RP-19390"/>
    <s v="Resi PÃ¶lking"/>
    <x v="0"/>
    <s v="United States"/>
    <x v="4"/>
    <x v="4"/>
    <n v="98103"/>
    <x v="1"/>
    <s v="OFF-PA-10002923"/>
    <x v="1"/>
    <x v="10"/>
    <x v="1417"/>
    <n v="48.94"/>
    <n v="1"/>
    <n v="0"/>
    <n v="24.47"/>
  </r>
  <r>
    <n v="8658"/>
    <x v="4311"/>
    <x v="2"/>
    <x v="103"/>
    <d v="2011-09-13T00:00:00"/>
    <s v="Same Day"/>
    <s v="RP-19390"/>
    <s v="Resi PÃ¶lking"/>
    <x v="0"/>
    <s v="United States"/>
    <x v="4"/>
    <x v="4"/>
    <n v="98103"/>
    <x v="1"/>
    <s v="OFF-AP-10004785"/>
    <x v="1"/>
    <x v="9"/>
    <x v="1177"/>
    <n v="22.66"/>
    <n v="2"/>
    <n v="0"/>
    <n v="9.7438000000000002"/>
  </r>
  <r>
    <n v="8659"/>
    <x v="4312"/>
    <x v="0"/>
    <x v="1028"/>
    <d v="2013-06-26T00:00:00"/>
    <s v="Standard Class"/>
    <s v="KB-16600"/>
    <s v="Ken Brennan"/>
    <x v="1"/>
    <s v="United States"/>
    <x v="22"/>
    <x v="10"/>
    <n v="60623"/>
    <x v="2"/>
    <s v="OFF-BI-10003727"/>
    <x v="1"/>
    <x v="8"/>
    <x v="797"/>
    <n v="0.83599999999999997"/>
    <n v="1"/>
    <n v="0.8"/>
    <n v="-1.3375999999999999"/>
  </r>
  <r>
    <n v="8660"/>
    <x v="4313"/>
    <x v="0"/>
    <x v="323"/>
    <d v="2013-09-09T00:00:00"/>
    <s v="Standard Class"/>
    <s v="MH-17620"/>
    <s v="Matt Hagelstein"/>
    <x v="1"/>
    <s v="United States"/>
    <x v="74"/>
    <x v="24"/>
    <n v="45231"/>
    <x v="3"/>
    <s v="OFF-PA-10002246"/>
    <x v="1"/>
    <x v="10"/>
    <x v="1386"/>
    <n v="30.96"/>
    <n v="6"/>
    <n v="0.2"/>
    <n v="11.223000000000001"/>
  </r>
  <r>
    <n v="8661"/>
    <x v="4314"/>
    <x v="3"/>
    <x v="920"/>
    <d v="2014-01-12T00:00:00"/>
    <s v="Standard Class"/>
    <s v="HZ-14950"/>
    <s v="Henia Zydlo"/>
    <x v="0"/>
    <s v="United States"/>
    <x v="2"/>
    <x v="2"/>
    <n v="33311"/>
    <x v="0"/>
    <s v="FUR-BO-10003965"/>
    <x v="0"/>
    <x v="0"/>
    <x v="1083"/>
    <n v="723.92"/>
    <n v="5"/>
    <n v="0.2"/>
    <n v="-81.441000000000003"/>
  </r>
  <r>
    <n v="8662"/>
    <x v="4315"/>
    <x v="1"/>
    <x v="793"/>
    <d v="2012-05-17T00:00:00"/>
    <s v="Standard Class"/>
    <s v="JG-15160"/>
    <s v="James Galang"/>
    <x v="0"/>
    <s v="United States"/>
    <x v="12"/>
    <x v="5"/>
    <n v="77041"/>
    <x v="2"/>
    <s v="FUR-FU-10000175"/>
    <x v="0"/>
    <x v="5"/>
    <x v="1629"/>
    <n v="21.968"/>
    <n v="4"/>
    <n v="0.6"/>
    <n v="-15.9268"/>
  </r>
  <r>
    <n v="8663"/>
    <x v="4315"/>
    <x v="1"/>
    <x v="793"/>
    <d v="2012-05-17T00:00:00"/>
    <s v="Standard Class"/>
    <s v="JG-15160"/>
    <s v="James Galang"/>
    <x v="0"/>
    <s v="United States"/>
    <x v="12"/>
    <x v="5"/>
    <n v="77041"/>
    <x v="2"/>
    <s v="TEC-PH-10001336"/>
    <x v="2"/>
    <x v="7"/>
    <x v="941"/>
    <n v="619.15200000000004"/>
    <n v="6"/>
    <n v="0.2"/>
    <n v="69.654600000000002"/>
  </r>
  <r>
    <n v="8664"/>
    <x v="4315"/>
    <x v="1"/>
    <x v="793"/>
    <d v="2012-05-17T00:00:00"/>
    <s v="Standard Class"/>
    <s v="JG-15160"/>
    <s v="James Galang"/>
    <x v="0"/>
    <s v="United States"/>
    <x v="12"/>
    <x v="5"/>
    <n v="77041"/>
    <x v="2"/>
    <s v="OFF-PA-10001954"/>
    <x v="1"/>
    <x v="10"/>
    <x v="595"/>
    <n v="127.904"/>
    <n v="7"/>
    <n v="0.2"/>
    <n v="41.568800000000003"/>
  </r>
  <r>
    <n v="8665"/>
    <x v="4316"/>
    <x v="3"/>
    <x v="983"/>
    <d v="2014-02-04T00:00:00"/>
    <s v="Second Class"/>
    <s v="AB-10165"/>
    <s v="Alan Barnes"/>
    <x v="0"/>
    <s v="United States"/>
    <x v="80"/>
    <x v="1"/>
    <n v="90712"/>
    <x v="1"/>
    <s v="FUR-FU-10004973"/>
    <x v="0"/>
    <x v="5"/>
    <x v="1134"/>
    <n v="94.2"/>
    <n v="5"/>
    <n v="0"/>
    <n v="39.564"/>
  </r>
  <r>
    <n v="8666"/>
    <x v="4317"/>
    <x v="0"/>
    <x v="1019"/>
    <d v="2013-11-19T00:00:00"/>
    <s v="First Class"/>
    <s v="HJ-14875"/>
    <s v="Heather Jas"/>
    <x v="2"/>
    <s v="United States"/>
    <x v="8"/>
    <x v="1"/>
    <n v="94122"/>
    <x v="1"/>
    <s v="OFF-SU-10004231"/>
    <x v="1"/>
    <x v="14"/>
    <x v="552"/>
    <n v="49.5"/>
    <n v="5"/>
    <n v="0"/>
    <n v="13.365"/>
  </r>
  <r>
    <n v="8667"/>
    <x v="4318"/>
    <x v="0"/>
    <x v="945"/>
    <d v="2014-03-01T00:00:00"/>
    <s v="First Class"/>
    <s v="CJ-11875"/>
    <s v="Carl Jackson"/>
    <x v="1"/>
    <s v="United States"/>
    <x v="10"/>
    <x v="9"/>
    <n v="19140"/>
    <x v="3"/>
    <s v="OFF-AR-10004269"/>
    <x v="1"/>
    <x v="6"/>
    <x v="1541"/>
    <n v="16.52"/>
    <n v="5"/>
    <n v="0.2"/>
    <n v="1.6519999999999999"/>
  </r>
  <r>
    <n v="8668"/>
    <x v="4319"/>
    <x v="0"/>
    <x v="596"/>
    <d v="2013-12-25T00:00:00"/>
    <s v="Second Class"/>
    <s v="ED-13885"/>
    <s v="Emily Ducich"/>
    <x v="2"/>
    <s v="United States"/>
    <x v="4"/>
    <x v="4"/>
    <n v="98115"/>
    <x v="1"/>
    <s v="OFF-BI-10004002"/>
    <x v="1"/>
    <x v="8"/>
    <x v="152"/>
    <n v="55.36"/>
    <n v="4"/>
    <n v="0.2"/>
    <n v="19.376000000000001"/>
  </r>
  <r>
    <n v="8669"/>
    <x v="4319"/>
    <x v="0"/>
    <x v="596"/>
    <d v="2013-12-25T00:00:00"/>
    <s v="Second Class"/>
    <s v="ED-13885"/>
    <s v="Emily Ducich"/>
    <x v="2"/>
    <s v="United States"/>
    <x v="4"/>
    <x v="4"/>
    <n v="98115"/>
    <x v="1"/>
    <s v="TEC-MA-10000752"/>
    <x v="2"/>
    <x v="15"/>
    <x v="1683"/>
    <n v="11.56"/>
    <n v="1"/>
    <n v="0.2"/>
    <n v="3.7570000000000001"/>
  </r>
  <r>
    <n v="8670"/>
    <x v="4320"/>
    <x v="1"/>
    <x v="139"/>
    <d v="2012-12-25T00:00:00"/>
    <s v="Second Class"/>
    <s v="AI-10855"/>
    <s v="Arianne Irving"/>
    <x v="0"/>
    <s v="United States"/>
    <x v="1"/>
    <x v="1"/>
    <n v="90036"/>
    <x v="1"/>
    <s v="OFF-PA-10004947"/>
    <x v="1"/>
    <x v="10"/>
    <x v="33"/>
    <n v="17.12"/>
    <n v="4"/>
    <n v="0"/>
    <n v="7.7039999999999997"/>
  </r>
  <r>
    <n v="8671"/>
    <x v="4321"/>
    <x v="2"/>
    <x v="422"/>
    <d v="2012-01-01T00:00:00"/>
    <s v="Second Class"/>
    <s v="KB-16315"/>
    <s v="Karl Braun"/>
    <x v="0"/>
    <s v="United States"/>
    <x v="138"/>
    <x v="24"/>
    <n v="44105"/>
    <x v="3"/>
    <s v="FUR-FU-10004904"/>
    <x v="0"/>
    <x v="5"/>
    <x v="1580"/>
    <n v="182.352"/>
    <n v="3"/>
    <n v="0.2"/>
    <n v="-18.235199999999999"/>
  </r>
  <r>
    <n v="8672"/>
    <x v="4321"/>
    <x v="2"/>
    <x v="422"/>
    <d v="2012-01-01T00:00:00"/>
    <s v="Second Class"/>
    <s v="KB-16315"/>
    <s v="Karl Braun"/>
    <x v="0"/>
    <s v="United States"/>
    <x v="138"/>
    <x v="24"/>
    <n v="44105"/>
    <x v="3"/>
    <s v="OFF-ST-10002790"/>
    <x v="1"/>
    <x v="4"/>
    <x v="233"/>
    <n v="118.16"/>
    <n v="2"/>
    <n v="0.2"/>
    <n v="-25.109000000000002"/>
  </r>
  <r>
    <n v="8673"/>
    <x v="4322"/>
    <x v="3"/>
    <x v="911"/>
    <d v="2014-02-22T00:00:00"/>
    <s v="Standard Class"/>
    <s v="JS-16030"/>
    <s v="Joy Smith"/>
    <x v="0"/>
    <s v="United States"/>
    <x v="27"/>
    <x v="10"/>
    <n v="62521"/>
    <x v="2"/>
    <s v="OFF-FA-10004854"/>
    <x v="1"/>
    <x v="13"/>
    <x v="268"/>
    <n v="18.367999999999999"/>
    <n v="2"/>
    <n v="0.2"/>
    <n v="6.1992000000000003"/>
  </r>
  <r>
    <n v="8674"/>
    <x v="4322"/>
    <x v="3"/>
    <x v="911"/>
    <d v="2014-02-22T00:00:00"/>
    <s v="Standard Class"/>
    <s v="JS-16030"/>
    <s v="Joy Smith"/>
    <x v="0"/>
    <s v="United States"/>
    <x v="27"/>
    <x v="10"/>
    <n v="62521"/>
    <x v="2"/>
    <s v="FUR-CH-10004063"/>
    <x v="0"/>
    <x v="1"/>
    <x v="120"/>
    <n v="600.55799999999999"/>
    <n v="3"/>
    <n v="0.3"/>
    <n v="-8.5793999999999997"/>
  </r>
  <r>
    <n v="8675"/>
    <x v="4322"/>
    <x v="3"/>
    <x v="911"/>
    <d v="2014-02-22T00:00:00"/>
    <s v="Standard Class"/>
    <s v="JS-16030"/>
    <s v="Joy Smith"/>
    <x v="0"/>
    <s v="United States"/>
    <x v="27"/>
    <x v="10"/>
    <n v="62521"/>
    <x v="2"/>
    <s v="OFF-ST-10000642"/>
    <x v="1"/>
    <x v="4"/>
    <x v="192"/>
    <n v="50.351999999999997"/>
    <n v="3"/>
    <n v="0.2"/>
    <n v="-8.1821999999999999"/>
  </r>
  <r>
    <n v="8676"/>
    <x v="4322"/>
    <x v="3"/>
    <x v="911"/>
    <d v="2014-02-22T00:00:00"/>
    <s v="Standard Class"/>
    <s v="JS-16030"/>
    <s v="Joy Smith"/>
    <x v="0"/>
    <s v="United States"/>
    <x v="27"/>
    <x v="10"/>
    <n v="62521"/>
    <x v="2"/>
    <s v="OFF-AR-10004078"/>
    <x v="1"/>
    <x v="6"/>
    <x v="507"/>
    <n v="28.032"/>
    <n v="6"/>
    <n v="0.2"/>
    <n v="3.504"/>
  </r>
  <r>
    <n v="8677"/>
    <x v="4322"/>
    <x v="3"/>
    <x v="911"/>
    <d v="2014-02-22T00:00:00"/>
    <s v="Standard Class"/>
    <s v="JS-16030"/>
    <s v="Joy Smith"/>
    <x v="0"/>
    <s v="United States"/>
    <x v="27"/>
    <x v="10"/>
    <n v="62521"/>
    <x v="2"/>
    <s v="FUR-FU-10004270"/>
    <x v="0"/>
    <x v="5"/>
    <x v="1372"/>
    <n v="7.6920000000000002"/>
    <n v="1"/>
    <n v="0.6"/>
    <n v="-3.6537000000000002"/>
  </r>
  <r>
    <n v="8678"/>
    <x v="4323"/>
    <x v="3"/>
    <x v="1200"/>
    <d v="2014-10-27T00:00:00"/>
    <s v="First Class"/>
    <s v="PO-18850"/>
    <s v="Patrick O'Brill"/>
    <x v="0"/>
    <s v="United States"/>
    <x v="511"/>
    <x v="5"/>
    <n v="76063"/>
    <x v="2"/>
    <s v="FUR-TA-10004607"/>
    <x v="0"/>
    <x v="3"/>
    <x v="1095"/>
    <n v="517.40499999999997"/>
    <n v="5"/>
    <n v="0.3"/>
    <n v="-81.3065"/>
  </r>
  <r>
    <n v="8679"/>
    <x v="4324"/>
    <x v="0"/>
    <x v="476"/>
    <d v="2013-08-09T00:00:00"/>
    <s v="Second Class"/>
    <s v="RD-19810"/>
    <s v="Ross DeVincentis"/>
    <x v="2"/>
    <s v="United States"/>
    <x v="12"/>
    <x v="5"/>
    <n v="77070"/>
    <x v="2"/>
    <s v="OFF-BI-10001132"/>
    <x v="1"/>
    <x v="8"/>
    <x v="630"/>
    <n v="8.6080000000000005"/>
    <n v="8"/>
    <n v="0.8"/>
    <n v="-13.3424"/>
  </r>
  <r>
    <n v="8680"/>
    <x v="4324"/>
    <x v="0"/>
    <x v="476"/>
    <d v="2013-08-09T00:00:00"/>
    <s v="Second Class"/>
    <s v="RD-19810"/>
    <s v="Ross DeVincentis"/>
    <x v="2"/>
    <s v="United States"/>
    <x v="12"/>
    <x v="5"/>
    <n v="77070"/>
    <x v="2"/>
    <s v="TEC-AC-10001714"/>
    <x v="2"/>
    <x v="11"/>
    <x v="678"/>
    <n v="159.56"/>
    <n v="5"/>
    <n v="0.2"/>
    <n v="33.906500000000001"/>
  </r>
  <r>
    <n v="8681"/>
    <x v="4325"/>
    <x v="0"/>
    <x v="49"/>
    <d v="2013-04-12T00:00:00"/>
    <s v="Second Class"/>
    <s v="JD-15895"/>
    <s v="Jonathan Doherty"/>
    <x v="1"/>
    <s v="United States"/>
    <x v="102"/>
    <x v="17"/>
    <n v="23223"/>
    <x v="0"/>
    <s v="OFF-AP-10002945"/>
    <x v="1"/>
    <x v="9"/>
    <x v="225"/>
    <n v="2104.5500000000002"/>
    <n v="7"/>
    <n v="0"/>
    <n v="694.50149999999996"/>
  </r>
  <r>
    <n v="8682"/>
    <x v="4325"/>
    <x v="0"/>
    <x v="49"/>
    <d v="2013-04-12T00:00:00"/>
    <s v="Second Class"/>
    <s v="JD-15895"/>
    <s v="Jonathan Doherty"/>
    <x v="1"/>
    <s v="United States"/>
    <x v="102"/>
    <x v="17"/>
    <n v="23223"/>
    <x v="0"/>
    <s v="OFF-SU-10004664"/>
    <x v="1"/>
    <x v="14"/>
    <x v="592"/>
    <n v="40.700000000000003"/>
    <n v="5"/>
    <n v="0"/>
    <n v="11.803000000000001"/>
  </r>
  <r>
    <n v="8683"/>
    <x v="4326"/>
    <x v="2"/>
    <x v="1127"/>
    <d v="2011-10-11T00:00:00"/>
    <s v="Standard Class"/>
    <s v="SR-20740"/>
    <s v="Steven Roelle"/>
    <x v="2"/>
    <s v="United States"/>
    <x v="81"/>
    <x v="17"/>
    <n v="22204"/>
    <x v="0"/>
    <s v="TEC-AC-10002550"/>
    <x v="2"/>
    <x v="11"/>
    <x v="1342"/>
    <n v="47.79"/>
    <n v="3"/>
    <n v="0"/>
    <n v="16.2486"/>
  </r>
  <r>
    <n v="8684"/>
    <x v="4327"/>
    <x v="3"/>
    <x v="920"/>
    <d v="2014-02-12T00:00:00"/>
    <s v="Standard Class"/>
    <s v="TZ-21580"/>
    <s v="Tracy Zic"/>
    <x v="0"/>
    <s v="United States"/>
    <x v="8"/>
    <x v="1"/>
    <n v="94122"/>
    <x v="1"/>
    <s v="OFF-AR-10002335"/>
    <x v="1"/>
    <x v="6"/>
    <x v="673"/>
    <n v="5.16"/>
    <n v="2"/>
    <n v="0"/>
    <n v="1.3415999999999999"/>
  </r>
  <r>
    <n v="8685"/>
    <x v="4328"/>
    <x v="0"/>
    <x v="186"/>
    <d v="2013-12-24T00:00:00"/>
    <s v="Standard Class"/>
    <s v="TN-21040"/>
    <s v="Tanja Norvell"/>
    <x v="2"/>
    <s v="United States"/>
    <x v="70"/>
    <x v="1"/>
    <n v="92024"/>
    <x v="1"/>
    <s v="TEC-AC-10001445"/>
    <x v="2"/>
    <x v="11"/>
    <x v="422"/>
    <n v="21.21"/>
    <n v="7"/>
    <n v="0"/>
    <n v="4.4541000000000004"/>
  </r>
  <r>
    <n v="8686"/>
    <x v="4329"/>
    <x v="3"/>
    <x v="237"/>
    <d v="2014-11-19T00:00:00"/>
    <s v="Second Class"/>
    <s v="PW-19030"/>
    <s v="Pauline Webber"/>
    <x v="1"/>
    <s v="United States"/>
    <x v="232"/>
    <x v="15"/>
    <n v="13601"/>
    <x v="3"/>
    <s v="OFF-ST-10003996"/>
    <x v="1"/>
    <x v="4"/>
    <x v="1203"/>
    <n v="96.36"/>
    <n v="6"/>
    <n v="0"/>
    <n v="25.053599999999999"/>
  </r>
  <r>
    <n v="8687"/>
    <x v="4330"/>
    <x v="0"/>
    <x v="190"/>
    <d v="2013-06-27T00:00:00"/>
    <s v="Same Day"/>
    <s v="AH-10075"/>
    <s v="Adam Hart"/>
    <x v="1"/>
    <s v="United States"/>
    <x v="1"/>
    <x v="1"/>
    <n v="90036"/>
    <x v="1"/>
    <s v="OFF-SU-10003505"/>
    <x v="1"/>
    <x v="14"/>
    <x v="408"/>
    <n v="231.72"/>
    <n v="2"/>
    <n v="0"/>
    <n v="11.586"/>
  </r>
  <r>
    <n v="8688"/>
    <x v="4330"/>
    <x v="0"/>
    <x v="190"/>
    <d v="2013-06-27T00:00:00"/>
    <s v="Same Day"/>
    <s v="AH-10075"/>
    <s v="Adam Hart"/>
    <x v="1"/>
    <s v="United States"/>
    <x v="1"/>
    <x v="1"/>
    <n v="90036"/>
    <x v="1"/>
    <s v="OFF-FA-10000624"/>
    <x v="1"/>
    <x v="13"/>
    <x v="291"/>
    <n v="17.899999999999999"/>
    <n v="5"/>
    <n v="0"/>
    <n v="8.9499999999999993"/>
  </r>
  <r>
    <n v="8689"/>
    <x v="4330"/>
    <x v="0"/>
    <x v="190"/>
    <d v="2013-06-27T00:00:00"/>
    <s v="Same Day"/>
    <s v="AH-10075"/>
    <s v="Adam Hart"/>
    <x v="1"/>
    <s v="United States"/>
    <x v="1"/>
    <x v="1"/>
    <n v="90036"/>
    <x v="1"/>
    <s v="OFF-PA-10002870"/>
    <x v="1"/>
    <x v="10"/>
    <x v="893"/>
    <n v="12.48"/>
    <n v="2"/>
    <n v="0"/>
    <n v="5.6159999999999997"/>
  </r>
  <r>
    <n v="8690"/>
    <x v="4331"/>
    <x v="2"/>
    <x v="58"/>
    <d v="2011-12-30T00:00:00"/>
    <s v="Standard Class"/>
    <s v="AY-10555"/>
    <s v="Andy Yotov"/>
    <x v="1"/>
    <s v="United States"/>
    <x v="10"/>
    <x v="9"/>
    <n v="19140"/>
    <x v="3"/>
    <s v="OFF-AR-10002257"/>
    <x v="1"/>
    <x v="6"/>
    <x v="1191"/>
    <n v="8.016"/>
    <n v="3"/>
    <n v="0.2"/>
    <n v="1.1022000000000001"/>
  </r>
  <r>
    <n v="8691"/>
    <x v="4332"/>
    <x v="0"/>
    <x v="1041"/>
    <d v="2013-08-19T00:00:00"/>
    <s v="Standard Class"/>
    <s v="SP-20650"/>
    <s v="Stephanie Phelps"/>
    <x v="1"/>
    <s v="United States"/>
    <x v="59"/>
    <x v="24"/>
    <n v="44312"/>
    <x v="3"/>
    <s v="TEC-PH-10003580"/>
    <x v="2"/>
    <x v="7"/>
    <x v="997"/>
    <n v="259.89600000000002"/>
    <n v="2"/>
    <n v="0.4"/>
    <n v="-56.3108"/>
  </r>
  <r>
    <n v="8692"/>
    <x v="4332"/>
    <x v="0"/>
    <x v="1041"/>
    <d v="2013-08-19T00:00:00"/>
    <s v="Standard Class"/>
    <s v="SP-20650"/>
    <s v="Stephanie Phelps"/>
    <x v="1"/>
    <s v="United States"/>
    <x v="59"/>
    <x v="24"/>
    <n v="44312"/>
    <x v="3"/>
    <s v="TEC-PH-10001530"/>
    <x v="2"/>
    <x v="7"/>
    <x v="752"/>
    <n v="247.18799999999999"/>
    <n v="2"/>
    <n v="0.4"/>
    <n v="-49.437600000000003"/>
  </r>
  <r>
    <n v="8693"/>
    <x v="4332"/>
    <x v="0"/>
    <x v="1041"/>
    <d v="2013-08-19T00:00:00"/>
    <s v="Standard Class"/>
    <s v="SP-20650"/>
    <s v="Stephanie Phelps"/>
    <x v="1"/>
    <s v="United States"/>
    <x v="59"/>
    <x v="24"/>
    <n v="44312"/>
    <x v="3"/>
    <s v="TEC-AC-10000420"/>
    <x v="2"/>
    <x v="11"/>
    <x v="1487"/>
    <n v="279.95999999999998"/>
    <n v="5"/>
    <n v="0.2"/>
    <n v="48.993000000000002"/>
  </r>
  <r>
    <n v="8694"/>
    <x v="4333"/>
    <x v="0"/>
    <x v="1057"/>
    <d v="2013-10-29T00:00:00"/>
    <s v="Standard Class"/>
    <s v="ED-13885"/>
    <s v="Emily Ducich"/>
    <x v="2"/>
    <s v="United States"/>
    <x v="8"/>
    <x v="1"/>
    <n v="94110"/>
    <x v="1"/>
    <s v="TEC-AC-10000892"/>
    <x v="2"/>
    <x v="11"/>
    <x v="290"/>
    <n v="450"/>
    <n v="5"/>
    <n v="0"/>
    <n v="162"/>
  </r>
  <r>
    <n v="8695"/>
    <x v="4334"/>
    <x v="2"/>
    <x v="709"/>
    <d v="2011-08-28T00:00:00"/>
    <s v="Second Class"/>
    <s v="CR-12625"/>
    <s v="Corey Roper"/>
    <x v="2"/>
    <s v="United States"/>
    <x v="354"/>
    <x v="12"/>
    <n v="49505"/>
    <x v="2"/>
    <s v="OFF-PA-10001934"/>
    <x v="1"/>
    <x v="10"/>
    <x v="543"/>
    <n v="19.440000000000001"/>
    <n v="3"/>
    <n v="0"/>
    <n v="9.5256000000000007"/>
  </r>
  <r>
    <n v="8696"/>
    <x v="4335"/>
    <x v="3"/>
    <x v="175"/>
    <d v="2014-09-18T00:00:00"/>
    <s v="Second Class"/>
    <s v="CS-12400"/>
    <s v="Christopher Schild"/>
    <x v="2"/>
    <s v="United States"/>
    <x v="8"/>
    <x v="1"/>
    <n v="94109"/>
    <x v="1"/>
    <s v="FUR-TA-10003473"/>
    <x v="0"/>
    <x v="3"/>
    <x v="214"/>
    <n v="300.904"/>
    <n v="1"/>
    <n v="0.2"/>
    <n v="11.283899999999999"/>
  </r>
  <r>
    <n v="8697"/>
    <x v="4336"/>
    <x v="3"/>
    <x v="140"/>
    <d v="2014-06-21T00:00:00"/>
    <s v="Standard Class"/>
    <s v="TS-21205"/>
    <s v="Thomas Seio"/>
    <x v="1"/>
    <s v="United States"/>
    <x v="316"/>
    <x v="18"/>
    <n v="37211"/>
    <x v="0"/>
    <s v="TEC-PH-10001051"/>
    <x v="2"/>
    <x v="7"/>
    <x v="1254"/>
    <n v="239.976"/>
    <n v="3"/>
    <n v="0.2"/>
    <n v="26.997299999999999"/>
  </r>
  <r>
    <n v="8698"/>
    <x v="4336"/>
    <x v="3"/>
    <x v="140"/>
    <d v="2014-06-21T00:00:00"/>
    <s v="Standard Class"/>
    <s v="TS-21205"/>
    <s v="Thomas Seio"/>
    <x v="1"/>
    <s v="United States"/>
    <x v="316"/>
    <x v="18"/>
    <n v="37211"/>
    <x v="0"/>
    <s v="FUR-FU-10004351"/>
    <x v="0"/>
    <x v="5"/>
    <x v="33"/>
    <n v="31.167999999999999"/>
    <n v="4"/>
    <n v="0.2"/>
    <n v="9.3504000000000005"/>
  </r>
  <r>
    <n v="8699"/>
    <x v="4336"/>
    <x v="3"/>
    <x v="140"/>
    <d v="2014-06-21T00:00:00"/>
    <s v="Standard Class"/>
    <s v="TS-21205"/>
    <s v="Thomas Seio"/>
    <x v="1"/>
    <s v="United States"/>
    <x v="316"/>
    <x v="18"/>
    <n v="37211"/>
    <x v="0"/>
    <s v="FUR-TA-10004152"/>
    <x v="0"/>
    <x v="3"/>
    <x v="1507"/>
    <n v="120.96"/>
    <n v="2"/>
    <n v="0.4"/>
    <n v="-28.224"/>
  </r>
  <r>
    <n v="8700"/>
    <x v="4336"/>
    <x v="3"/>
    <x v="140"/>
    <d v="2014-06-21T00:00:00"/>
    <s v="Standard Class"/>
    <s v="TS-21205"/>
    <s v="Thomas Seio"/>
    <x v="1"/>
    <s v="United States"/>
    <x v="316"/>
    <x v="18"/>
    <n v="37211"/>
    <x v="0"/>
    <s v="TEC-PH-10000560"/>
    <x v="2"/>
    <x v="7"/>
    <x v="745"/>
    <n v="2239.9360000000001"/>
    <n v="8"/>
    <n v="0.2"/>
    <n v="223.99359999999999"/>
  </r>
  <r>
    <n v="8701"/>
    <x v="4336"/>
    <x v="3"/>
    <x v="140"/>
    <d v="2014-06-21T00:00:00"/>
    <s v="Standard Class"/>
    <s v="TS-21205"/>
    <s v="Thomas Seio"/>
    <x v="1"/>
    <s v="United States"/>
    <x v="316"/>
    <x v="18"/>
    <n v="37211"/>
    <x v="0"/>
    <s v="OFF-AP-10004249"/>
    <x v="1"/>
    <x v="9"/>
    <x v="33"/>
    <n v="76.608000000000004"/>
    <n v="8"/>
    <n v="0.2"/>
    <n v="6.7031999999999998"/>
  </r>
  <r>
    <n v="8702"/>
    <x v="4336"/>
    <x v="3"/>
    <x v="140"/>
    <d v="2014-06-21T00:00:00"/>
    <s v="Standard Class"/>
    <s v="TS-21205"/>
    <s v="Thomas Seio"/>
    <x v="1"/>
    <s v="United States"/>
    <x v="316"/>
    <x v="18"/>
    <n v="37211"/>
    <x v="0"/>
    <s v="OFF-ST-10001490"/>
    <x v="1"/>
    <x v="4"/>
    <x v="513"/>
    <n v="142.77600000000001"/>
    <n v="1"/>
    <n v="0.2"/>
    <n v="17.847000000000001"/>
  </r>
  <r>
    <n v="8703"/>
    <x v="4336"/>
    <x v="3"/>
    <x v="140"/>
    <d v="2014-06-21T00:00:00"/>
    <s v="Standard Class"/>
    <s v="TS-21205"/>
    <s v="Thomas Seio"/>
    <x v="1"/>
    <s v="United States"/>
    <x v="316"/>
    <x v="18"/>
    <n v="37211"/>
    <x v="0"/>
    <s v="OFF-PA-10000312"/>
    <x v="1"/>
    <x v="10"/>
    <x v="1820"/>
    <n v="91.36"/>
    <n v="5"/>
    <n v="0.2"/>
    <n v="29.692"/>
  </r>
  <r>
    <n v="8704"/>
    <x v="4337"/>
    <x v="1"/>
    <x v="1201"/>
    <d v="2012-05-03T00:00:00"/>
    <s v="Standard Class"/>
    <s v="RP-19390"/>
    <s v="Resi PÃ¶lking"/>
    <x v="0"/>
    <s v="United States"/>
    <x v="10"/>
    <x v="9"/>
    <n v="19120"/>
    <x v="3"/>
    <s v="OFF-AP-10002906"/>
    <x v="1"/>
    <x v="9"/>
    <x v="1088"/>
    <n v="3.552"/>
    <n v="2"/>
    <n v="0.2"/>
    <n v="0.44400000000000001"/>
  </r>
  <r>
    <n v="8705"/>
    <x v="4338"/>
    <x v="0"/>
    <x v="310"/>
    <d v="2013-07-27T00:00:00"/>
    <s v="First Class"/>
    <s v="IL-15100"/>
    <s v="Ivan Liston"/>
    <x v="0"/>
    <s v="United States"/>
    <x v="12"/>
    <x v="5"/>
    <n v="77041"/>
    <x v="2"/>
    <s v="TEC-PH-10004100"/>
    <x v="2"/>
    <x v="7"/>
    <x v="1743"/>
    <n v="115.136"/>
    <n v="8"/>
    <n v="0.2"/>
    <n v="11.5136"/>
  </r>
  <r>
    <n v="8706"/>
    <x v="4339"/>
    <x v="2"/>
    <x v="1202"/>
    <d v="2011-05-10T00:00:00"/>
    <s v="Standard Class"/>
    <s v="NF-18475"/>
    <s v="Neil FranzÃ¶sisch"/>
    <x v="2"/>
    <s v="United States"/>
    <x v="192"/>
    <x v="33"/>
    <n v="89502"/>
    <x v="1"/>
    <s v="OFF-FA-10000254"/>
    <x v="1"/>
    <x v="13"/>
    <x v="1814"/>
    <n v="4.71"/>
    <n v="1"/>
    <n v="0"/>
    <n v="0"/>
  </r>
  <r>
    <n v="8707"/>
    <x v="4340"/>
    <x v="2"/>
    <x v="78"/>
    <d v="2011-09-13T00:00:00"/>
    <s v="Standard Class"/>
    <s v="PP-18955"/>
    <s v="Paul Prost"/>
    <x v="2"/>
    <s v="United States"/>
    <x v="20"/>
    <x v="15"/>
    <n v="10009"/>
    <x v="3"/>
    <s v="FUR-CH-10004289"/>
    <x v="0"/>
    <x v="1"/>
    <x v="975"/>
    <n v="172.76400000000001"/>
    <n v="2"/>
    <n v="0.1"/>
    <n v="13.437200000000001"/>
  </r>
  <r>
    <n v="8708"/>
    <x v="4340"/>
    <x v="2"/>
    <x v="78"/>
    <d v="2011-09-13T00:00:00"/>
    <s v="Standard Class"/>
    <s v="PP-18955"/>
    <s v="Paul Prost"/>
    <x v="2"/>
    <s v="United States"/>
    <x v="20"/>
    <x v="15"/>
    <n v="10009"/>
    <x v="3"/>
    <s v="OFF-AR-10003469"/>
    <x v="1"/>
    <x v="6"/>
    <x v="1249"/>
    <n v="3.52"/>
    <n v="2"/>
    <n v="0"/>
    <n v="1.6896"/>
  </r>
  <r>
    <n v="8709"/>
    <x v="4341"/>
    <x v="2"/>
    <x v="912"/>
    <d v="2011-11-18T00:00:00"/>
    <s v="First Class"/>
    <s v="JD-16150"/>
    <s v="Justin Deggeller"/>
    <x v="1"/>
    <s v="United States"/>
    <x v="1"/>
    <x v="1"/>
    <n v="90008"/>
    <x v="1"/>
    <s v="TEC-PH-10004188"/>
    <x v="2"/>
    <x v="7"/>
    <x v="763"/>
    <n v="79.968000000000004"/>
    <n v="4"/>
    <n v="0.2"/>
    <n v="-17.992799999999999"/>
  </r>
  <r>
    <n v="8710"/>
    <x v="4341"/>
    <x v="2"/>
    <x v="912"/>
    <d v="2011-11-18T00:00:00"/>
    <s v="First Class"/>
    <s v="JD-16150"/>
    <s v="Justin Deggeller"/>
    <x v="1"/>
    <s v="United States"/>
    <x v="1"/>
    <x v="1"/>
    <n v="90008"/>
    <x v="1"/>
    <s v="FUR-BO-10004015"/>
    <x v="0"/>
    <x v="0"/>
    <x v="569"/>
    <n v="305.97449999999998"/>
    <n v="3"/>
    <n v="0.15"/>
    <n v="25.197900000000001"/>
  </r>
  <r>
    <n v="8711"/>
    <x v="4341"/>
    <x v="2"/>
    <x v="912"/>
    <d v="2011-11-18T00:00:00"/>
    <s v="First Class"/>
    <s v="JD-16150"/>
    <s v="Justin Deggeller"/>
    <x v="1"/>
    <s v="United States"/>
    <x v="1"/>
    <x v="1"/>
    <n v="90008"/>
    <x v="1"/>
    <s v="OFF-ST-10000991"/>
    <x v="1"/>
    <x v="4"/>
    <x v="155"/>
    <n v="344.91"/>
    <n v="3"/>
    <n v="0"/>
    <n v="10.347300000000001"/>
  </r>
  <r>
    <n v="8712"/>
    <x v="4342"/>
    <x v="2"/>
    <x v="223"/>
    <d v="2011-07-03T00:00:00"/>
    <s v="Standard Class"/>
    <s v="EJ-14155"/>
    <s v="Eva Jacobs"/>
    <x v="0"/>
    <s v="United States"/>
    <x v="70"/>
    <x v="1"/>
    <n v="92037"/>
    <x v="1"/>
    <s v="FUR-TA-10002958"/>
    <x v="0"/>
    <x v="3"/>
    <x v="956"/>
    <n v="626.35199999999998"/>
    <n v="3"/>
    <n v="0.2"/>
    <n v="-23.488199999999999"/>
  </r>
  <r>
    <n v="8713"/>
    <x v="4343"/>
    <x v="1"/>
    <x v="155"/>
    <d v="2012-07-12T00:00:00"/>
    <s v="Standard Class"/>
    <s v="PW-19240"/>
    <s v="Pierre Wener"/>
    <x v="0"/>
    <s v="United States"/>
    <x v="8"/>
    <x v="1"/>
    <n v="94110"/>
    <x v="1"/>
    <s v="FUR-BO-10002213"/>
    <x v="0"/>
    <x v="0"/>
    <x v="1325"/>
    <n v="359.49900000000002"/>
    <n v="3"/>
    <n v="0.15"/>
    <n v="-29.605799999999999"/>
  </r>
  <r>
    <n v="8714"/>
    <x v="4344"/>
    <x v="3"/>
    <x v="497"/>
    <d v="2014-07-17T00:00:00"/>
    <s v="Standard Class"/>
    <s v="TS-21430"/>
    <s v="Tom Stivers"/>
    <x v="1"/>
    <s v="United States"/>
    <x v="70"/>
    <x v="1"/>
    <n v="92105"/>
    <x v="1"/>
    <s v="TEC-PH-10000004"/>
    <x v="2"/>
    <x v="7"/>
    <x v="606"/>
    <n v="71.951999999999998"/>
    <n v="6"/>
    <n v="0.2"/>
    <n v="5.3963999999999999"/>
  </r>
  <r>
    <n v="8715"/>
    <x v="4344"/>
    <x v="3"/>
    <x v="497"/>
    <d v="2014-07-17T00:00:00"/>
    <s v="Standard Class"/>
    <s v="TS-21430"/>
    <s v="Tom Stivers"/>
    <x v="1"/>
    <s v="United States"/>
    <x v="70"/>
    <x v="1"/>
    <n v="92105"/>
    <x v="1"/>
    <s v="OFF-BI-10003708"/>
    <x v="1"/>
    <x v="8"/>
    <x v="969"/>
    <n v="29.8"/>
    <n v="5"/>
    <n v="0.2"/>
    <n v="9.3125"/>
  </r>
  <r>
    <n v="8716"/>
    <x v="4345"/>
    <x v="3"/>
    <x v="673"/>
    <d v="2014-11-21T00:00:00"/>
    <s v="Second Class"/>
    <s v="BM-11650"/>
    <s v="Brian Moss"/>
    <x v="1"/>
    <s v="United States"/>
    <x v="512"/>
    <x v="24"/>
    <n v="44035"/>
    <x v="3"/>
    <s v="OFF-BI-10002949"/>
    <x v="1"/>
    <x v="8"/>
    <x v="520"/>
    <n v="1.8240000000000001"/>
    <n v="1"/>
    <n v="0.7"/>
    <n v="-1.3984000000000001"/>
  </r>
  <r>
    <n v="8717"/>
    <x v="4346"/>
    <x v="0"/>
    <x v="1"/>
    <d v="2013-06-17T00:00:00"/>
    <s v="Second Class"/>
    <s v="AW-10930"/>
    <s v="Arthur Wiediger"/>
    <x v="2"/>
    <s v="United States"/>
    <x v="12"/>
    <x v="5"/>
    <n v="77070"/>
    <x v="2"/>
    <s v="OFF-AP-10001242"/>
    <x v="1"/>
    <x v="9"/>
    <x v="1408"/>
    <n v="64.384"/>
    <n v="4"/>
    <n v="0.8"/>
    <n v="-160.96"/>
  </r>
  <r>
    <n v="8718"/>
    <x v="4346"/>
    <x v="0"/>
    <x v="1"/>
    <d v="2013-06-17T00:00:00"/>
    <s v="Second Class"/>
    <s v="AW-10930"/>
    <s v="Arthur Wiediger"/>
    <x v="2"/>
    <s v="United States"/>
    <x v="12"/>
    <x v="5"/>
    <n v="77070"/>
    <x v="2"/>
    <s v="FUR-FU-10001424"/>
    <x v="0"/>
    <x v="5"/>
    <x v="691"/>
    <n v="6.984"/>
    <n v="2"/>
    <n v="0.6"/>
    <n v="-4.5396000000000001"/>
  </r>
  <r>
    <n v="8719"/>
    <x v="4346"/>
    <x v="0"/>
    <x v="1"/>
    <d v="2013-06-17T00:00:00"/>
    <s v="Second Class"/>
    <s v="AW-10930"/>
    <s v="Arthur Wiediger"/>
    <x v="2"/>
    <s v="United States"/>
    <x v="12"/>
    <x v="5"/>
    <n v="77070"/>
    <x v="2"/>
    <s v="OFF-AR-10003469"/>
    <x v="1"/>
    <x v="6"/>
    <x v="1249"/>
    <n v="11.263999999999999"/>
    <n v="8"/>
    <n v="0.2"/>
    <n v="3.9424000000000001"/>
  </r>
  <r>
    <n v="8720"/>
    <x v="4346"/>
    <x v="0"/>
    <x v="1"/>
    <d v="2013-06-17T00:00:00"/>
    <s v="Second Class"/>
    <s v="AW-10930"/>
    <s v="Arthur Wiediger"/>
    <x v="2"/>
    <s v="United States"/>
    <x v="12"/>
    <x v="5"/>
    <n v="77070"/>
    <x v="2"/>
    <s v="OFF-PA-10000232"/>
    <x v="1"/>
    <x v="10"/>
    <x v="1622"/>
    <n v="15.552"/>
    <n v="3"/>
    <n v="0.2"/>
    <n v="5.6375999999999999"/>
  </r>
  <r>
    <n v="8721"/>
    <x v="4346"/>
    <x v="0"/>
    <x v="1"/>
    <d v="2013-06-17T00:00:00"/>
    <s v="Second Class"/>
    <s v="AW-10930"/>
    <s v="Arthur Wiediger"/>
    <x v="2"/>
    <s v="United States"/>
    <x v="12"/>
    <x v="5"/>
    <n v="77070"/>
    <x v="2"/>
    <s v="FUR-CH-10000229"/>
    <x v="0"/>
    <x v="1"/>
    <x v="1612"/>
    <n v="379.37200000000001"/>
    <n v="2"/>
    <n v="0.3"/>
    <n v="-119.2312"/>
  </r>
  <r>
    <n v="8722"/>
    <x v="4346"/>
    <x v="0"/>
    <x v="1"/>
    <d v="2013-06-17T00:00:00"/>
    <s v="Second Class"/>
    <s v="AW-10930"/>
    <s v="Arthur Wiediger"/>
    <x v="2"/>
    <s v="United States"/>
    <x v="12"/>
    <x v="5"/>
    <n v="77070"/>
    <x v="2"/>
    <s v="OFF-ST-10002562"/>
    <x v="1"/>
    <x v="4"/>
    <x v="33"/>
    <n v="67.536000000000001"/>
    <n v="9"/>
    <n v="0.2"/>
    <n v="6.7535999999999996"/>
  </r>
  <r>
    <n v="8723"/>
    <x v="4346"/>
    <x v="0"/>
    <x v="1"/>
    <d v="2013-06-17T00:00:00"/>
    <s v="Second Class"/>
    <s v="AW-10930"/>
    <s v="Arthur Wiediger"/>
    <x v="2"/>
    <s v="United States"/>
    <x v="12"/>
    <x v="5"/>
    <n v="77070"/>
    <x v="2"/>
    <s v="OFF-BI-10001525"/>
    <x v="1"/>
    <x v="8"/>
    <x v="31"/>
    <n v="1.524"/>
    <n v="2"/>
    <n v="0.8"/>
    <n v="-2.6669999999999998"/>
  </r>
  <r>
    <n v="8724"/>
    <x v="4347"/>
    <x v="0"/>
    <x v="723"/>
    <d v="2014-01-01T00:00:00"/>
    <s v="Second Class"/>
    <s v="MH-17290"/>
    <s v="Marc Harrigan"/>
    <x v="2"/>
    <s v="United States"/>
    <x v="100"/>
    <x v="2"/>
    <n v="33178"/>
    <x v="0"/>
    <s v="OFF-PA-10002986"/>
    <x v="1"/>
    <x v="10"/>
    <x v="477"/>
    <n v="37.408000000000001"/>
    <n v="7"/>
    <n v="0.2"/>
    <n v="13.0928"/>
  </r>
  <r>
    <n v="8725"/>
    <x v="4347"/>
    <x v="0"/>
    <x v="723"/>
    <d v="2014-01-01T00:00:00"/>
    <s v="Second Class"/>
    <s v="MH-17290"/>
    <s v="Marc Harrigan"/>
    <x v="2"/>
    <s v="United States"/>
    <x v="100"/>
    <x v="2"/>
    <n v="33178"/>
    <x v="0"/>
    <s v="OFF-PA-10000143"/>
    <x v="1"/>
    <x v="10"/>
    <x v="1692"/>
    <n v="25.344000000000001"/>
    <n v="6"/>
    <n v="0.2"/>
    <n v="8.8704000000000001"/>
  </r>
  <r>
    <n v="8726"/>
    <x v="4348"/>
    <x v="3"/>
    <x v="257"/>
    <d v="2014-03-24T00:00:00"/>
    <s v="Standard Class"/>
    <s v="SW-20275"/>
    <s v="Scott Williamson"/>
    <x v="0"/>
    <s v="United States"/>
    <x v="4"/>
    <x v="4"/>
    <n v="98115"/>
    <x v="1"/>
    <s v="OFF-AR-10003752"/>
    <x v="1"/>
    <x v="6"/>
    <x v="677"/>
    <n v="46.2"/>
    <n v="4"/>
    <n v="0"/>
    <n v="21.251999999999999"/>
  </r>
  <r>
    <n v="8727"/>
    <x v="4349"/>
    <x v="1"/>
    <x v="17"/>
    <d v="2012-12-31T00:00:00"/>
    <s v="Standard Class"/>
    <s v="SP-20860"/>
    <s v="Sung Pak"/>
    <x v="1"/>
    <s v="United States"/>
    <x v="87"/>
    <x v="18"/>
    <n v="37130"/>
    <x v="0"/>
    <s v="TEC-AC-10002370"/>
    <x v="2"/>
    <x v="11"/>
    <x v="1816"/>
    <n v="4.7279999999999998"/>
    <n v="3"/>
    <n v="0.2"/>
    <n v="0.70920000000000005"/>
  </r>
  <r>
    <n v="8728"/>
    <x v="4349"/>
    <x v="1"/>
    <x v="17"/>
    <d v="2012-12-31T00:00:00"/>
    <s v="Standard Class"/>
    <s v="SP-20860"/>
    <s v="Sung Pak"/>
    <x v="1"/>
    <s v="United States"/>
    <x v="87"/>
    <x v="18"/>
    <n v="37130"/>
    <x v="0"/>
    <s v="FUR-FU-10002030"/>
    <x v="0"/>
    <x v="5"/>
    <x v="1813"/>
    <n v="53.351999999999997"/>
    <n v="3"/>
    <n v="0.2"/>
    <n v="16.005600000000001"/>
  </r>
  <r>
    <n v="8729"/>
    <x v="4349"/>
    <x v="1"/>
    <x v="17"/>
    <d v="2012-12-31T00:00:00"/>
    <s v="Standard Class"/>
    <s v="SP-20860"/>
    <s v="Sung Pak"/>
    <x v="1"/>
    <s v="United States"/>
    <x v="87"/>
    <x v="18"/>
    <n v="37130"/>
    <x v="0"/>
    <s v="FUR-BO-10002853"/>
    <x v="0"/>
    <x v="0"/>
    <x v="1613"/>
    <n v="131.10400000000001"/>
    <n v="2"/>
    <n v="0.2"/>
    <n v="8.1940000000000008"/>
  </r>
  <r>
    <n v="8730"/>
    <x v="4349"/>
    <x v="1"/>
    <x v="17"/>
    <d v="2012-12-31T00:00:00"/>
    <s v="Standard Class"/>
    <s v="SP-20860"/>
    <s v="Sung Pak"/>
    <x v="1"/>
    <s v="United States"/>
    <x v="87"/>
    <x v="18"/>
    <n v="37130"/>
    <x v="0"/>
    <s v="OFF-ST-10002562"/>
    <x v="1"/>
    <x v="4"/>
    <x v="33"/>
    <n v="22.512"/>
    <n v="3"/>
    <n v="0.2"/>
    <n v="2.2511999999999999"/>
  </r>
  <r>
    <n v="8731"/>
    <x v="4349"/>
    <x v="1"/>
    <x v="17"/>
    <d v="2012-12-31T00:00:00"/>
    <s v="Standard Class"/>
    <s v="SP-20860"/>
    <s v="Sung Pak"/>
    <x v="1"/>
    <s v="United States"/>
    <x v="87"/>
    <x v="18"/>
    <n v="37130"/>
    <x v="0"/>
    <s v="TEC-AC-10004227"/>
    <x v="2"/>
    <x v="11"/>
    <x v="1400"/>
    <n v="72.744"/>
    <n v="7"/>
    <n v="0.2"/>
    <n v="-12.7302"/>
  </r>
  <r>
    <n v="8732"/>
    <x v="4350"/>
    <x v="1"/>
    <x v="374"/>
    <d v="2012-06-08T00:00:00"/>
    <s v="Standard Class"/>
    <s v="SC-20695"/>
    <s v="Steve Chapman"/>
    <x v="1"/>
    <s v="United States"/>
    <x v="285"/>
    <x v="25"/>
    <n v="63116"/>
    <x v="2"/>
    <s v="OFF-SU-10002573"/>
    <x v="1"/>
    <x v="14"/>
    <x v="350"/>
    <n v="52.59"/>
    <n v="3"/>
    <n v="0"/>
    <n v="15.776999999999999"/>
  </r>
  <r>
    <n v="8733"/>
    <x v="4351"/>
    <x v="3"/>
    <x v="818"/>
    <d v="2014-06-30T00:00:00"/>
    <s v="Second Class"/>
    <s v="PW-19030"/>
    <s v="Pauline Webber"/>
    <x v="1"/>
    <s v="United States"/>
    <x v="4"/>
    <x v="4"/>
    <n v="98105"/>
    <x v="1"/>
    <s v="OFF-PA-10003848"/>
    <x v="1"/>
    <x v="10"/>
    <x v="1442"/>
    <n v="19.440000000000001"/>
    <n v="3"/>
    <n v="0"/>
    <n v="9.3312000000000008"/>
  </r>
  <r>
    <n v="8734"/>
    <x v="4351"/>
    <x v="3"/>
    <x v="818"/>
    <d v="2014-06-30T00:00:00"/>
    <s v="Second Class"/>
    <s v="PW-19030"/>
    <s v="Pauline Webber"/>
    <x v="1"/>
    <s v="United States"/>
    <x v="4"/>
    <x v="4"/>
    <n v="98105"/>
    <x v="1"/>
    <s v="FUR-FU-10001290"/>
    <x v="0"/>
    <x v="5"/>
    <x v="447"/>
    <n v="126.3"/>
    <n v="3"/>
    <n v="0"/>
    <n v="40.415999999999997"/>
  </r>
  <r>
    <n v="8735"/>
    <x v="4351"/>
    <x v="3"/>
    <x v="818"/>
    <d v="2014-06-30T00:00:00"/>
    <s v="Second Class"/>
    <s v="PW-19030"/>
    <s v="Pauline Webber"/>
    <x v="1"/>
    <s v="United States"/>
    <x v="4"/>
    <x v="4"/>
    <n v="98105"/>
    <x v="1"/>
    <s v="TEC-AC-10003832"/>
    <x v="2"/>
    <x v="11"/>
    <x v="216"/>
    <n v="1287.45"/>
    <n v="5"/>
    <n v="0"/>
    <n v="244.6155"/>
  </r>
  <r>
    <n v="8736"/>
    <x v="4352"/>
    <x v="2"/>
    <x v="315"/>
    <d v="2011-11-02T00:00:00"/>
    <s v="Second Class"/>
    <s v="CS-12250"/>
    <s v="Chris Selesnick"/>
    <x v="1"/>
    <s v="United States"/>
    <x v="20"/>
    <x v="15"/>
    <n v="10024"/>
    <x v="3"/>
    <s v="OFF-ST-10001558"/>
    <x v="1"/>
    <x v="4"/>
    <x v="712"/>
    <n v="64.959999999999994"/>
    <n v="4"/>
    <n v="0"/>
    <n v="9.7439999999999998"/>
  </r>
  <r>
    <n v="8737"/>
    <x v="4353"/>
    <x v="0"/>
    <x v="913"/>
    <d v="2013-10-09T00:00:00"/>
    <s v="Standard Class"/>
    <s v="RP-19855"/>
    <s v="Roy Phan"/>
    <x v="1"/>
    <s v="United States"/>
    <x v="439"/>
    <x v="11"/>
    <n v="55125"/>
    <x v="2"/>
    <s v="OFF-ST-10001490"/>
    <x v="1"/>
    <x v="4"/>
    <x v="513"/>
    <n v="535.41"/>
    <n v="3"/>
    <n v="0"/>
    <n v="160.62299999999999"/>
  </r>
  <r>
    <n v="8738"/>
    <x v="4354"/>
    <x v="3"/>
    <x v="1191"/>
    <d v="2014-11-04T00:00:00"/>
    <s v="Standard Class"/>
    <s v="CS-12175"/>
    <s v="Charles Sheldon"/>
    <x v="1"/>
    <s v="United States"/>
    <x v="346"/>
    <x v="18"/>
    <n v="37421"/>
    <x v="0"/>
    <s v="OFF-BI-10003669"/>
    <x v="1"/>
    <x v="8"/>
    <x v="796"/>
    <n v="8.1"/>
    <n v="5"/>
    <n v="0.7"/>
    <n v="-5.94"/>
  </r>
  <r>
    <n v="8739"/>
    <x v="4355"/>
    <x v="3"/>
    <x v="166"/>
    <d v="2014-12-12T00:00:00"/>
    <s v="First Class"/>
    <s v="MJ-17740"/>
    <s v="Max Jones"/>
    <x v="0"/>
    <s v="United States"/>
    <x v="10"/>
    <x v="9"/>
    <n v="19140"/>
    <x v="3"/>
    <s v="OFF-AR-10004441"/>
    <x v="1"/>
    <x v="6"/>
    <x v="153"/>
    <n v="13.247999999999999"/>
    <n v="4"/>
    <n v="0.2"/>
    <n v="3.6432000000000002"/>
  </r>
  <r>
    <n v="8740"/>
    <x v="4355"/>
    <x v="3"/>
    <x v="166"/>
    <d v="2014-12-12T00:00:00"/>
    <s v="First Class"/>
    <s v="MJ-17740"/>
    <s v="Max Jones"/>
    <x v="0"/>
    <s v="United States"/>
    <x v="10"/>
    <x v="9"/>
    <n v="19140"/>
    <x v="3"/>
    <s v="TEC-PH-10001924"/>
    <x v="2"/>
    <x v="7"/>
    <x v="426"/>
    <n v="83.988"/>
    <n v="2"/>
    <n v="0.4"/>
    <n v="-20.997"/>
  </r>
  <r>
    <n v="8741"/>
    <x v="4356"/>
    <x v="0"/>
    <x v="1131"/>
    <d v="2013-07-26T00:00:00"/>
    <s v="First Class"/>
    <s v="JG-15160"/>
    <s v="James Galang"/>
    <x v="0"/>
    <s v="United States"/>
    <x v="240"/>
    <x v="28"/>
    <n v="70506"/>
    <x v="0"/>
    <s v="OFF-AR-10004456"/>
    <x v="1"/>
    <x v="6"/>
    <x v="1044"/>
    <n v="73.2"/>
    <n v="5"/>
    <n v="0"/>
    <n v="21.228000000000002"/>
  </r>
  <r>
    <n v="8742"/>
    <x v="4357"/>
    <x v="1"/>
    <x v="529"/>
    <d v="2012-09-11T00:00:00"/>
    <s v="Same Day"/>
    <s v="AG-10765"/>
    <s v="Anthony Garverick"/>
    <x v="2"/>
    <s v="United States"/>
    <x v="104"/>
    <x v="14"/>
    <n v="46226"/>
    <x v="2"/>
    <s v="OFF-BI-10001890"/>
    <x v="1"/>
    <x v="8"/>
    <x v="174"/>
    <n v="10.74"/>
    <n v="3"/>
    <n v="0"/>
    <n v="5.1551999999999998"/>
  </r>
  <r>
    <n v="8743"/>
    <x v="4358"/>
    <x v="1"/>
    <x v="653"/>
    <d v="2012-04-10T00:00:00"/>
    <s v="First Class"/>
    <s v="CK-12205"/>
    <s v="Chloris Kastensmidt"/>
    <x v="0"/>
    <s v="United States"/>
    <x v="492"/>
    <x v="21"/>
    <n v="97123"/>
    <x v="1"/>
    <s v="FUR-FU-10000629"/>
    <x v="0"/>
    <x v="5"/>
    <x v="93"/>
    <n v="11.032"/>
    <n v="1"/>
    <n v="0.2"/>
    <n v="3.0337999999999998"/>
  </r>
  <r>
    <n v="8744"/>
    <x v="4358"/>
    <x v="1"/>
    <x v="653"/>
    <d v="2012-04-10T00:00:00"/>
    <s v="First Class"/>
    <s v="CK-12205"/>
    <s v="Chloris Kastensmidt"/>
    <x v="0"/>
    <s v="United States"/>
    <x v="492"/>
    <x v="21"/>
    <n v="97123"/>
    <x v="1"/>
    <s v="TEC-AC-10002323"/>
    <x v="2"/>
    <x v="11"/>
    <x v="175"/>
    <n v="53.04"/>
    <n v="3"/>
    <n v="0.2"/>
    <n v="-4.641"/>
  </r>
  <r>
    <n v="8745"/>
    <x v="4359"/>
    <x v="1"/>
    <x v="6"/>
    <d v="2012-11-25T00:00:00"/>
    <s v="Second Class"/>
    <s v="HD-14785"/>
    <s v="Harold Dahlen"/>
    <x v="2"/>
    <s v="United States"/>
    <x v="471"/>
    <x v="31"/>
    <n v="2138"/>
    <x v="3"/>
    <s v="OFF-AR-10003056"/>
    <x v="1"/>
    <x v="6"/>
    <x v="18"/>
    <n v="17.12"/>
    <n v="4"/>
    <n v="0"/>
    <n v="4.9648000000000003"/>
  </r>
  <r>
    <n v="8746"/>
    <x v="4359"/>
    <x v="1"/>
    <x v="6"/>
    <d v="2012-11-25T00:00:00"/>
    <s v="Second Class"/>
    <s v="HD-14785"/>
    <s v="Harold Dahlen"/>
    <x v="2"/>
    <s v="United States"/>
    <x v="471"/>
    <x v="31"/>
    <n v="2138"/>
    <x v="3"/>
    <s v="OFF-PA-10000300"/>
    <x v="1"/>
    <x v="10"/>
    <x v="1766"/>
    <n v="59.94"/>
    <n v="3"/>
    <n v="0"/>
    <n v="28.171800000000001"/>
  </r>
  <r>
    <n v="8747"/>
    <x v="4360"/>
    <x v="3"/>
    <x v="62"/>
    <d v="2014-08-02T00:00:00"/>
    <s v="Standard Class"/>
    <s v="BO-11350"/>
    <s v="Bill Overfelt"/>
    <x v="1"/>
    <s v="United States"/>
    <x v="70"/>
    <x v="1"/>
    <n v="92105"/>
    <x v="1"/>
    <s v="FUR-FU-10000293"/>
    <x v="0"/>
    <x v="5"/>
    <x v="783"/>
    <n v="210.58"/>
    <n v="2"/>
    <n v="0"/>
    <n v="12.6348"/>
  </r>
  <r>
    <n v="8748"/>
    <x v="4360"/>
    <x v="3"/>
    <x v="62"/>
    <d v="2014-08-02T00:00:00"/>
    <s v="Standard Class"/>
    <s v="BO-11350"/>
    <s v="Bill Overfelt"/>
    <x v="1"/>
    <s v="United States"/>
    <x v="70"/>
    <x v="1"/>
    <n v="92105"/>
    <x v="1"/>
    <s v="OFF-BI-10003638"/>
    <x v="1"/>
    <x v="8"/>
    <x v="607"/>
    <n v="30.96"/>
    <n v="2"/>
    <n v="0.2"/>
    <n v="10.061999999999999"/>
  </r>
  <r>
    <n v="8749"/>
    <x v="4360"/>
    <x v="3"/>
    <x v="62"/>
    <d v="2014-08-02T00:00:00"/>
    <s v="Standard Class"/>
    <s v="BO-11350"/>
    <s v="Bill Overfelt"/>
    <x v="1"/>
    <s v="United States"/>
    <x v="70"/>
    <x v="1"/>
    <n v="92105"/>
    <x v="1"/>
    <s v="TEC-MA-10002109"/>
    <x v="2"/>
    <x v="15"/>
    <x v="1729"/>
    <n v="239.98400000000001"/>
    <n v="2"/>
    <n v="0.2"/>
    <n v="38.997399999999999"/>
  </r>
  <r>
    <n v="8750"/>
    <x v="4361"/>
    <x v="1"/>
    <x v="382"/>
    <d v="2012-06-19T00:00:00"/>
    <s v="First Class"/>
    <s v="LC-16885"/>
    <s v="Lena Creighton"/>
    <x v="0"/>
    <s v="United States"/>
    <x v="20"/>
    <x v="15"/>
    <n v="10009"/>
    <x v="3"/>
    <s v="OFF-BI-10003527"/>
    <x v="1"/>
    <x v="8"/>
    <x v="446"/>
    <n v="3050.3760000000002"/>
    <n v="3"/>
    <n v="0.2"/>
    <n v="1143.8910000000001"/>
  </r>
  <r>
    <n v="8751"/>
    <x v="4361"/>
    <x v="1"/>
    <x v="382"/>
    <d v="2012-06-19T00:00:00"/>
    <s v="First Class"/>
    <s v="LC-16885"/>
    <s v="Lena Creighton"/>
    <x v="0"/>
    <s v="United States"/>
    <x v="20"/>
    <x v="15"/>
    <n v="10009"/>
    <x v="3"/>
    <s v="TEC-PH-10004922"/>
    <x v="2"/>
    <x v="7"/>
    <x v="1067"/>
    <n v="133.97999999999999"/>
    <n v="2"/>
    <n v="0"/>
    <n v="33.494999999999997"/>
  </r>
  <r>
    <n v="8752"/>
    <x v="4362"/>
    <x v="0"/>
    <x v="465"/>
    <d v="2013-10-05T00:00:00"/>
    <s v="Standard Class"/>
    <s v="RB-19465"/>
    <s v="Rick Bensley"/>
    <x v="2"/>
    <s v="United States"/>
    <x v="315"/>
    <x v="2"/>
    <n v="32303"/>
    <x v="0"/>
    <s v="OFF-PA-10001001"/>
    <x v="1"/>
    <x v="10"/>
    <x v="1821"/>
    <n v="93.248000000000005"/>
    <n v="4"/>
    <n v="0.2"/>
    <n v="31.4712"/>
  </r>
  <r>
    <n v="8753"/>
    <x v="4362"/>
    <x v="0"/>
    <x v="465"/>
    <d v="2013-10-05T00:00:00"/>
    <s v="Standard Class"/>
    <s v="RB-19465"/>
    <s v="Rick Bensley"/>
    <x v="2"/>
    <s v="United States"/>
    <x v="315"/>
    <x v="2"/>
    <n v="32303"/>
    <x v="0"/>
    <s v="TEC-PH-10001198"/>
    <x v="2"/>
    <x v="7"/>
    <x v="1168"/>
    <n v="177.48"/>
    <n v="3"/>
    <n v="0.2"/>
    <n v="19.9665"/>
  </r>
  <r>
    <n v="8754"/>
    <x v="4363"/>
    <x v="3"/>
    <x v="428"/>
    <d v="2014-11-09T00:00:00"/>
    <s v="First Class"/>
    <s v="JD-16015"/>
    <s v="Joy Daniels"/>
    <x v="0"/>
    <s v="United States"/>
    <x v="167"/>
    <x v="24"/>
    <n v="43615"/>
    <x v="3"/>
    <s v="OFF-LA-10000443"/>
    <x v="1"/>
    <x v="2"/>
    <x v="1118"/>
    <n v="17.712"/>
    <n v="6"/>
    <n v="0.2"/>
    <n v="5.9778000000000002"/>
  </r>
  <r>
    <n v="8755"/>
    <x v="4363"/>
    <x v="3"/>
    <x v="428"/>
    <d v="2014-11-09T00:00:00"/>
    <s v="First Class"/>
    <s v="JD-16015"/>
    <s v="Joy Daniels"/>
    <x v="0"/>
    <s v="United States"/>
    <x v="167"/>
    <x v="24"/>
    <n v="43615"/>
    <x v="3"/>
    <s v="OFF-BI-10003669"/>
    <x v="1"/>
    <x v="8"/>
    <x v="796"/>
    <n v="4.8600000000000003"/>
    <n v="3"/>
    <n v="0.7"/>
    <n v="-3.5640000000000001"/>
  </r>
  <r>
    <n v="8756"/>
    <x v="4363"/>
    <x v="3"/>
    <x v="428"/>
    <d v="2014-11-09T00:00:00"/>
    <s v="First Class"/>
    <s v="JD-16015"/>
    <s v="Joy Daniels"/>
    <x v="0"/>
    <s v="United States"/>
    <x v="167"/>
    <x v="24"/>
    <n v="43615"/>
    <x v="3"/>
    <s v="OFF-BI-10001628"/>
    <x v="1"/>
    <x v="8"/>
    <x v="1103"/>
    <n v="6.258"/>
    <n v="2"/>
    <n v="0.7"/>
    <n v="-5.2149999999999999"/>
  </r>
  <r>
    <n v="8757"/>
    <x v="4364"/>
    <x v="0"/>
    <x v="405"/>
    <d v="2013-07-27T00:00:00"/>
    <s v="Standard Class"/>
    <s v="MF-17665"/>
    <s v="Maureen Fritzler"/>
    <x v="1"/>
    <s v="United States"/>
    <x v="29"/>
    <x v="39"/>
    <n v="21044"/>
    <x v="3"/>
    <s v="OFF-AP-10002350"/>
    <x v="1"/>
    <x v="9"/>
    <x v="545"/>
    <n v="37.68"/>
    <n v="2"/>
    <n v="0"/>
    <n v="10.5504"/>
  </r>
  <r>
    <n v="8758"/>
    <x v="4364"/>
    <x v="0"/>
    <x v="405"/>
    <d v="2013-07-27T00:00:00"/>
    <s v="Standard Class"/>
    <s v="MF-17665"/>
    <s v="Maureen Fritzler"/>
    <x v="1"/>
    <s v="United States"/>
    <x v="29"/>
    <x v="39"/>
    <n v="21044"/>
    <x v="3"/>
    <s v="OFF-PA-10004100"/>
    <x v="1"/>
    <x v="10"/>
    <x v="257"/>
    <n v="51.84"/>
    <n v="8"/>
    <n v="0"/>
    <n v="24.883199999999999"/>
  </r>
  <r>
    <n v="8759"/>
    <x v="4364"/>
    <x v="0"/>
    <x v="405"/>
    <d v="2013-07-27T00:00:00"/>
    <s v="Standard Class"/>
    <s v="MF-17665"/>
    <s v="Maureen Fritzler"/>
    <x v="1"/>
    <s v="United States"/>
    <x v="29"/>
    <x v="39"/>
    <n v="21044"/>
    <x v="3"/>
    <s v="FUR-FU-10000794"/>
    <x v="0"/>
    <x v="5"/>
    <x v="639"/>
    <n v="27.42"/>
    <n v="3"/>
    <n v="0"/>
    <n v="9.3228000000000009"/>
  </r>
  <r>
    <n v="8760"/>
    <x v="4364"/>
    <x v="0"/>
    <x v="405"/>
    <d v="2013-07-27T00:00:00"/>
    <s v="Standard Class"/>
    <s v="MF-17665"/>
    <s v="Maureen Fritzler"/>
    <x v="1"/>
    <s v="United States"/>
    <x v="29"/>
    <x v="39"/>
    <n v="21044"/>
    <x v="3"/>
    <s v="OFF-BI-10002012"/>
    <x v="1"/>
    <x v="8"/>
    <x v="742"/>
    <n v="5.4"/>
    <n v="3"/>
    <n v="0"/>
    <n v="2.5920000000000001"/>
  </r>
  <r>
    <n v="8761"/>
    <x v="4365"/>
    <x v="0"/>
    <x v="1011"/>
    <d v="2013-06-02T00:00:00"/>
    <s v="Standard Class"/>
    <s v="BF-11170"/>
    <s v="Ben Ferrer"/>
    <x v="2"/>
    <s v="United States"/>
    <x v="118"/>
    <x v="32"/>
    <n v="30318"/>
    <x v="0"/>
    <s v="OFF-BI-10003527"/>
    <x v="1"/>
    <x v="8"/>
    <x v="446"/>
    <n v="1270.99"/>
    <n v="1"/>
    <n v="0"/>
    <n v="635.495"/>
  </r>
  <r>
    <n v="8762"/>
    <x v="4365"/>
    <x v="0"/>
    <x v="1011"/>
    <d v="2013-06-02T00:00:00"/>
    <s v="Standard Class"/>
    <s v="BF-11170"/>
    <s v="Ben Ferrer"/>
    <x v="2"/>
    <s v="United States"/>
    <x v="118"/>
    <x v="32"/>
    <n v="30318"/>
    <x v="0"/>
    <s v="OFF-EN-10004483"/>
    <x v="1"/>
    <x v="12"/>
    <x v="1335"/>
    <n v="125.36"/>
    <n v="8"/>
    <n v="0"/>
    <n v="58.919199999999996"/>
  </r>
  <r>
    <n v="8763"/>
    <x v="4366"/>
    <x v="0"/>
    <x v="723"/>
    <d v="2014-03-01T00:00:00"/>
    <s v="Standard Class"/>
    <s v="FO-14305"/>
    <s v="Frank Olsen"/>
    <x v="0"/>
    <s v="United States"/>
    <x v="301"/>
    <x v="1"/>
    <n v="95823"/>
    <x v="1"/>
    <s v="OFF-ST-10003722"/>
    <x v="1"/>
    <x v="4"/>
    <x v="760"/>
    <n v="14.03"/>
    <n v="1"/>
    <n v="0"/>
    <n v="4.0686999999999998"/>
  </r>
  <r>
    <n v="8764"/>
    <x v="4366"/>
    <x v="0"/>
    <x v="723"/>
    <d v="2014-03-01T00:00:00"/>
    <s v="Standard Class"/>
    <s v="FO-14305"/>
    <s v="Frank Olsen"/>
    <x v="0"/>
    <s v="United States"/>
    <x v="301"/>
    <x v="1"/>
    <n v="95823"/>
    <x v="1"/>
    <s v="OFF-SU-10002557"/>
    <x v="1"/>
    <x v="14"/>
    <x v="1329"/>
    <n v="27.96"/>
    <n v="2"/>
    <n v="0"/>
    <n v="7.2695999999999996"/>
  </r>
  <r>
    <n v="8765"/>
    <x v="4367"/>
    <x v="1"/>
    <x v="82"/>
    <d v="2012-11-27T00:00:00"/>
    <s v="Standard Class"/>
    <s v="BB-11545"/>
    <s v="Brenda Bowman"/>
    <x v="1"/>
    <s v="United States"/>
    <x v="5"/>
    <x v="5"/>
    <n v="76106"/>
    <x v="2"/>
    <s v="OFF-AR-10002257"/>
    <x v="1"/>
    <x v="6"/>
    <x v="1191"/>
    <n v="5.3440000000000003"/>
    <n v="2"/>
    <n v="0.2"/>
    <n v="0.73480000000000001"/>
  </r>
  <r>
    <n v="8766"/>
    <x v="4367"/>
    <x v="1"/>
    <x v="82"/>
    <d v="2012-11-27T00:00:00"/>
    <s v="Standard Class"/>
    <s v="BB-11545"/>
    <s v="Brenda Bowman"/>
    <x v="1"/>
    <s v="United States"/>
    <x v="5"/>
    <x v="5"/>
    <n v="76106"/>
    <x v="2"/>
    <s v="OFF-BI-10000756"/>
    <x v="1"/>
    <x v="8"/>
    <x v="15"/>
    <n v="1.696"/>
    <n v="2"/>
    <n v="0.8"/>
    <n v="-2.544"/>
  </r>
  <r>
    <n v="8767"/>
    <x v="4367"/>
    <x v="1"/>
    <x v="82"/>
    <d v="2012-11-27T00:00:00"/>
    <s v="Standard Class"/>
    <s v="BB-11545"/>
    <s v="Brenda Bowman"/>
    <x v="1"/>
    <s v="United States"/>
    <x v="5"/>
    <x v="5"/>
    <n v="76106"/>
    <x v="2"/>
    <s v="OFF-AP-10004136"/>
    <x v="1"/>
    <x v="9"/>
    <x v="1815"/>
    <n v="24.588000000000001"/>
    <n v="3"/>
    <n v="0.8"/>
    <n v="-67.617000000000004"/>
  </r>
  <r>
    <n v="8768"/>
    <x v="4367"/>
    <x v="1"/>
    <x v="82"/>
    <d v="2012-11-27T00:00:00"/>
    <s v="Standard Class"/>
    <s v="BB-11545"/>
    <s v="Brenda Bowman"/>
    <x v="1"/>
    <s v="United States"/>
    <x v="5"/>
    <x v="5"/>
    <n v="76106"/>
    <x v="2"/>
    <s v="OFF-BI-10002194"/>
    <x v="1"/>
    <x v="8"/>
    <x v="411"/>
    <n v="7.98"/>
    <n v="5"/>
    <n v="0.8"/>
    <n v="-13.167"/>
  </r>
  <r>
    <n v="8769"/>
    <x v="4368"/>
    <x v="1"/>
    <x v="348"/>
    <d v="2012-09-10T00:00:00"/>
    <s v="Standard Class"/>
    <s v="IL-15100"/>
    <s v="Ivan Liston"/>
    <x v="0"/>
    <s v="United States"/>
    <x v="38"/>
    <x v="24"/>
    <n v="43229"/>
    <x v="3"/>
    <s v="TEC-AC-10000892"/>
    <x v="2"/>
    <x v="11"/>
    <x v="290"/>
    <n v="288"/>
    <n v="4"/>
    <n v="0.2"/>
    <n v="57.6"/>
  </r>
  <r>
    <n v="8770"/>
    <x v="4369"/>
    <x v="0"/>
    <x v="126"/>
    <d v="2013-09-14T00:00:00"/>
    <s v="Same Day"/>
    <s v="PO-19180"/>
    <s v="Philisse Overcash"/>
    <x v="2"/>
    <s v="United States"/>
    <x v="103"/>
    <x v="22"/>
    <n v="80027"/>
    <x v="1"/>
    <s v="TEC-PH-10001870"/>
    <x v="2"/>
    <x v="7"/>
    <x v="1731"/>
    <n v="146.952"/>
    <n v="3"/>
    <n v="0.2"/>
    <n v="9.1844999999999999"/>
  </r>
  <r>
    <n v="8771"/>
    <x v="4369"/>
    <x v="0"/>
    <x v="126"/>
    <d v="2013-09-14T00:00:00"/>
    <s v="Same Day"/>
    <s v="PO-19180"/>
    <s v="Philisse Overcash"/>
    <x v="2"/>
    <s v="United States"/>
    <x v="103"/>
    <x v="22"/>
    <n v="80027"/>
    <x v="1"/>
    <s v="FUR-CH-10002304"/>
    <x v="0"/>
    <x v="1"/>
    <x v="782"/>
    <n v="83.135999999999996"/>
    <n v="4"/>
    <n v="0.2"/>
    <n v="5.1959999999999997"/>
  </r>
  <r>
    <n v="8772"/>
    <x v="4370"/>
    <x v="3"/>
    <x v="32"/>
    <d v="2014-09-18T00:00:00"/>
    <s v="First Class"/>
    <s v="DB-13555"/>
    <s v="Dorothy Badders"/>
    <x v="1"/>
    <s v="United States"/>
    <x v="253"/>
    <x v="3"/>
    <n v="27604"/>
    <x v="0"/>
    <s v="OFF-AP-10002534"/>
    <x v="1"/>
    <x v="9"/>
    <x v="1193"/>
    <n v="942.78399999999999"/>
    <n v="4"/>
    <n v="0.2"/>
    <n v="94.278400000000005"/>
  </r>
  <r>
    <n v="8773"/>
    <x v="4370"/>
    <x v="3"/>
    <x v="32"/>
    <d v="2014-09-18T00:00:00"/>
    <s v="First Class"/>
    <s v="DB-13555"/>
    <s v="Dorothy Badders"/>
    <x v="1"/>
    <s v="United States"/>
    <x v="253"/>
    <x v="3"/>
    <n v="27604"/>
    <x v="0"/>
    <s v="OFF-PA-10001125"/>
    <x v="1"/>
    <x v="10"/>
    <x v="1012"/>
    <n v="74.352000000000004"/>
    <n v="3"/>
    <n v="0.2"/>
    <n v="23.234999999999999"/>
  </r>
  <r>
    <n v="8774"/>
    <x v="4371"/>
    <x v="1"/>
    <x v="1203"/>
    <d v="2012-02-28T00:00:00"/>
    <s v="Standard Class"/>
    <s v="LC-16960"/>
    <s v="Lindsay Castell"/>
    <x v="2"/>
    <s v="United States"/>
    <x v="20"/>
    <x v="15"/>
    <n v="10024"/>
    <x v="3"/>
    <s v="OFF-AP-10000804"/>
    <x v="1"/>
    <x v="9"/>
    <x v="561"/>
    <n v="26.88"/>
    <n v="6"/>
    <n v="0"/>
    <n v="6.72"/>
  </r>
  <r>
    <n v="8775"/>
    <x v="4371"/>
    <x v="1"/>
    <x v="1203"/>
    <d v="2012-02-28T00:00:00"/>
    <s v="Standard Class"/>
    <s v="LC-16960"/>
    <s v="Lindsay Castell"/>
    <x v="2"/>
    <s v="United States"/>
    <x v="20"/>
    <x v="15"/>
    <n v="10024"/>
    <x v="3"/>
    <s v="OFF-BI-10002982"/>
    <x v="1"/>
    <x v="8"/>
    <x v="1258"/>
    <n v="10.896000000000001"/>
    <n v="2"/>
    <n v="0.2"/>
    <n v="3.8136000000000001"/>
  </r>
  <r>
    <n v="8776"/>
    <x v="4372"/>
    <x v="0"/>
    <x v="5"/>
    <d v="2013-10-12T00:00:00"/>
    <s v="Second Class"/>
    <s v="MP-18175"/>
    <s v="Mike Pelletier"/>
    <x v="2"/>
    <s v="United States"/>
    <x v="22"/>
    <x v="10"/>
    <n v="60623"/>
    <x v="2"/>
    <s v="OFF-AR-10001547"/>
    <x v="1"/>
    <x v="6"/>
    <x v="147"/>
    <n v="3.536"/>
    <n v="2"/>
    <n v="0.2"/>
    <n v="0.30940000000000001"/>
  </r>
  <r>
    <n v="8777"/>
    <x v="4373"/>
    <x v="0"/>
    <x v="415"/>
    <d v="2013-04-07T00:00:00"/>
    <s v="First Class"/>
    <s v="EA-14035"/>
    <s v="Erin Ashbrook"/>
    <x v="1"/>
    <s v="United States"/>
    <x v="114"/>
    <x v="5"/>
    <n v="77340"/>
    <x v="2"/>
    <s v="FUR-CH-10000665"/>
    <x v="0"/>
    <x v="1"/>
    <x v="656"/>
    <n v="528.42999999999995"/>
    <n v="5"/>
    <n v="0.3"/>
    <n v="0"/>
  </r>
  <r>
    <n v="8778"/>
    <x v="4373"/>
    <x v="0"/>
    <x v="415"/>
    <d v="2013-04-07T00:00:00"/>
    <s v="First Class"/>
    <s v="EA-14035"/>
    <s v="Erin Ashbrook"/>
    <x v="1"/>
    <s v="United States"/>
    <x v="114"/>
    <x v="5"/>
    <n v="77340"/>
    <x v="2"/>
    <s v="OFF-PA-10000520"/>
    <x v="1"/>
    <x v="10"/>
    <x v="1419"/>
    <n v="41.472000000000001"/>
    <n v="8"/>
    <n v="0.2"/>
    <n v="14.5152"/>
  </r>
  <r>
    <n v="8779"/>
    <x v="4374"/>
    <x v="3"/>
    <x v="1096"/>
    <d v="2014-12-19T00:00:00"/>
    <s v="Standard Class"/>
    <s v="BP-11095"/>
    <s v="Bart Pistole"/>
    <x v="1"/>
    <s v="United States"/>
    <x v="20"/>
    <x v="15"/>
    <n v="10024"/>
    <x v="3"/>
    <s v="FUR-BO-10004015"/>
    <x v="0"/>
    <x v="0"/>
    <x v="569"/>
    <n v="287.976"/>
    <n v="3"/>
    <n v="0.2"/>
    <n v="7.1993999999999998"/>
  </r>
  <r>
    <n v="8780"/>
    <x v="4375"/>
    <x v="1"/>
    <x v="305"/>
    <d v="2012-03-22T00:00:00"/>
    <s v="Second Class"/>
    <s v="BM-11785"/>
    <s v="Bryan Mills"/>
    <x v="0"/>
    <s v="United States"/>
    <x v="127"/>
    <x v="21"/>
    <n v="97301"/>
    <x v="1"/>
    <s v="OFF-ST-10004258"/>
    <x v="1"/>
    <x v="4"/>
    <x v="754"/>
    <n v="29.303999999999998"/>
    <n v="3"/>
    <n v="0.2"/>
    <n v="2.5640999999999998"/>
  </r>
  <r>
    <n v="8781"/>
    <x v="4376"/>
    <x v="1"/>
    <x v="1201"/>
    <d v="2012-04-03T00:00:00"/>
    <s v="First Class"/>
    <s v="CM-12715"/>
    <s v="Craig Molinari"/>
    <x v="1"/>
    <s v="United States"/>
    <x v="12"/>
    <x v="5"/>
    <n v="77070"/>
    <x v="2"/>
    <s v="OFF-AR-10003696"/>
    <x v="1"/>
    <x v="6"/>
    <x v="1236"/>
    <n v="55.328000000000003"/>
    <n v="2"/>
    <n v="0.2"/>
    <n v="6.2244000000000002"/>
  </r>
  <r>
    <n v="8782"/>
    <x v="4376"/>
    <x v="1"/>
    <x v="1201"/>
    <d v="2012-04-03T00:00:00"/>
    <s v="First Class"/>
    <s v="CM-12715"/>
    <s v="Craig Molinari"/>
    <x v="1"/>
    <s v="United States"/>
    <x v="12"/>
    <x v="5"/>
    <n v="77070"/>
    <x v="2"/>
    <s v="FUR-BO-10001811"/>
    <x v="0"/>
    <x v="0"/>
    <x v="779"/>
    <n v="1227.9983999999999"/>
    <n v="6"/>
    <n v="0.32"/>
    <n v="-36.117600000000003"/>
  </r>
  <r>
    <n v="8783"/>
    <x v="4377"/>
    <x v="0"/>
    <x v="306"/>
    <d v="2013-09-21T00:00:00"/>
    <s v="Standard Class"/>
    <s v="JD-16150"/>
    <s v="Justin Deggeller"/>
    <x v="1"/>
    <s v="United States"/>
    <x v="513"/>
    <x v="45"/>
    <n v="83301"/>
    <x v="1"/>
    <s v="OFF-BI-10001249"/>
    <x v="1"/>
    <x v="8"/>
    <x v="1182"/>
    <n v="20.416"/>
    <n v="4"/>
    <n v="0.2"/>
    <n v="6.6352000000000002"/>
  </r>
  <r>
    <n v="8784"/>
    <x v="4377"/>
    <x v="0"/>
    <x v="306"/>
    <d v="2013-09-21T00:00:00"/>
    <s v="Standard Class"/>
    <s v="JD-16150"/>
    <s v="Justin Deggeller"/>
    <x v="1"/>
    <s v="United States"/>
    <x v="513"/>
    <x v="45"/>
    <n v="83301"/>
    <x v="1"/>
    <s v="FUR-TA-10003473"/>
    <x v="0"/>
    <x v="3"/>
    <x v="214"/>
    <n v="1128.3900000000001"/>
    <n v="3"/>
    <n v="0"/>
    <n v="259.52969999999999"/>
  </r>
  <r>
    <n v="8785"/>
    <x v="4378"/>
    <x v="3"/>
    <x v="294"/>
    <d v="2014-03-24T00:00:00"/>
    <s v="Standard Class"/>
    <s v="AS-10630"/>
    <s v="Ann Steele"/>
    <x v="2"/>
    <s v="United States"/>
    <x v="289"/>
    <x v="18"/>
    <n v="37918"/>
    <x v="0"/>
    <s v="OFF-LA-10003190"/>
    <x v="1"/>
    <x v="2"/>
    <x v="1163"/>
    <n v="4.6079999999999997"/>
    <n v="2"/>
    <n v="0.2"/>
    <n v="1.6704000000000001"/>
  </r>
  <r>
    <n v="8786"/>
    <x v="4379"/>
    <x v="3"/>
    <x v="39"/>
    <d v="2014-03-06T00:00:00"/>
    <s v="Standard Class"/>
    <s v="CM-11815"/>
    <s v="Candace McMahon"/>
    <x v="1"/>
    <s v="United States"/>
    <x v="42"/>
    <x v="16"/>
    <n v="85023"/>
    <x v="1"/>
    <s v="TEC-PH-10001305"/>
    <x v="2"/>
    <x v="7"/>
    <x v="1671"/>
    <n v="195.96"/>
    <n v="5"/>
    <n v="0.2"/>
    <n v="19.596"/>
  </r>
  <r>
    <n v="8787"/>
    <x v="4379"/>
    <x v="3"/>
    <x v="39"/>
    <d v="2014-03-06T00:00:00"/>
    <s v="Standard Class"/>
    <s v="CM-11815"/>
    <s v="Candace McMahon"/>
    <x v="1"/>
    <s v="United States"/>
    <x v="42"/>
    <x v="16"/>
    <n v="85023"/>
    <x v="1"/>
    <s v="OFF-PA-10001534"/>
    <x v="1"/>
    <x v="10"/>
    <x v="1461"/>
    <n v="15.552"/>
    <n v="3"/>
    <n v="0.2"/>
    <n v="5.4432"/>
  </r>
  <r>
    <n v="8788"/>
    <x v="4379"/>
    <x v="3"/>
    <x v="39"/>
    <d v="2014-03-06T00:00:00"/>
    <s v="Standard Class"/>
    <s v="CM-11815"/>
    <s v="Candace McMahon"/>
    <x v="1"/>
    <s v="United States"/>
    <x v="42"/>
    <x v="16"/>
    <n v="85023"/>
    <x v="1"/>
    <s v="TEC-AC-10000844"/>
    <x v="2"/>
    <x v="11"/>
    <x v="106"/>
    <n v="271.96800000000002"/>
    <n v="4"/>
    <n v="0.2"/>
    <n v="54.393599999999999"/>
  </r>
  <r>
    <n v="8789"/>
    <x v="4380"/>
    <x v="3"/>
    <x v="140"/>
    <d v="2014-06-20T00:00:00"/>
    <s v="Standard Class"/>
    <s v="JE-15715"/>
    <s v="Joe Elijah"/>
    <x v="0"/>
    <s v="United States"/>
    <x v="53"/>
    <x v="3"/>
    <n v="28110"/>
    <x v="0"/>
    <s v="FUR-CH-10000847"/>
    <x v="0"/>
    <x v="1"/>
    <x v="986"/>
    <n v="698.35199999999998"/>
    <n v="3"/>
    <n v="0.2"/>
    <n v="52.376399999999997"/>
  </r>
  <r>
    <n v="8790"/>
    <x v="4380"/>
    <x v="3"/>
    <x v="140"/>
    <d v="2014-06-20T00:00:00"/>
    <s v="Standard Class"/>
    <s v="JE-15715"/>
    <s v="Joe Elijah"/>
    <x v="0"/>
    <s v="United States"/>
    <x v="53"/>
    <x v="3"/>
    <n v="28110"/>
    <x v="0"/>
    <s v="FUR-BO-10000468"/>
    <x v="0"/>
    <x v="0"/>
    <x v="1171"/>
    <n v="77.727999999999994"/>
    <n v="2"/>
    <n v="0.2"/>
    <n v="-3.8864000000000001"/>
  </r>
  <r>
    <n v="8791"/>
    <x v="4381"/>
    <x v="1"/>
    <x v="684"/>
    <d v="2012-12-09T00:00:00"/>
    <s v="Standard Class"/>
    <s v="AG-10525"/>
    <s v="Andy Gerbode"/>
    <x v="1"/>
    <s v="United States"/>
    <x v="102"/>
    <x v="17"/>
    <n v="23223"/>
    <x v="0"/>
    <s v="OFF-BI-10002799"/>
    <x v="1"/>
    <x v="8"/>
    <x v="1450"/>
    <n v="46.62"/>
    <n v="9"/>
    <n v="0"/>
    <n v="21.4452"/>
  </r>
  <r>
    <n v="8792"/>
    <x v="4382"/>
    <x v="3"/>
    <x v="257"/>
    <d v="2014-03-25T00:00:00"/>
    <s v="Standard Class"/>
    <s v="TT-21220"/>
    <s v="Thomas Thornton"/>
    <x v="0"/>
    <s v="United States"/>
    <x v="12"/>
    <x v="5"/>
    <n v="77041"/>
    <x v="2"/>
    <s v="TEC-PH-10001557"/>
    <x v="2"/>
    <x v="7"/>
    <x v="658"/>
    <n v="537.54399999999998"/>
    <n v="7"/>
    <n v="0.2"/>
    <n v="47.0351"/>
  </r>
  <r>
    <n v="8793"/>
    <x v="4383"/>
    <x v="2"/>
    <x v="174"/>
    <d v="2011-12-21T00:00:00"/>
    <s v="First Class"/>
    <s v="BP-11095"/>
    <s v="Bart Pistole"/>
    <x v="1"/>
    <s v="United States"/>
    <x v="1"/>
    <x v="1"/>
    <n v="90008"/>
    <x v="1"/>
    <s v="OFF-LA-10001934"/>
    <x v="1"/>
    <x v="2"/>
    <x v="568"/>
    <n v="14.62"/>
    <n v="2"/>
    <n v="0"/>
    <n v="6.8714000000000004"/>
  </r>
  <r>
    <n v="8794"/>
    <x v="4383"/>
    <x v="2"/>
    <x v="174"/>
    <d v="2011-12-21T00:00:00"/>
    <s v="First Class"/>
    <s v="BP-11095"/>
    <s v="Bart Pistole"/>
    <x v="1"/>
    <s v="United States"/>
    <x v="1"/>
    <x v="1"/>
    <n v="90008"/>
    <x v="1"/>
    <s v="OFF-FA-10004248"/>
    <x v="1"/>
    <x v="13"/>
    <x v="480"/>
    <n v="22.55"/>
    <n v="5"/>
    <n v="0"/>
    <n v="8.7944999999999993"/>
  </r>
  <r>
    <n v="8795"/>
    <x v="4383"/>
    <x v="2"/>
    <x v="174"/>
    <d v="2011-12-21T00:00:00"/>
    <s v="First Class"/>
    <s v="BP-11095"/>
    <s v="Bart Pistole"/>
    <x v="1"/>
    <s v="United States"/>
    <x v="1"/>
    <x v="1"/>
    <n v="90008"/>
    <x v="1"/>
    <s v="TEC-PH-10001944"/>
    <x v="2"/>
    <x v="7"/>
    <x v="1262"/>
    <n v="583.79999999999995"/>
    <n v="5"/>
    <n v="0.2"/>
    <n v="72.974999999999994"/>
  </r>
  <r>
    <n v="8796"/>
    <x v="4383"/>
    <x v="2"/>
    <x v="174"/>
    <d v="2011-12-21T00:00:00"/>
    <s v="First Class"/>
    <s v="BP-11095"/>
    <s v="Bart Pistole"/>
    <x v="1"/>
    <s v="United States"/>
    <x v="1"/>
    <x v="1"/>
    <n v="90008"/>
    <x v="1"/>
    <s v="TEC-PH-10002085"/>
    <x v="2"/>
    <x v="7"/>
    <x v="659"/>
    <n v="211.16800000000001"/>
    <n v="4"/>
    <n v="0.2"/>
    <n v="15.8376"/>
  </r>
  <r>
    <n v="8797"/>
    <x v="4384"/>
    <x v="0"/>
    <x v="274"/>
    <d v="2013-07-14T00:00:00"/>
    <s v="Standard Class"/>
    <s v="MJ-17740"/>
    <s v="Max Jones"/>
    <x v="0"/>
    <s v="United States"/>
    <x v="11"/>
    <x v="7"/>
    <n v="84057"/>
    <x v="1"/>
    <s v="OFF-PA-10003441"/>
    <x v="1"/>
    <x v="10"/>
    <x v="485"/>
    <n v="12.96"/>
    <n v="2"/>
    <n v="0"/>
    <n v="6.2207999999999997"/>
  </r>
  <r>
    <n v="8798"/>
    <x v="4384"/>
    <x v="0"/>
    <x v="274"/>
    <d v="2013-07-14T00:00:00"/>
    <s v="Standard Class"/>
    <s v="MJ-17740"/>
    <s v="Max Jones"/>
    <x v="0"/>
    <s v="United States"/>
    <x v="11"/>
    <x v="7"/>
    <n v="84057"/>
    <x v="1"/>
    <s v="OFF-AR-10004602"/>
    <x v="1"/>
    <x v="6"/>
    <x v="1217"/>
    <n v="45.98"/>
    <n v="2"/>
    <n v="0"/>
    <n v="12.8744"/>
  </r>
  <r>
    <n v="8799"/>
    <x v="4385"/>
    <x v="0"/>
    <x v="1204"/>
    <d v="2013-11-04T00:00:00"/>
    <s v="Standard Class"/>
    <s v="VM-21685"/>
    <s v="Valerie Mitchum"/>
    <x v="2"/>
    <s v="United States"/>
    <x v="140"/>
    <x v="42"/>
    <n v="5408"/>
    <x v="3"/>
    <s v="TEC-PH-10002555"/>
    <x v="2"/>
    <x v="7"/>
    <x v="1343"/>
    <n v="1294.75"/>
    <n v="5"/>
    <n v="0"/>
    <n v="336.63499999999999"/>
  </r>
  <r>
    <n v="8800"/>
    <x v="4386"/>
    <x v="2"/>
    <x v="1205"/>
    <d v="2011-10-05T00:00:00"/>
    <s v="First Class"/>
    <s v="KT-16480"/>
    <s v="Kean Thornton"/>
    <x v="0"/>
    <s v="United States"/>
    <x v="10"/>
    <x v="9"/>
    <n v="19134"/>
    <x v="3"/>
    <s v="TEC-CO-10001449"/>
    <x v="2"/>
    <x v="16"/>
    <x v="303"/>
    <n v="1799.97"/>
    <n v="5"/>
    <n v="0.4"/>
    <n v="239.99600000000001"/>
  </r>
  <r>
    <n v="8801"/>
    <x v="4387"/>
    <x v="3"/>
    <x v="51"/>
    <d v="2014-11-28T00:00:00"/>
    <s v="Standard Class"/>
    <s v="CS-12250"/>
    <s v="Chris Selesnick"/>
    <x v="1"/>
    <s v="United States"/>
    <x v="22"/>
    <x v="10"/>
    <n v="60623"/>
    <x v="2"/>
    <s v="OFF-PA-10004285"/>
    <x v="1"/>
    <x v="10"/>
    <x v="1259"/>
    <n v="10.688000000000001"/>
    <n v="2"/>
    <n v="0.2"/>
    <n v="3.7408000000000001"/>
  </r>
  <r>
    <n v="8802"/>
    <x v="4388"/>
    <x v="0"/>
    <x v="338"/>
    <d v="2013-11-13T00:00:00"/>
    <s v="First Class"/>
    <s v="AB-10015"/>
    <s v="Aaron Bergman"/>
    <x v="0"/>
    <s v="United States"/>
    <x v="268"/>
    <x v="26"/>
    <n v="73120"/>
    <x v="2"/>
    <s v="TEC-PH-10000562"/>
    <x v="2"/>
    <x v="7"/>
    <x v="1698"/>
    <n v="221.98"/>
    <n v="2"/>
    <n v="0"/>
    <n v="62.154400000000003"/>
  </r>
  <r>
    <n v="8803"/>
    <x v="4388"/>
    <x v="0"/>
    <x v="338"/>
    <d v="2013-11-13T00:00:00"/>
    <s v="First Class"/>
    <s v="AB-10015"/>
    <s v="Aaron Bergman"/>
    <x v="0"/>
    <s v="United States"/>
    <x v="268"/>
    <x v="26"/>
    <n v="73120"/>
    <x v="2"/>
    <s v="FUR-BO-10003966"/>
    <x v="0"/>
    <x v="0"/>
    <x v="1086"/>
    <n v="341.96"/>
    <n v="2"/>
    <n v="0"/>
    <n v="54.7136"/>
  </r>
  <r>
    <n v="8804"/>
    <x v="4389"/>
    <x v="2"/>
    <x v="520"/>
    <d v="2012-01-01T00:00:00"/>
    <s v="First Class"/>
    <s v="AH-10030"/>
    <s v="Aaron Hawkins"/>
    <x v="1"/>
    <s v="United States"/>
    <x v="20"/>
    <x v="15"/>
    <n v="10035"/>
    <x v="3"/>
    <s v="TEC-AC-10003614"/>
    <x v="2"/>
    <x v="11"/>
    <x v="562"/>
    <n v="34.770000000000003"/>
    <n v="3"/>
    <n v="0"/>
    <n v="11.4741"/>
  </r>
  <r>
    <n v="8805"/>
    <x v="4389"/>
    <x v="2"/>
    <x v="520"/>
    <d v="2012-01-01T00:00:00"/>
    <s v="First Class"/>
    <s v="AH-10030"/>
    <s v="Aaron Hawkins"/>
    <x v="1"/>
    <s v="United States"/>
    <x v="20"/>
    <x v="15"/>
    <n v="10035"/>
    <x v="3"/>
    <s v="OFF-LA-10003148"/>
    <x v="1"/>
    <x v="2"/>
    <x v="164"/>
    <n v="18.899999999999999"/>
    <n v="3"/>
    <n v="0"/>
    <n v="8.6940000000000008"/>
  </r>
  <r>
    <n v="8806"/>
    <x v="4390"/>
    <x v="3"/>
    <x v="971"/>
    <d v="2014-08-24T00:00:00"/>
    <s v="Standard Class"/>
    <s v="DO-13435"/>
    <s v="Denny Ordway"/>
    <x v="0"/>
    <s v="United States"/>
    <x v="288"/>
    <x v="7"/>
    <n v="84106"/>
    <x v="1"/>
    <s v="OFF-BI-10002133"/>
    <x v="1"/>
    <x v="8"/>
    <x v="1138"/>
    <n v="102.72"/>
    <n v="3"/>
    <n v="0.2"/>
    <n v="37.235999999999997"/>
  </r>
  <r>
    <n v="8807"/>
    <x v="4391"/>
    <x v="0"/>
    <x v="126"/>
    <d v="2013-09-17T00:00:00"/>
    <s v="Standard Class"/>
    <s v="MC-17590"/>
    <s v="Matt Collister"/>
    <x v="1"/>
    <s v="United States"/>
    <x v="456"/>
    <x v="15"/>
    <n v="13501"/>
    <x v="3"/>
    <s v="FUR-FU-10002813"/>
    <x v="0"/>
    <x v="5"/>
    <x v="1682"/>
    <n v="40.479999999999997"/>
    <n v="2"/>
    <n v="0"/>
    <n v="14.572800000000001"/>
  </r>
  <r>
    <n v="8808"/>
    <x v="4392"/>
    <x v="3"/>
    <x v="40"/>
    <d v="2014-01-11T00:00:00"/>
    <s v="Standard Class"/>
    <s v="JF-15190"/>
    <s v="Jamie Frazer"/>
    <x v="0"/>
    <s v="United States"/>
    <x v="10"/>
    <x v="9"/>
    <n v="19134"/>
    <x v="3"/>
    <s v="OFF-BI-10004330"/>
    <x v="1"/>
    <x v="8"/>
    <x v="795"/>
    <n v="33.281999999999996"/>
    <n v="3"/>
    <n v="0.7"/>
    <n v="-27.734999999999999"/>
  </r>
  <r>
    <n v="8809"/>
    <x v="4392"/>
    <x v="3"/>
    <x v="40"/>
    <d v="2014-01-11T00:00:00"/>
    <s v="Standard Class"/>
    <s v="JF-15190"/>
    <s v="Jamie Frazer"/>
    <x v="0"/>
    <s v="United States"/>
    <x v="10"/>
    <x v="9"/>
    <n v="19134"/>
    <x v="3"/>
    <s v="TEC-PH-10002807"/>
    <x v="2"/>
    <x v="7"/>
    <x v="1230"/>
    <n v="118.65"/>
    <n v="5"/>
    <n v="0.4"/>
    <n v="19.774999999999999"/>
  </r>
  <r>
    <n v="8810"/>
    <x v="4392"/>
    <x v="3"/>
    <x v="40"/>
    <d v="2014-01-11T00:00:00"/>
    <s v="Standard Class"/>
    <s v="JF-15190"/>
    <s v="Jamie Frazer"/>
    <x v="0"/>
    <s v="United States"/>
    <x v="10"/>
    <x v="9"/>
    <n v="19134"/>
    <x v="3"/>
    <s v="OFF-LA-10001404"/>
    <x v="1"/>
    <x v="2"/>
    <x v="916"/>
    <n v="14.76"/>
    <n v="5"/>
    <n v="0.2"/>
    <n v="4.9814999999999996"/>
  </r>
  <r>
    <n v="8811"/>
    <x v="4393"/>
    <x v="3"/>
    <x v="1109"/>
    <d v="2014-05-06T00:00:00"/>
    <s v="Standard Class"/>
    <s v="SM-20950"/>
    <s v="Suzanne McNair"/>
    <x v="1"/>
    <s v="United States"/>
    <x v="1"/>
    <x v="1"/>
    <n v="90004"/>
    <x v="1"/>
    <s v="OFF-PA-10004911"/>
    <x v="1"/>
    <x v="10"/>
    <x v="929"/>
    <n v="37.520000000000003"/>
    <n v="4"/>
    <n v="0"/>
    <n v="18.009599999999999"/>
  </r>
  <r>
    <n v="8812"/>
    <x v="4394"/>
    <x v="0"/>
    <x v="387"/>
    <d v="2013-03-14T00:00:00"/>
    <s v="Standard Class"/>
    <s v="SP-20650"/>
    <s v="Stephanie Phelps"/>
    <x v="1"/>
    <s v="United States"/>
    <x v="25"/>
    <x v="12"/>
    <n v="49201"/>
    <x v="2"/>
    <s v="OFF-AP-10004233"/>
    <x v="1"/>
    <x v="9"/>
    <x v="1122"/>
    <n v="207.14400000000001"/>
    <n v="3"/>
    <n v="0.1"/>
    <n v="48.333599999999997"/>
  </r>
  <r>
    <n v="8813"/>
    <x v="4394"/>
    <x v="0"/>
    <x v="387"/>
    <d v="2013-03-14T00:00:00"/>
    <s v="Standard Class"/>
    <s v="SP-20650"/>
    <s v="Stephanie Phelps"/>
    <x v="1"/>
    <s v="United States"/>
    <x v="25"/>
    <x v="12"/>
    <n v="49201"/>
    <x v="2"/>
    <s v="OFF-AR-10002766"/>
    <x v="1"/>
    <x v="6"/>
    <x v="1041"/>
    <n v="13.9"/>
    <n v="5"/>
    <n v="0"/>
    <n v="3.7530000000000001"/>
  </r>
  <r>
    <n v="8814"/>
    <x v="4395"/>
    <x v="1"/>
    <x v="353"/>
    <d v="2012-07-31T00:00:00"/>
    <s v="Standard Class"/>
    <s v="CK-12760"/>
    <s v="Cyma Kinney"/>
    <x v="1"/>
    <s v="United States"/>
    <x v="220"/>
    <x v="16"/>
    <n v="85301"/>
    <x v="1"/>
    <s v="FUR-CH-10003199"/>
    <x v="0"/>
    <x v="1"/>
    <x v="631"/>
    <n v="266.35199999999998"/>
    <n v="3"/>
    <n v="0.2"/>
    <n v="13.317600000000001"/>
  </r>
  <r>
    <n v="8815"/>
    <x v="4396"/>
    <x v="1"/>
    <x v="521"/>
    <d v="2012-11-25T00:00:00"/>
    <s v="Second Class"/>
    <s v="PW-19240"/>
    <s v="Pierre Wener"/>
    <x v="0"/>
    <s v="United States"/>
    <x v="40"/>
    <x v="13"/>
    <n v="19805"/>
    <x v="3"/>
    <s v="TEC-PH-10003012"/>
    <x v="2"/>
    <x v="7"/>
    <x v="344"/>
    <n v="307.98"/>
    <n v="2"/>
    <n v="0"/>
    <n v="89.3142"/>
  </r>
  <r>
    <n v="8816"/>
    <x v="4396"/>
    <x v="1"/>
    <x v="521"/>
    <d v="2012-11-25T00:00:00"/>
    <s v="Second Class"/>
    <s v="PW-19240"/>
    <s v="Pierre Wener"/>
    <x v="0"/>
    <s v="United States"/>
    <x v="40"/>
    <x v="13"/>
    <n v="19805"/>
    <x v="3"/>
    <s v="OFF-PA-10001583"/>
    <x v="1"/>
    <x v="10"/>
    <x v="1822"/>
    <n v="44.1"/>
    <n v="6"/>
    <n v="0"/>
    <n v="20.727"/>
  </r>
  <r>
    <n v="8817"/>
    <x v="4396"/>
    <x v="1"/>
    <x v="521"/>
    <d v="2012-11-25T00:00:00"/>
    <s v="Second Class"/>
    <s v="PW-19240"/>
    <s v="Pierre Wener"/>
    <x v="0"/>
    <s v="United States"/>
    <x v="40"/>
    <x v="13"/>
    <n v="19805"/>
    <x v="3"/>
    <s v="OFF-AR-10001940"/>
    <x v="1"/>
    <x v="6"/>
    <x v="168"/>
    <n v="13.12"/>
    <n v="4"/>
    <n v="0"/>
    <n v="5.6416000000000004"/>
  </r>
  <r>
    <n v="8818"/>
    <x v="4396"/>
    <x v="1"/>
    <x v="521"/>
    <d v="2012-11-25T00:00:00"/>
    <s v="Second Class"/>
    <s v="PW-19240"/>
    <s v="Pierre Wener"/>
    <x v="0"/>
    <s v="United States"/>
    <x v="40"/>
    <x v="13"/>
    <n v="19805"/>
    <x v="3"/>
    <s v="OFF-EN-10003286"/>
    <x v="1"/>
    <x v="12"/>
    <x v="33"/>
    <n v="16.559999999999999"/>
    <n v="2"/>
    <n v="0"/>
    <n v="7.7831999999999999"/>
  </r>
  <r>
    <n v="8819"/>
    <x v="4396"/>
    <x v="1"/>
    <x v="521"/>
    <d v="2012-11-25T00:00:00"/>
    <s v="Second Class"/>
    <s v="PW-19240"/>
    <s v="Pierre Wener"/>
    <x v="0"/>
    <s v="United States"/>
    <x v="40"/>
    <x v="13"/>
    <n v="19805"/>
    <x v="3"/>
    <s v="OFF-PA-10003441"/>
    <x v="1"/>
    <x v="10"/>
    <x v="485"/>
    <n v="38.880000000000003"/>
    <n v="6"/>
    <n v="0"/>
    <n v="18.662400000000002"/>
  </r>
  <r>
    <n v="8820"/>
    <x v="4397"/>
    <x v="1"/>
    <x v="109"/>
    <d v="2012-02-12T00:00:00"/>
    <s v="Standard Class"/>
    <s v="EB-14170"/>
    <s v="Evan Bailliet"/>
    <x v="0"/>
    <s v="United States"/>
    <x v="89"/>
    <x v="5"/>
    <n v="78745"/>
    <x v="2"/>
    <s v="OFF-PA-10003395"/>
    <x v="1"/>
    <x v="10"/>
    <x v="650"/>
    <n v="335.52"/>
    <n v="4"/>
    <n v="0.2"/>
    <n v="117.432"/>
  </r>
  <r>
    <n v="8821"/>
    <x v="4398"/>
    <x v="3"/>
    <x v="132"/>
    <d v="2014-08-11T00:00:00"/>
    <s v="Standard Class"/>
    <s v="DK-13090"/>
    <s v="Dave Kipp"/>
    <x v="0"/>
    <s v="United States"/>
    <x v="333"/>
    <x v="2"/>
    <n v="32839"/>
    <x v="0"/>
    <s v="TEC-CO-10003236"/>
    <x v="2"/>
    <x v="16"/>
    <x v="451"/>
    <n v="959.98400000000004"/>
    <n v="2"/>
    <n v="0.2"/>
    <n v="311.9948"/>
  </r>
  <r>
    <n v="8822"/>
    <x v="4398"/>
    <x v="3"/>
    <x v="132"/>
    <d v="2014-08-11T00:00:00"/>
    <s v="Standard Class"/>
    <s v="DK-13090"/>
    <s v="Dave Kipp"/>
    <x v="0"/>
    <s v="United States"/>
    <x v="333"/>
    <x v="2"/>
    <n v="32839"/>
    <x v="0"/>
    <s v="OFF-BI-10002982"/>
    <x v="1"/>
    <x v="8"/>
    <x v="1258"/>
    <n v="4.0860000000000003"/>
    <n v="2"/>
    <n v="0.7"/>
    <n v="-2.9964"/>
  </r>
  <r>
    <n v="8823"/>
    <x v="4398"/>
    <x v="3"/>
    <x v="132"/>
    <d v="2014-08-11T00:00:00"/>
    <s v="Standard Class"/>
    <s v="DK-13090"/>
    <s v="Dave Kipp"/>
    <x v="0"/>
    <s v="United States"/>
    <x v="333"/>
    <x v="2"/>
    <n v="32839"/>
    <x v="0"/>
    <s v="OFF-AR-10004010"/>
    <x v="1"/>
    <x v="6"/>
    <x v="1734"/>
    <n v="55.984000000000002"/>
    <n v="2"/>
    <n v="0.2"/>
    <n v="4.1988000000000003"/>
  </r>
  <r>
    <n v="8824"/>
    <x v="4398"/>
    <x v="3"/>
    <x v="132"/>
    <d v="2014-08-11T00:00:00"/>
    <s v="Standard Class"/>
    <s v="DK-13090"/>
    <s v="Dave Kipp"/>
    <x v="0"/>
    <s v="United States"/>
    <x v="333"/>
    <x v="2"/>
    <n v="32839"/>
    <x v="0"/>
    <s v="OFF-PA-10002947"/>
    <x v="1"/>
    <x v="10"/>
    <x v="703"/>
    <n v="10.688000000000001"/>
    <n v="2"/>
    <n v="0.2"/>
    <n v="3.7408000000000001"/>
  </r>
  <r>
    <n v="8825"/>
    <x v="4399"/>
    <x v="3"/>
    <x v="708"/>
    <d v="2014-03-24T00:00:00"/>
    <s v="Second Class"/>
    <s v="TB-21055"/>
    <s v="Ted Butterfield"/>
    <x v="0"/>
    <s v="United States"/>
    <x v="265"/>
    <x v="9"/>
    <n v="19601"/>
    <x v="3"/>
    <s v="OFF-EN-10003845"/>
    <x v="1"/>
    <x v="12"/>
    <x v="431"/>
    <n v="8.8559999999999999"/>
    <n v="3"/>
    <n v="0.2"/>
    <n v="2.8782000000000001"/>
  </r>
  <r>
    <n v="8826"/>
    <x v="4400"/>
    <x v="1"/>
    <x v="546"/>
    <d v="2012-12-22T00:00:00"/>
    <s v="First Class"/>
    <s v="AG-10900"/>
    <s v="Arthur Gainer"/>
    <x v="0"/>
    <s v="United States"/>
    <x v="10"/>
    <x v="9"/>
    <n v="19134"/>
    <x v="3"/>
    <s v="OFF-LA-10003190"/>
    <x v="1"/>
    <x v="2"/>
    <x v="1163"/>
    <n v="6.9119999999999999"/>
    <n v="3"/>
    <n v="0.2"/>
    <n v="2.5055999999999998"/>
  </r>
  <r>
    <n v="8827"/>
    <x v="4401"/>
    <x v="2"/>
    <x v="1063"/>
    <d v="2011-06-04T00:00:00"/>
    <s v="Second Class"/>
    <s v="SC-20020"/>
    <s v="Sam Craven"/>
    <x v="0"/>
    <s v="United States"/>
    <x v="12"/>
    <x v="5"/>
    <n v="77095"/>
    <x v="2"/>
    <s v="OFF-PA-10002986"/>
    <x v="1"/>
    <x v="10"/>
    <x v="477"/>
    <n v="26.72"/>
    <n v="5"/>
    <n v="0.2"/>
    <n v="9.3520000000000003"/>
  </r>
  <r>
    <n v="8828"/>
    <x v="4401"/>
    <x v="2"/>
    <x v="1063"/>
    <d v="2011-06-04T00:00:00"/>
    <s v="Second Class"/>
    <s v="SC-20020"/>
    <s v="Sam Craven"/>
    <x v="0"/>
    <s v="United States"/>
    <x v="12"/>
    <x v="5"/>
    <n v="77095"/>
    <x v="2"/>
    <s v="OFF-PA-10001593"/>
    <x v="1"/>
    <x v="10"/>
    <x v="1755"/>
    <n v="33.488"/>
    <n v="7"/>
    <n v="0.2"/>
    <n v="10.465"/>
  </r>
  <r>
    <n v="8829"/>
    <x v="4402"/>
    <x v="1"/>
    <x v="1117"/>
    <d v="2012-09-06T00:00:00"/>
    <s v="Standard Class"/>
    <s v="BB-11545"/>
    <s v="Brenda Bowman"/>
    <x v="1"/>
    <s v="United States"/>
    <x v="490"/>
    <x v="25"/>
    <n v="63301"/>
    <x v="2"/>
    <s v="OFF-PA-10000528"/>
    <x v="1"/>
    <x v="10"/>
    <x v="1136"/>
    <n v="10.56"/>
    <n v="2"/>
    <n v="0"/>
    <n v="4.7519999999999998"/>
  </r>
  <r>
    <n v="8830"/>
    <x v="4403"/>
    <x v="2"/>
    <x v="191"/>
    <d v="2011-09-10T00:00:00"/>
    <s v="First Class"/>
    <s v="VP-21760"/>
    <s v="Victoria Pisteka"/>
    <x v="1"/>
    <s v="United States"/>
    <x v="245"/>
    <x v="14"/>
    <n v="46203"/>
    <x v="2"/>
    <s v="OFF-ST-10001932"/>
    <x v="1"/>
    <x v="4"/>
    <x v="1641"/>
    <n v="386.34"/>
    <n v="2"/>
    <n v="0"/>
    <n v="54.087600000000002"/>
  </r>
  <r>
    <n v="8831"/>
    <x v="4404"/>
    <x v="0"/>
    <x v="1036"/>
    <d v="2013-08-25T00:00:00"/>
    <s v="Second Class"/>
    <s v="RP-19270"/>
    <s v="Rachel Payne"/>
    <x v="1"/>
    <s v="United States"/>
    <x v="4"/>
    <x v="4"/>
    <n v="98115"/>
    <x v="1"/>
    <s v="OFF-BI-10003727"/>
    <x v="1"/>
    <x v="8"/>
    <x v="797"/>
    <n v="33.44"/>
    <n v="10"/>
    <n v="0.2"/>
    <n v="11.704000000000001"/>
  </r>
  <r>
    <n v="8832"/>
    <x v="4405"/>
    <x v="1"/>
    <x v="219"/>
    <d v="2012-11-19T00:00:00"/>
    <s v="Standard Class"/>
    <s v="DH-13675"/>
    <s v="Duane Huffman"/>
    <x v="2"/>
    <s v="United States"/>
    <x v="193"/>
    <x v="17"/>
    <n v="22801"/>
    <x v="0"/>
    <s v="FUR-FU-10002759"/>
    <x v="0"/>
    <x v="5"/>
    <x v="555"/>
    <n v="39.96"/>
    <n v="2"/>
    <n v="0"/>
    <n v="14.3856"/>
  </r>
  <r>
    <n v="8833"/>
    <x v="4406"/>
    <x v="1"/>
    <x v="137"/>
    <d v="2012-06-27T00:00:00"/>
    <s v="Standard Class"/>
    <s v="SW-20455"/>
    <s v="Shaun Weien"/>
    <x v="0"/>
    <s v="United States"/>
    <x v="30"/>
    <x v="15"/>
    <n v="14609"/>
    <x v="3"/>
    <s v="OFF-BI-10000545"/>
    <x v="1"/>
    <x v="8"/>
    <x v="685"/>
    <n v="1217.568"/>
    <n v="2"/>
    <n v="0.2"/>
    <n v="456.58800000000002"/>
  </r>
  <r>
    <n v="8834"/>
    <x v="4407"/>
    <x v="3"/>
    <x v="241"/>
    <d v="2014-09-29T00:00:00"/>
    <s v="Standard Class"/>
    <s v="KF-16285"/>
    <s v="Karen Ferguson"/>
    <x v="2"/>
    <s v="United States"/>
    <x v="406"/>
    <x v="32"/>
    <n v="30328"/>
    <x v="0"/>
    <s v="OFF-ST-10004950"/>
    <x v="1"/>
    <x v="4"/>
    <x v="1510"/>
    <n v="15.51"/>
    <n v="1"/>
    <n v="0"/>
    <n v="3.8774999999999999"/>
  </r>
  <r>
    <n v="8835"/>
    <x v="4407"/>
    <x v="3"/>
    <x v="241"/>
    <d v="2014-09-29T00:00:00"/>
    <s v="Standard Class"/>
    <s v="KF-16285"/>
    <s v="Karen Ferguson"/>
    <x v="2"/>
    <s v="United States"/>
    <x v="406"/>
    <x v="32"/>
    <n v="30328"/>
    <x v="0"/>
    <s v="TEC-PH-10003171"/>
    <x v="2"/>
    <x v="7"/>
    <x v="1495"/>
    <n v="89.9"/>
    <n v="2"/>
    <n v="0"/>
    <n v="25.172000000000001"/>
  </r>
  <r>
    <n v="8836"/>
    <x v="4407"/>
    <x v="3"/>
    <x v="241"/>
    <d v="2014-09-29T00:00:00"/>
    <s v="Standard Class"/>
    <s v="KF-16285"/>
    <s v="Karen Ferguson"/>
    <x v="2"/>
    <s v="United States"/>
    <x v="406"/>
    <x v="32"/>
    <n v="30328"/>
    <x v="0"/>
    <s v="OFF-AR-10000614"/>
    <x v="1"/>
    <x v="6"/>
    <x v="1722"/>
    <n v="14.28"/>
    <n v="4"/>
    <n v="0"/>
    <n v="3.7128000000000001"/>
  </r>
  <r>
    <n v="8837"/>
    <x v="4407"/>
    <x v="3"/>
    <x v="241"/>
    <d v="2014-09-29T00:00:00"/>
    <s v="Standard Class"/>
    <s v="KF-16285"/>
    <s v="Karen Ferguson"/>
    <x v="2"/>
    <s v="United States"/>
    <x v="406"/>
    <x v="32"/>
    <n v="30328"/>
    <x v="0"/>
    <s v="OFF-AR-10000034"/>
    <x v="1"/>
    <x v="6"/>
    <x v="744"/>
    <n v="12.72"/>
    <n v="3"/>
    <n v="0"/>
    <n v="4.9607999999999999"/>
  </r>
  <r>
    <n v="8838"/>
    <x v="4407"/>
    <x v="3"/>
    <x v="241"/>
    <d v="2014-09-29T00:00:00"/>
    <s v="Standard Class"/>
    <s v="KF-16285"/>
    <s v="Karen Ferguson"/>
    <x v="2"/>
    <s v="United States"/>
    <x v="406"/>
    <x v="32"/>
    <n v="30328"/>
    <x v="0"/>
    <s v="OFF-LA-10003766"/>
    <x v="1"/>
    <x v="2"/>
    <x v="360"/>
    <n v="15.75"/>
    <n v="5"/>
    <n v="0"/>
    <n v="7.56"/>
  </r>
  <r>
    <n v="8839"/>
    <x v="4408"/>
    <x v="2"/>
    <x v="322"/>
    <d v="2011-10-04T00:00:00"/>
    <s v="Second Class"/>
    <s v="FH-14275"/>
    <s v="Frank Hawley"/>
    <x v="1"/>
    <s v="United States"/>
    <x v="1"/>
    <x v="1"/>
    <n v="90004"/>
    <x v="1"/>
    <s v="OFF-AR-10001725"/>
    <x v="1"/>
    <x v="6"/>
    <x v="1540"/>
    <n v="70.95"/>
    <n v="3"/>
    <n v="0"/>
    <n v="18.446999999999999"/>
  </r>
  <r>
    <n v="8840"/>
    <x v="4408"/>
    <x v="2"/>
    <x v="322"/>
    <d v="2011-10-04T00:00:00"/>
    <s v="Second Class"/>
    <s v="FH-14275"/>
    <s v="Frank Hawley"/>
    <x v="1"/>
    <s v="United States"/>
    <x v="1"/>
    <x v="1"/>
    <n v="90004"/>
    <x v="1"/>
    <s v="OFF-BI-10002794"/>
    <x v="1"/>
    <x v="8"/>
    <x v="102"/>
    <n v="65.567999999999998"/>
    <n v="2"/>
    <n v="0.2"/>
    <n v="23.7684"/>
  </r>
  <r>
    <n v="8841"/>
    <x v="4408"/>
    <x v="2"/>
    <x v="322"/>
    <d v="2011-10-04T00:00:00"/>
    <s v="Second Class"/>
    <s v="FH-14275"/>
    <s v="Frank Hawley"/>
    <x v="1"/>
    <s v="United States"/>
    <x v="1"/>
    <x v="1"/>
    <n v="90004"/>
    <x v="1"/>
    <s v="TEC-AC-10004171"/>
    <x v="2"/>
    <x v="11"/>
    <x v="1312"/>
    <n v="299.97000000000003"/>
    <n v="3"/>
    <n v="0"/>
    <n v="131.98679999999999"/>
  </r>
  <r>
    <n v="8842"/>
    <x v="4409"/>
    <x v="0"/>
    <x v="1206"/>
    <d v="2013-02-13T00:00:00"/>
    <s v="Standard Class"/>
    <s v="JR-16210"/>
    <s v="Justin Ritter"/>
    <x v="1"/>
    <s v="United States"/>
    <x v="8"/>
    <x v="1"/>
    <n v="94110"/>
    <x v="1"/>
    <s v="TEC-AC-10003628"/>
    <x v="2"/>
    <x v="11"/>
    <x v="244"/>
    <n v="89.97"/>
    <n v="3"/>
    <n v="0"/>
    <n v="39.586799999999997"/>
  </r>
  <r>
    <n v="8843"/>
    <x v="4409"/>
    <x v="0"/>
    <x v="1206"/>
    <d v="2013-02-13T00:00:00"/>
    <s v="Standard Class"/>
    <s v="JR-16210"/>
    <s v="Justin Ritter"/>
    <x v="1"/>
    <s v="United States"/>
    <x v="8"/>
    <x v="1"/>
    <n v="94110"/>
    <x v="1"/>
    <s v="TEC-AC-10004761"/>
    <x v="2"/>
    <x v="11"/>
    <x v="778"/>
    <n v="31.86"/>
    <n v="2"/>
    <n v="0"/>
    <n v="11.151"/>
  </r>
  <r>
    <n v="8844"/>
    <x v="4410"/>
    <x v="2"/>
    <x v="728"/>
    <d v="2011-11-20T00:00:00"/>
    <s v="Second Class"/>
    <s v="JC-16105"/>
    <s v="Julie Creighton"/>
    <x v="1"/>
    <s v="United States"/>
    <x v="31"/>
    <x v="11"/>
    <n v="55407"/>
    <x v="2"/>
    <s v="OFF-ST-10000885"/>
    <x v="1"/>
    <x v="4"/>
    <x v="1657"/>
    <n v="67.150000000000006"/>
    <n v="5"/>
    <n v="0"/>
    <n v="16.787500000000001"/>
  </r>
  <r>
    <n v="8845"/>
    <x v="4411"/>
    <x v="3"/>
    <x v="404"/>
    <d v="2014-12-24T00:00:00"/>
    <s v="Standard Class"/>
    <s v="BP-11290"/>
    <s v="Beth Paige"/>
    <x v="0"/>
    <s v="United States"/>
    <x v="38"/>
    <x v="24"/>
    <n v="43229"/>
    <x v="3"/>
    <s v="OFF-BI-10004209"/>
    <x v="1"/>
    <x v="8"/>
    <x v="1206"/>
    <n v="7.2359999999999998"/>
    <n v="3"/>
    <n v="0.7"/>
    <n v="-6.03"/>
  </r>
  <r>
    <n v="8846"/>
    <x v="4411"/>
    <x v="3"/>
    <x v="404"/>
    <d v="2014-12-24T00:00:00"/>
    <s v="Standard Class"/>
    <s v="BP-11290"/>
    <s v="Beth Paige"/>
    <x v="0"/>
    <s v="United States"/>
    <x v="38"/>
    <x v="24"/>
    <n v="43229"/>
    <x v="3"/>
    <s v="OFF-FA-10002988"/>
    <x v="1"/>
    <x v="13"/>
    <x v="131"/>
    <n v="4.8239999999999998"/>
    <n v="3"/>
    <n v="0.2"/>
    <n v="1.7486999999999999"/>
  </r>
  <r>
    <n v="8847"/>
    <x v="4411"/>
    <x v="3"/>
    <x v="404"/>
    <d v="2014-12-24T00:00:00"/>
    <s v="Standard Class"/>
    <s v="BP-11290"/>
    <s v="Beth Paige"/>
    <x v="0"/>
    <s v="United States"/>
    <x v="38"/>
    <x v="24"/>
    <n v="43229"/>
    <x v="3"/>
    <s v="OFF-PA-10002222"/>
    <x v="1"/>
    <x v="10"/>
    <x v="389"/>
    <n v="91.36"/>
    <n v="5"/>
    <n v="0.2"/>
    <n v="29.692"/>
  </r>
  <r>
    <n v="8848"/>
    <x v="4411"/>
    <x v="3"/>
    <x v="404"/>
    <d v="2014-12-24T00:00:00"/>
    <s v="Standard Class"/>
    <s v="BP-11290"/>
    <s v="Beth Paige"/>
    <x v="0"/>
    <s v="United States"/>
    <x v="38"/>
    <x v="24"/>
    <n v="43229"/>
    <x v="3"/>
    <s v="OFF-AP-10004487"/>
    <x v="1"/>
    <x v="9"/>
    <x v="715"/>
    <n v="130.11199999999999"/>
    <n v="2"/>
    <n v="0.2"/>
    <n v="13.011200000000001"/>
  </r>
  <r>
    <n v="8849"/>
    <x v="4412"/>
    <x v="1"/>
    <x v="740"/>
    <d v="2012-04-07T00:00:00"/>
    <s v="First Class"/>
    <s v="FA-14230"/>
    <s v="Frank Atkinson"/>
    <x v="1"/>
    <s v="United States"/>
    <x v="253"/>
    <x v="3"/>
    <n v="27604"/>
    <x v="0"/>
    <s v="TEC-PH-10003505"/>
    <x v="2"/>
    <x v="7"/>
    <x v="901"/>
    <n v="74.239999999999995"/>
    <n v="1"/>
    <n v="0.2"/>
    <n v="8.3520000000000003"/>
  </r>
  <r>
    <n v="8850"/>
    <x v="4412"/>
    <x v="1"/>
    <x v="740"/>
    <d v="2012-04-07T00:00:00"/>
    <s v="First Class"/>
    <s v="FA-14230"/>
    <s v="Frank Atkinson"/>
    <x v="1"/>
    <s v="United States"/>
    <x v="253"/>
    <x v="3"/>
    <n v="27604"/>
    <x v="0"/>
    <s v="FUR-FU-10000076"/>
    <x v="0"/>
    <x v="5"/>
    <x v="875"/>
    <n v="159.84"/>
    <n v="10"/>
    <n v="0.2"/>
    <n v="45.954000000000001"/>
  </r>
  <r>
    <n v="8851"/>
    <x v="4412"/>
    <x v="1"/>
    <x v="740"/>
    <d v="2012-04-07T00:00:00"/>
    <s v="First Class"/>
    <s v="FA-14230"/>
    <s v="Frank Atkinson"/>
    <x v="1"/>
    <s v="United States"/>
    <x v="253"/>
    <x v="3"/>
    <n v="27604"/>
    <x v="0"/>
    <s v="OFF-BI-10004728"/>
    <x v="1"/>
    <x v="8"/>
    <x v="539"/>
    <n v="2.8919999999999999"/>
    <n v="2"/>
    <n v="0.7"/>
    <n v="-2.3136000000000001"/>
  </r>
  <r>
    <n v="8852"/>
    <x v="4412"/>
    <x v="1"/>
    <x v="740"/>
    <d v="2012-04-07T00:00:00"/>
    <s v="First Class"/>
    <s v="FA-14230"/>
    <s v="Frank Atkinson"/>
    <x v="1"/>
    <s v="United States"/>
    <x v="253"/>
    <x v="3"/>
    <n v="27604"/>
    <x v="0"/>
    <s v="OFF-PA-10002250"/>
    <x v="1"/>
    <x v="10"/>
    <x v="699"/>
    <n v="9.3919999999999995"/>
    <n v="2"/>
    <n v="0.2"/>
    <n v="3.2871999999999999"/>
  </r>
  <r>
    <n v="8853"/>
    <x v="4413"/>
    <x v="2"/>
    <x v="1169"/>
    <d v="2011-10-13T00:00:00"/>
    <s v="Second Class"/>
    <s v="DN-13690"/>
    <s v="Duane Noonan"/>
    <x v="0"/>
    <s v="United States"/>
    <x v="20"/>
    <x v="15"/>
    <n v="10011"/>
    <x v="3"/>
    <s v="OFF-PA-10003823"/>
    <x v="1"/>
    <x v="10"/>
    <x v="1001"/>
    <n v="123.92"/>
    <n v="4"/>
    <n v="0"/>
    <n v="55.764000000000003"/>
  </r>
  <r>
    <n v="8854"/>
    <x v="4414"/>
    <x v="1"/>
    <x v="357"/>
    <d v="2012-09-25T00:00:00"/>
    <s v="First Class"/>
    <s v="FO-14305"/>
    <s v="Frank Olsen"/>
    <x v="0"/>
    <s v="United States"/>
    <x v="10"/>
    <x v="9"/>
    <n v="19143"/>
    <x v="3"/>
    <s v="OFF-SU-10000898"/>
    <x v="1"/>
    <x v="14"/>
    <x v="1181"/>
    <n v="55.6"/>
    <n v="5"/>
    <n v="0.2"/>
    <n v="6.2549999999999999"/>
  </r>
  <r>
    <n v="8855"/>
    <x v="4414"/>
    <x v="1"/>
    <x v="357"/>
    <d v="2012-09-25T00:00:00"/>
    <s v="First Class"/>
    <s v="FO-14305"/>
    <s v="Frank Olsen"/>
    <x v="0"/>
    <s v="United States"/>
    <x v="10"/>
    <x v="9"/>
    <n v="19143"/>
    <x v="3"/>
    <s v="TEC-AC-10003832"/>
    <x v="2"/>
    <x v="11"/>
    <x v="216"/>
    <n v="617.976"/>
    <n v="3"/>
    <n v="0.2"/>
    <n v="-7.7247000000000003"/>
  </r>
  <r>
    <n v="8856"/>
    <x v="4415"/>
    <x v="3"/>
    <x v="165"/>
    <d v="2014-12-31T00:00:00"/>
    <s v="Standard Class"/>
    <s v="DP-13105"/>
    <s v="Dave Poirier"/>
    <x v="1"/>
    <s v="United States"/>
    <x v="347"/>
    <x v="45"/>
    <n v="83642"/>
    <x v="1"/>
    <s v="OFF-BI-10001679"/>
    <x v="1"/>
    <x v="8"/>
    <x v="212"/>
    <n v="21.312000000000001"/>
    <n v="3"/>
    <n v="0.2"/>
    <n v="7.992"/>
  </r>
  <r>
    <n v="8857"/>
    <x v="4416"/>
    <x v="3"/>
    <x v="119"/>
    <d v="2014-10-21T00:00:00"/>
    <s v="Standard Class"/>
    <s v="JW-15220"/>
    <s v="Jane Waco"/>
    <x v="1"/>
    <s v="United States"/>
    <x v="301"/>
    <x v="1"/>
    <n v="95823"/>
    <x v="1"/>
    <s v="TEC-AC-10002335"/>
    <x v="2"/>
    <x v="11"/>
    <x v="339"/>
    <n v="209.94"/>
    <n v="6"/>
    <n v="0"/>
    <n v="39.888599999999997"/>
  </r>
  <r>
    <n v="8858"/>
    <x v="4416"/>
    <x v="3"/>
    <x v="119"/>
    <d v="2014-10-21T00:00:00"/>
    <s v="Standard Class"/>
    <s v="JW-15220"/>
    <s v="Jane Waco"/>
    <x v="1"/>
    <s v="United States"/>
    <x v="301"/>
    <x v="1"/>
    <n v="95823"/>
    <x v="1"/>
    <s v="TEC-PH-10003187"/>
    <x v="2"/>
    <x v="7"/>
    <x v="1410"/>
    <n v="31.984000000000002"/>
    <n v="2"/>
    <n v="0.2"/>
    <n v="-7.9960000000000004"/>
  </r>
  <r>
    <n v="8859"/>
    <x v="4416"/>
    <x v="3"/>
    <x v="119"/>
    <d v="2014-10-21T00:00:00"/>
    <s v="Standard Class"/>
    <s v="JW-15220"/>
    <s v="Jane Waco"/>
    <x v="1"/>
    <s v="United States"/>
    <x v="301"/>
    <x v="1"/>
    <n v="95823"/>
    <x v="1"/>
    <s v="OFF-BI-10003527"/>
    <x v="1"/>
    <x v="8"/>
    <x v="446"/>
    <n v="5083.96"/>
    <n v="5"/>
    <n v="0.2"/>
    <n v="1906.4849999999999"/>
  </r>
  <r>
    <n v="8860"/>
    <x v="4417"/>
    <x v="3"/>
    <x v="648"/>
    <d v="2014-08-27T00:00:00"/>
    <s v="Standard Class"/>
    <s v="TT-21460"/>
    <s v="Tonja Turnell"/>
    <x v="2"/>
    <s v="United States"/>
    <x v="35"/>
    <x v="3"/>
    <n v="28205"/>
    <x v="0"/>
    <s v="TEC-PH-10003171"/>
    <x v="2"/>
    <x v="7"/>
    <x v="1495"/>
    <n v="35.96"/>
    <n v="1"/>
    <n v="0.2"/>
    <n v="3.5960000000000001"/>
  </r>
  <r>
    <n v="8861"/>
    <x v="4418"/>
    <x v="1"/>
    <x v="861"/>
    <d v="2012-09-18T00:00:00"/>
    <s v="Standard Class"/>
    <s v="SN-20560"/>
    <s v="Skye Norling"/>
    <x v="2"/>
    <s v="United States"/>
    <x v="267"/>
    <x v="30"/>
    <n v="7501"/>
    <x v="3"/>
    <s v="OFF-LA-10000414"/>
    <x v="1"/>
    <x v="2"/>
    <x v="1634"/>
    <n v="31.05"/>
    <n v="3"/>
    <n v="0"/>
    <n v="14.904"/>
  </r>
  <r>
    <n v="8862"/>
    <x v="4418"/>
    <x v="1"/>
    <x v="861"/>
    <d v="2012-09-18T00:00:00"/>
    <s v="Standard Class"/>
    <s v="SN-20560"/>
    <s v="Skye Norling"/>
    <x v="2"/>
    <s v="United States"/>
    <x v="267"/>
    <x v="30"/>
    <n v="7501"/>
    <x v="3"/>
    <s v="FUR-FU-10002107"/>
    <x v="0"/>
    <x v="5"/>
    <x v="1324"/>
    <n v="8.92"/>
    <n v="4"/>
    <n v="0"/>
    <n v="3.9247999999999998"/>
  </r>
  <r>
    <n v="8863"/>
    <x v="4418"/>
    <x v="1"/>
    <x v="861"/>
    <d v="2012-09-18T00:00:00"/>
    <s v="Standard Class"/>
    <s v="SN-20560"/>
    <s v="Skye Norling"/>
    <x v="2"/>
    <s v="United States"/>
    <x v="267"/>
    <x v="30"/>
    <n v="7501"/>
    <x v="3"/>
    <s v="OFF-BI-10004593"/>
    <x v="1"/>
    <x v="8"/>
    <x v="267"/>
    <n v="209.6"/>
    <n v="4"/>
    <n v="0"/>
    <n v="96.415999999999997"/>
  </r>
  <r>
    <n v="8864"/>
    <x v="4418"/>
    <x v="1"/>
    <x v="861"/>
    <d v="2012-09-18T00:00:00"/>
    <s v="Standard Class"/>
    <s v="SN-20560"/>
    <s v="Skye Norling"/>
    <x v="2"/>
    <s v="United States"/>
    <x v="267"/>
    <x v="30"/>
    <n v="7501"/>
    <x v="3"/>
    <s v="OFF-AP-10003860"/>
    <x v="1"/>
    <x v="9"/>
    <x v="1089"/>
    <n v="111.04"/>
    <n v="4"/>
    <n v="0"/>
    <n v="29.980799999999999"/>
  </r>
  <r>
    <n v="8865"/>
    <x v="4418"/>
    <x v="1"/>
    <x v="861"/>
    <d v="2012-09-18T00:00:00"/>
    <s v="Standard Class"/>
    <s v="SN-20560"/>
    <s v="Skye Norling"/>
    <x v="2"/>
    <s v="United States"/>
    <x v="267"/>
    <x v="30"/>
    <n v="7501"/>
    <x v="3"/>
    <s v="OFF-PA-10000556"/>
    <x v="1"/>
    <x v="10"/>
    <x v="1630"/>
    <n v="38.880000000000003"/>
    <n v="6"/>
    <n v="0"/>
    <n v="18.662400000000002"/>
  </r>
  <r>
    <n v="8866"/>
    <x v="4419"/>
    <x v="1"/>
    <x v="139"/>
    <d v="2012-12-26T00:00:00"/>
    <s v="Standard Class"/>
    <s v="JM-15865"/>
    <s v="John Murray"/>
    <x v="0"/>
    <s v="United States"/>
    <x v="81"/>
    <x v="17"/>
    <n v="22204"/>
    <x v="0"/>
    <s v="OFF-AP-10003281"/>
    <x v="1"/>
    <x v="9"/>
    <x v="1180"/>
    <n v="36.270000000000003"/>
    <n v="3"/>
    <n v="0"/>
    <n v="10.881"/>
  </r>
  <r>
    <n v="8867"/>
    <x v="4420"/>
    <x v="2"/>
    <x v="59"/>
    <d v="2011-09-23T00:00:00"/>
    <s v="First Class"/>
    <s v="SB-20185"/>
    <s v="Sarah Brown"/>
    <x v="0"/>
    <s v="United States"/>
    <x v="22"/>
    <x v="10"/>
    <n v="60653"/>
    <x v="2"/>
    <s v="FUR-BO-10004218"/>
    <x v="0"/>
    <x v="0"/>
    <x v="1584"/>
    <n v="493.43"/>
    <n v="5"/>
    <n v="0.3"/>
    <n v="-70.489999999999995"/>
  </r>
  <r>
    <n v="8868"/>
    <x v="4420"/>
    <x v="2"/>
    <x v="59"/>
    <d v="2011-09-23T00:00:00"/>
    <s v="First Class"/>
    <s v="SB-20185"/>
    <s v="Sarah Brown"/>
    <x v="0"/>
    <s v="United States"/>
    <x v="22"/>
    <x v="10"/>
    <n v="60653"/>
    <x v="2"/>
    <s v="TEC-PH-10002185"/>
    <x v="2"/>
    <x v="7"/>
    <x v="1072"/>
    <n v="11.12"/>
    <n v="2"/>
    <n v="0.2"/>
    <n v="3.4750000000000001"/>
  </r>
  <r>
    <n v="8869"/>
    <x v="4421"/>
    <x v="0"/>
    <x v="254"/>
    <d v="2013-09-11T00:00:00"/>
    <s v="Standard Class"/>
    <s v="CC-12475"/>
    <s v="Cindy Chapman"/>
    <x v="0"/>
    <s v="United States"/>
    <x v="70"/>
    <x v="1"/>
    <n v="92037"/>
    <x v="1"/>
    <s v="TEC-MA-10003176"/>
    <x v="2"/>
    <x v="15"/>
    <x v="1752"/>
    <n v="686.4"/>
    <n v="2"/>
    <n v="0.2"/>
    <n v="77.22"/>
  </r>
  <r>
    <n v="8870"/>
    <x v="4422"/>
    <x v="3"/>
    <x v="96"/>
    <d v="2014-07-12T00:00:00"/>
    <s v="Standard Class"/>
    <s v="SH-19975"/>
    <s v="Sally Hughsby"/>
    <x v="1"/>
    <s v="United States"/>
    <x v="4"/>
    <x v="4"/>
    <n v="98105"/>
    <x v="1"/>
    <s v="OFF-BI-10002003"/>
    <x v="1"/>
    <x v="8"/>
    <x v="1384"/>
    <n v="15.92"/>
    <n v="5"/>
    <n v="0.2"/>
    <n v="5.3730000000000002"/>
  </r>
  <r>
    <n v="8871"/>
    <x v="4422"/>
    <x v="3"/>
    <x v="96"/>
    <d v="2014-07-12T00:00:00"/>
    <s v="Standard Class"/>
    <s v="SH-19975"/>
    <s v="Sally Hughsby"/>
    <x v="1"/>
    <s v="United States"/>
    <x v="4"/>
    <x v="4"/>
    <n v="98105"/>
    <x v="1"/>
    <s v="FUR-FU-10000023"/>
    <x v="0"/>
    <x v="5"/>
    <x v="322"/>
    <n v="70.680000000000007"/>
    <n v="12"/>
    <n v="0"/>
    <n v="31.0992"/>
  </r>
  <r>
    <n v="8872"/>
    <x v="4422"/>
    <x v="3"/>
    <x v="96"/>
    <d v="2014-07-12T00:00:00"/>
    <s v="Standard Class"/>
    <s v="SH-19975"/>
    <s v="Sally Hughsby"/>
    <x v="1"/>
    <s v="United States"/>
    <x v="4"/>
    <x v="4"/>
    <n v="98105"/>
    <x v="1"/>
    <s v="OFF-ST-10002756"/>
    <x v="1"/>
    <x v="4"/>
    <x v="270"/>
    <n v="541.24"/>
    <n v="4"/>
    <n v="0"/>
    <n v="5.4123999999999999"/>
  </r>
  <r>
    <n v="8873"/>
    <x v="4423"/>
    <x v="2"/>
    <x v="982"/>
    <d v="2011-10-10T00:00:00"/>
    <s v="Same Day"/>
    <s v="RB-19435"/>
    <s v="Richard Bierner"/>
    <x v="0"/>
    <s v="United States"/>
    <x v="38"/>
    <x v="24"/>
    <n v="43229"/>
    <x v="3"/>
    <s v="TEC-MA-10002694"/>
    <x v="2"/>
    <x v="15"/>
    <x v="1823"/>
    <n v="101.994"/>
    <n v="2"/>
    <n v="0.7"/>
    <n v="-71.395799999999994"/>
  </r>
  <r>
    <n v="8874"/>
    <x v="4423"/>
    <x v="2"/>
    <x v="982"/>
    <d v="2011-10-10T00:00:00"/>
    <s v="Same Day"/>
    <s v="RB-19435"/>
    <s v="Richard Bierner"/>
    <x v="0"/>
    <s v="United States"/>
    <x v="38"/>
    <x v="24"/>
    <n v="43229"/>
    <x v="3"/>
    <s v="OFF-BI-10002429"/>
    <x v="1"/>
    <x v="8"/>
    <x v="467"/>
    <n v="18.263999999999999"/>
    <n v="2"/>
    <n v="0.7"/>
    <n v="-13.393599999999999"/>
  </r>
  <r>
    <n v="8875"/>
    <x v="4424"/>
    <x v="3"/>
    <x v="237"/>
    <d v="2014-11-17T00:00:00"/>
    <s v="Second Class"/>
    <s v="TC-21295"/>
    <s v="Toby Carlisle"/>
    <x v="0"/>
    <s v="United States"/>
    <x v="12"/>
    <x v="5"/>
    <n v="77095"/>
    <x v="2"/>
    <s v="OFF-BI-10003684"/>
    <x v="1"/>
    <x v="8"/>
    <x v="707"/>
    <n v="21.99"/>
    <n v="5"/>
    <n v="0.8"/>
    <n v="-32.984999999999999"/>
  </r>
  <r>
    <n v="8876"/>
    <x v="4425"/>
    <x v="0"/>
    <x v="572"/>
    <d v="2013-08-20T00:00:00"/>
    <s v="Standard Class"/>
    <s v="CT-11995"/>
    <s v="Carol Triggs"/>
    <x v="0"/>
    <s v="United States"/>
    <x v="218"/>
    <x v="5"/>
    <n v="75061"/>
    <x v="2"/>
    <s v="OFF-SU-10003505"/>
    <x v="1"/>
    <x v="14"/>
    <x v="408"/>
    <n v="185.376"/>
    <n v="2"/>
    <n v="0.2"/>
    <n v="-34.758000000000003"/>
  </r>
  <r>
    <n v="8877"/>
    <x v="4425"/>
    <x v="0"/>
    <x v="572"/>
    <d v="2013-08-20T00:00:00"/>
    <s v="Standard Class"/>
    <s v="CT-11995"/>
    <s v="Carol Triggs"/>
    <x v="0"/>
    <s v="United States"/>
    <x v="218"/>
    <x v="5"/>
    <n v="75061"/>
    <x v="2"/>
    <s v="OFF-AP-10002534"/>
    <x v="1"/>
    <x v="9"/>
    <x v="1193"/>
    <n v="58.923999999999999"/>
    <n v="1"/>
    <n v="0.8"/>
    <n v="-153.20240000000001"/>
  </r>
  <r>
    <n v="8878"/>
    <x v="4426"/>
    <x v="3"/>
    <x v="697"/>
    <d v="2014-09-24T00:00:00"/>
    <s v="Standard Class"/>
    <s v="GZ-14470"/>
    <s v="Gary Zandusky"/>
    <x v="0"/>
    <s v="United States"/>
    <x v="73"/>
    <x v="30"/>
    <n v="7960"/>
    <x v="3"/>
    <s v="TEC-MA-10004626"/>
    <x v="2"/>
    <x v="15"/>
    <x v="1824"/>
    <n v="480"/>
    <n v="4"/>
    <n v="0"/>
    <n v="225.6"/>
  </r>
  <r>
    <n v="8879"/>
    <x v="4426"/>
    <x v="3"/>
    <x v="697"/>
    <d v="2014-09-24T00:00:00"/>
    <s v="Standard Class"/>
    <s v="GZ-14470"/>
    <s v="Gary Zandusky"/>
    <x v="0"/>
    <s v="United States"/>
    <x v="73"/>
    <x v="30"/>
    <n v="7960"/>
    <x v="3"/>
    <s v="OFF-ST-10000615"/>
    <x v="1"/>
    <x v="4"/>
    <x v="75"/>
    <n v="34.049999999999997"/>
    <n v="3"/>
    <n v="0"/>
    <n v="9.5340000000000007"/>
  </r>
  <r>
    <n v="8880"/>
    <x v="4427"/>
    <x v="1"/>
    <x v="391"/>
    <d v="2012-03-25T00:00:00"/>
    <s v="First Class"/>
    <s v="AM-10360"/>
    <s v="Alice McCarthy"/>
    <x v="1"/>
    <s v="United States"/>
    <x v="1"/>
    <x v="1"/>
    <n v="90008"/>
    <x v="1"/>
    <s v="OFF-PA-10000659"/>
    <x v="1"/>
    <x v="10"/>
    <x v="1286"/>
    <n v="192.72"/>
    <n v="11"/>
    <n v="0"/>
    <n v="92.505600000000001"/>
  </r>
  <r>
    <n v="8881"/>
    <x v="4427"/>
    <x v="1"/>
    <x v="391"/>
    <d v="2012-03-25T00:00:00"/>
    <s v="First Class"/>
    <s v="AM-10360"/>
    <s v="Alice McCarthy"/>
    <x v="1"/>
    <s v="United States"/>
    <x v="1"/>
    <x v="1"/>
    <n v="90008"/>
    <x v="1"/>
    <s v="TEC-AC-10000736"/>
    <x v="2"/>
    <x v="11"/>
    <x v="1085"/>
    <n v="239.97"/>
    <n v="3"/>
    <n v="0"/>
    <n v="86.389200000000002"/>
  </r>
  <r>
    <n v="8882"/>
    <x v="4428"/>
    <x v="0"/>
    <x v="1186"/>
    <d v="2013-04-07T00:00:00"/>
    <s v="Second Class"/>
    <s v="AH-10120"/>
    <s v="Adrian Hane"/>
    <x v="2"/>
    <s v="United States"/>
    <x v="34"/>
    <x v="10"/>
    <n v="60505"/>
    <x v="2"/>
    <s v="TEC-AC-10003038"/>
    <x v="2"/>
    <x v="11"/>
    <x v="1024"/>
    <n v="50.12"/>
    <n v="7"/>
    <n v="0.2"/>
    <n v="-0.62649999999999995"/>
  </r>
  <r>
    <n v="8883"/>
    <x v="4429"/>
    <x v="3"/>
    <x v="179"/>
    <d v="2014-10-26T00:00:00"/>
    <s v="Standard Class"/>
    <s v="MY-18295"/>
    <s v="Muhammed Yedwab"/>
    <x v="1"/>
    <s v="United States"/>
    <x v="28"/>
    <x v="3"/>
    <n v="27707"/>
    <x v="0"/>
    <s v="TEC-PH-10004071"/>
    <x v="2"/>
    <x v="7"/>
    <x v="1537"/>
    <n v="15.984"/>
    <n v="2"/>
    <n v="0.2"/>
    <n v="1.3986000000000001"/>
  </r>
  <r>
    <n v="8884"/>
    <x v="4429"/>
    <x v="3"/>
    <x v="179"/>
    <d v="2014-10-26T00:00:00"/>
    <s v="Standard Class"/>
    <s v="MY-18295"/>
    <s v="Muhammed Yedwab"/>
    <x v="1"/>
    <s v="United States"/>
    <x v="28"/>
    <x v="3"/>
    <n v="27707"/>
    <x v="0"/>
    <s v="OFF-PA-10001667"/>
    <x v="1"/>
    <x v="10"/>
    <x v="453"/>
    <n v="14.352"/>
    <n v="3"/>
    <n v="0.2"/>
    <n v="4.4850000000000003"/>
  </r>
  <r>
    <n v="8885"/>
    <x v="4430"/>
    <x v="2"/>
    <x v="55"/>
    <d v="2011-08-30T00:00:00"/>
    <s v="Standard Class"/>
    <s v="BS-11590"/>
    <s v="Brendan Sweed"/>
    <x v="1"/>
    <s v="United States"/>
    <x v="38"/>
    <x v="24"/>
    <n v="43229"/>
    <x v="3"/>
    <s v="OFF-BI-10001982"/>
    <x v="1"/>
    <x v="8"/>
    <x v="301"/>
    <n v="6.5279999999999996"/>
    <n v="4"/>
    <n v="0.7"/>
    <n v="-4.5696000000000003"/>
  </r>
  <r>
    <n v="8886"/>
    <x v="4430"/>
    <x v="2"/>
    <x v="55"/>
    <d v="2011-08-30T00:00:00"/>
    <s v="Standard Class"/>
    <s v="BS-11590"/>
    <s v="Brendan Sweed"/>
    <x v="1"/>
    <s v="United States"/>
    <x v="38"/>
    <x v="24"/>
    <n v="43229"/>
    <x v="3"/>
    <s v="OFF-BI-10004141"/>
    <x v="1"/>
    <x v="8"/>
    <x v="1287"/>
    <n v="2.8620000000000001"/>
    <n v="3"/>
    <n v="0.7"/>
    <n v="-2.2896000000000001"/>
  </r>
  <r>
    <n v="8887"/>
    <x v="4430"/>
    <x v="2"/>
    <x v="55"/>
    <d v="2011-08-30T00:00:00"/>
    <s v="Standard Class"/>
    <s v="BS-11590"/>
    <s v="Brendan Sweed"/>
    <x v="1"/>
    <s v="United States"/>
    <x v="38"/>
    <x v="24"/>
    <n v="43229"/>
    <x v="3"/>
    <s v="OFF-BI-10002103"/>
    <x v="1"/>
    <x v="8"/>
    <x v="525"/>
    <n v="20.856000000000002"/>
    <n v="8"/>
    <n v="0.7"/>
    <n v="-16.684799999999999"/>
  </r>
  <r>
    <n v="8888"/>
    <x v="4431"/>
    <x v="2"/>
    <x v="923"/>
    <d v="2011-07-30T00:00:00"/>
    <s v="Second Class"/>
    <s v="BB-10990"/>
    <s v="Barry Blumstein"/>
    <x v="1"/>
    <s v="United States"/>
    <x v="1"/>
    <x v="1"/>
    <n v="90036"/>
    <x v="1"/>
    <s v="OFF-ST-10002574"/>
    <x v="1"/>
    <x v="4"/>
    <x v="926"/>
    <n v="276.27999999999997"/>
    <n v="2"/>
    <n v="0"/>
    <n v="0"/>
  </r>
  <r>
    <n v="8889"/>
    <x v="4432"/>
    <x v="3"/>
    <x v="96"/>
    <d v="2014-08-12T00:00:00"/>
    <s v="Standard Class"/>
    <s v="ML-17755"/>
    <s v="Max Ludwig"/>
    <x v="2"/>
    <s v="United States"/>
    <x v="280"/>
    <x v="1"/>
    <n v="95207"/>
    <x v="1"/>
    <s v="FUR-FU-10003394"/>
    <x v="0"/>
    <x v="5"/>
    <x v="578"/>
    <n v="629.64"/>
    <n v="9"/>
    <n v="0"/>
    <n v="107.03879999999999"/>
  </r>
  <r>
    <n v="8890"/>
    <x v="4433"/>
    <x v="0"/>
    <x v="508"/>
    <d v="2013-10-22T00:00:00"/>
    <s v="Second Class"/>
    <s v="FC-14245"/>
    <s v="Frank Carlisle"/>
    <x v="2"/>
    <s v="United States"/>
    <x v="29"/>
    <x v="25"/>
    <n v="65203"/>
    <x v="2"/>
    <s v="TEC-PH-10003072"/>
    <x v="2"/>
    <x v="7"/>
    <x v="1310"/>
    <n v="449.97"/>
    <n v="3"/>
    <n v="0"/>
    <n v="220.4853"/>
  </r>
  <r>
    <n v="8891"/>
    <x v="4433"/>
    <x v="0"/>
    <x v="508"/>
    <d v="2013-10-22T00:00:00"/>
    <s v="Second Class"/>
    <s v="FC-14245"/>
    <s v="Frank Carlisle"/>
    <x v="2"/>
    <s v="United States"/>
    <x v="29"/>
    <x v="25"/>
    <n v="65203"/>
    <x v="2"/>
    <s v="OFF-AP-10003057"/>
    <x v="1"/>
    <x v="9"/>
    <x v="1317"/>
    <n v="1927.59"/>
    <n v="7"/>
    <n v="0"/>
    <n v="751.76009999999997"/>
  </r>
  <r>
    <n v="8892"/>
    <x v="4434"/>
    <x v="0"/>
    <x v="1142"/>
    <d v="2013-09-19T00:00:00"/>
    <s v="First Class"/>
    <s v="CR-12625"/>
    <s v="Corey Roper"/>
    <x v="2"/>
    <s v="United States"/>
    <x v="38"/>
    <x v="32"/>
    <n v="31907"/>
    <x v="0"/>
    <s v="FUR-CH-10001146"/>
    <x v="0"/>
    <x v="1"/>
    <x v="64"/>
    <n v="121.78"/>
    <n v="2"/>
    <n v="0"/>
    <n v="30.445"/>
  </r>
  <r>
    <n v="8893"/>
    <x v="4435"/>
    <x v="1"/>
    <x v="494"/>
    <d v="2012-06-12T00:00:00"/>
    <s v="Standard Class"/>
    <s v="LC-16960"/>
    <s v="Lindsay Castell"/>
    <x v="2"/>
    <s v="United States"/>
    <x v="70"/>
    <x v="1"/>
    <n v="92037"/>
    <x v="1"/>
    <s v="FUR-CH-10003973"/>
    <x v="0"/>
    <x v="1"/>
    <x v="858"/>
    <n v="2676.672"/>
    <n v="9"/>
    <n v="0.2"/>
    <n v="267.66719999999998"/>
  </r>
  <r>
    <n v="8894"/>
    <x v="4436"/>
    <x v="2"/>
    <x v="79"/>
    <d v="2011-12-08T00:00:00"/>
    <s v="Standard Class"/>
    <s v="GZ-14470"/>
    <s v="Gary Zandusky"/>
    <x v="0"/>
    <s v="United States"/>
    <x v="480"/>
    <x v="5"/>
    <n v="77590"/>
    <x v="2"/>
    <s v="FUR-TA-10001307"/>
    <x v="0"/>
    <x v="3"/>
    <x v="1090"/>
    <n v="489.23"/>
    <n v="2"/>
    <n v="0.3"/>
    <n v="41.933999999999997"/>
  </r>
  <r>
    <n v="8895"/>
    <x v="4437"/>
    <x v="0"/>
    <x v="243"/>
    <d v="2013-08-23T00:00:00"/>
    <s v="Standard Class"/>
    <s v="BD-11320"/>
    <s v="Bill Donatelli"/>
    <x v="0"/>
    <s v="United States"/>
    <x v="1"/>
    <x v="1"/>
    <n v="90004"/>
    <x v="1"/>
    <s v="FUR-FU-10004071"/>
    <x v="0"/>
    <x v="5"/>
    <x v="570"/>
    <n v="312.02999999999997"/>
    <n v="3"/>
    <n v="0"/>
    <n v="43.684199999999997"/>
  </r>
  <r>
    <n v="8896"/>
    <x v="4437"/>
    <x v="0"/>
    <x v="243"/>
    <d v="2013-08-23T00:00:00"/>
    <s v="Standard Class"/>
    <s v="BD-11320"/>
    <s v="Bill Donatelli"/>
    <x v="0"/>
    <s v="United States"/>
    <x v="1"/>
    <x v="1"/>
    <n v="90004"/>
    <x v="1"/>
    <s v="OFF-ST-10001505"/>
    <x v="1"/>
    <x v="4"/>
    <x v="1174"/>
    <n v="17.940000000000001"/>
    <n v="3"/>
    <n v="0"/>
    <n v="3.0497999999999998"/>
  </r>
  <r>
    <n v="8897"/>
    <x v="4437"/>
    <x v="0"/>
    <x v="243"/>
    <d v="2013-08-23T00:00:00"/>
    <s v="Standard Class"/>
    <s v="BD-11320"/>
    <s v="Bill Donatelli"/>
    <x v="0"/>
    <s v="United States"/>
    <x v="1"/>
    <x v="1"/>
    <n v="90004"/>
    <x v="1"/>
    <s v="TEC-PH-10004614"/>
    <x v="2"/>
    <x v="7"/>
    <x v="299"/>
    <n v="165.6"/>
    <n v="3"/>
    <n v="0.2"/>
    <n v="10.35"/>
  </r>
  <r>
    <n v="8898"/>
    <x v="4437"/>
    <x v="0"/>
    <x v="243"/>
    <d v="2013-08-23T00:00:00"/>
    <s v="Standard Class"/>
    <s v="BD-11320"/>
    <s v="Bill Donatelli"/>
    <x v="0"/>
    <s v="United States"/>
    <x v="1"/>
    <x v="1"/>
    <n v="90004"/>
    <x v="1"/>
    <s v="OFF-PA-10004911"/>
    <x v="1"/>
    <x v="10"/>
    <x v="929"/>
    <n v="37.520000000000003"/>
    <n v="4"/>
    <n v="0"/>
    <n v="18.009599999999999"/>
  </r>
  <r>
    <n v="8899"/>
    <x v="4438"/>
    <x v="1"/>
    <x v="976"/>
    <d v="2012-09-08T00:00:00"/>
    <s v="Second Class"/>
    <s v="EM-14095"/>
    <s v="Eudokia Martin"/>
    <x v="1"/>
    <s v="United States"/>
    <x v="24"/>
    <x v="17"/>
    <n v="22153"/>
    <x v="0"/>
    <s v="TEC-PH-10003601"/>
    <x v="2"/>
    <x v="7"/>
    <x v="1383"/>
    <n v="494.97"/>
    <n v="3"/>
    <n v="0"/>
    <n v="148.49100000000001"/>
  </r>
  <r>
    <n v="8900"/>
    <x v="4438"/>
    <x v="1"/>
    <x v="976"/>
    <d v="2012-09-08T00:00:00"/>
    <s v="Second Class"/>
    <s v="EM-14095"/>
    <s v="Eudokia Martin"/>
    <x v="1"/>
    <s v="United States"/>
    <x v="24"/>
    <x v="17"/>
    <n v="22153"/>
    <x v="0"/>
    <s v="OFF-LA-10004545"/>
    <x v="1"/>
    <x v="2"/>
    <x v="1328"/>
    <n v="25.06"/>
    <n v="2"/>
    <n v="0"/>
    <n v="11.7782"/>
  </r>
  <r>
    <n v="8901"/>
    <x v="4439"/>
    <x v="0"/>
    <x v="1207"/>
    <d v="2013-05-06T00:00:00"/>
    <s v="Standard Class"/>
    <s v="BP-11290"/>
    <s v="Beth Paige"/>
    <x v="0"/>
    <s v="United States"/>
    <x v="27"/>
    <x v="10"/>
    <n v="62521"/>
    <x v="2"/>
    <s v="FUR-FU-10001379"/>
    <x v="0"/>
    <x v="5"/>
    <x v="1810"/>
    <n v="32.064"/>
    <n v="3"/>
    <n v="0.6"/>
    <n v="-12.8256"/>
  </r>
  <r>
    <n v="8902"/>
    <x v="4439"/>
    <x v="0"/>
    <x v="1207"/>
    <d v="2013-05-06T00:00:00"/>
    <s v="Standard Class"/>
    <s v="BP-11290"/>
    <s v="Beth Paige"/>
    <x v="0"/>
    <s v="United States"/>
    <x v="27"/>
    <x v="10"/>
    <n v="62521"/>
    <x v="2"/>
    <s v="OFF-PA-10001846"/>
    <x v="1"/>
    <x v="10"/>
    <x v="1807"/>
    <n v="18.495999999999999"/>
    <n v="4"/>
    <n v="0.2"/>
    <n v="6.7047999999999996"/>
  </r>
  <r>
    <n v="8903"/>
    <x v="4439"/>
    <x v="0"/>
    <x v="1207"/>
    <d v="2013-05-06T00:00:00"/>
    <s v="Standard Class"/>
    <s v="BP-11290"/>
    <s v="Beth Paige"/>
    <x v="0"/>
    <s v="United States"/>
    <x v="27"/>
    <x v="10"/>
    <n v="62521"/>
    <x v="2"/>
    <s v="FUR-CH-10000422"/>
    <x v="0"/>
    <x v="1"/>
    <x v="1432"/>
    <n v="191.07900000000001"/>
    <n v="3"/>
    <n v="0.3"/>
    <n v="-38.215800000000002"/>
  </r>
  <r>
    <n v="8904"/>
    <x v="4439"/>
    <x v="0"/>
    <x v="1207"/>
    <d v="2013-05-06T00:00:00"/>
    <s v="Standard Class"/>
    <s v="BP-11290"/>
    <s v="Beth Paige"/>
    <x v="0"/>
    <s v="United States"/>
    <x v="27"/>
    <x v="10"/>
    <n v="62521"/>
    <x v="2"/>
    <s v="OFF-PA-10004621"/>
    <x v="1"/>
    <x v="10"/>
    <x v="738"/>
    <n v="10.368"/>
    <n v="2"/>
    <n v="0.2"/>
    <n v="3.6288"/>
  </r>
  <r>
    <n v="8905"/>
    <x v="4440"/>
    <x v="0"/>
    <x v="949"/>
    <d v="2013-02-07T00:00:00"/>
    <s v="Same Day"/>
    <s v="SU-20665"/>
    <s v="Stephanie Ulpright"/>
    <x v="2"/>
    <s v="United States"/>
    <x v="20"/>
    <x v="15"/>
    <n v="10009"/>
    <x v="3"/>
    <s v="OFF-LA-10001474"/>
    <x v="1"/>
    <x v="2"/>
    <x v="917"/>
    <n v="30.53"/>
    <n v="1"/>
    <n v="0"/>
    <n v="14.043799999999999"/>
  </r>
  <r>
    <n v="8906"/>
    <x v="4440"/>
    <x v="0"/>
    <x v="949"/>
    <d v="2013-02-07T00:00:00"/>
    <s v="Same Day"/>
    <s v="SU-20665"/>
    <s v="Stephanie Ulpright"/>
    <x v="2"/>
    <s v="United States"/>
    <x v="20"/>
    <x v="15"/>
    <n v="10009"/>
    <x v="3"/>
    <s v="TEC-AC-10001635"/>
    <x v="2"/>
    <x v="11"/>
    <x v="1363"/>
    <n v="30.84"/>
    <n v="3"/>
    <n v="0"/>
    <n v="6.1680000000000001"/>
  </r>
  <r>
    <n v="8907"/>
    <x v="4440"/>
    <x v="0"/>
    <x v="949"/>
    <d v="2013-02-07T00:00:00"/>
    <s v="Same Day"/>
    <s v="SU-20665"/>
    <s v="Stephanie Ulpright"/>
    <x v="2"/>
    <s v="United States"/>
    <x v="20"/>
    <x v="15"/>
    <n v="10009"/>
    <x v="3"/>
    <s v="OFF-PA-10001950"/>
    <x v="1"/>
    <x v="10"/>
    <x v="144"/>
    <n v="75.06"/>
    <n v="9"/>
    <n v="0"/>
    <n v="33.777000000000001"/>
  </r>
  <r>
    <n v="8908"/>
    <x v="4441"/>
    <x v="0"/>
    <x v="122"/>
    <d v="2013-12-21T00:00:00"/>
    <s v="First Class"/>
    <s v="AY-10555"/>
    <s v="Andy Yotov"/>
    <x v="1"/>
    <s v="United States"/>
    <x v="8"/>
    <x v="1"/>
    <n v="94110"/>
    <x v="1"/>
    <s v="TEC-PH-10001552"/>
    <x v="2"/>
    <x v="7"/>
    <x v="178"/>
    <n v="66.975999999999999"/>
    <n v="7"/>
    <n v="0.2"/>
    <n v="6.6976000000000004"/>
  </r>
  <r>
    <n v="8909"/>
    <x v="4442"/>
    <x v="1"/>
    <x v="1208"/>
    <d v="2012-01-02T00:00:00"/>
    <s v="Standard Class"/>
    <s v="EM-13825"/>
    <s v="Elizabeth Moffitt"/>
    <x v="1"/>
    <s v="United States"/>
    <x v="429"/>
    <x v="1"/>
    <n v="92553"/>
    <x v="1"/>
    <s v="OFF-PA-10003790"/>
    <x v="1"/>
    <x v="10"/>
    <x v="1250"/>
    <n v="182.72"/>
    <n v="8"/>
    <n v="0"/>
    <n v="84.051199999999994"/>
  </r>
  <r>
    <n v="8910"/>
    <x v="4443"/>
    <x v="3"/>
    <x v="960"/>
    <d v="2014-02-11T00:00:00"/>
    <s v="Standard Class"/>
    <s v="SA-20830"/>
    <s v="Sue Ann Reed"/>
    <x v="0"/>
    <s v="United States"/>
    <x v="231"/>
    <x v="31"/>
    <n v="2149"/>
    <x v="3"/>
    <s v="OFF-LA-10002475"/>
    <x v="1"/>
    <x v="2"/>
    <x v="148"/>
    <n v="21.93"/>
    <n v="3"/>
    <n v="0"/>
    <n v="10.3071"/>
  </r>
  <r>
    <n v="8911"/>
    <x v="4444"/>
    <x v="3"/>
    <x v="259"/>
    <d v="2014-09-11T00:00:00"/>
    <s v="Standard Class"/>
    <s v="CA-12265"/>
    <s v="Christina Anderson"/>
    <x v="0"/>
    <s v="United States"/>
    <x v="346"/>
    <x v="18"/>
    <n v="37421"/>
    <x v="0"/>
    <s v="TEC-AC-10000303"/>
    <x v="2"/>
    <x v="11"/>
    <x v="429"/>
    <n v="95.975999999999999"/>
    <n v="3"/>
    <n v="0.2"/>
    <n v="15.5961"/>
  </r>
  <r>
    <n v="8912"/>
    <x v="4444"/>
    <x v="3"/>
    <x v="259"/>
    <d v="2014-09-11T00:00:00"/>
    <s v="Standard Class"/>
    <s v="CA-12265"/>
    <s v="Christina Anderson"/>
    <x v="0"/>
    <s v="United States"/>
    <x v="346"/>
    <x v="18"/>
    <n v="37421"/>
    <x v="0"/>
    <s v="TEC-PH-10000127"/>
    <x v="2"/>
    <x v="7"/>
    <x v="1758"/>
    <n v="143.928"/>
    <n v="9"/>
    <n v="0.2"/>
    <n v="-32.383800000000001"/>
  </r>
  <r>
    <n v="8913"/>
    <x v="4444"/>
    <x v="3"/>
    <x v="259"/>
    <d v="2014-09-11T00:00:00"/>
    <s v="Standard Class"/>
    <s v="CA-12265"/>
    <s v="Christina Anderson"/>
    <x v="0"/>
    <s v="United States"/>
    <x v="346"/>
    <x v="18"/>
    <n v="37421"/>
    <x v="0"/>
    <s v="OFF-BI-10004364"/>
    <x v="1"/>
    <x v="8"/>
    <x v="302"/>
    <n v="3.5640000000000001"/>
    <n v="2"/>
    <n v="0.7"/>
    <n v="-2.97"/>
  </r>
  <r>
    <n v="8914"/>
    <x v="4444"/>
    <x v="3"/>
    <x v="259"/>
    <d v="2014-09-11T00:00:00"/>
    <s v="Standard Class"/>
    <s v="CA-12265"/>
    <s v="Christina Anderson"/>
    <x v="0"/>
    <s v="United States"/>
    <x v="346"/>
    <x v="18"/>
    <n v="37421"/>
    <x v="0"/>
    <s v="OFF-LA-10002195"/>
    <x v="1"/>
    <x v="2"/>
    <x v="1019"/>
    <n v="4.9279999999999999"/>
    <n v="2"/>
    <n v="0.2"/>
    <n v="1.7248000000000001"/>
  </r>
  <r>
    <n v="8915"/>
    <x v="4445"/>
    <x v="0"/>
    <x v="195"/>
    <d v="2013-05-14T00:00:00"/>
    <s v="Standard Class"/>
    <s v="CV-12805"/>
    <s v="Cynthia Voltz"/>
    <x v="1"/>
    <s v="United States"/>
    <x v="89"/>
    <x v="5"/>
    <n v="78745"/>
    <x v="2"/>
    <s v="OFF-ST-10001490"/>
    <x v="1"/>
    <x v="4"/>
    <x v="513"/>
    <n v="856.65599999999995"/>
    <n v="6"/>
    <n v="0.2"/>
    <n v="107.08199999999999"/>
  </r>
  <r>
    <n v="8916"/>
    <x v="4445"/>
    <x v="0"/>
    <x v="195"/>
    <d v="2013-05-14T00:00:00"/>
    <s v="Standard Class"/>
    <s v="CV-12805"/>
    <s v="Cynthia Voltz"/>
    <x v="1"/>
    <s v="United States"/>
    <x v="89"/>
    <x v="5"/>
    <n v="78745"/>
    <x v="2"/>
    <s v="OFF-BI-10002852"/>
    <x v="1"/>
    <x v="8"/>
    <x v="91"/>
    <n v="13.183999999999999"/>
    <n v="4"/>
    <n v="0.8"/>
    <n v="-20.435199999999998"/>
  </r>
  <r>
    <n v="8917"/>
    <x v="4445"/>
    <x v="0"/>
    <x v="195"/>
    <d v="2013-05-14T00:00:00"/>
    <s v="Standard Class"/>
    <s v="CV-12805"/>
    <s v="Cynthia Voltz"/>
    <x v="1"/>
    <s v="United States"/>
    <x v="89"/>
    <x v="5"/>
    <n v="78745"/>
    <x v="2"/>
    <s v="OFF-AP-10000390"/>
    <x v="1"/>
    <x v="9"/>
    <x v="1691"/>
    <n v="48.783999999999999"/>
    <n v="4"/>
    <n v="0.8"/>
    <n v="-131.71680000000001"/>
  </r>
  <r>
    <n v="8918"/>
    <x v="4445"/>
    <x v="0"/>
    <x v="195"/>
    <d v="2013-05-14T00:00:00"/>
    <s v="Standard Class"/>
    <s v="CV-12805"/>
    <s v="Cynthia Voltz"/>
    <x v="1"/>
    <s v="United States"/>
    <x v="89"/>
    <x v="5"/>
    <n v="78745"/>
    <x v="2"/>
    <s v="OFF-PA-10004327"/>
    <x v="1"/>
    <x v="10"/>
    <x v="136"/>
    <n v="76.64"/>
    <n v="2"/>
    <n v="0.2"/>
    <n v="26.824000000000002"/>
  </r>
  <r>
    <n v="8919"/>
    <x v="4445"/>
    <x v="0"/>
    <x v="195"/>
    <d v="2013-05-14T00:00:00"/>
    <s v="Standard Class"/>
    <s v="CV-12805"/>
    <s v="Cynthia Voltz"/>
    <x v="1"/>
    <s v="United States"/>
    <x v="89"/>
    <x v="5"/>
    <n v="78745"/>
    <x v="2"/>
    <s v="OFF-BI-10002353"/>
    <x v="1"/>
    <x v="8"/>
    <x v="1068"/>
    <n v="18.527999999999999"/>
    <n v="6"/>
    <n v="0.8"/>
    <n v="-27.792000000000002"/>
  </r>
  <r>
    <n v="8920"/>
    <x v="4446"/>
    <x v="2"/>
    <x v="1063"/>
    <d v="2011-08-04T00:00:00"/>
    <s v="Standard Class"/>
    <s v="AH-10690"/>
    <s v="Anna HÃ¤berlin"/>
    <x v="1"/>
    <s v="United States"/>
    <x v="173"/>
    <x v="17"/>
    <n v="23464"/>
    <x v="0"/>
    <s v="FUR-FU-10003192"/>
    <x v="0"/>
    <x v="5"/>
    <x v="1720"/>
    <n v="177.68"/>
    <n v="2"/>
    <n v="0"/>
    <n v="46.196800000000003"/>
  </r>
  <r>
    <n v="8921"/>
    <x v="4447"/>
    <x v="2"/>
    <x v="582"/>
    <d v="2011-03-05T00:00:00"/>
    <s v="Standard Class"/>
    <s v="DS-13180"/>
    <s v="David Smith"/>
    <x v="1"/>
    <s v="United States"/>
    <x v="312"/>
    <x v="15"/>
    <n v="14701"/>
    <x v="3"/>
    <s v="TEC-AC-10000736"/>
    <x v="2"/>
    <x v="11"/>
    <x v="1085"/>
    <n v="159.97999999999999"/>
    <n v="2"/>
    <n v="0"/>
    <n v="57.592799999999997"/>
  </r>
  <r>
    <n v="8922"/>
    <x v="4448"/>
    <x v="0"/>
    <x v="964"/>
    <d v="2013-09-10T00:00:00"/>
    <s v="Standard Class"/>
    <s v="AH-10690"/>
    <s v="Anna HÃ¤berlin"/>
    <x v="1"/>
    <s v="United States"/>
    <x v="514"/>
    <x v="2"/>
    <n v="33134"/>
    <x v="0"/>
    <s v="TEC-PH-10003095"/>
    <x v="2"/>
    <x v="7"/>
    <x v="1491"/>
    <n v="52.68"/>
    <n v="3"/>
    <n v="0.2"/>
    <n v="19.754999999999999"/>
  </r>
  <r>
    <n v="8923"/>
    <x v="4448"/>
    <x v="0"/>
    <x v="964"/>
    <d v="2013-09-10T00:00:00"/>
    <s v="Standard Class"/>
    <s v="AH-10690"/>
    <s v="Anna HÃ¤berlin"/>
    <x v="1"/>
    <s v="United States"/>
    <x v="514"/>
    <x v="2"/>
    <n v="33134"/>
    <x v="0"/>
    <s v="FUR-FU-10002885"/>
    <x v="0"/>
    <x v="5"/>
    <x v="755"/>
    <n v="11.568"/>
    <n v="3"/>
    <n v="0.2"/>
    <n v="2.6027999999999998"/>
  </r>
  <r>
    <n v="8924"/>
    <x v="4449"/>
    <x v="3"/>
    <x v="532"/>
    <d v="2014-06-18T00:00:00"/>
    <s v="Standard Class"/>
    <s v="ZC-21910"/>
    <s v="Zuschuss Carroll"/>
    <x v="0"/>
    <s v="United States"/>
    <x v="365"/>
    <x v="3"/>
    <n v="28601"/>
    <x v="0"/>
    <s v="OFF-BI-10001525"/>
    <x v="1"/>
    <x v="8"/>
    <x v="31"/>
    <n v="4.5720000000000001"/>
    <n v="4"/>
    <n v="0.7"/>
    <n v="-3.81"/>
  </r>
  <r>
    <n v="8925"/>
    <x v="4450"/>
    <x v="0"/>
    <x v="806"/>
    <d v="2013-03-02T00:00:00"/>
    <s v="Standard Class"/>
    <s v="DF-13135"/>
    <s v="David Flashing"/>
    <x v="0"/>
    <s v="United States"/>
    <x v="179"/>
    <x v="10"/>
    <n v="61107"/>
    <x v="2"/>
    <s v="TEC-PH-10004241"/>
    <x v="2"/>
    <x v="7"/>
    <x v="1825"/>
    <n v="1439.9680000000001"/>
    <n v="4"/>
    <n v="0.2"/>
    <n v="143.99680000000001"/>
  </r>
  <r>
    <n v="8926"/>
    <x v="4450"/>
    <x v="0"/>
    <x v="806"/>
    <d v="2013-03-02T00:00:00"/>
    <s v="Standard Class"/>
    <s v="DF-13135"/>
    <s v="David Flashing"/>
    <x v="0"/>
    <s v="United States"/>
    <x v="179"/>
    <x v="10"/>
    <n v="61107"/>
    <x v="2"/>
    <s v="OFF-BI-10000546"/>
    <x v="1"/>
    <x v="8"/>
    <x v="609"/>
    <n v="1.728"/>
    <n v="3"/>
    <n v="0.8"/>
    <n v="-2.6783999999999999"/>
  </r>
  <r>
    <n v="8927"/>
    <x v="4450"/>
    <x v="0"/>
    <x v="806"/>
    <d v="2013-03-02T00:00:00"/>
    <s v="Standard Class"/>
    <s v="DF-13135"/>
    <s v="David Flashing"/>
    <x v="0"/>
    <s v="United States"/>
    <x v="179"/>
    <x v="10"/>
    <n v="61107"/>
    <x v="2"/>
    <s v="FUR-TA-10004256"/>
    <x v="0"/>
    <x v="3"/>
    <x v="484"/>
    <n v="626.1"/>
    <n v="3"/>
    <n v="0.5"/>
    <n v="-538.44600000000003"/>
  </r>
  <r>
    <n v="8928"/>
    <x v="4451"/>
    <x v="1"/>
    <x v="874"/>
    <d v="2012-09-29T00:00:00"/>
    <s v="Second Class"/>
    <s v="SS-20140"/>
    <s v="Saphhira Shifley"/>
    <x v="1"/>
    <s v="United States"/>
    <x v="4"/>
    <x v="4"/>
    <n v="98103"/>
    <x v="1"/>
    <s v="OFF-AR-10002067"/>
    <x v="1"/>
    <x v="6"/>
    <x v="1145"/>
    <n v="99.2"/>
    <n v="5"/>
    <n v="0"/>
    <n v="25.792000000000002"/>
  </r>
  <r>
    <n v="8929"/>
    <x v="4452"/>
    <x v="1"/>
    <x v="657"/>
    <d v="2012-04-17T00:00:00"/>
    <s v="Standard Class"/>
    <s v="FP-14320"/>
    <s v="Frank Preis"/>
    <x v="0"/>
    <s v="United States"/>
    <x v="114"/>
    <x v="5"/>
    <n v="77340"/>
    <x v="2"/>
    <s v="FUR-TA-10000688"/>
    <x v="0"/>
    <x v="3"/>
    <x v="556"/>
    <n v="609.98"/>
    <n v="4"/>
    <n v="0.3"/>
    <n v="-113.282"/>
  </r>
  <r>
    <n v="8930"/>
    <x v="4452"/>
    <x v="1"/>
    <x v="657"/>
    <d v="2012-04-17T00:00:00"/>
    <s v="Standard Class"/>
    <s v="FP-14320"/>
    <s v="Frank Preis"/>
    <x v="0"/>
    <s v="United States"/>
    <x v="114"/>
    <x v="5"/>
    <n v="77340"/>
    <x v="2"/>
    <s v="FUR-TA-10002530"/>
    <x v="0"/>
    <x v="3"/>
    <x v="983"/>
    <n v="211.37200000000001"/>
    <n v="2"/>
    <n v="0.3"/>
    <n v="-45.293999999999997"/>
  </r>
  <r>
    <n v="8931"/>
    <x v="4452"/>
    <x v="1"/>
    <x v="657"/>
    <d v="2012-04-17T00:00:00"/>
    <s v="Standard Class"/>
    <s v="FP-14320"/>
    <s v="Frank Preis"/>
    <x v="0"/>
    <s v="United States"/>
    <x v="114"/>
    <x v="5"/>
    <n v="77340"/>
    <x v="2"/>
    <s v="TEC-PH-10001061"/>
    <x v="2"/>
    <x v="7"/>
    <x v="822"/>
    <n v="239.976"/>
    <n v="3"/>
    <n v="0.2"/>
    <n v="17.998200000000001"/>
  </r>
  <r>
    <n v="8932"/>
    <x v="4453"/>
    <x v="3"/>
    <x v="404"/>
    <d v="2014-12-25T00:00:00"/>
    <s v="Standard Class"/>
    <s v="HE-14800"/>
    <s v="Harold Engle"/>
    <x v="1"/>
    <s v="United States"/>
    <x v="158"/>
    <x v="6"/>
    <n v="53209"/>
    <x v="2"/>
    <s v="FUR-FU-10001057"/>
    <x v="0"/>
    <x v="5"/>
    <x v="1782"/>
    <n v="99.95"/>
    <n v="5"/>
    <n v="0"/>
    <n v="22.988499999999998"/>
  </r>
  <r>
    <n v="8933"/>
    <x v="4453"/>
    <x v="3"/>
    <x v="404"/>
    <d v="2014-12-25T00:00:00"/>
    <s v="Standard Class"/>
    <s v="HE-14800"/>
    <s v="Harold Engle"/>
    <x v="1"/>
    <s v="United States"/>
    <x v="158"/>
    <x v="6"/>
    <n v="53209"/>
    <x v="2"/>
    <s v="TEC-AC-10002331"/>
    <x v="2"/>
    <x v="11"/>
    <x v="1582"/>
    <n v="29.34"/>
    <n v="3"/>
    <n v="0"/>
    <n v="10.8558"/>
  </r>
  <r>
    <n v="8934"/>
    <x v="4454"/>
    <x v="0"/>
    <x v="560"/>
    <d v="2013-03-20T00:00:00"/>
    <s v="Standard Class"/>
    <s v="SP-20545"/>
    <s v="Sibella Parks"/>
    <x v="1"/>
    <s v="United States"/>
    <x v="124"/>
    <x v="6"/>
    <n v="54302"/>
    <x v="2"/>
    <s v="FUR-FU-10003724"/>
    <x v="0"/>
    <x v="5"/>
    <x v="887"/>
    <n v="16.739999999999998"/>
    <n v="2"/>
    <n v="0"/>
    <n v="4.3524000000000003"/>
  </r>
  <r>
    <n v="8935"/>
    <x v="4455"/>
    <x v="3"/>
    <x v="151"/>
    <d v="2014-08-28T00:00:00"/>
    <s v="Same Day"/>
    <s v="BP-11185"/>
    <s v="Ben Peterman"/>
    <x v="1"/>
    <s v="United States"/>
    <x v="10"/>
    <x v="9"/>
    <n v="19120"/>
    <x v="3"/>
    <s v="OFF-PA-10000528"/>
    <x v="1"/>
    <x v="10"/>
    <x v="1136"/>
    <n v="12.672000000000001"/>
    <n v="3"/>
    <n v="0.2"/>
    <n v="3.96"/>
  </r>
  <r>
    <n v="8936"/>
    <x v="4455"/>
    <x v="3"/>
    <x v="151"/>
    <d v="2014-08-28T00:00:00"/>
    <s v="Same Day"/>
    <s v="BP-11185"/>
    <s v="Ben Peterman"/>
    <x v="1"/>
    <s v="United States"/>
    <x v="10"/>
    <x v="9"/>
    <n v="19120"/>
    <x v="3"/>
    <s v="TEC-AC-10001908"/>
    <x v="2"/>
    <x v="11"/>
    <x v="292"/>
    <n v="1119.8879999999999"/>
    <n v="14"/>
    <n v="0.2"/>
    <n v="209.97900000000001"/>
  </r>
  <r>
    <n v="8937"/>
    <x v="4456"/>
    <x v="1"/>
    <x v="997"/>
    <d v="2012-12-19T00:00:00"/>
    <s v="Second Class"/>
    <s v="PG-18895"/>
    <s v="Paul Gonzalez"/>
    <x v="0"/>
    <s v="United States"/>
    <x v="1"/>
    <x v="1"/>
    <n v="90008"/>
    <x v="1"/>
    <s v="OFF-AR-10003903"/>
    <x v="1"/>
    <x v="6"/>
    <x v="878"/>
    <n v="204.85"/>
    <n v="5"/>
    <n v="0"/>
    <n v="53.261000000000003"/>
  </r>
  <r>
    <n v="8938"/>
    <x v="4456"/>
    <x v="1"/>
    <x v="997"/>
    <d v="2012-12-19T00:00:00"/>
    <s v="Second Class"/>
    <s v="PG-18895"/>
    <s v="Paul Gonzalez"/>
    <x v="0"/>
    <s v="United States"/>
    <x v="1"/>
    <x v="1"/>
    <n v="90008"/>
    <x v="1"/>
    <s v="TEC-PH-10004908"/>
    <x v="2"/>
    <x v="7"/>
    <x v="1474"/>
    <n v="135.98400000000001"/>
    <n v="2"/>
    <n v="0.2"/>
    <n v="16.998000000000001"/>
  </r>
  <r>
    <n v="8939"/>
    <x v="4456"/>
    <x v="1"/>
    <x v="997"/>
    <d v="2012-12-19T00:00:00"/>
    <s v="Second Class"/>
    <s v="PG-18895"/>
    <s v="Paul Gonzalez"/>
    <x v="0"/>
    <s v="United States"/>
    <x v="1"/>
    <x v="1"/>
    <n v="90008"/>
    <x v="1"/>
    <s v="OFF-AR-10001940"/>
    <x v="1"/>
    <x v="6"/>
    <x v="168"/>
    <n v="16.399999999999999"/>
    <n v="5"/>
    <n v="0"/>
    <n v="7.0519999999999996"/>
  </r>
  <r>
    <n v="8940"/>
    <x v="4456"/>
    <x v="1"/>
    <x v="997"/>
    <d v="2012-12-19T00:00:00"/>
    <s v="Second Class"/>
    <s v="PG-18895"/>
    <s v="Paul Gonzalez"/>
    <x v="0"/>
    <s v="United States"/>
    <x v="1"/>
    <x v="1"/>
    <n v="90008"/>
    <x v="1"/>
    <s v="OFF-BI-10002026"/>
    <x v="1"/>
    <x v="8"/>
    <x v="903"/>
    <n v="92.96"/>
    <n v="2"/>
    <n v="0.2"/>
    <n v="31.373999999999999"/>
  </r>
  <r>
    <n v="8941"/>
    <x v="4457"/>
    <x v="2"/>
    <x v="963"/>
    <d v="2011-08-24T00:00:00"/>
    <s v="Second Class"/>
    <s v="JP-15520"/>
    <s v="Jeremy Pistek"/>
    <x v="0"/>
    <s v="United States"/>
    <x v="368"/>
    <x v="2"/>
    <n v="33161"/>
    <x v="0"/>
    <s v="OFF-SU-10003936"/>
    <x v="1"/>
    <x v="14"/>
    <x v="1826"/>
    <n v="7.6319999999999997"/>
    <n v="3"/>
    <n v="0.2"/>
    <n v="-1.8126"/>
  </r>
  <r>
    <n v="8942"/>
    <x v="4458"/>
    <x v="0"/>
    <x v="54"/>
    <d v="2013-06-11T00:00:00"/>
    <s v="First Class"/>
    <s v="NW-18400"/>
    <s v="Natalie Webber"/>
    <x v="0"/>
    <s v="United States"/>
    <x v="32"/>
    <x v="21"/>
    <n v="97206"/>
    <x v="1"/>
    <s v="OFF-BI-10002813"/>
    <x v="1"/>
    <x v="8"/>
    <x v="905"/>
    <n v="4.1580000000000004"/>
    <n v="7"/>
    <n v="0.7"/>
    <n v="-3.4649999999999999"/>
  </r>
  <r>
    <n v="8943"/>
    <x v="4458"/>
    <x v="0"/>
    <x v="54"/>
    <d v="2013-06-11T00:00:00"/>
    <s v="First Class"/>
    <s v="NW-18400"/>
    <s v="Natalie Webber"/>
    <x v="0"/>
    <s v="United States"/>
    <x v="32"/>
    <x v="21"/>
    <n v="97206"/>
    <x v="1"/>
    <s v="TEC-MA-10003337"/>
    <x v="2"/>
    <x v="15"/>
    <x v="1827"/>
    <n v="179.99100000000001"/>
    <n v="3"/>
    <n v="0.7"/>
    <n v="-251.98740000000001"/>
  </r>
  <r>
    <n v="8944"/>
    <x v="4459"/>
    <x v="3"/>
    <x v="1209"/>
    <d v="2014-10-17T00:00:00"/>
    <s v="Standard Class"/>
    <s v="SW-20245"/>
    <s v="Scot Wooten"/>
    <x v="0"/>
    <s v="United States"/>
    <x v="34"/>
    <x v="10"/>
    <n v="60505"/>
    <x v="2"/>
    <s v="FUR-CH-10001545"/>
    <x v="0"/>
    <x v="1"/>
    <x v="1737"/>
    <n v="239.358"/>
    <n v="3"/>
    <n v="0.3"/>
    <n v="-47.871600000000001"/>
  </r>
  <r>
    <n v="8945"/>
    <x v="4460"/>
    <x v="2"/>
    <x v="1035"/>
    <d v="2011-08-12T00:00:00"/>
    <s v="First Class"/>
    <s v="EH-14005"/>
    <s v="Erica Hernandez"/>
    <x v="2"/>
    <s v="United States"/>
    <x v="8"/>
    <x v="1"/>
    <n v="94109"/>
    <x v="1"/>
    <s v="OFF-PA-10000062"/>
    <x v="1"/>
    <x v="10"/>
    <x v="1375"/>
    <n v="164.88"/>
    <n v="3"/>
    <n v="0"/>
    <n v="80.791200000000003"/>
  </r>
  <r>
    <n v="8946"/>
    <x v="4461"/>
    <x v="2"/>
    <x v="647"/>
    <d v="2011-11-17T00:00:00"/>
    <s v="Second Class"/>
    <s v="SC-20260"/>
    <s v="Scott Cohen"/>
    <x v="1"/>
    <s v="United States"/>
    <x v="8"/>
    <x v="1"/>
    <n v="94110"/>
    <x v="1"/>
    <s v="OFF-SU-10001574"/>
    <x v="1"/>
    <x v="14"/>
    <x v="498"/>
    <n v="10.95"/>
    <n v="3"/>
    <n v="0"/>
    <n v="3.2850000000000001"/>
  </r>
  <r>
    <n v="8947"/>
    <x v="4462"/>
    <x v="3"/>
    <x v="165"/>
    <d v="2014-12-29T00:00:00"/>
    <s v="Standard Class"/>
    <s v="NC-18535"/>
    <s v="Nick Crebassa"/>
    <x v="1"/>
    <s v="United States"/>
    <x v="217"/>
    <x v="31"/>
    <n v="2740"/>
    <x v="3"/>
    <s v="OFF-PA-10001972"/>
    <x v="1"/>
    <x v="10"/>
    <x v="1169"/>
    <n v="19.440000000000001"/>
    <n v="3"/>
    <n v="0"/>
    <n v="9.3312000000000008"/>
  </r>
  <r>
    <n v="8948"/>
    <x v="4462"/>
    <x v="3"/>
    <x v="165"/>
    <d v="2014-12-29T00:00:00"/>
    <s v="Standard Class"/>
    <s v="NC-18535"/>
    <s v="Nick Crebassa"/>
    <x v="1"/>
    <s v="United States"/>
    <x v="217"/>
    <x v="31"/>
    <n v="2740"/>
    <x v="3"/>
    <s v="OFF-BI-10000201"/>
    <x v="1"/>
    <x v="8"/>
    <x v="1678"/>
    <n v="12.3"/>
    <n v="5"/>
    <n v="0"/>
    <n v="6.15"/>
  </r>
  <r>
    <n v="8949"/>
    <x v="4463"/>
    <x v="2"/>
    <x v="163"/>
    <d v="2011-12-26T00:00:00"/>
    <s v="First Class"/>
    <s v="AS-10090"/>
    <s v="Adam Shillingsburg"/>
    <x v="0"/>
    <s v="United States"/>
    <x v="70"/>
    <x v="1"/>
    <n v="92037"/>
    <x v="1"/>
    <s v="OFF-AP-10003278"/>
    <x v="1"/>
    <x v="9"/>
    <x v="1784"/>
    <n v="13.97"/>
    <n v="1"/>
    <n v="0"/>
    <n v="3.6322000000000001"/>
  </r>
  <r>
    <n v="8950"/>
    <x v="4464"/>
    <x v="3"/>
    <x v="66"/>
    <d v="2014-12-29T00:00:00"/>
    <s v="Standard Class"/>
    <s v="JL-15130"/>
    <s v="Jack Lebron"/>
    <x v="0"/>
    <s v="United States"/>
    <x v="25"/>
    <x v="18"/>
    <n v="38301"/>
    <x v="0"/>
    <s v="FUR-TA-10002903"/>
    <x v="0"/>
    <x v="3"/>
    <x v="255"/>
    <n v="934.95600000000002"/>
    <n v="6"/>
    <n v="0.4"/>
    <n v="-249.32159999999999"/>
  </r>
  <r>
    <n v="8951"/>
    <x v="4464"/>
    <x v="3"/>
    <x v="66"/>
    <d v="2014-12-29T00:00:00"/>
    <s v="Standard Class"/>
    <s v="JL-15130"/>
    <s v="Jack Lebron"/>
    <x v="0"/>
    <s v="United States"/>
    <x v="25"/>
    <x v="18"/>
    <n v="38301"/>
    <x v="0"/>
    <s v="TEC-AC-10001013"/>
    <x v="2"/>
    <x v="11"/>
    <x v="813"/>
    <n v="46.863999999999997"/>
    <n v="2"/>
    <n v="0.2"/>
    <n v="7.6154000000000002"/>
  </r>
  <r>
    <n v="8952"/>
    <x v="4464"/>
    <x v="3"/>
    <x v="66"/>
    <d v="2014-12-29T00:00:00"/>
    <s v="Standard Class"/>
    <s v="JL-15130"/>
    <s v="Jack Lebron"/>
    <x v="0"/>
    <s v="United States"/>
    <x v="25"/>
    <x v="18"/>
    <n v="38301"/>
    <x v="0"/>
    <s v="OFF-ST-10000918"/>
    <x v="1"/>
    <x v="4"/>
    <x v="372"/>
    <n v="26.16"/>
    <n v="3"/>
    <n v="0.2"/>
    <n v="1.962"/>
  </r>
  <r>
    <n v="8953"/>
    <x v="4464"/>
    <x v="3"/>
    <x v="66"/>
    <d v="2014-12-29T00:00:00"/>
    <s v="Standard Class"/>
    <s v="JL-15130"/>
    <s v="Jack Lebron"/>
    <x v="0"/>
    <s v="United States"/>
    <x v="25"/>
    <x v="18"/>
    <n v="38301"/>
    <x v="0"/>
    <s v="OFF-AR-10001419"/>
    <x v="1"/>
    <x v="6"/>
    <x v="1006"/>
    <n v="23.128"/>
    <n v="7"/>
    <n v="0.2"/>
    <n v="2.891"/>
  </r>
  <r>
    <n v="8954"/>
    <x v="4464"/>
    <x v="3"/>
    <x v="66"/>
    <d v="2014-12-29T00:00:00"/>
    <s v="Standard Class"/>
    <s v="JL-15130"/>
    <s v="Jack Lebron"/>
    <x v="0"/>
    <s v="United States"/>
    <x v="25"/>
    <x v="18"/>
    <n v="38301"/>
    <x v="0"/>
    <s v="OFF-AP-10003266"/>
    <x v="1"/>
    <x v="9"/>
    <x v="661"/>
    <n v="59.24"/>
    <n v="5"/>
    <n v="0.2"/>
    <n v="16.291"/>
  </r>
  <r>
    <n v="8955"/>
    <x v="4465"/>
    <x v="2"/>
    <x v="233"/>
    <d v="2011-10-08T00:00:00"/>
    <s v="Second Class"/>
    <s v="VG-21790"/>
    <s v="Vivek Gonzalez"/>
    <x v="0"/>
    <s v="United States"/>
    <x v="108"/>
    <x v="2"/>
    <n v="32216"/>
    <x v="0"/>
    <s v="FUR-BO-10000468"/>
    <x v="0"/>
    <x v="0"/>
    <x v="1171"/>
    <n v="155.45599999999999"/>
    <n v="4"/>
    <n v="0.2"/>
    <n v="-7.7728000000000002"/>
  </r>
  <r>
    <n v="8956"/>
    <x v="4466"/>
    <x v="2"/>
    <x v="59"/>
    <d v="2011-09-24T00:00:00"/>
    <s v="Standard Class"/>
    <s v="HG-14965"/>
    <s v="Henry Goldwyn"/>
    <x v="1"/>
    <s v="United States"/>
    <x v="70"/>
    <x v="1"/>
    <n v="92024"/>
    <x v="1"/>
    <s v="OFF-PA-10004610"/>
    <x v="1"/>
    <x v="10"/>
    <x v="1511"/>
    <n v="8.56"/>
    <n v="2"/>
    <n v="0"/>
    <n v="3.8519999999999999"/>
  </r>
  <r>
    <n v="8957"/>
    <x v="4467"/>
    <x v="3"/>
    <x v="53"/>
    <d v="2014-12-29T00:00:00"/>
    <s v="First Class"/>
    <s v="JH-15430"/>
    <s v="Jennifer Halladay"/>
    <x v="0"/>
    <s v="United States"/>
    <x v="146"/>
    <x v="2"/>
    <n v="33012"/>
    <x v="0"/>
    <s v="FUR-FU-10004963"/>
    <x v="0"/>
    <x v="5"/>
    <x v="1434"/>
    <n v="21"/>
    <n v="3"/>
    <n v="0.2"/>
    <n v="5.7750000000000004"/>
  </r>
  <r>
    <n v="8958"/>
    <x v="4467"/>
    <x v="3"/>
    <x v="53"/>
    <d v="2014-12-29T00:00:00"/>
    <s v="First Class"/>
    <s v="JH-15430"/>
    <s v="Jennifer Halladay"/>
    <x v="0"/>
    <s v="United States"/>
    <x v="146"/>
    <x v="2"/>
    <n v="33012"/>
    <x v="0"/>
    <s v="TEC-MA-10004626"/>
    <x v="2"/>
    <x v="15"/>
    <x v="1824"/>
    <n v="120"/>
    <n v="2"/>
    <n v="0.5"/>
    <n v="-7.2"/>
  </r>
  <r>
    <n v="8959"/>
    <x v="4468"/>
    <x v="3"/>
    <x v="920"/>
    <d v="2014-01-12T00:00:00"/>
    <s v="Standard Class"/>
    <s v="RO-19780"/>
    <s v="Rose O'Brian"/>
    <x v="0"/>
    <s v="United States"/>
    <x v="12"/>
    <x v="5"/>
    <n v="77070"/>
    <x v="2"/>
    <s v="TEC-PH-10003437"/>
    <x v="2"/>
    <x v="7"/>
    <x v="913"/>
    <n v="299.95999999999998"/>
    <n v="5"/>
    <n v="0.2"/>
    <n v="37.494999999999997"/>
  </r>
  <r>
    <n v="8960"/>
    <x v="4468"/>
    <x v="3"/>
    <x v="920"/>
    <d v="2014-01-12T00:00:00"/>
    <s v="Standard Class"/>
    <s v="RO-19780"/>
    <s v="Rose O'Brian"/>
    <x v="0"/>
    <s v="United States"/>
    <x v="12"/>
    <x v="5"/>
    <n v="77070"/>
    <x v="2"/>
    <s v="OFF-AP-10002867"/>
    <x v="1"/>
    <x v="9"/>
    <x v="1505"/>
    <n v="67.84"/>
    <n v="5"/>
    <n v="0.8"/>
    <n v="-179.77600000000001"/>
  </r>
  <r>
    <n v="8961"/>
    <x v="4468"/>
    <x v="3"/>
    <x v="920"/>
    <d v="2014-01-12T00:00:00"/>
    <s v="Standard Class"/>
    <s v="RO-19780"/>
    <s v="Rose O'Brian"/>
    <x v="0"/>
    <s v="United States"/>
    <x v="12"/>
    <x v="5"/>
    <n v="77070"/>
    <x v="2"/>
    <s v="FUR-CH-10002126"/>
    <x v="0"/>
    <x v="1"/>
    <x v="841"/>
    <n v="853.93"/>
    <n v="5"/>
    <n v="0.3"/>
    <n v="-24.398"/>
  </r>
  <r>
    <n v="8962"/>
    <x v="4468"/>
    <x v="3"/>
    <x v="920"/>
    <d v="2014-01-12T00:00:00"/>
    <s v="Standard Class"/>
    <s v="RO-19780"/>
    <s v="Rose O'Brian"/>
    <x v="0"/>
    <s v="United States"/>
    <x v="12"/>
    <x v="5"/>
    <n v="77070"/>
    <x v="2"/>
    <s v="OFF-AR-10001761"/>
    <x v="1"/>
    <x v="6"/>
    <x v="1642"/>
    <n v="18.687999999999999"/>
    <n v="4"/>
    <n v="0.2"/>
    <n v="3.7376"/>
  </r>
  <r>
    <n v="8963"/>
    <x v="4469"/>
    <x v="0"/>
    <x v="732"/>
    <d v="2013-08-11T00:00:00"/>
    <s v="First Class"/>
    <s v="LW-17125"/>
    <s v="Liz Willingham"/>
    <x v="0"/>
    <s v="United States"/>
    <x v="173"/>
    <x v="17"/>
    <n v="23464"/>
    <x v="0"/>
    <s v="FUR-FU-10004665"/>
    <x v="0"/>
    <x v="5"/>
    <x v="1345"/>
    <n v="273.95999999999998"/>
    <n v="2"/>
    <n v="0"/>
    <n v="71.229600000000005"/>
  </r>
  <r>
    <n v="8964"/>
    <x v="4469"/>
    <x v="0"/>
    <x v="732"/>
    <d v="2013-08-11T00:00:00"/>
    <s v="First Class"/>
    <s v="LW-17125"/>
    <s v="Liz Willingham"/>
    <x v="0"/>
    <s v="United States"/>
    <x v="173"/>
    <x v="17"/>
    <n v="23464"/>
    <x v="0"/>
    <s v="TEC-AC-10000057"/>
    <x v="2"/>
    <x v="11"/>
    <x v="626"/>
    <n v="89.97"/>
    <n v="3"/>
    <n v="0"/>
    <n v="18.893699999999999"/>
  </r>
  <r>
    <n v="8965"/>
    <x v="4469"/>
    <x v="0"/>
    <x v="732"/>
    <d v="2013-08-11T00:00:00"/>
    <s v="First Class"/>
    <s v="LW-17125"/>
    <s v="Liz Willingham"/>
    <x v="0"/>
    <s v="United States"/>
    <x v="173"/>
    <x v="17"/>
    <n v="23464"/>
    <x v="0"/>
    <s v="FUR-FU-10003806"/>
    <x v="0"/>
    <x v="5"/>
    <x v="1795"/>
    <n v="756.8"/>
    <n v="5"/>
    <n v="0"/>
    <n v="75.680000000000007"/>
  </r>
  <r>
    <n v="8966"/>
    <x v="4470"/>
    <x v="3"/>
    <x v="44"/>
    <d v="2014-11-13T00:00:00"/>
    <s v="Standard Class"/>
    <s v="CC-12370"/>
    <s v="Christopher Conant"/>
    <x v="0"/>
    <s v="United States"/>
    <x v="12"/>
    <x v="5"/>
    <n v="77070"/>
    <x v="2"/>
    <s v="OFF-BI-10000145"/>
    <x v="1"/>
    <x v="8"/>
    <x v="735"/>
    <n v="1.248"/>
    <n v="2"/>
    <n v="0.8"/>
    <n v="-1.9343999999999999"/>
  </r>
  <r>
    <n v="8967"/>
    <x v="4471"/>
    <x v="0"/>
    <x v="54"/>
    <d v="2013-08-11T00:00:00"/>
    <s v="Standard Class"/>
    <s v="JP-16135"/>
    <s v="Julie Prescott"/>
    <x v="2"/>
    <s v="United States"/>
    <x v="10"/>
    <x v="9"/>
    <n v="19120"/>
    <x v="3"/>
    <s v="TEC-AC-10000892"/>
    <x v="2"/>
    <x v="11"/>
    <x v="290"/>
    <n v="72"/>
    <n v="1"/>
    <n v="0.2"/>
    <n v="14.4"/>
  </r>
  <r>
    <n v="8968"/>
    <x v="4471"/>
    <x v="0"/>
    <x v="54"/>
    <d v="2013-08-11T00:00:00"/>
    <s v="Standard Class"/>
    <s v="JP-16135"/>
    <s v="Julie Prescott"/>
    <x v="2"/>
    <s v="United States"/>
    <x v="10"/>
    <x v="9"/>
    <n v="19120"/>
    <x v="3"/>
    <s v="FUR-CH-10004886"/>
    <x v="0"/>
    <x v="1"/>
    <x v="366"/>
    <n v="470.15499999999997"/>
    <n v="7"/>
    <n v="0.3"/>
    <n v="-13.433"/>
  </r>
  <r>
    <n v="8969"/>
    <x v="4472"/>
    <x v="2"/>
    <x v="125"/>
    <d v="2012-01-01T00:00:00"/>
    <s v="First Class"/>
    <s v="DD-13570"/>
    <s v="Dorothy Dickinson"/>
    <x v="0"/>
    <s v="United States"/>
    <x v="26"/>
    <x v="18"/>
    <n v="38109"/>
    <x v="0"/>
    <s v="OFF-ST-10002554"/>
    <x v="1"/>
    <x v="4"/>
    <x v="1144"/>
    <n v="39.128"/>
    <n v="1"/>
    <n v="0.2"/>
    <n v="-8.8038000000000007"/>
  </r>
  <r>
    <n v="8970"/>
    <x v="4473"/>
    <x v="3"/>
    <x v="574"/>
    <d v="2014-08-12T00:00:00"/>
    <s v="Standard Class"/>
    <s v="ES-14080"/>
    <s v="Erin Smith"/>
    <x v="1"/>
    <s v="United States"/>
    <x v="80"/>
    <x v="24"/>
    <n v="44107"/>
    <x v="3"/>
    <s v="OFF-AR-10001662"/>
    <x v="1"/>
    <x v="6"/>
    <x v="443"/>
    <n v="19.728000000000002"/>
    <n v="9"/>
    <n v="0.2"/>
    <n v="1.7262"/>
  </r>
  <r>
    <n v="8971"/>
    <x v="4473"/>
    <x v="3"/>
    <x v="574"/>
    <d v="2014-08-12T00:00:00"/>
    <s v="Standard Class"/>
    <s v="ES-14080"/>
    <s v="Erin Smith"/>
    <x v="1"/>
    <s v="United States"/>
    <x v="80"/>
    <x v="24"/>
    <n v="44107"/>
    <x v="3"/>
    <s v="TEC-PH-10004531"/>
    <x v="2"/>
    <x v="7"/>
    <x v="1395"/>
    <n v="151.18799999999999"/>
    <n v="2"/>
    <n v="0.4"/>
    <n v="-25.198"/>
  </r>
  <r>
    <n v="8972"/>
    <x v="4474"/>
    <x v="3"/>
    <x v="668"/>
    <d v="2014-03-29T00:00:00"/>
    <s v="Standard Class"/>
    <s v="MV-17485"/>
    <s v="Mark Van Huff"/>
    <x v="0"/>
    <s v="United States"/>
    <x v="20"/>
    <x v="15"/>
    <n v="10011"/>
    <x v="3"/>
    <s v="FUR-CH-10000665"/>
    <x v="0"/>
    <x v="1"/>
    <x v="656"/>
    <n v="271.76400000000001"/>
    <n v="2"/>
    <n v="0.1"/>
    <n v="60.392000000000003"/>
  </r>
  <r>
    <n v="8973"/>
    <x v="4475"/>
    <x v="2"/>
    <x v="84"/>
    <d v="2011-11-21T00:00:00"/>
    <s v="First Class"/>
    <s v="RD-19900"/>
    <s v="Ruben Dartt"/>
    <x v="0"/>
    <s v="United States"/>
    <x v="10"/>
    <x v="9"/>
    <n v="19120"/>
    <x v="3"/>
    <s v="TEC-AC-10003023"/>
    <x v="2"/>
    <x v="11"/>
    <x v="1070"/>
    <n v="47.496000000000002"/>
    <n v="1"/>
    <n v="0.2"/>
    <n v="-1.1874"/>
  </r>
  <r>
    <n v="8974"/>
    <x v="4476"/>
    <x v="3"/>
    <x v="1016"/>
    <d v="2014-04-28T00:00:00"/>
    <s v="Second Class"/>
    <s v="RL-19615"/>
    <s v="Rob Lucas"/>
    <x v="0"/>
    <s v="United States"/>
    <x v="1"/>
    <x v="1"/>
    <n v="90008"/>
    <x v="1"/>
    <s v="FUR-BO-10004709"/>
    <x v="0"/>
    <x v="0"/>
    <x v="263"/>
    <n v="344.98099999999999"/>
    <n v="7"/>
    <n v="0.15"/>
    <n v="28.4102"/>
  </r>
  <r>
    <n v="8975"/>
    <x v="4477"/>
    <x v="3"/>
    <x v="51"/>
    <d v="2014-11-27T00:00:00"/>
    <s v="First Class"/>
    <s v="JP-15460"/>
    <s v="Jennifer Patt"/>
    <x v="1"/>
    <s v="United States"/>
    <x v="61"/>
    <x v="5"/>
    <n v="75220"/>
    <x v="2"/>
    <s v="OFF-PA-10000477"/>
    <x v="1"/>
    <x v="10"/>
    <x v="1261"/>
    <n v="36.287999999999997"/>
    <n v="7"/>
    <n v="0.2"/>
    <n v="12.700799999999999"/>
  </r>
  <r>
    <n v="8976"/>
    <x v="4477"/>
    <x v="3"/>
    <x v="51"/>
    <d v="2014-11-27T00:00:00"/>
    <s v="First Class"/>
    <s v="JP-15460"/>
    <s v="Jennifer Patt"/>
    <x v="1"/>
    <s v="United States"/>
    <x v="61"/>
    <x v="5"/>
    <n v="75220"/>
    <x v="2"/>
    <s v="OFF-PA-10002923"/>
    <x v="1"/>
    <x v="10"/>
    <x v="1417"/>
    <n v="78.304000000000002"/>
    <n v="2"/>
    <n v="0.2"/>
    <n v="29.364000000000001"/>
  </r>
  <r>
    <n v="8977"/>
    <x v="4477"/>
    <x v="3"/>
    <x v="51"/>
    <d v="2014-11-27T00:00:00"/>
    <s v="First Class"/>
    <s v="JP-15460"/>
    <s v="Jennifer Patt"/>
    <x v="1"/>
    <s v="United States"/>
    <x v="61"/>
    <x v="5"/>
    <n v="75220"/>
    <x v="2"/>
    <s v="FUR-TA-10003008"/>
    <x v="0"/>
    <x v="3"/>
    <x v="946"/>
    <n v="127.785"/>
    <n v="1"/>
    <n v="0.3"/>
    <n v="-31.0335"/>
  </r>
  <r>
    <n v="8978"/>
    <x v="4477"/>
    <x v="3"/>
    <x v="51"/>
    <d v="2014-11-27T00:00:00"/>
    <s v="First Class"/>
    <s v="JP-15460"/>
    <s v="Jennifer Patt"/>
    <x v="1"/>
    <s v="United States"/>
    <x v="61"/>
    <x v="5"/>
    <n v="75220"/>
    <x v="2"/>
    <s v="OFF-BI-10003707"/>
    <x v="1"/>
    <x v="8"/>
    <x v="776"/>
    <n v="6.1040000000000001"/>
    <n v="2"/>
    <n v="0.8"/>
    <n v="-9.1560000000000006"/>
  </r>
  <r>
    <n v="8979"/>
    <x v="4478"/>
    <x v="2"/>
    <x v="935"/>
    <d v="2011-05-11T00:00:00"/>
    <s v="Second Class"/>
    <s v="DM-13345"/>
    <s v="Denise Monton"/>
    <x v="1"/>
    <s v="United States"/>
    <x v="334"/>
    <x v="30"/>
    <n v="7050"/>
    <x v="3"/>
    <s v="OFF-BI-10000546"/>
    <x v="1"/>
    <x v="8"/>
    <x v="609"/>
    <n v="5.76"/>
    <n v="2"/>
    <n v="0"/>
    <n v="2.8224"/>
  </r>
  <r>
    <n v="8980"/>
    <x v="4479"/>
    <x v="1"/>
    <x v="324"/>
    <d v="2012-10-24T00:00:00"/>
    <s v="Second Class"/>
    <s v="CS-11860"/>
    <s v="Cari Schnelling"/>
    <x v="0"/>
    <s v="United States"/>
    <x v="61"/>
    <x v="5"/>
    <n v="75220"/>
    <x v="2"/>
    <s v="OFF-BI-10000404"/>
    <x v="1"/>
    <x v="8"/>
    <x v="476"/>
    <n v="1.72"/>
    <n v="1"/>
    <n v="0.8"/>
    <n v="-2.8380000000000001"/>
  </r>
  <r>
    <n v="8981"/>
    <x v="4480"/>
    <x v="2"/>
    <x v="644"/>
    <d v="2011-11-02T00:00:00"/>
    <s v="Second Class"/>
    <s v="DL-13315"/>
    <s v="Delfina Latchford"/>
    <x v="0"/>
    <s v="United States"/>
    <x v="515"/>
    <x v="10"/>
    <n v="60441"/>
    <x v="2"/>
    <s v="OFF-BI-10001196"/>
    <x v="1"/>
    <x v="8"/>
    <x v="1381"/>
    <n v="8.952"/>
    <n v="2"/>
    <n v="0.8"/>
    <n v="-14.770799999999999"/>
  </r>
  <r>
    <n v="8982"/>
    <x v="4481"/>
    <x v="0"/>
    <x v="1193"/>
    <d v="2013-03-13T00:00:00"/>
    <s v="Standard Class"/>
    <s v="LC-16870"/>
    <s v="Lena Cacioppo"/>
    <x v="0"/>
    <s v="United States"/>
    <x v="22"/>
    <x v="10"/>
    <n v="60623"/>
    <x v="2"/>
    <s v="OFF-AP-10001626"/>
    <x v="1"/>
    <x v="9"/>
    <x v="1016"/>
    <n v="2.3340000000000001"/>
    <n v="3"/>
    <n v="0.8"/>
    <n v="-6.3018000000000001"/>
  </r>
  <r>
    <n v="8983"/>
    <x v="4481"/>
    <x v="0"/>
    <x v="1193"/>
    <d v="2013-03-13T00:00:00"/>
    <s v="Standard Class"/>
    <s v="LC-16870"/>
    <s v="Lena Cacioppo"/>
    <x v="0"/>
    <s v="United States"/>
    <x v="22"/>
    <x v="10"/>
    <n v="60623"/>
    <x v="2"/>
    <s v="OFF-BI-10004656"/>
    <x v="1"/>
    <x v="8"/>
    <x v="855"/>
    <n v="1.728"/>
    <n v="4"/>
    <n v="0.8"/>
    <n v="-2.7648000000000001"/>
  </r>
  <r>
    <n v="8984"/>
    <x v="4481"/>
    <x v="0"/>
    <x v="1193"/>
    <d v="2013-03-13T00:00:00"/>
    <s v="Standard Class"/>
    <s v="LC-16870"/>
    <s v="Lena Cacioppo"/>
    <x v="0"/>
    <s v="United States"/>
    <x v="22"/>
    <x v="10"/>
    <n v="60623"/>
    <x v="2"/>
    <s v="FUR-FU-10003773"/>
    <x v="0"/>
    <x v="5"/>
    <x v="125"/>
    <n v="159.04"/>
    <n v="5"/>
    <n v="0.6"/>
    <n v="-194.82400000000001"/>
  </r>
  <r>
    <n v="8985"/>
    <x v="4481"/>
    <x v="0"/>
    <x v="1193"/>
    <d v="2013-03-13T00:00:00"/>
    <s v="Standard Class"/>
    <s v="LC-16870"/>
    <s v="Lena Cacioppo"/>
    <x v="0"/>
    <s v="United States"/>
    <x v="22"/>
    <x v="10"/>
    <n v="60623"/>
    <x v="2"/>
    <s v="FUR-TA-10000849"/>
    <x v="0"/>
    <x v="3"/>
    <x v="1318"/>
    <n v="145.97999999999999"/>
    <n v="2"/>
    <n v="0.5"/>
    <n v="-99.266400000000004"/>
  </r>
  <r>
    <n v="8986"/>
    <x v="4482"/>
    <x v="1"/>
    <x v="155"/>
    <d v="2012-07-12T00:00:00"/>
    <s v="Standard Class"/>
    <s v="JG-15115"/>
    <s v="Jack Garza"/>
    <x v="0"/>
    <s v="United States"/>
    <x v="108"/>
    <x v="3"/>
    <n v="28540"/>
    <x v="0"/>
    <s v="FUR-FU-10000222"/>
    <x v="0"/>
    <x v="5"/>
    <x v="591"/>
    <n v="77.951999999999998"/>
    <n v="3"/>
    <n v="0.2"/>
    <n v="12.667199999999999"/>
  </r>
  <r>
    <n v="8987"/>
    <x v="4482"/>
    <x v="1"/>
    <x v="155"/>
    <d v="2012-07-12T00:00:00"/>
    <s v="Standard Class"/>
    <s v="JG-15115"/>
    <s v="Jack Garza"/>
    <x v="0"/>
    <s v="United States"/>
    <x v="108"/>
    <x v="3"/>
    <n v="28540"/>
    <x v="0"/>
    <s v="OFF-BI-10001718"/>
    <x v="1"/>
    <x v="8"/>
    <x v="1216"/>
    <n v="95.97"/>
    <n v="5"/>
    <n v="0.7"/>
    <n v="-73.576999999999998"/>
  </r>
  <r>
    <n v="8988"/>
    <x v="4482"/>
    <x v="1"/>
    <x v="155"/>
    <d v="2012-07-12T00:00:00"/>
    <s v="Standard Class"/>
    <s v="JG-15115"/>
    <s v="Jack Garza"/>
    <x v="0"/>
    <s v="United States"/>
    <x v="108"/>
    <x v="3"/>
    <n v="28540"/>
    <x v="0"/>
    <s v="TEC-PH-10001700"/>
    <x v="2"/>
    <x v="7"/>
    <x v="193"/>
    <n v="105.584"/>
    <n v="2"/>
    <n v="0.2"/>
    <n v="9.2385999999999999"/>
  </r>
  <r>
    <n v="8989"/>
    <x v="4482"/>
    <x v="1"/>
    <x v="155"/>
    <d v="2012-07-12T00:00:00"/>
    <s v="Standard Class"/>
    <s v="JG-15115"/>
    <s v="Jack Garza"/>
    <x v="0"/>
    <s v="United States"/>
    <x v="108"/>
    <x v="3"/>
    <n v="28540"/>
    <x v="0"/>
    <s v="OFF-AR-10004078"/>
    <x v="1"/>
    <x v="6"/>
    <x v="507"/>
    <n v="9.3439999999999994"/>
    <n v="2"/>
    <n v="0.2"/>
    <n v="1.1679999999999999"/>
  </r>
  <r>
    <n v="8990"/>
    <x v="4483"/>
    <x v="1"/>
    <x v="100"/>
    <d v="2012-12-30T00:00:00"/>
    <s v="Standard Class"/>
    <s v="HM-14860"/>
    <s v="Harry Marie"/>
    <x v="1"/>
    <s v="United States"/>
    <x v="24"/>
    <x v="25"/>
    <n v="65807"/>
    <x v="2"/>
    <s v="FUR-FU-10003026"/>
    <x v="0"/>
    <x v="5"/>
    <x v="1555"/>
    <n v="9.68"/>
    <n v="2"/>
    <n v="0"/>
    <n v="3.7751999999999999"/>
  </r>
  <r>
    <n v="8991"/>
    <x v="4483"/>
    <x v="1"/>
    <x v="100"/>
    <d v="2012-12-30T00:00:00"/>
    <s v="Standard Class"/>
    <s v="HM-14860"/>
    <s v="Harry Marie"/>
    <x v="1"/>
    <s v="United States"/>
    <x v="24"/>
    <x v="25"/>
    <n v="65807"/>
    <x v="2"/>
    <s v="TEC-CO-10003763"/>
    <x v="2"/>
    <x v="16"/>
    <x v="1270"/>
    <n v="4899.93"/>
    <n v="7"/>
    <n v="0"/>
    <n v="2302.9670999999998"/>
  </r>
  <r>
    <n v="8992"/>
    <x v="4484"/>
    <x v="3"/>
    <x v="172"/>
    <d v="2014-07-10T00:00:00"/>
    <s v="Standard Class"/>
    <s v="TN-21040"/>
    <s v="Tanja Norvell"/>
    <x v="2"/>
    <s v="United States"/>
    <x v="8"/>
    <x v="1"/>
    <n v="94110"/>
    <x v="1"/>
    <s v="TEC-AC-10004708"/>
    <x v="2"/>
    <x v="11"/>
    <x v="337"/>
    <n v="104.75"/>
    <n v="5"/>
    <n v="0"/>
    <n v="21.997499999999999"/>
  </r>
  <r>
    <n v="8993"/>
    <x v="4485"/>
    <x v="3"/>
    <x v="524"/>
    <d v="2014-10-22T00:00:00"/>
    <s v="Standard Class"/>
    <s v="VP-21760"/>
    <s v="Victoria Pisteka"/>
    <x v="1"/>
    <s v="United States"/>
    <x v="29"/>
    <x v="18"/>
    <n v="38401"/>
    <x v="0"/>
    <s v="TEC-AC-10003499"/>
    <x v="2"/>
    <x v="11"/>
    <x v="103"/>
    <n v="18.527999999999999"/>
    <n v="2"/>
    <n v="0.2"/>
    <n v="4.4004000000000003"/>
  </r>
  <r>
    <n v="8994"/>
    <x v="4485"/>
    <x v="3"/>
    <x v="524"/>
    <d v="2014-10-22T00:00:00"/>
    <s v="Standard Class"/>
    <s v="VP-21760"/>
    <s v="Victoria Pisteka"/>
    <x v="1"/>
    <s v="United States"/>
    <x v="29"/>
    <x v="18"/>
    <n v="38401"/>
    <x v="0"/>
    <s v="FUR-TA-10001950"/>
    <x v="0"/>
    <x v="3"/>
    <x v="1275"/>
    <n v="1875.258"/>
    <n v="7"/>
    <n v="0.4"/>
    <n v="-968.88329999999996"/>
  </r>
  <r>
    <n v="8995"/>
    <x v="4486"/>
    <x v="2"/>
    <x v="860"/>
    <d v="2011-08-17T00:00:00"/>
    <s v="First Class"/>
    <s v="CS-12355"/>
    <s v="Christine Sundaresam"/>
    <x v="0"/>
    <s v="United States"/>
    <x v="389"/>
    <x v="2"/>
    <n v="33021"/>
    <x v="0"/>
    <s v="OFF-PA-10000312"/>
    <x v="1"/>
    <x v="10"/>
    <x v="1820"/>
    <n v="91.36"/>
    <n v="5"/>
    <n v="0.2"/>
    <n v="29.692"/>
  </r>
  <r>
    <n v="8996"/>
    <x v="4486"/>
    <x v="2"/>
    <x v="860"/>
    <d v="2011-08-17T00:00:00"/>
    <s v="First Class"/>
    <s v="CS-12355"/>
    <s v="Christine Sundaresam"/>
    <x v="0"/>
    <s v="United States"/>
    <x v="389"/>
    <x v="2"/>
    <n v="33021"/>
    <x v="0"/>
    <s v="OFF-AP-10004708"/>
    <x v="1"/>
    <x v="9"/>
    <x v="508"/>
    <n v="152.24"/>
    <n v="5"/>
    <n v="0.2"/>
    <n v="17.126999999999999"/>
  </r>
  <r>
    <n v="8997"/>
    <x v="4487"/>
    <x v="3"/>
    <x v="343"/>
    <d v="2014-11-14T00:00:00"/>
    <s v="First Class"/>
    <s v="PG-18820"/>
    <s v="Patrick Gardner"/>
    <x v="0"/>
    <s v="United States"/>
    <x v="61"/>
    <x v="5"/>
    <n v="75081"/>
    <x v="2"/>
    <s v="TEC-PH-10004531"/>
    <x v="2"/>
    <x v="7"/>
    <x v="714"/>
    <n v="35.183999999999997"/>
    <n v="2"/>
    <n v="0.2"/>
    <n v="12.314399999999999"/>
  </r>
  <r>
    <n v="8998"/>
    <x v="4488"/>
    <x v="3"/>
    <x v="177"/>
    <d v="2014-03-21T00:00:00"/>
    <s v="Same Day"/>
    <s v="HG-14845"/>
    <s v="Harry Greene"/>
    <x v="0"/>
    <s v="United States"/>
    <x v="12"/>
    <x v="5"/>
    <n v="77041"/>
    <x v="2"/>
    <s v="OFF-PA-10000474"/>
    <x v="1"/>
    <x v="10"/>
    <x v="33"/>
    <n v="56.704000000000001"/>
    <n v="2"/>
    <n v="0.2"/>
    <n v="19.137599999999999"/>
  </r>
  <r>
    <n v="8999"/>
    <x v="4488"/>
    <x v="3"/>
    <x v="177"/>
    <d v="2014-03-21T00:00:00"/>
    <s v="Same Day"/>
    <s v="HG-14845"/>
    <s v="Harry Greene"/>
    <x v="0"/>
    <s v="United States"/>
    <x v="12"/>
    <x v="5"/>
    <n v="77041"/>
    <x v="2"/>
    <s v="OFF-PA-10002377"/>
    <x v="1"/>
    <x v="10"/>
    <x v="127"/>
    <n v="274.06400000000002"/>
    <n v="7"/>
    <n v="0.2"/>
    <n v="102.774"/>
  </r>
  <r>
    <n v="9000"/>
    <x v="4489"/>
    <x v="3"/>
    <x v="726"/>
    <d v="2014-05-18T00:00:00"/>
    <s v="Standard Class"/>
    <s v="MH-18115"/>
    <s v="Mick Hernandez"/>
    <x v="2"/>
    <s v="United States"/>
    <x v="10"/>
    <x v="9"/>
    <n v="19140"/>
    <x v="3"/>
    <s v="FUR-CH-10001482"/>
    <x v="0"/>
    <x v="1"/>
    <x v="536"/>
    <n v="458.43"/>
    <n v="5"/>
    <n v="0.3"/>
    <n v="-124.431"/>
  </r>
  <r>
    <n v="9001"/>
    <x v="4490"/>
    <x v="2"/>
    <x v="169"/>
    <d v="2011-06-22T00:00:00"/>
    <s v="Same Day"/>
    <s v="TB-21280"/>
    <s v="Toby Braunhardt"/>
    <x v="0"/>
    <s v="United States"/>
    <x v="42"/>
    <x v="16"/>
    <n v="85023"/>
    <x v="1"/>
    <s v="OFF-BI-10001553"/>
    <x v="1"/>
    <x v="8"/>
    <x v="1293"/>
    <n v="8.2260000000000009"/>
    <n v="3"/>
    <n v="0.7"/>
    <n v="-6.0324"/>
  </r>
  <r>
    <n v="9002"/>
    <x v="4491"/>
    <x v="2"/>
    <x v="266"/>
    <d v="2011-09-12T00:00:00"/>
    <s v="Standard Class"/>
    <s v="EM-13825"/>
    <s v="Elizabeth Moffitt"/>
    <x v="1"/>
    <s v="United States"/>
    <x v="406"/>
    <x v="32"/>
    <n v="30328"/>
    <x v="0"/>
    <s v="TEC-AC-10000199"/>
    <x v="2"/>
    <x v="11"/>
    <x v="1609"/>
    <n v="5.95"/>
    <n v="1"/>
    <n v="0"/>
    <n v="0.83299999999999996"/>
  </r>
  <r>
    <n v="9003"/>
    <x v="4491"/>
    <x v="2"/>
    <x v="266"/>
    <d v="2011-09-12T00:00:00"/>
    <s v="Standard Class"/>
    <s v="EM-13825"/>
    <s v="Elizabeth Moffitt"/>
    <x v="1"/>
    <s v="United States"/>
    <x v="406"/>
    <x v="32"/>
    <n v="30328"/>
    <x v="0"/>
    <s v="OFF-PA-10002195"/>
    <x v="1"/>
    <x v="10"/>
    <x v="719"/>
    <n v="15.24"/>
    <n v="3"/>
    <n v="0"/>
    <n v="7.1627999999999998"/>
  </r>
  <r>
    <n v="9004"/>
    <x v="4492"/>
    <x v="1"/>
    <x v="57"/>
    <d v="2012-06-04T00:00:00"/>
    <s v="Same Day"/>
    <s v="JF-15415"/>
    <s v="Jennifer Ferguson"/>
    <x v="0"/>
    <s v="United States"/>
    <x v="258"/>
    <x v="4"/>
    <n v="99207"/>
    <x v="1"/>
    <s v="TEC-AC-10001767"/>
    <x v="2"/>
    <x v="11"/>
    <x v="97"/>
    <n v="239.94"/>
    <n v="6"/>
    <n v="0"/>
    <n v="26.3934"/>
  </r>
  <r>
    <n v="9005"/>
    <x v="4492"/>
    <x v="1"/>
    <x v="57"/>
    <d v="2012-06-04T00:00:00"/>
    <s v="Same Day"/>
    <s v="JF-15415"/>
    <s v="Jennifer Ferguson"/>
    <x v="0"/>
    <s v="United States"/>
    <x v="258"/>
    <x v="4"/>
    <n v="99207"/>
    <x v="1"/>
    <s v="OFF-AR-10002467"/>
    <x v="1"/>
    <x v="6"/>
    <x v="1681"/>
    <n v="23.84"/>
    <n v="8"/>
    <n v="0"/>
    <n v="6.4367999999999999"/>
  </r>
  <r>
    <n v="9006"/>
    <x v="4493"/>
    <x v="3"/>
    <x v="551"/>
    <d v="2014-11-19T00:00:00"/>
    <s v="Same Day"/>
    <s v="NB-18655"/>
    <s v="Nona Balk"/>
    <x v="1"/>
    <s v="United States"/>
    <x v="158"/>
    <x v="6"/>
    <n v="53209"/>
    <x v="2"/>
    <s v="OFF-ST-10001321"/>
    <x v="1"/>
    <x v="4"/>
    <x v="416"/>
    <n v="92.52"/>
    <n v="6"/>
    <n v="0"/>
    <n v="24.980399999999999"/>
  </r>
  <r>
    <n v="9007"/>
    <x v="4493"/>
    <x v="3"/>
    <x v="551"/>
    <d v="2014-11-19T00:00:00"/>
    <s v="Same Day"/>
    <s v="NB-18655"/>
    <s v="Nona Balk"/>
    <x v="1"/>
    <s v="United States"/>
    <x v="158"/>
    <x v="6"/>
    <n v="53209"/>
    <x v="2"/>
    <s v="OFF-ST-10000777"/>
    <x v="1"/>
    <x v="4"/>
    <x v="117"/>
    <n v="37.76"/>
    <n v="1"/>
    <n v="0"/>
    <n v="10.572800000000001"/>
  </r>
  <r>
    <n v="9008"/>
    <x v="4493"/>
    <x v="3"/>
    <x v="551"/>
    <d v="2014-11-19T00:00:00"/>
    <s v="Same Day"/>
    <s v="NB-18655"/>
    <s v="Nona Balk"/>
    <x v="1"/>
    <s v="United States"/>
    <x v="158"/>
    <x v="6"/>
    <n v="53209"/>
    <x v="2"/>
    <s v="OFF-LA-10003720"/>
    <x v="1"/>
    <x v="2"/>
    <x v="1627"/>
    <n v="7.38"/>
    <n v="2"/>
    <n v="0"/>
    <n v="3.4685999999999999"/>
  </r>
  <r>
    <n v="9009"/>
    <x v="4493"/>
    <x v="3"/>
    <x v="551"/>
    <d v="2014-11-19T00:00:00"/>
    <s v="Same Day"/>
    <s v="NB-18655"/>
    <s v="Nona Balk"/>
    <x v="1"/>
    <s v="United States"/>
    <x v="158"/>
    <x v="6"/>
    <n v="53209"/>
    <x v="2"/>
    <s v="FUR-FU-10000206"/>
    <x v="0"/>
    <x v="5"/>
    <x v="392"/>
    <n v="5.82"/>
    <n v="2"/>
    <n v="0"/>
    <n v="2.7353999999999998"/>
  </r>
  <r>
    <n v="9010"/>
    <x v="4494"/>
    <x v="3"/>
    <x v="1210"/>
    <d v="2014-07-19T00:00:00"/>
    <s v="Standard Class"/>
    <s v="CS-11860"/>
    <s v="Cari Schnelling"/>
    <x v="0"/>
    <s v="United States"/>
    <x v="54"/>
    <x v="24"/>
    <n v="45014"/>
    <x v="3"/>
    <s v="OFF-PA-10000791"/>
    <x v="1"/>
    <x v="10"/>
    <x v="1424"/>
    <n v="3.8159999999999998"/>
    <n v="1"/>
    <n v="0.2"/>
    <n v="1.1924999999999999"/>
  </r>
  <r>
    <n v="9011"/>
    <x v="4495"/>
    <x v="3"/>
    <x v="240"/>
    <d v="2014-05-24T00:00:00"/>
    <s v="Standard Class"/>
    <s v="ND-18460"/>
    <s v="Neil Ducich"/>
    <x v="1"/>
    <s v="United States"/>
    <x v="114"/>
    <x v="19"/>
    <n v="35810"/>
    <x v="0"/>
    <s v="OFF-BI-10001787"/>
    <x v="1"/>
    <x v="8"/>
    <x v="1482"/>
    <n v="26.16"/>
    <n v="4"/>
    <n v="0"/>
    <n v="12.8184"/>
  </r>
  <r>
    <n v="9012"/>
    <x v="4496"/>
    <x v="1"/>
    <x v="139"/>
    <d v="2012-12-21T00:00:00"/>
    <s v="First Class"/>
    <s v="ED-13885"/>
    <s v="Emily Ducich"/>
    <x v="2"/>
    <s v="United States"/>
    <x v="12"/>
    <x v="5"/>
    <n v="77036"/>
    <x v="2"/>
    <s v="TEC-AC-10004353"/>
    <x v="2"/>
    <x v="11"/>
    <x v="717"/>
    <n v="100.8"/>
    <n v="2"/>
    <n v="0.2"/>
    <n v="21.42"/>
  </r>
  <r>
    <n v="9013"/>
    <x v="4497"/>
    <x v="0"/>
    <x v="823"/>
    <d v="2013-02-22T00:00:00"/>
    <s v="First Class"/>
    <s v="EA-14035"/>
    <s v="Erin Ashbrook"/>
    <x v="1"/>
    <s v="United States"/>
    <x v="20"/>
    <x v="15"/>
    <n v="10011"/>
    <x v="3"/>
    <s v="FUR-FU-10001861"/>
    <x v="0"/>
    <x v="5"/>
    <x v="272"/>
    <n v="135.80000000000001"/>
    <n v="7"/>
    <n v="0"/>
    <n v="66.542000000000002"/>
  </r>
  <r>
    <n v="9014"/>
    <x v="4498"/>
    <x v="3"/>
    <x v="257"/>
    <d v="2014-03-23T00:00:00"/>
    <s v="Standard Class"/>
    <s v="BP-11050"/>
    <s v="Barry Pond"/>
    <x v="1"/>
    <s v="United States"/>
    <x v="1"/>
    <x v="1"/>
    <n v="90008"/>
    <x v="1"/>
    <s v="OFF-AR-10002766"/>
    <x v="1"/>
    <x v="6"/>
    <x v="1041"/>
    <n v="13.9"/>
    <n v="5"/>
    <n v="0"/>
    <n v="3.7530000000000001"/>
  </r>
  <r>
    <n v="9015"/>
    <x v="4498"/>
    <x v="3"/>
    <x v="257"/>
    <d v="2014-03-23T00:00:00"/>
    <s v="Standard Class"/>
    <s v="BP-11050"/>
    <s v="Barry Pond"/>
    <x v="1"/>
    <s v="United States"/>
    <x v="1"/>
    <x v="1"/>
    <n v="90008"/>
    <x v="1"/>
    <s v="OFF-EN-10003072"/>
    <x v="1"/>
    <x v="12"/>
    <x v="767"/>
    <n v="19.399999999999999"/>
    <n v="5"/>
    <n v="0"/>
    <n v="9.3119999999999994"/>
  </r>
  <r>
    <n v="9016"/>
    <x v="4499"/>
    <x v="0"/>
    <x v="907"/>
    <d v="2013-12-24T00:00:00"/>
    <s v="Standard Class"/>
    <s v="NS-18640"/>
    <s v="Noel Staavos"/>
    <x v="1"/>
    <s v="United States"/>
    <x v="51"/>
    <x v="27"/>
    <n v="88220"/>
    <x v="1"/>
    <s v="OFF-BI-10001636"/>
    <x v="1"/>
    <x v="8"/>
    <x v="668"/>
    <n v="13.488"/>
    <n v="2"/>
    <n v="0.2"/>
    <n v="4.3836000000000004"/>
  </r>
  <r>
    <n v="9017"/>
    <x v="4499"/>
    <x v="0"/>
    <x v="907"/>
    <d v="2013-12-24T00:00:00"/>
    <s v="Standard Class"/>
    <s v="NS-18640"/>
    <s v="Noel Staavos"/>
    <x v="1"/>
    <s v="United States"/>
    <x v="51"/>
    <x v="27"/>
    <n v="88220"/>
    <x v="1"/>
    <s v="OFF-BI-10000948"/>
    <x v="1"/>
    <x v="8"/>
    <x v="1373"/>
    <n v="11.416"/>
    <n v="1"/>
    <n v="0.2"/>
    <n v="3.8529"/>
  </r>
  <r>
    <n v="9018"/>
    <x v="4500"/>
    <x v="0"/>
    <x v="253"/>
    <d v="2013-03-29T00:00:00"/>
    <s v="Second Class"/>
    <s v="MV-17485"/>
    <s v="Mark Van Huff"/>
    <x v="0"/>
    <s v="United States"/>
    <x v="449"/>
    <x v="45"/>
    <n v="83201"/>
    <x v="1"/>
    <s v="OFF-PA-10001838"/>
    <x v="1"/>
    <x v="10"/>
    <x v="999"/>
    <n v="17.64"/>
    <n v="3"/>
    <n v="0"/>
    <n v="8.6435999999999993"/>
  </r>
  <r>
    <n v="9019"/>
    <x v="4500"/>
    <x v="0"/>
    <x v="253"/>
    <d v="2013-03-29T00:00:00"/>
    <s v="Second Class"/>
    <s v="MV-17485"/>
    <s v="Mark Van Huff"/>
    <x v="0"/>
    <s v="United States"/>
    <x v="449"/>
    <x v="45"/>
    <n v="83201"/>
    <x v="1"/>
    <s v="OFF-BI-10002215"/>
    <x v="1"/>
    <x v="8"/>
    <x v="20"/>
    <n v="17.04"/>
    <n v="3"/>
    <n v="0.2"/>
    <n v="5.5380000000000003"/>
  </r>
  <r>
    <n v="9020"/>
    <x v="4501"/>
    <x v="2"/>
    <x v="757"/>
    <d v="2011-12-18T00:00:00"/>
    <s v="Second Class"/>
    <s v="LE-16810"/>
    <s v="Laurel Elliston"/>
    <x v="0"/>
    <s v="United States"/>
    <x v="24"/>
    <x v="17"/>
    <n v="22153"/>
    <x v="0"/>
    <s v="TEC-AC-10001314"/>
    <x v="2"/>
    <x v="11"/>
    <x v="943"/>
    <n v="99.98"/>
    <n v="2"/>
    <n v="0"/>
    <n v="7.9984000000000002"/>
  </r>
  <r>
    <n v="9021"/>
    <x v="4501"/>
    <x v="2"/>
    <x v="757"/>
    <d v="2011-12-18T00:00:00"/>
    <s v="Second Class"/>
    <s v="LE-16810"/>
    <s v="Laurel Elliston"/>
    <x v="0"/>
    <s v="United States"/>
    <x v="24"/>
    <x v="17"/>
    <n v="22153"/>
    <x v="0"/>
    <s v="FUR-FU-10002268"/>
    <x v="0"/>
    <x v="5"/>
    <x v="860"/>
    <n v="29.46"/>
    <n v="6"/>
    <n v="0"/>
    <n v="9.7218"/>
  </r>
  <r>
    <n v="9022"/>
    <x v="4502"/>
    <x v="1"/>
    <x v="219"/>
    <d v="2012-11-20T00:00:00"/>
    <s v="Standard Class"/>
    <s v="VP-21760"/>
    <s v="Victoria Pisteka"/>
    <x v="1"/>
    <s v="United States"/>
    <x v="167"/>
    <x v="24"/>
    <n v="43615"/>
    <x v="3"/>
    <s v="OFF-BI-10002133"/>
    <x v="1"/>
    <x v="8"/>
    <x v="1138"/>
    <n v="166.92"/>
    <n v="13"/>
    <n v="0.7"/>
    <n v="-116.84399999999999"/>
  </r>
  <r>
    <n v="9023"/>
    <x v="4503"/>
    <x v="0"/>
    <x v="250"/>
    <d v="2013-08-24T00:00:00"/>
    <s v="First Class"/>
    <s v="TC-21475"/>
    <s v="Tony Chapman"/>
    <x v="2"/>
    <s v="United States"/>
    <x v="299"/>
    <x v="22"/>
    <n v="80525"/>
    <x v="1"/>
    <s v="FUR-FU-10001979"/>
    <x v="0"/>
    <x v="5"/>
    <x v="509"/>
    <n v="98.328000000000003"/>
    <n v="3"/>
    <n v="0.2"/>
    <n v="9.8328000000000007"/>
  </r>
  <r>
    <n v="9024"/>
    <x v="4504"/>
    <x v="1"/>
    <x v="685"/>
    <d v="2012-02-07T00:00:00"/>
    <s v="First Class"/>
    <s v="SG-20470"/>
    <s v="Sheri Gordon"/>
    <x v="0"/>
    <s v="United States"/>
    <x v="20"/>
    <x v="15"/>
    <n v="10024"/>
    <x v="3"/>
    <s v="FUR-CH-10001482"/>
    <x v="0"/>
    <x v="1"/>
    <x v="536"/>
    <n v="117.88200000000001"/>
    <n v="1"/>
    <n v="0.1"/>
    <n v="1.3098000000000001"/>
  </r>
  <r>
    <n v="9025"/>
    <x v="4505"/>
    <x v="0"/>
    <x v="190"/>
    <d v="2013-03-07T00:00:00"/>
    <s v="Standard Class"/>
    <s v="VP-21760"/>
    <s v="Victoria Pisteka"/>
    <x v="1"/>
    <s v="United States"/>
    <x v="20"/>
    <x v="15"/>
    <n v="10035"/>
    <x v="3"/>
    <s v="TEC-AC-10002018"/>
    <x v="2"/>
    <x v="11"/>
    <x v="1674"/>
    <n v="20.97"/>
    <n v="3"/>
    <n v="0"/>
    <n v="9.0170999999999992"/>
  </r>
  <r>
    <n v="9026"/>
    <x v="4505"/>
    <x v="0"/>
    <x v="190"/>
    <d v="2013-03-07T00:00:00"/>
    <s v="Standard Class"/>
    <s v="VP-21760"/>
    <s v="Victoria Pisteka"/>
    <x v="1"/>
    <s v="United States"/>
    <x v="20"/>
    <x v="15"/>
    <n v="10035"/>
    <x v="3"/>
    <s v="TEC-AC-10000397"/>
    <x v="2"/>
    <x v="11"/>
    <x v="1459"/>
    <n v="139.96"/>
    <n v="4"/>
    <n v="0"/>
    <n v="9.7972000000000001"/>
  </r>
  <r>
    <n v="9027"/>
    <x v="4505"/>
    <x v="0"/>
    <x v="190"/>
    <d v="2013-03-07T00:00:00"/>
    <s v="Standard Class"/>
    <s v="VP-21760"/>
    <s v="Victoria Pisteka"/>
    <x v="1"/>
    <s v="United States"/>
    <x v="20"/>
    <x v="15"/>
    <n v="10035"/>
    <x v="3"/>
    <s v="FUR-FU-10003976"/>
    <x v="0"/>
    <x v="5"/>
    <x v="964"/>
    <n v="37.74"/>
    <n v="3"/>
    <n v="0"/>
    <n v="12.8316"/>
  </r>
  <r>
    <n v="9028"/>
    <x v="4506"/>
    <x v="0"/>
    <x v="42"/>
    <d v="2013-09-23T00:00:00"/>
    <s v="Standard Class"/>
    <s v="PO-18865"/>
    <s v="Patrick O'Donnell"/>
    <x v="0"/>
    <s v="United States"/>
    <x v="516"/>
    <x v="31"/>
    <n v="1752"/>
    <x v="3"/>
    <s v="FUR-FU-10002597"/>
    <x v="0"/>
    <x v="5"/>
    <x v="621"/>
    <n v="14.82"/>
    <n v="3"/>
    <n v="0"/>
    <n v="6.2244000000000002"/>
  </r>
  <r>
    <n v="9029"/>
    <x v="4506"/>
    <x v="0"/>
    <x v="42"/>
    <d v="2013-09-23T00:00:00"/>
    <s v="Standard Class"/>
    <s v="PO-18865"/>
    <s v="Patrick O'Donnell"/>
    <x v="0"/>
    <s v="United States"/>
    <x v="516"/>
    <x v="31"/>
    <n v="1752"/>
    <x v="3"/>
    <s v="FUR-FU-10004864"/>
    <x v="0"/>
    <x v="5"/>
    <x v="436"/>
    <n v="191.82"/>
    <n v="3"/>
    <n v="0"/>
    <n v="61.382399999999997"/>
  </r>
  <r>
    <n v="9030"/>
    <x v="4507"/>
    <x v="2"/>
    <x v="667"/>
    <d v="2011-07-23T00:00:00"/>
    <s v="Standard Class"/>
    <s v="JL-15130"/>
    <s v="Jack Lebron"/>
    <x v="0"/>
    <s v="United States"/>
    <x v="106"/>
    <x v="15"/>
    <n v="10801"/>
    <x v="3"/>
    <s v="OFF-BI-10002103"/>
    <x v="1"/>
    <x v="8"/>
    <x v="525"/>
    <n v="13.904"/>
    <n v="2"/>
    <n v="0.2"/>
    <n v="4.5187999999999997"/>
  </r>
  <r>
    <n v="9031"/>
    <x v="4508"/>
    <x v="3"/>
    <x v="853"/>
    <d v="2014-02-09T00:00:00"/>
    <s v="Same Day"/>
    <s v="RW-19540"/>
    <s v="Rick Wilson"/>
    <x v="1"/>
    <s v="United States"/>
    <x v="4"/>
    <x v="4"/>
    <n v="98103"/>
    <x v="1"/>
    <s v="OFF-AP-10001005"/>
    <x v="1"/>
    <x v="9"/>
    <x v="1131"/>
    <n v="314.60000000000002"/>
    <n v="4"/>
    <n v="0"/>
    <n v="103.818"/>
  </r>
  <r>
    <n v="9032"/>
    <x v="4508"/>
    <x v="3"/>
    <x v="853"/>
    <d v="2014-02-09T00:00:00"/>
    <s v="Same Day"/>
    <s v="RW-19540"/>
    <s v="Rick Wilson"/>
    <x v="1"/>
    <s v="United States"/>
    <x v="4"/>
    <x v="4"/>
    <n v="98103"/>
    <x v="1"/>
    <s v="FUR-TA-10002607"/>
    <x v="0"/>
    <x v="3"/>
    <x v="221"/>
    <n v="283.56"/>
    <n v="4"/>
    <n v="0"/>
    <n v="45.369599999999998"/>
  </r>
  <r>
    <n v="9033"/>
    <x v="4509"/>
    <x v="3"/>
    <x v="738"/>
    <d v="2014-06-27T00:00:00"/>
    <s v="Standard Class"/>
    <s v="RB-19465"/>
    <s v="Rick Bensley"/>
    <x v="2"/>
    <s v="United States"/>
    <x v="66"/>
    <x v="12"/>
    <n v="48227"/>
    <x v="2"/>
    <s v="FUR-CH-10000454"/>
    <x v="0"/>
    <x v="1"/>
    <x v="1"/>
    <n v="487.96"/>
    <n v="2"/>
    <n v="0"/>
    <n v="146.38800000000001"/>
  </r>
  <r>
    <n v="9034"/>
    <x v="4510"/>
    <x v="2"/>
    <x v="814"/>
    <d v="2011-07-09T00:00:00"/>
    <s v="Standard Class"/>
    <s v="SC-20095"/>
    <s v="Sanjit Chand"/>
    <x v="0"/>
    <s v="United States"/>
    <x v="115"/>
    <x v="36"/>
    <n v="72701"/>
    <x v="0"/>
    <s v="OFF-BI-10001359"/>
    <x v="1"/>
    <x v="8"/>
    <x v="1153"/>
    <n v="1793.98"/>
    <n v="2"/>
    <n v="0"/>
    <n v="843.17060000000004"/>
  </r>
  <r>
    <n v="9035"/>
    <x v="4511"/>
    <x v="1"/>
    <x v="486"/>
    <d v="2012-05-10T00:00:00"/>
    <s v="Standard Class"/>
    <s v="EM-13960"/>
    <s v="Eric Murdock"/>
    <x v="0"/>
    <s v="United States"/>
    <x v="94"/>
    <x v="10"/>
    <n v="62301"/>
    <x v="2"/>
    <s v="OFF-BI-10003196"/>
    <x v="1"/>
    <x v="8"/>
    <x v="1367"/>
    <n v="2.992"/>
    <n v="4"/>
    <n v="0.8"/>
    <n v="-4.4880000000000004"/>
  </r>
  <r>
    <n v="9036"/>
    <x v="4511"/>
    <x v="1"/>
    <x v="486"/>
    <d v="2012-05-10T00:00:00"/>
    <s v="Standard Class"/>
    <s v="EM-13960"/>
    <s v="Eric Murdock"/>
    <x v="0"/>
    <s v="United States"/>
    <x v="94"/>
    <x v="10"/>
    <n v="62301"/>
    <x v="2"/>
    <s v="TEC-AC-10003657"/>
    <x v="2"/>
    <x v="11"/>
    <x v="151"/>
    <n v="108.768"/>
    <n v="4"/>
    <n v="0.2"/>
    <n v="2.7191999999999998"/>
  </r>
  <r>
    <n v="9037"/>
    <x v="4512"/>
    <x v="1"/>
    <x v="1003"/>
    <d v="2012-10-04T00:00:00"/>
    <s v="First Class"/>
    <s v="RP-19390"/>
    <s v="Resi PÃ¶lking"/>
    <x v="0"/>
    <s v="United States"/>
    <x v="20"/>
    <x v="15"/>
    <n v="10035"/>
    <x v="3"/>
    <s v="OFF-PA-10002262"/>
    <x v="1"/>
    <x v="10"/>
    <x v="992"/>
    <n v="25.92"/>
    <n v="4"/>
    <n v="0"/>
    <n v="12.441599999999999"/>
  </r>
  <r>
    <n v="9038"/>
    <x v="4512"/>
    <x v="1"/>
    <x v="1003"/>
    <d v="2012-10-04T00:00:00"/>
    <s v="First Class"/>
    <s v="RP-19390"/>
    <s v="Resi PÃ¶lking"/>
    <x v="0"/>
    <s v="United States"/>
    <x v="20"/>
    <x v="15"/>
    <n v="10035"/>
    <x v="3"/>
    <s v="OFF-ST-10002214"/>
    <x v="1"/>
    <x v="4"/>
    <x v="994"/>
    <n v="22.58"/>
    <n v="2"/>
    <n v="0"/>
    <n v="5.8708"/>
  </r>
  <r>
    <n v="9039"/>
    <x v="4513"/>
    <x v="3"/>
    <x v="610"/>
    <d v="2014-11-22T00:00:00"/>
    <s v="Same Day"/>
    <s v="HZ-14950"/>
    <s v="Henia Zydlo"/>
    <x v="0"/>
    <s v="United States"/>
    <x v="12"/>
    <x v="5"/>
    <n v="77095"/>
    <x v="2"/>
    <s v="TEC-PH-10003555"/>
    <x v="2"/>
    <x v="7"/>
    <x v="457"/>
    <n v="55.176000000000002"/>
    <n v="3"/>
    <n v="0.2"/>
    <n v="-12.4146"/>
  </r>
  <r>
    <n v="9040"/>
    <x v="4514"/>
    <x v="0"/>
    <x v="907"/>
    <d v="2013-12-22T00:00:00"/>
    <s v="Standard Class"/>
    <s v="AB-10105"/>
    <s v="Adrian Barton"/>
    <x v="0"/>
    <s v="United States"/>
    <x v="66"/>
    <x v="12"/>
    <n v="48205"/>
    <x v="2"/>
    <s v="OFF-BI-10000545"/>
    <x v="1"/>
    <x v="8"/>
    <x v="685"/>
    <n v="9892.74"/>
    <n v="13"/>
    <n v="0"/>
    <n v="4946.37"/>
  </r>
  <r>
    <n v="9041"/>
    <x v="4515"/>
    <x v="2"/>
    <x v="111"/>
    <d v="2011-09-24T00:00:00"/>
    <s v="Standard Class"/>
    <s v="ND-18460"/>
    <s v="Neil Ducich"/>
    <x v="1"/>
    <s v="United States"/>
    <x v="432"/>
    <x v="16"/>
    <n v="85224"/>
    <x v="1"/>
    <s v="FUR-TA-10004607"/>
    <x v="0"/>
    <x v="3"/>
    <x v="1095"/>
    <n v="73.915000000000006"/>
    <n v="1"/>
    <n v="0.5"/>
    <n v="-45.827300000000001"/>
  </r>
  <r>
    <n v="9042"/>
    <x v="4516"/>
    <x v="2"/>
    <x v="450"/>
    <d v="2011-03-10T00:00:00"/>
    <s v="Standard Class"/>
    <s v="XP-21865"/>
    <s v="Xylona Preis"/>
    <x v="0"/>
    <s v="United States"/>
    <x v="389"/>
    <x v="2"/>
    <n v="33021"/>
    <x v="0"/>
    <s v="FUR-FU-10000277"/>
    <x v="0"/>
    <x v="5"/>
    <x v="1786"/>
    <n v="337.08800000000002"/>
    <n v="4"/>
    <n v="0.2"/>
    <n v="16.854399999999998"/>
  </r>
  <r>
    <n v="9043"/>
    <x v="4517"/>
    <x v="1"/>
    <x v="357"/>
    <d v="2012-09-26T00:00:00"/>
    <s v="Second Class"/>
    <s v="MM-18280"/>
    <s v="Muhammed MacIntyre"/>
    <x v="1"/>
    <s v="United States"/>
    <x v="1"/>
    <x v="1"/>
    <n v="90049"/>
    <x v="1"/>
    <s v="OFF-AP-10004532"/>
    <x v="1"/>
    <x v="9"/>
    <x v="559"/>
    <n v="61.44"/>
    <n v="3"/>
    <n v="0"/>
    <n v="16.588799999999999"/>
  </r>
  <r>
    <n v="9044"/>
    <x v="4518"/>
    <x v="0"/>
    <x v="77"/>
    <d v="2013-11-14T00:00:00"/>
    <s v="Standard Class"/>
    <s v="ML-17395"/>
    <s v="Marina Lichtenstein"/>
    <x v="1"/>
    <s v="United States"/>
    <x v="8"/>
    <x v="1"/>
    <n v="94122"/>
    <x v="1"/>
    <s v="TEC-AC-10003911"/>
    <x v="2"/>
    <x v="11"/>
    <x v="327"/>
    <n v="479.97"/>
    <n v="3"/>
    <n v="0"/>
    <n v="163.18979999999999"/>
  </r>
  <r>
    <n v="9045"/>
    <x v="4519"/>
    <x v="3"/>
    <x v="819"/>
    <d v="2014-12-21T00:00:00"/>
    <s v="Second Class"/>
    <s v="KM-16225"/>
    <s v="Kalyca Meade"/>
    <x v="1"/>
    <s v="United States"/>
    <x v="282"/>
    <x v="1"/>
    <n v="94086"/>
    <x v="1"/>
    <s v="OFF-BI-10003196"/>
    <x v="1"/>
    <x v="8"/>
    <x v="1367"/>
    <n v="5.984"/>
    <n v="2"/>
    <n v="0.2"/>
    <n v="2.2440000000000002"/>
  </r>
  <r>
    <n v="9046"/>
    <x v="4519"/>
    <x v="3"/>
    <x v="819"/>
    <d v="2014-12-21T00:00:00"/>
    <s v="Second Class"/>
    <s v="KM-16225"/>
    <s v="Kalyca Meade"/>
    <x v="1"/>
    <s v="United States"/>
    <x v="282"/>
    <x v="1"/>
    <n v="94086"/>
    <x v="1"/>
    <s v="TEC-AC-10000358"/>
    <x v="2"/>
    <x v="11"/>
    <x v="1278"/>
    <n v="189.95"/>
    <n v="5"/>
    <n v="0"/>
    <n v="45.588000000000001"/>
  </r>
  <r>
    <n v="9047"/>
    <x v="4519"/>
    <x v="3"/>
    <x v="819"/>
    <d v="2014-12-21T00:00:00"/>
    <s v="Second Class"/>
    <s v="KM-16225"/>
    <s v="Kalyca Meade"/>
    <x v="1"/>
    <s v="United States"/>
    <x v="282"/>
    <x v="1"/>
    <n v="94086"/>
    <x v="1"/>
    <s v="TEC-AC-10000057"/>
    <x v="2"/>
    <x v="11"/>
    <x v="626"/>
    <n v="149.94999999999999"/>
    <n v="5"/>
    <n v="0"/>
    <n v="31.4895"/>
  </r>
  <r>
    <n v="9048"/>
    <x v="4519"/>
    <x v="3"/>
    <x v="819"/>
    <d v="2014-12-21T00:00:00"/>
    <s v="Second Class"/>
    <s v="KM-16225"/>
    <s v="Kalyca Meade"/>
    <x v="1"/>
    <s v="United States"/>
    <x v="282"/>
    <x v="1"/>
    <n v="94086"/>
    <x v="1"/>
    <s v="OFF-AR-10001988"/>
    <x v="1"/>
    <x v="6"/>
    <x v="749"/>
    <n v="29.95"/>
    <n v="5"/>
    <n v="0"/>
    <n v="8.6854999999999993"/>
  </r>
  <r>
    <n v="9049"/>
    <x v="4519"/>
    <x v="3"/>
    <x v="819"/>
    <d v="2014-12-21T00:00:00"/>
    <s v="Second Class"/>
    <s v="KM-16225"/>
    <s v="Kalyca Meade"/>
    <x v="1"/>
    <s v="United States"/>
    <x v="282"/>
    <x v="1"/>
    <n v="94086"/>
    <x v="1"/>
    <s v="OFF-LA-10003498"/>
    <x v="1"/>
    <x v="2"/>
    <x v="1740"/>
    <n v="44.4"/>
    <n v="3"/>
    <n v="0"/>
    <n v="22.2"/>
  </r>
  <r>
    <n v="9050"/>
    <x v="4520"/>
    <x v="2"/>
    <x v="158"/>
    <d v="2011-09-25T00:00:00"/>
    <s v="Standard Class"/>
    <s v="SL-20155"/>
    <s v="Sara Luxemburg"/>
    <x v="2"/>
    <s v="United States"/>
    <x v="20"/>
    <x v="15"/>
    <n v="10011"/>
    <x v="3"/>
    <s v="OFF-AR-10002956"/>
    <x v="1"/>
    <x v="6"/>
    <x v="660"/>
    <n v="66.03"/>
    <n v="3"/>
    <n v="0"/>
    <n v="17.1678"/>
  </r>
  <r>
    <n v="9051"/>
    <x v="4521"/>
    <x v="1"/>
    <x v="1211"/>
    <d v="2012-05-22T00:00:00"/>
    <s v="Standard Class"/>
    <s v="AJ-10780"/>
    <s v="Anthony Jacobs"/>
    <x v="1"/>
    <s v="United States"/>
    <x v="1"/>
    <x v="1"/>
    <n v="90004"/>
    <x v="1"/>
    <s v="OFF-PA-10003724"/>
    <x v="1"/>
    <x v="10"/>
    <x v="357"/>
    <n v="10.86"/>
    <n v="2"/>
    <n v="0"/>
    <n v="5.3213999999999997"/>
  </r>
  <r>
    <n v="9052"/>
    <x v="4522"/>
    <x v="2"/>
    <x v="959"/>
    <d v="2011-03-31T00:00:00"/>
    <s v="Second Class"/>
    <s v="DK-12835"/>
    <s v="Damala Kotsonis"/>
    <x v="1"/>
    <s v="United States"/>
    <x v="8"/>
    <x v="1"/>
    <n v="94122"/>
    <x v="1"/>
    <s v="OFF-AR-10004272"/>
    <x v="1"/>
    <x v="6"/>
    <x v="1220"/>
    <n v="3.36"/>
    <n v="2"/>
    <n v="0"/>
    <n v="0.84"/>
  </r>
  <r>
    <n v="9053"/>
    <x v="4522"/>
    <x v="2"/>
    <x v="959"/>
    <d v="2011-03-31T00:00:00"/>
    <s v="Second Class"/>
    <s v="DK-12835"/>
    <s v="Damala Kotsonis"/>
    <x v="1"/>
    <s v="United States"/>
    <x v="8"/>
    <x v="1"/>
    <n v="94122"/>
    <x v="1"/>
    <s v="OFF-BI-10003291"/>
    <x v="1"/>
    <x v="8"/>
    <x v="44"/>
    <n v="27.936"/>
    <n v="4"/>
    <n v="0.2"/>
    <n v="9.4283999999999999"/>
  </r>
  <r>
    <n v="9054"/>
    <x v="4522"/>
    <x v="2"/>
    <x v="959"/>
    <d v="2011-03-31T00:00:00"/>
    <s v="Second Class"/>
    <s v="DK-12835"/>
    <s v="Damala Kotsonis"/>
    <x v="1"/>
    <s v="United States"/>
    <x v="8"/>
    <x v="1"/>
    <n v="94122"/>
    <x v="1"/>
    <s v="TEC-PH-10004100"/>
    <x v="2"/>
    <x v="7"/>
    <x v="1743"/>
    <n v="28.783999999999999"/>
    <n v="2"/>
    <n v="0.2"/>
    <n v="2.8784000000000001"/>
  </r>
  <r>
    <n v="9055"/>
    <x v="4523"/>
    <x v="3"/>
    <x v="585"/>
    <d v="2014-09-29T00:00:00"/>
    <s v="Standard Class"/>
    <s v="BK-11260"/>
    <s v="Berenike Kampe"/>
    <x v="0"/>
    <s v="United States"/>
    <x v="157"/>
    <x v="1"/>
    <n v="92704"/>
    <x v="1"/>
    <s v="OFF-SU-10001218"/>
    <x v="1"/>
    <x v="14"/>
    <x v="133"/>
    <n v="21.96"/>
    <n v="2"/>
    <n v="0"/>
    <n v="6.1487999999999996"/>
  </r>
  <r>
    <n v="9056"/>
    <x v="4524"/>
    <x v="1"/>
    <x v="811"/>
    <d v="2012-09-17T00:00:00"/>
    <s v="Second Class"/>
    <s v="CC-12670"/>
    <s v="Craig Carreira"/>
    <x v="0"/>
    <s v="United States"/>
    <x v="4"/>
    <x v="4"/>
    <n v="98103"/>
    <x v="1"/>
    <s v="TEC-AC-10004209"/>
    <x v="2"/>
    <x v="11"/>
    <x v="899"/>
    <n v="21.98"/>
    <n v="2"/>
    <n v="0"/>
    <n v="8.5722000000000005"/>
  </r>
  <r>
    <n v="9057"/>
    <x v="4525"/>
    <x v="1"/>
    <x v="121"/>
    <d v="2012-04-11T00:00:00"/>
    <s v="First Class"/>
    <s v="ED-13885"/>
    <s v="Emily Ducich"/>
    <x v="2"/>
    <s v="United States"/>
    <x v="20"/>
    <x v="15"/>
    <n v="10011"/>
    <x v="3"/>
    <s v="FUR-CH-10002073"/>
    <x v="0"/>
    <x v="1"/>
    <x v="1783"/>
    <n v="2621.3220000000001"/>
    <n v="11"/>
    <n v="0.1"/>
    <n v="553.39020000000005"/>
  </r>
  <r>
    <n v="9058"/>
    <x v="4526"/>
    <x v="1"/>
    <x v="1182"/>
    <d v="2012-10-24T00:00:00"/>
    <s v="Standard Class"/>
    <s v="SV-20785"/>
    <s v="Stewart Visinsky"/>
    <x v="0"/>
    <s v="United States"/>
    <x v="1"/>
    <x v="1"/>
    <n v="90045"/>
    <x v="1"/>
    <s v="FUR-FU-10003424"/>
    <x v="0"/>
    <x v="5"/>
    <x v="1659"/>
    <n v="74.760000000000005"/>
    <n v="7"/>
    <n v="0"/>
    <n v="23.923200000000001"/>
  </r>
  <r>
    <n v="9059"/>
    <x v="4526"/>
    <x v="1"/>
    <x v="1182"/>
    <d v="2012-10-24T00:00:00"/>
    <s v="Standard Class"/>
    <s v="SV-20785"/>
    <s v="Stewart Visinsky"/>
    <x v="0"/>
    <s v="United States"/>
    <x v="1"/>
    <x v="1"/>
    <n v="90045"/>
    <x v="1"/>
    <s v="FUR-TA-10001086"/>
    <x v="0"/>
    <x v="3"/>
    <x v="1727"/>
    <n v="364.77600000000001"/>
    <n v="3"/>
    <n v="0.2"/>
    <n v="27.3582"/>
  </r>
  <r>
    <n v="9060"/>
    <x v="4527"/>
    <x v="0"/>
    <x v="403"/>
    <d v="2013-06-19T00:00:00"/>
    <s v="Standard Class"/>
    <s v="AR-10825"/>
    <s v="Anthony Rawles"/>
    <x v="1"/>
    <s v="United States"/>
    <x v="4"/>
    <x v="4"/>
    <n v="98103"/>
    <x v="1"/>
    <s v="FUR-TA-10004619"/>
    <x v="0"/>
    <x v="3"/>
    <x v="882"/>
    <n v="1115.17"/>
    <n v="7"/>
    <n v="0"/>
    <n v="334.55099999999999"/>
  </r>
  <r>
    <n v="9061"/>
    <x v="4528"/>
    <x v="1"/>
    <x v="312"/>
    <d v="2012-11-21T00:00:00"/>
    <s v="First Class"/>
    <s v="CS-12250"/>
    <s v="Chris Selesnick"/>
    <x v="1"/>
    <s v="United States"/>
    <x v="70"/>
    <x v="1"/>
    <n v="92024"/>
    <x v="1"/>
    <s v="OFF-BI-10002854"/>
    <x v="1"/>
    <x v="8"/>
    <x v="895"/>
    <n v="89.695999999999998"/>
    <n v="4"/>
    <n v="0.2"/>
    <n v="33.636000000000003"/>
  </r>
  <r>
    <n v="9062"/>
    <x v="4528"/>
    <x v="1"/>
    <x v="312"/>
    <d v="2012-11-21T00:00:00"/>
    <s v="First Class"/>
    <s v="CS-12250"/>
    <s v="Chris Selesnick"/>
    <x v="1"/>
    <s v="United States"/>
    <x v="70"/>
    <x v="1"/>
    <n v="92024"/>
    <x v="1"/>
    <s v="OFF-LA-10002762"/>
    <x v="1"/>
    <x v="2"/>
    <x v="49"/>
    <n v="50.12"/>
    <n v="4"/>
    <n v="0"/>
    <n v="23.5564"/>
  </r>
  <r>
    <n v="9063"/>
    <x v="4529"/>
    <x v="0"/>
    <x v="1212"/>
    <d v="2013-07-03T00:00:00"/>
    <s v="Standard Class"/>
    <s v="RR-19525"/>
    <s v="Rick Reed"/>
    <x v="1"/>
    <s v="United States"/>
    <x v="20"/>
    <x v="15"/>
    <n v="10035"/>
    <x v="3"/>
    <s v="OFF-FA-10003495"/>
    <x v="1"/>
    <x v="13"/>
    <x v="33"/>
    <n v="36.479999999999997"/>
    <n v="6"/>
    <n v="0"/>
    <n v="18.239999999999998"/>
  </r>
  <r>
    <n v="9064"/>
    <x v="4530"/>
    <x v="2"/>
    <x v="1005"/>
    <d v="2011-10-20T00:00:00"/>
    <s v="Standard Class"/>
    <s v="BD-11500"/>
    <s v="Bradley Drucker"/>
    <x v="0"/>
    <s v="United States"/>
    <x v="22"/>
    <x v="10"/>
    <n v="60653"/>
    <x v="2"/>
    <s v="OFF-PA-10002581"/>
    <x v="1"/>
    <x v="10"/>
    <x v="1300"/>
    <n v="322.19200000000001"/>
    <n v="13"/>
    <n v="0.2"/>
    <n v="100.685"/>
  </r>
  <r>
    <n v="9065"/>
    <x v="4530"/>
    <x v="2"/>
    <x v="1005"/>
    <d v="2011-10-20T00:00:00"/>
    <s v="Standard Class"/>
    <s v="BD-11500"/>
    <s v="Bradley Drucker"/>
    <x v="0"/>
    <s v="United States"/>
    <x v="22"/>
    <x v="10"/>
    <n v="60653"/>
    <x v="2"/>
    <s v="OFF-BI-10000343"/>
    <x v="1"/>
    <x v="8"/>
    <x v="184"/>
    <n v="2.9460000000000002"/>
    <n v="3"/>
    <n v="0.8"/>
    <n v="-4.8609"/>
  </r>
  <r>
    <n v="9066"/>
    <x v="4530"/>
    <x v="2"/>
    <x v="1005"/>
    <d v="2011-10-20T00:00:00"/>
    <s v="Standard Class"/>
    <s v="BD-11500"/>
    <s v="Bradley Drucker"/>
    <x v="0"/>
    <s v="United States"/>
    <x v="22"/>
    <x v="10"/>
    <n v="60653"/>
    <x v="2"/>
    <s v="OFF-PA-10001184"/>
    <x v="1"/>
    <x v="10"/>
    <x v="1307"/>
    <n v="19.135999999999999"/>
    <n v="4"/>
    <n v="0.2"/>
    <n v="6.9367999999999999"/>
  </r>
  <r>
    <n v="9067"/>
    <x v="4531"/>
    <x v="3"/>
    <x v="1143"/>
    <d v="2014-05-31T00:00:00"/>
    <s v="Standard Class"/>
    <s v="BM-11785"/>
    <s v="Bryan Mills"/>
    <x v="0"/>
    <s v="United States"/>
    <x v="193"/>
    <x v="17"/>
    <n v="22801"/>
    <x v="0"/>
    <s v="TEC-AC-10000521"/>
    <x v="2"/>
    <x v="11"/>
    <x v="1557"/>
    <n v="23.08"/>
    <n v="2"/>
    <n v="0"/>
    <n v="6.9240000000000004"/>
  </r>
  <r>
    <n v="9068"/>
    <x v="4532"/>
    <x v="0"/>
    <x v="1084"/>
    <d v="2013-10-02T00:00:00"/>
    <s v="Standard Class"/>
    <s v="MS-17365"/>
    <s v="Maribeth Schnelling"/>
    <x v="0"/>
    <s v="United States"/>
    <x v="196"/>
    <x v="39"/>
    <n v="20852"/>
    <x v="3"/>
    <s v="TEC-PH-10002890"/>
    <x v="2"/>
    <x v="7"/>
    <x v="1387"/>
    <n v="90.48"/>
    <n v="2"/>
    <n v="0"/>
    <n v="23.524799999999999"/>
  </r>
  <r>
    <n v="9069"/>
    <x v="4533"/>
    <x v="0"/>
    <x v="476"/>
    <d v="2013-06-09T00:00:00"/>
    <s v="Second Class"/>
    <s v="BM-11140"/>
    <s v="Becky Martin"/>
    <x v="0"/>
    <s v="United States"/>
    <x v="96"/>
    <x v="4"/>
    <n v="98198"/>
    <x v="1"/>
    <s v="FUR-CH-10003061"/>
    <x v="0"/>
    <x v="1"/>
    <x v="51"/>
    <n v="215.976"/>
    <n v="3"/>
    <n v="0.2"/>
    <n v="-2.6997"/>
  </r>
  <r>
    <n v="9070"/>
    <x v="4533"/>
    <x v="0"/>
    <x v="476"/>
    <d v="2013-06-09T00:00:00"/>
    <s v="Second Class"/>
    <s v="BM-11140"/>
    <s v="Becky Martin"/>
    <x v="0"/>
    <s v="United States"/>
    <x v="96"/>
    <x v="4"/>
    <n v="98198"/>
    <x v="1"/>
    <s v="OFF-EN-10003567"/>
    <x v="1"/>
    <x v="12"/>
    <x v="1643"/>
    <n v="65.94"/>
    <n v="3"/>
    <n v="0"/>
    <n v="30.991800000000001"/>
  </r>
  <r>
    <n v="9071"/>
    <x v="4534"/>
    <x v="3"/>
    <x v="769"/>
    <d v="2014-06-12T00:00:00"/>
    <s v="First Class"/>
    <s v="KE-16420"/>
    <s v="Katrina Edelman"/>
    <x v="1"/>
    <s v="United States"/>
    <x v="10"/>
    <x v="9"/>
    <n v="19134"/>
    <x v="3"/>
    <s v="FUR-FU-10001918"/>
    <x v="0"/>
    <x v="5"/>
    <x v="280"/>
    <n v="11.352"/>
    <n v="3"/>
    <n v="0.2"/>
    <n v="2.6960999999999999"/>
  </r>
  <r>
    <n v="9072"/>
    <x v="4535"/>
    <x v="1"/>
    <x v="821"/>
    <d v="2012-06-16T00:00:00"/>
    <s v="Standard Class"/>
    <s v="SZ-20035"/>
    <s v="Sam Zeldin"/>
    <x v="2"/>
    <s v="United States"/>
    <x v="38"/>
    <x v="14"/>
    <n v="47201"/>
    <x v="2"/>
    <s v="OFF-ST-10002444"/>
    <x v="1"/>
    <x v="4"/>
    <x v="571"/>
    <n v="24.56"/>
    <n v="2"/>
    <n v="0"/>
    <n v="6.8768000000000002"/>
  </r>
  <r>
    <n v="9073"/>
    <x v="4536"/>
    <x v="0"/>
    <x v="913"/>
    <d v="2013-09-09T00:00:00"/>
    <s v="Standard Class"/>
    <s v="MB-18085"/>
    <s v="Mick Brown"/>
    <x v="0"/>
    <s v="United States"/>
    <x v="24"/>
    <x v="25"/>
    <n v="65807"/>
    <x v="2"/>
    <s v="OFF-EN-10003286"/>
    <x v="1"/>
    <x v="12"/>
    <x v="33"/>
    <n v="16.559999999999999"/>
    <n v="2"/>
    <n v="0"/>
    <n v="7.7831999999999999"/>
  </r>
  <r>
    <n v="9074"/>
    <x v="4536"/>
    <x v="0"/>
    <x v="913"/>
    <d v="2013-09-09T00:00:00"/>
    <s v="Standard Class"/>
    <s v="MB-18085"/>
    <s v="Mick Brown"/>
    <x v="0"/>
    <s v="United States"/>
    <x v="24"/>
    <x v="25"/>
    <n v="65807"/>
    <x v="2"/>
    <s v="TEC-AC-10000109"/>
    <x v="2"/>
    <x v="11"/>
    <x v="200"/>
    <n v="279.95"/>
    <n v="5"/>
    <n v="0"/>
    <n v="67.188000000000002"/>
  </r>
  <r>
    <n v="9075"/>
    <x v="4537"/>
    <x v="2"/>
    <x v="419"/>
    <d v="2011-04-26T00:00:00"/>
    <s v="Standard Class"/>
    <s v="DB-13555"/>
    <s v="Dorothy Badders"/>
    <x v="1"/>
    <s v="United States"/>
    <x v="0"/>
    <x v="0"/>
    <n v="42420"/>
    <x v="0"/>
    <s v="OFF-ST-10002574"/>
    <x v="1"/>
    <x v="4"/>
    <x v="926"/>
    <n v="828.84"/>
    <n v="6"/>
    <n v="0"/>
    <n v="0"/>
  </r>
  <r>
    <n v="9076"/>
    <x v="4538"/>
    <x v="1"/>
    <x v="599"/>
    <d v="2012-08-11T00:00:00"/>
    <s v="First Class"/>
    <s v="CB-12415"/>
    <s v="Christy Brittain"/>
    <x v="0"/>
    <s v="United States"/>
    <x v="80"/>
    <x v="24"/>
    <n v="44107"/>
    <x v="3"/>
    <s v="OFF-BI-10000773"/>
    <x v="1"/>
    <x v="8"/>
    <x v="381"/>
    <n v="7.218"/>
    <n v="3"/>
    <n v="0.7"/>
    <n v="-5.5338000000000003"/>
  </r>
  <r>
    <n v="9077"/>
    <x v="4538"/>
    <x v="1"/>
    <x v="599"/>
    <d v="2012-08-11T00:00:00"/>
    <s v="First Class"/>
    <s v="CB-12415"/>
    <s v="Christy Brittain"/>
    <x v="0"/>
    <s v="United States"/>
    <x v="80"/>
    <x v="24"/>
    <n v="44107"/>
    <x v="3"/>
    <s v="OFF-SU-10004661"/>
    <x v="1"/>
    <x v="14"/>
    <x v="1748"/>
    <n v="27.2"/>
    <n v="4"/>
    <n v="0.2"/>
    <n v="2.04"/>
  </r>
  <r>
    <n v="9078"/>
    <x v="4539"/>
    <x v="2"/>
    <x v="935"/>
    <d v="2011-07-11T00:00:00"/>
    <s v="Standard Class"/>
    <s v="SP-20650"/>
    <s v="Stephanie Phelps"/>
    <x v="1"/>
    <s v="United States"/>
    <x v="155"/>
    <x v="8"/>
    <n v="68104"/>
    <x v="2"/>
    <s v="TEC-AC-10003280"/>
    <x v="2"/>
    <x v="11"/>
    <x v="1028"/>
    <n v="89.97"/>
    <n v="3"/>
    <n v="0"/>
    <n v="18.893699999999999"/>
  </r>
  <r>
    <n v="9079"/>
    <x v="4540"/>
    <x v="0"/>
    <x v="595"/>
    <d v="2013-02-23T00:00:00"/>
    <s v="Standard Class"/>
    <s v="GW-14605"/>
    <s v="Giulietta Weimer"/>
    <x v="0"/>
    <s v="United States"/>
    <x v="0"/>
    <x v="0"/>
    <n v="42420"/>
    <x v="0"/>
    <s v="FUR-FU-10003773"/>
    <x v="0"/>
    <x v="5"/>
    <x v="125"/>
    <n v="318.08"/>
    <n v="4"/>
    <n v="0"/>
    <n v="34.988799999999998"/>
  </r>
  <r>
    <n v="9080"/>
    <x v="4540"/>
    <x v="0"/>
    <x v="595"/>
    <d v="2013-02-23T00:00:00"/>
    <s v="Standard Class"/>
    <s v="GW-14605"/>
    <s v="Giulietta Weimer"/>
    <x v="0"/>
    <s v="United States"/>
    <x v="0"/>
    <x v="0"/>
    <n v="42420"/>
    <x v="0"/>
    <s v="OFF-BI-10002412"/>
    <x v="1"/>
    <x v="8"/>
    <x v="323"/>
    <n v="5.8"/>
    <n v="1"/>
    <n v="0"/>
    <n v="2.61"/>
  </r>
  <r>
    <n v="9081"/>
    <x v="4541"/>
    <x v="3"/>
    <x v="220"/>
    <d v="2014-09-14T00:00:00"/>
    <s v="Second Class"/>
    <s v="KH-16630"/>
    <s v="Ken Heidel"/>
    <x v="1"/>
    <s v="United States"/>
    <x v="157"/>
    <x v="1"/>
    <n v="92704"/>
    <x v="1"/>
    <s v="TEC-PH-10002564"/>
    <x v="2"/>
    <x v="7"/>
    <x v="976"/>
    <n v="143.952"/>
    <n v="6"/>
    <n v="0.2"/>
    <n v="17.994"/>
  </r>
  <r>
    <n v="9082"/>
    <x v="4541"/>
    <x v="3"/>
    <x v="220"/>
    <d v="2014-09-14T00:00:00"/>
    <s v="Second Class"/>
    <s v="KH-16630"/>
    <s v="Ken Heidel"/>
    <x v="1"/>
    <s v="United States"/>
    <x v="157"/>
    <x v="1"/>
    <n v="92704"/>
    <x v="1"/>
    <s v="OFF-PA-10002262"/>
    <x v="1"/>
    <x v="10"/>
    <x v="992"/>
    <n v="19.440000000000001"/>
    <n v="3"/>
    <n v="0"/>
    <n v="9.3312000000000008"/>
  </r>
  <r>
    <n v="9083"/>
    <x v="4542"/>
    <x v="3"/>
    <x v="808"/>
    <d v="2014-07-11T00:00:00"/>
    <s v="Standard Class"/>
    <s v="BG-11035"/>
    <s v="Barry Gonzalez"/>
    <x v="0"/>
    <s v="United States"/>
    <x v="24"/>
    <x v="17"/>
    <n v="22153"/>
    <x v="0"/>
    <s v="OFF-AR-10000246"/>
    <x v="1"/>
    <x v="6"/>
    <x v="21"/>
    <n v="5.56"/>
    <n v="2"/>
    <n v="0"/>
    <n v="1.4456"/>
  </r>
  <r>
    <n v="9084"/>
    <x v="4543"/>
    <x v="1"/>
    <x v="525"/>
    <d v="2012-08-02T00:00:00"/>
    <s v="First Class"/>
    <s v="LO-17170"/>
    <s v="Lori Olson"/>
    <x v="1"/>
    <s v="United States"/>
    <x v="244"/>
    <x v="17"/>
    <n v="23434"/>
    <x v="0"/>
    <s v="OFF-ST-10002554"/>
    <x v="1"/>
    <x v="4"/>
    <x v="1144"/>
    <n v="146.72999999999999"/>
    <n v="3"/>
    <n v="0"/>
    <n v="2.9346000000000001"/>
  </r>
  <r>
    <n v="9085"/>
    <x v="4543"/>
    <x v="1"/>
    <x v="525"/>
    <d v="2012-08-02T00:00:00"/>
    <s v="First Class"/>
    <s v="LO-17170"/>
    <s v="Lori Olson"/>
    <x v="1"/>
    <s v="United States"/>
    <x v="244"/>
    <x v="17"/>
    <n v="23434"/>
    <x v="0"/>
    <s v="OFF-PA-10002751"/>
    <x v="1"/>
    <x v="10"/>
    <x v="150"/>
    <n v="29.9"/>
    <n v="5"/>
    <n v="0"/>
    <n v="13.455"/>
  </r>
  <r>
    <n v="9086"/>
    <x v="4544"/>
    <x v="0"/>
    <x v="545"/>
    <d v="2013-09-13T00:00:00"/>
    <s v="Second Class"/>
    <s v="DV-13465"/>
    <s v="Dianna Vittorini"/>
    <x v="0"/>
    <s v="United States"/>
    <x v="1"/>
    <x v="1"/>
    <n v="90049"/>
    <x v="1"/>
    <s v="OFF-BI-10004318"/>
    <x v="1"/>
    <x v="8"/>
    <x v="1574"/>
    <n v="276.78399999999999"/>
    <n v="2"/>
    <n v="0.2"/>
    <n v="89.954800000000006"/>
  </r>
  <r>
    <n v="9087"/>
    <x v="4545"/>
    <x v="0"/>
    <x v="182"/>
    <d v="2013-01-10T00:00:00"/>
    <s v="Standard Class"/>
    <s v="LR-17035"/>
    <s v="Lisa Ryan"/>
    <x v="1"/>
    <s v="United States"/>
    <x v="12"/>
    <x v="5"/>
    <n v="77041"/>
    <x v="2"/>
    <s v="OFF-AP-10001564"/>
    <x v="1"/>
    <x v="9"/>
    <x v="1759"/>
    <n v="93.031999999999996"/>
    <n v="2"/>
    <n v="0.8"/>
    <n v="-251.18639999999999"/>
  </r>
  <r>
    <n v="9088"/>
    <x v="4545"/>
    <x v="0"/>
    <x v="182"/>
    <d v="2013-01-10T00:00:00"/>
    <s v="Standard Class"/>
    <s v="LR-17035"/>
    <s v="Lisa Ryan"/>
    <x v="1"/>
    <s v="United States"/>
    <x v="12"/>
    <x v="5"/>
    <n v="77041"/>
    <x v="2"/>
    <s v="FUR-CH-10000513"/>
    <x v="0"/>
    <x v="1"/>
    <x v="70"/>
    <n v="454.96499999999997"/>
    <n v="5"/>
    <n v="0.3"/>
    <n v="-136.48949999999999"/>
  </r>
  <r>
    <n v="9089"/>
    <x v="4546"/>
    <x v="1"/>
    <x v="83"/>
    <d v="2012-12-20T00:00:00"/>
    <s v="Standard Class"/>
    <s v="RR-19525"/>
    <s v="Rick Reed"/>
    <x v="1"/>
    <s v="United States"/>
    <x v="143"/>
    <x v="3"/>
    <n v="27511"/>
    <x v="0"/>
    <s v="TEC-PH-10001433"/>
    <x v="2"/>
    <x v="7"/>
    <x v="237"/>
    <n v="246.16800000000001"/>
    <n v="3"/>
    <n v="0.2"/>
    <n v="21.5397"/>
  </r>
  <r>
    <n v="9090"/>
    <x v="4547"/>
    <x v="0"/>
    <x v="42"/>
    <d v="2013-09-21T00:00:00"/>
    <s v="Second Class"/>
    <s v="TS-21610"/>
    <s v="Troy Staebel"/>
    <x v="0"/>
    <s v="United States"/>
    <x v="24"/>
    <x v="24"/>
    <n v="45503"/>
    <x v="3"/>
    <s v="OFF-ST-10002790"/>
    <x v="1"/>
    <x v="4"/>
    <x v="233"/>
    <n v="295.39999999999998"/>
    <n v="5"/>
    <n v="0.2"/>
    <n v="-62.772500000000001"/>
  </r>
  <r>
    <n v="9091"/>
    <x v="4548"/>
    <x v="3"/>
    <x v="119"/>
    <d v="2014-10-16T00:00:00"/>
    <s v="First Class"/>
    <s v="AH-10210"/>
    <s v="Alan Hwang"/>
    <x v="0"/>
    <s v="United States"/>
    <x v="103"/>
    <x v="0"/>
    <n v="40214"/>
    <x v="0"/>
    <s v="OFF-ST-10002974"/>
    <x v="1"/>
    <x v="4"/>
    <x v="123"/>
    <n v="348.56"/>
    <n v="8"/>
    <n v="0"/>
    <n v="104.568"/>
  </r>
  <r>
    <n v="9092"/>
    <x v="4549"/>
    <x v="1"/>
    <x v="1141"/>
    <d v="2012-03-07T00:00:00"/>
    <s v="Second Class"/>
    <s v="DW-13585"/>
    <s v="Dorothy Wardle"/>
    <x v="1"/>
    <s v="United States"/>
    <x v="21"/>
    <x v="24"/>
    <n v="45373"/>
    <x v="3"/>
    <s v="OFF-PA-10003177"/>
    <x v="1"/>
    <x v="10"/>
    <x v="89"/>
    <n v="15.552"/>
    <n v="3"/>
    <n v="0.2"/>
    <n v="5.4432"/>
  </r>
  <r>
    <n v="9093"/>
    <x v="4549"/>
    <x v="1"/>
    <x v="1141"/>
    <d v="2012-03-07T00:00:00"/>
    <s v="Second Class"/>
    <s v="DW-13585"/>
    <s v="Dorothy Wardle"/>
    <x v="1"/>
    <s v="United States"/>
    <x v="21"/>
    <x v="24"/>
    <n v="45373"/>
    <x v="3"/>
    <s v="FUR-BO-10001918"/>
    <x v="0"/>
    <x v="0"/>
    <x v="1140"/>
    <n v="482.94"/>
    <n v="6"/>
    <n v="0.5"/>
    <n v="-376.69319999999999"/>
  </r>
  <r>
    <n v="9094"/>
    <x v="4550"/>
    <x v="1"/>
    <x v="932"/>
    <d v="2012-05-06T00:00:00"/>
    <s v="Standard Class"/>
    <s v="AJ-10945"/>
    <s v="Ashley Jarboe"/>
    <x v="0"/>
    <s v="United States"/>
    <x v="66"/>
    <x v="12"/>
    <n v="48227"/>
    <x v="2"/>
    <s v="TEC-PH-10001299"/>
    <x v="2"/>
    <x v="7"/>
    <x v="1480"/>
    <n v="299.98"/>
    <n v="2"/>
    <n v="0"/>
    <n v="83.994399999999999"/>
  </r>
  <r>
    <n v="9095"/>
    <x v="4550"/>
    <x v="1"/>
    <x v="932"/>
    <d v="2012-05-06T00:00:00"/>
    <s v="Standard Class"/>
    <s v="AJ-10945"/>
    <s v="Ashley Jarboe"/>
    <x v="0"/>
    <s v="United States"/>
    <x v="66"/>
    <x v="12"/>
    <n v="48227"/>
    <x v="2"/>
    <s v="OFF-BI-10004224"/>
    <x v="1"/>
    <x v="8"/>
    <x v="1061"/>
    <n v="403.68"/>
    <n v="6"/>
    <n v="0"/>
    <n v="181.65600000000001"/>
  </r>
  <r>
    <n v="9096"/>
    <x v="4550"/>
    <x v="1"/>
    <x v="932"/>
    <d v="2012-05-06T00:00:00"/>
    <s v="Standard Class"/>
    <s v="AJ-10945"/>
    <s v="Ashley Jarboe"/>
    <x v="0"/>
    <s v="United States"/>
    <x v="66"/>
    <x v="12"/>
    <n v="48227"/>
    <x v="2"/>
    <s v="TEC-PH-10001300"/>
    <x v="2"/>
    <x v="7"/>
    <x v="1002"/>
    <n v="41.9"/>
    <n v="2"/>
    <n v="0"/>
    <n v="11.731999999999999"/>
  </r>
  <r>
    <n v="9097"/>
    <x v="4550"/>
    <x v="1"/>
    <x v="932"/>
    <d v="2012-05-06T00:00:00"/>
    <s v="Standard Class"/>
    <s v="AJ-10945"/>
    <s v="Ashley Jarboe"/>
    <x v="0"/>
    <s v="United States"/>
    <x v="66"/>
    <x v="12"/>
    <n v="48227"/>
    <x v="2"/>
    <s v="OFF-LA-10004178"/>
    <x v="1"/>
    <x v="2"/>
    <x v="1700"/>
    <n v="28.91"/>
    <n v="7"/>
    <n v="0"/>
    <n v="13.2986"/>
  </r>
  <r>
    <n v="9098"/>
    <x v="4551"/>
    <x v="2"/>
    <x v="791"/>
    <d v="2011-04-17T00:00:00"/>
    <s v="Standard Class"/>
    <s v="SV-20785"/>
    <s v="Stewart Visinsky"/>
    <x v="0"/>
    <s v="United States"/>
    <x v="41"/>
    <x v="14"/>
    <n v="47401"/>
    <x v="2"/>
    <s v="OFF-PA-10000289"/>
    <x v="1"/>
    <x v="10"/>
    <x v="722"/>
    <n v="32.4"/>
    <n v="5"/>
    <n v="0"/>
    <n v="15.552"/>
  </r>
  <r>
    <n v="9099"/>
    <x v="4552"/>
    <x v="3"/>
    <x v="386"/>
    <d v="2014-10-17T00:00:00"/>
    <s v="Standard Class"/>
    <s v="MG-17650"/>
    <s v="Matthew Grinstein"/>
    <x v="2"/>
    <s v="United States"/>
    <x v="61"/>
    <x v="5"/>
    <n v="75081"/>
    <x v="2"/>
    <s v="TEC-PH-10002085"/>
    <x v="2"/>
    <x v="7"/>
    <x v="659"/>
    <n v="369.54399999999998"/>
    <n v="7"/>
    <n v="0.2"/>
    <n v="27.715800000000002"/>
  </r>
  <r>
    <n v="9100"/>
    <x v="4552"/>
    <x v="3"/>
    <x v="386"/>
    <d v="2014-10-17T00:00:00"/>
    <s v="Standard Class"/>
    <s v="MG-17650"/>
    <s v="Matthew Grinstein"/>
    <x v="2"/>
    <s v="United States"/>
    <x v="61"/>
    <x v="5"/>
    <n v="75081"/>
    <x v="2"/>
    <s v="OFF-PA-10001934"/>
    <x v="1"/>
    <x v="10"/>
    <x v="543"/>
    <n v="10.368"/>
    <n v="2"/>
    <n v="0.2"/>
    <n v="3.7584"/>
  </r>
  <r>
    <n v="9101"/>
    <x v="4552"/>
    <x v="3"/>
    <x v="386"/>
    <d v="2014-10-17T00:00:00"/>
    <s v="Standard Class"/>
    <s v="MG-17650"/>
    <s v="Matthew Grinstein"/>
    <x v="2"/>
    <s v="United States"/>
    <x v="61"/>
    <x v="5"/>
    <n v="75081"/>
    <x v="2"/>
    <s v="TEC-AC-10003033"/>
    <x v="2"/>
    <x v="11"/>
    <x v="756"/>
    <n v="791.88"/>
    <n v="3"/>
    <n v="0.2"/>
    <n v="128.68049999999999"/>
  </r>
  <r>
    <n v="9102"/>
    <x v="4553"/>
    <x v="1"/>
    <x v="209"/>
    <d v="2012-12-11T00:00:00"/>
    <s v="Standard Class"/>
    <s v="AB-10105"/>
    <s v="Adrian Barton"/>
    <x v="0"/>
    <s v="United States"/>
    <x v="12"/>
    <x v="5"/>
    <n v="77041"/>
    <x v="2"/>
    <s v="OFF-AR-10001683"/>
    <x v="1"/>
    <x v="6"/>
    <x v="32"/>
    <n v="23.64"/>
    <n v="3"/>
    <n v="0.2"/>
    <n v="5.319"/>
  </r>
  <r>
    <n v="9103"/>
    <x v="4553"/>
    <x v="1"/>
    <x v="209"/>
    <d v="2012-12-11T00:00:00"/>
    <s v="Standard Class"/>
    <s v="AB-10105"/>
    <s v="Adrian Barton"/>
    <x v="0"/>
    <s v="United States"/>
    <x v="12"/>
    <x v="5"/>
    <n v="77041"/>
    <x v="2"/>
    <s v="OFF-ST-10001713"/>
    <x v="1"/>
    <x v="4"/>
    <x v="45"/>
    <n v="84.784000000000006"/>
    <n v="2"/>
    <n v="0.2"/>
    <n v="-16.956800000000001"/>
  </r>
  <r>
    <n v="9104"/>
    <x v="4553"/>
    <x v="1"/>
    <x v="209"/>
    <d v="2012-12-11T00:00:00"/>
    <s v="Standard Class"/>
    <s v="AB-10105"/>
    <s v="Adrian Barton"/>
    <x v="0"/>
    <s v="United States"/>
    <x v="12"/>
    <x v="5"/>
    <n v="77041"/>
    <x v="2"/>
    <s v="FUR-FU-10000193"/>
    <x v="0"/>
    <x v="5"/>
    <x v="1503"/>
    <n v="64.959999999999994"/>
    <n v="5"/>
    <n v="0.6"/>
    <n v="-84.447999999999993"/>
  </r>
  <r>
    <n v="9105"/>
    <x v="4553"/>
    <x v="1"/>
    <x v="209"/>
    <d v="2012-12-11T00:00:00"/>
    <s v="Standard Class"/>
    <s v="AB-10105"/>
    <s v="Adrian Barton"/>
    <x v="0"/>
    <s v="United States"/>
    <x v="12"/>
    <x v="5"/>
    <n v="77041"/>
    <x v="2"/>
    <s v="OFF-BI-10000474"/>
    <x v="1"/>
    <x v="8"/>
    <x v="27"/>
    <n v="32.06"/>
    <n v="10"/>
    <n v="0.8"/>
    <n v="-51.295999999999999"/>
  </r>
  <r>
    <n v="9106"/>
    <x v="4553"/>
    <x v="1"/>
    <x v="209"/>
    <d v="2012-12-11T00:00:00"/>
    <s v="Standard Class"/>
    <s v="AB-10105"/>
    <s v="Adrian Barton"/>
    <x v="0"/>
    <s v="United States"/>
    <x v="12"/>
    <x v="5"/>
    <n v="77041"/>
    <x v="2"/>
    <s v="OFF-ST-10000129"/>
    <x v="1"/>
    <x v="4"/>
    <x v="1646"/>
    <n v="177.648"/>
    <n v="2"/>
    <n v="0.2"/>
    <n v="-28.867799999999999"/>
  </r>
  <r>
    <n v="9107"/>
    <x v="4553"/>
    <x v="1"/>
    <x v="209"/>
    <d v="2012-12-11T00:00:00"/>
    <s v="Standard Class"/>
    <s v="AB-10105"/>
    <s v="Adrian Barton"/>
    <x v="0"/>
    <s v="United States"/>
    <x v="12"/>
    <x v="5"/>
    <n v="77041"/>
    <x v="2"/>
    <s v="TEC-MA-10001016"/>
    <x v="2"/>
    <x v="15"/>
    <x v="1598"/>
    <n v="287.91000000000003"/>
    <n v="3"/>
    <n v="0.4"/>
    <n v="33.589500000000001"/>
  </r>
  <r>
    <n v="9108"/>
    <x v="4554"/>
    <x v="1"/>
    <x v="442"/>
    <d v="2012-05-28T00:00:00"/>
    <s v="First Class"/>
    <s v="MM-18280"/>
    <s v="Muhammed MacIntyre"/>
    <x v="1"/>
    <s v="United States"/>
    <x v="319"/>
    <x v="5"/>
    <n v="76117"/>
    <x v="2"/>
    <s v="OFF-SU-10002557"/>
    <x v="1"/>
    <x v="14"/>
    <x v="1329"/>
    <n v="22.367999999999999"/>
    <n v="2"/>
    <n v="0.2"/>
    <n v="1.6776"/>
  </r>
  <r>
    <n v="9109"/>
    <x v="4554"/>
    <x v="1"/>
    <x v="442"/>
    <d v="2012-05-28T00:00:00"/>
    <s v="First Class"/>
    <s v="MM-18280"/>
    <s v="Muhammed MacIntyre"/>
    <x v="1"/>
    <s v="United States"/>
    <x v="319"/>
    <x v="5"/>
    <n v="76117"/>
    <x v="2"/>
    <s v="OFF-PA-10002160"/>
    <x v="1"/>
    <x v="10"/>
    <x v="1190"/>
    <n v="32.368000000000002"/>
    <n v="7"/>
    <n v="0.2"/>
    <n v="11.7334"/>
  </r>
  <r>
    <n v="9110"/>
    <x v="4554"/>
    <x v="1"/>
    <x v="442"/>
    <d v="2012-05-28T00:00:00"/>
    <s v="First Class"/>
    <s v="MM-18280"/>
    <s v="Muhammed MacIntyre"/>
    <x v="1"/>
    <s v="United States"/>
    <x v="319"/>
    <x v="5"/>
    <n v="76117"/>
    <x v="2"/>
    <s v="TEC-AC-10003095"/>
    <x v="2"/>
    <x v="11"/>
    <x v="1277"/>
    <n v="207.98400000000001"/>
    <n v="2"/>
    <n v="0.2"/>
    <n v="36.397199999999998"/>
  </r>
  <r>
    <n v="9111"/>
    <x v="4555"/>
    <x v="2"/>
    <x v="303"/>
    <d v="2011-10-15T00:00:00"/>
    <s v="First Class"/>
    <s v="MA-17995"/>
    <s v="Michelle Arnett"/>
    <x v="2"/>
    <s v="United States"/>
    <x v="102"/>
    <x v="17"/>
    <n v="23223"/>
    <x v="0"/>
    <s v="OFF-EN-10003160"/>
    <x v="1"/>
    <x v="12"/>
    <x v="1027"/>
    <n v="36.4"/>
    <n v="5"/>
    <n v="0"/>
    <n v="17.472000000000001"/>
  </r>
  <r>
    <n v="9112"/>
    <x v="4555"/>
    <x v="2"/>
    <x v="303"/>
    <d v="2011-10-15T00:00:00"/>
    <s v="First Class"/>
    <s v="MA-17995"/>
    <s v="Michelle Arnett"/>
    <x v="2"/>
    <s v="United States"/>
    <x v="102"/>
    <x v="17"/>
    <n v="23223"/>
    <x v="0"/>
    <s v="TEC-AC-10001542"/>
    <x v="2"/>
    <x v="11"/>
    <x v="1669"/>
    <n v="22.96"/>
    <n v="2"/>
    <n v="0"/>
    <n v="4.3624000000000001"/>
  </r>
  <r>
    <n v="9113"/>
    <x v="4555"/>
    <x v="2"/>
    <x v="303"/>
    <d v="2011-10-15T00:00:00"/>
    <s v="First Class"/>
    <s v="MA-17995"/>
    <s v="Michelle Arnett"/>
    <x v="2"/>
    <s v="United States"/>
    <x v="102"/>
    <x v="17"/>
    <n v="23223"/>
    <x v="0"/>
    <s v="OFF-ST-10003641"/>
    <x v="1"/>
    <x v="4"/>
    <x v="1799"/>
    <n v="315.2"/>
    <n v="4"/>
    <n v="0"/>
    <n v="6.3040000000000003"/>
  </r>
  <r>
    <n v="9114"/>
    <x v="4555"/>
    <x v="2"/>
    <x v="303"/>
    <d v="2011-10-15T00:00:00"/>
    <s v="First Class"/>
    <s v="MA-17995"/>
    <s v="Michelle Arnett"/>
    <x v="2"/>
    <s v="United States"/>
    <x v="102"/>
    <x v="17"/>
    <n v="23223"/>
    <x v="0"/>
    <s v="OFF-BI-10002432"/>
    <x v="1"/>
    <x v="8"/>
    <x v="866"/>
    <n v="15.18"/>
    <n v="3"/>
    <n v="0"/>
    <n v="7.1345999999999998"/>
  </r>
  <r>
    <n v="9115"/>
    <x v="4556"/>
    <x v="0"/>
    <x v="569"/>
    <d v="2013-10-02T00:00:00"/>
    <s v="Second Class"/>
    <s v="EB-13975"/>
    <s v="Erica Bern"/>
    <x v="1"/>
    <s v="United States"/>
    <x v="1"/>
    <x v="1"/>
    <n v="90049"/>
    <x v="1"/>
    <s v="TEC-PH-10004094"/>
    <x v="2"/>
    <x v="7"/>
    <x v="1788"/>
    <n v="623.96"/>
    <n v="5"/>
    <n v="0.2"/>
    <n v="38.997500000000002"/>
  </r>
  <r>
    <n v="9116"/>
    <x v="4557"/>
    <x v="3"/>
    <x v="617"/>
    <d v="2014-01-25T00:00:00"/>
    <s v="Second Class"/>
    <s v="NS-18505"/>
    <s v="Neola Schneider"/>
    <x v="0"/>
    <s v="United States"/>
    <x v="10"/>
    <x v="9"/>
    <n v="19140"/>
    <x v="3"/>
    <s v="TEC-PH-10001817"/>
    <x v="2"/>
    <x v="7"/>
    <x v="1097"/>
    <n v="429.6"/>
    <n v="2"/>
    <n v="0.4"/>
    <n v="-93.08"/>
  </r>
  <r>
    <n v="9117"/>
    <x v="4557"/>
    <x v="3"/>
    <x v="617"/>
    <d v="2014-01-25T00:00:00"/>
    <s v="Second Class"/>
    <s v="NS-18505"/>
    <s v="Neola Schneider"/>
    <x v="0"/>
    <s v="United States"/>
    <x v="10"/>
    <x v="9"/>
    <n v="19140"/>
    <x v="3"/>
    <s v="FUR-FU-10002759"/>
    <x v="0"/>
    <x v="5"/>
    <x v="555"/>
    <n v="31.968"/>
    <n v="2"/>
    <n v="0.2"/>
    <n v="6.3936000000000002"/>
  </r>
  <r>
    <n v="9118"/>
    <x v="4557"/>
    <x v="3"/>
    <x v="617"/>
    <d v="2014-01-25T00:00:00"/>
    <s v="Second Class"/>
    <s v="NS-18505"/>
    <s v="Neola Schneider"/>
    <x v="0"/>
    <s v="United States"/>
    <x v="10"/>
    <x v="9"/>
    <n v="19140"/>
    <x v="3"/>
    <s v="FUR-CH-10000309"/>
    <x v="0"/>
    <x v="1"/>
    <x v="765"/>
    <n v="887.27099999999996"/>
    <n v="3"/>
    <n v="0.3"/>
    <n v="-63.3765"/>
  </r>
  <r>
    <n v="9119"/>
    <x v="4557"/>
    <x v="3"/>
    <x v="617"/>
    <d v="2014-01-25T00:00:00"/>
    <s v="Second Class"/>
    <s v="NS-18505"/>
    <s v="Neola Schneider"/>
    <x v="0"/>
    <s v="United States"/>
    <x v="10"/>
    <x v="9"/>
    <n v="19140"/>
    <x v="3"/>
    <s v="OFF-PA-10003673"/>
    <x v="1"/>
    <x v="10"/>
    <x v="971"/>
    <n v="21.696000000000002"/>
    <n v="4"/>
    <n v="0.2"/>
    <n v="7.0511999999999997"/>
  </r>
  <r>
    <n v="9120"/>
    <x v="4558"/>
    <x v="0"/>
    <x v="112"/>
    <d v="2013-06-13T00:00:00"/>
    <s v="Standard Class"/>
    <s v="RB-19795"/>
    <s v="Ross Baird"/>
    <x v="2"/>
    <s v="United States"/>
    <x v="1"/>
    <x v="1"/>
    <n v="90036"/>
    <x v="1"/>
    <s v="OFF-LA-10000452"/>
    <x v="1"/>
    <x v="2"/>
    <x v="804"/>
    <n v="22.05"/>
    <n v="7"/>
    <n v="0"/>
    <n v="10.584"/>
  </r>
  <r>
    <n v="9121"/>
    <x v="4558"/>
    <x v="0"/>
    <x v="112"/>
    <d v="2013-06-13T00:00:00"/>
    <s v="Standard Class"/>
    <s v="RB-19795"/>
    <s v="Ross Baird"/>
    <x v="2"/>
    <s v="United States"/>
    <x v="1"/>
    <x v="1"/>
    <n v="90036"/>
    <x v="1"/>
    <s v="OFF-PA-10000210"/>
    <x v="1"/>
    <x v="10"/>
    <x v="1828"/>
    <n v="99.9"/>
    <n v="5"/>
    <n v="0"/>
    <n v="46.953000000000003"/>
  </r>
  <r>
    <n v="9122"/>
    <x v="4559"/>
    <x v="3"/>
    <x v="257"/>
    <d v="2014-03-21T00:00:00"/>
    <s v="Second Class"/>
    <s v="JK-15325"/>
    <s v="Jason Klamczynski"/>
    <x v="1"/>
    <s v="United States"/>
    <x v="1"/>
    <x v="1"/>
    <n v="90032"/>
    <x v="1"/>
    <s v="OFF-AP-10000358"/>
    <x v="1"/>
    <x v="9"/>
    <x v="95"/>
    <n v="90.86"/>
    <n v="7"/>
    <n v="0"/>
    <n v="26.349399999999999"/>
  </r>
  <r>
    <n v="9123"/>
    <x v="4560"/>
    <x v="3"/>
    <x v="221"/>
    <d v="2014-11-25T00:00:00"/>
    <s v="Same Day"/>
    <s v="PR-18880"/>
    <s v="Patrick Ryan"/>
    <x v="0"/>
    <s v="United States"/>
    <x v="8"/>
    <x v="1"/>
    <n v="94109"/>
    <x v="1"/>
    <s v="OFF-PA-10002137"/>
    <x v="1"/>
    <x v="10"/>
    <x v="560"/>
    <n v="7.78"/>
    <n v="1"/>
    <n v="0"/>
    <n v="3.5009999999999999"/>
  </r>
  <r>
    <n v="9124"/>
    <x v="4561"/>
    <x v="0"/>
    <x v="491"/>
    <d v="2013-11-29T00:00:00"/>
    <s v="Second Class"/>
    <s v="EH-13945"/>
    <s v="Eric Hoffmann"/>
    <x v="0"/>
    <s v="United States"/>
    <x v="10"/>
    <x v="9"/>
    <n v="19120"/>
    <x v="3"/>
    <s v="OFF-BI-10003364"/>
    <x v="1"/>
    <x v="8"/>
    <x v="698"/>
    <n v="78.759"/>
    <n v="9"/>
    <n v="0.7"/>
    <n v="-57.756599999999999"/>
  </r>
  <r>
    <n v="9125"/>
    <x v="4562"/>
    <x v="0"/>
    <x v="298"/>
    <d v="2013-08-21T00:00:00"/>
    <s v="Second Class"/>
    <s v="MA-17560"/>
    <s v="Matt Abelman"/>
    <x v="2"/>
    <s v="United States"/>
    <x v="12"/>
    <x v="5"/>
    <n v="77070"/>
    <x v="2"/>
    <s v="FUR-FU-10001940"/>
    <x v="0"/>
    <x v="5"/>
    <x v="33"/>
    <n v="9.5519999999999996"/>
    <n v="3"/>
    <n v="0.6"/>
    <n v="-3.8208000000000002"/>
  </r>
  <r>
    <n v="9126"/>
    <x v="4562"/>
    <x v="0"/>
    <x v="298"/>
    <d v="2013-08-21T00:00:00"/>
    <s v="Second Class"/>
    <s v="MA-17560"/>
    <s v="Matt Abelman"/>
    <x v="2"/>
    <s v="United States"/>
    <x v="12"/>
    <x v="5"/>
    <n v="77070"/>
    <x v="2"/>
    <s v="FUR-FU-10000320"/>
    <x v="0"/>
    <x v="5"/>
    <x v="1512"/>
    <n v="5.3440000000000003"/>
    <n v="4"/>
    <n v="0.6"/>
    <n v="-2.1375999999999999"/>
  </r>
  <r>
    <n v="9127"/>
    <x v="4563"/>
    <x v="1"/>
    <x v="109"/>
    <d v="2012-03-12T00:00:00"/>
    <s v="Standard Class"/>
    <s v="MA-17995"/>
    <s v="Michelle Arnett"/>
    <x v="2"/>
    <s v="United States"/>
    <x v="324"/>
    <x v="27"/>
    <n v="88001"/>
    <x v="1"/>
    <s v="OFF-AR-10004441"/>
    <x v="1"/>
    <x v="6"/>
    <x v="153"/>
    <n v="8.2799999999999994"/>
    <n v="2"/>
    <n v="0"/>
    <n v="3.4775999999999998"/>
  </r>
  <r>
    <n v="9128"/>
    <x v="4564"/>
    <x v="3"/>
    <x v="1126"/>
    <d v="2014-02-06T00:00:00"/>
    <s v="Standard Class"/>
    <s v="JL-15505"/>
    <s v="Jeremy Lonsdale"/>
    <x v="0"/>
    <s v="United States"/>
    <x v="12"/>
    <x v="5"/>
    <n v="77070"/>
    <x v="2"/>
    <s v="OFF-ST-10002182"/>
    <x v="1"/>
    <x v="4"/>
    <x v="1732"/>
    <n v="50.136000000000003"/>
    <n v="3"/>
    <n v="0.2"/>
    <n v="-11.2806"/>
  </r>
  <r>
    <n v="9129"/>
    <x v="4565"/>
    <x v="3"/>
    <x v="507"/>
    <d v="2014-06-09T00:00:00"/>
    <s v="First Class"/>
    <s v="AS-10045"/>
    <s v="Aaron Smayling"/>
    <x v="1"/>
    <s v="United States"/>
    <x v="252"/>
    <x v="21"/>
    <n v="97756"/>
    <x v="1"/>
    <s v="OFF-BI-10002931"/>
    <x v="1"/>
    <x v="8"/>
    <x v="727"/>
    <n v="88.073999999999998"/>
    <n v="7"/>
    <n v="0.7"/>
    <n v="-58.716000000000001"/>
  </r>
  <r>
    <n v="9130"/>
    <x v="4566"/>
    <x v="0"/>
    <x v="830"/>
    <d v="2013-03-27T00:00:00"/>
    <s v="Second Class"/>
    <s v="DC-12850"/>
    <s v="Dan Campbell"/>
    <x v="0"/>
    <s v="United States"/>
    <x v="138"/>
    <x v="24"/>
    <n v="44105"/>
    <x v="3"/>
    <s v="FUR-BO-10004357"/>
    <x v="0"/>
    <x v="0"/>
    <x v="1349"/>
    <n v="301.47000000000003"/>
    <n v="3"/>
    <n v="0.5"/>
    <n v="-241.17599999999999"/>
  </r>
  <r>
    <n v="9131"/>
    <x v="4566"/>
    <x v="0"/>
    <x v="830"/>
    <d v="2013-03-27T00:00:00"/>
    <s v="Second Class"/>
    <s v="DC-12850"/>
    <s v="Dan Campbell"/>
    <x v="0"/>
    <s v="United States"/>
    <x v="138"/>
    <x v="24"/>
    <n v="44105"/>
    <x v="3"/>
    <s v="OFF-AR-10000475"/>
    <x v="1"/>
    <x v="6"/>
    <x v="1111"/>
    <n v="18.655999999999999"/>
    <n v="2"/>
    <n v="0.2"/>
    <n v="1.6324000000000001"/>
  </r>
  <r>
    <n v="9132"/>
    <x v="4567"/>
    <x v="3"/>
    <x v="39"/>
    <d v="2014-02-06T00:00:00"/>
    <s v="Standard Class"/>
    <s v="MD-17860"/>
    <s v="Michael Dominguez"/>
    <x v="1"/>
    <s v="United States"/>
    <x v="517"/>
    <x v="39"/>
    <n v="20707"/>
    <x v="3"/>
    <s v="FUR-FU-10001473"/>
    <x v="0"/>
    <x v="5"/>
    <x v="984"/>
    <n v="27.46"/>
    <n v="2"/>
    <n v="0"/>
    <n v="9.8856000000000002"/>
  </r>
  <r>
    <n v="9133"/>
    <x v="4567"/>
    <x v="3"/>
    <x v="39"/>
    <d v="2014-02-06T00:00:00"/>
    <s v="Standard Class"/>
    <s v="MD-17860"/>
    <s v="Michael Dominguez"/>
    <x v="1"/>
    <s v="United States"/>
    <x v="517"/>
    <x v="39"/>
    <n v="20707"/>
    <x v="3"/>
    <s v="OFF-AP-10001469"/>
    <x v="1"/>
    <x v="9"/>
    <x v="581"/>
    <n v="125.13"/>
    <n v="3"/>
    <n v="0"/>
    <n v="36.287700000000001"/>
  </r>
  <r>
    <n v="9134"/>
    <x v="4568"/>
    <x v="1"/>
    <x v="284"/>
    <d v="2012-04-09T00:00:00"/>
    <s v="Standard Class"/>
    <s v="RH-19510"/>
    <s v="Rick Huthwaite"/>
    <x v="2"/>
    <s v="United States"/>
    <x v="70"/>
    <x v="1"/>
    <n v="92037"/>
    <x v="1"/>
    <s v="TEC-PH-10004447"/>
    <x v="2"/>
    <x v="7"/>
    <x v="857"/>
    <n v="555.96"/>
    <n v="5"/>
    <n v="0.2"/>
    <n v="41.697000000000003"/>
  </r>
  <r>
    <n v="9135"/>
    <x v="4569"/>
    <x v="0"/>
    <x v="408"/>
    <d v="2013-04-18T00:00:00"/>
    <s v="Standard Class"/>
    <s v="TB-21175"/>
    <s v="Thomas Boland"/>
    <x v="1"/>
    <s v="United States"/>
    <x v="481"/>
    <x v="3"/>
    <n v="27893"/>
    <x v="0"/>
    <s v="OFF-ST-10001469"/>
    <x v="1"/>
    <x v="4"/>
    <x v="394"/>
    <n v="129.55199999999999"/>
    <n v="3"/>
    <n v="0.2"/>
    <n v="-22.671600000000002"/>
  </r>
  <r>
    <n v="9136"/>
    <x v="4569"/>
    <x v="0"/>
    <x v="408"/>
    <d v="2013-04-18T00:00:00"/>
    <s v="Standard Class"/>
    <s v="TB-21175"/>
    <s v="Thomas Boland"/>
    <x v="1"/>
    <s v="United States"/>
    <x v="481"/>
    <x v="3"/>
    <n v="27893"/>
    <x v="0"/>
    <s v="OFF-ST-10000060"/>
    <x v="1"/>
    <x v="4"/>
    <x v="387"/>
    <n v="51.984000000000002"/>
    <n v="1"/>
    <n v="0.2"/>
    <n v="-5.1984000000000004"/>
  </r>
  <r>
    <n v="9137"/>
    <x v="4569"/>
    <x v="0"/>
    <x v="408"/>
    <d v="2013-04-18T00:00:00"/>
    <s v="Standard Class"/>
    <s v="TB-21175"/>
    <s v="Thomas Boland"/>
    <x v="1"/>
    <s v="United States"/>
    <x v="481"/>
    <x v="3"/>
    <n v="27893"/>
    <x v="0"/>
    <s v="OFF-PA-10000807"/>
    <x v="1"/>
    <x v="10"/>
    <x v="1650"/>
    <n v="10.272"/>
    <n v="3"/>
    <n v="0.2"/>
    <n v="3.4668000000000001"/>
  </r>
  <r>
    <n v="9138"/>
    <x v="4570"/>
    <x v="2"/>
    <x v="563"/>
    <d v="2011-10-02T00:00:00"/>
    <s v="Standard Class"/>
    <s v="EB-13930"/>
    <s v="Eric Barreto"/>
    <x v="0"/>
    <s v="United States"/>
    <x v="84"/>
    <x v="2"/>
    <n v="33710"/>
    <x v="0"/>
    <s v="OFF-BI-10000666"/>
    <x v="1"/>
    <x v="8"/>
    <x v="980"/>
    <n v="18.335999999999999"/>
    <n v="2"/>
    <n v="0.7"/>
    <n v="-12.224"/>
  </r>
  <r>
    <n v="9139"/>
    <x v="4570"/>
    <x v="2"/>
    <x v="563"/>
    <d v="2011-10-02T00:00:00"/>
    <s v="Standard Class"/>
    <s v="EB-13930"/>
    <s v="Eric Barreto"/>
    <x v="0"/>
    <s v="United States"/>
    <x v="84"/>
    <x v="2"/>
    <n v="33710"/>
    <x v="0"/>
    <s v="TEC-PH-10002890"/>
    <x v="2"/>
    <x v="7"/>
    <x v="1387"/>
    <n v="180.96"/>
    <n v="5"/>
    <n v="0.2"/>
    <n v="13.571999999999999"/>
  </r>
  <r>
    <n v="9140"/>
    <x v="4571"/>
    <x v="2"/>
    <x v="814"/>
    <d v="2011-08-09T00:00:00"/>
    <s v="Standard Class"/>
    <s v="BM-11785"/>
    <s v="Bryan Mills"/>
    <x v="0"/>
    <s v="United States"/>
    <x v="452"/>
    <x v="10"/>
    <n v="60089"/>
    <x v="2"/>
    <s v="TEC-AC-10000844"/>
    <x v="2"/>
    <x v="11"/>
    <x v="106"/>
    <n v="475.94400000000002"/>
    <n v="7"/>
    <n v="0.2"/>
    <n v="95.188800000000001"/>
  </r>
  <r>
    <n v="9141"/>
    <x v="4572"/>
    <x v="3"/>
    <x v="1033"/>
    <d v="2014-03-10T00:00:00"/>
    <s v="Second Class"/>
    <s v="BT-11530"/>
    <s v="Bradley Talbott"/>
    <x v="2"/>
    <s v="United States"/>
    <x v="1"/>
    <x v="1"/>
    <n v="90049"/>
    <x v="1"/>
    <s v="TEC-AC-10002402"/>
    <x v="2"/>
    <x v="11"/>
    <x v="651"/>
    <n v="159.97999999999999"/>
    <n v="2"/>
    <n v="0"/>
    <n v="47.994"/>
  </r>
  <r>
    <n v="9142"/>
    <x v="4573"/>
    <x v="0"/>
    <x v="64"/>
    <d v="2013-08-09T00:00:00"/>
    <s v="First Class"/>
    <s v="FW-14395"/>
    <s v="Fred Wasserman"/>
    <x v="1"/>
    <s v="United States"/>
    <x v="20"/>
    <x v="15"/>
    <n v="10011"/>
    <x v="3"/>
    <s v="TEC-PH-10003988"/>
    <x v="2"/>
    <x v="7"/>
    <x v="47"/>
    <n v="43.6"/>
    <n v="4"/>
    <n v="0"/>
    <n v="12.208"/>
  </r>
  <r>
    <n v="9143"/>
    <x v="4574"/>
    <x v="3"/>
    <x v="968"/>
    <d v="2014-05-27T00:00:00"/>
    <s v="Standard Class"/>
    <s v="RD-19480"/>
    <s v="Rick Duston"/>
    <x v="0"/>
    <s v="United States"/>
    <x v="98"/>
    <x v="33"/>
    <n v="89115"/>
    <x v="1"/>
    <s v="OFF-BI-10004040"/>
    <x v="1"/>
    <x v="8"/>
    <x v="1478"/>
    <n v="8.2880000000000003"/>
    <n v="2"/>
    <n v="0.2"/>
    <n v="3.0044"/>
  </r>
  <r>
    <n v="9144"/>
    <x v="4574"/>
    <x v="3"/>
    <x v="968"/>
    <d v="2014-05-27T00:00:00"/>
    <s v="Standard Class"/>
    <s v="RD-19480"/>
    <s v="Rick Duston"/>
    <x v="0"/>
    <s v="United States"/>
    <x v="98"/>
    <x v="33"/>
    <n v="89115"/>
    <x v="1"/>
    <s v="TEC-PH-10004094"/>
    <x v="2"/>
    <x v="7"/>
    <x v="1788"/>
    <n v="1123.1279999999999"/>
    <n v="9"/>
    <n v="0.2"/>
    <n v="70.195499999999996"/>
  </r>
  <r>
    <n v="9145"/>
    <x v="4574"/>
    <x v="3"/>
    <x v="968"/>
    <d v="2014-05-27T00:00:00"/>
    <s v="Standard Class"/>
    <s v="RD-19480"/>
    <s v="Rick Duston"/>
    <x v="0"/>
    <s v="United States"/>
    <x v="98"/>
    <x v="33"/>
    <n v="89115"/>
    <x v="1"/>
    <s v="OFF-AP-10000358"/>
    <x v="1"/>
    <x v="9"/>
    <x v="95"/>
    <n v="64.900000000000006"/>
    <n v="5"/>
    <n v="0"/>
    <n v="18.821000000000002"/>
  </r>
  <r>
    <n v="9146"/>
    <x v="4575"/>
    <x v="1"/>
    <x v="1181"/>
    <d v="2012-09-24T00:00:00"/>
    <s v="Standard Class"/>
    <s v="TP-21130"/>
    <s v="Theone Pippenger"/>
    <x v="0"/>
    <s v="United States"/>
    <x v="14"/>
    <x v="10"/>
    <n v="60540"/>
    <x v="2"/>
    <s v="OFF-BI-10000138"/>
    <x v="1"/>
    <x v="8"/>
    <x v="600"/>
    <n v="2.8079999999999998"/>
    <n v="3"/>
    <n v="0.8"/>
    <n v="-4.4927999999999999"/>
  </r>
  <r>
    <n v="9147"/>
    <x v="4576"/>
    <x v="0"/>
    <x v="1156"/>
    <d v="2013-01-27T00:00:00"/>
    <s v="Standard Class"/>
    <s v="CB-12535"/>
    <s v="Claudia Bergmann"/>
    <x v="1"/>
    <s v="United States"/>
    <x v="140"/>
    <x v="42"/>
    <n v="5408"/>
    <x v="3"/>
    <s v="TEC-AC-10002926"/>
    <x v="2"/>
    <x v="11"/>
    <x v="1114"/>
    <n v="99.98"/>
    <n v="2"/>
    <n v="0"/>
    <n v="42.991399999999999"/>
  </r>
  <r>
    <n v="9148"/>
    <x v="4576"/>
    <x v="0"/>
    <x v="1156"/>
    <d v="2013-01-27T00:00:00"/>
    <s v="Standard Class"/>
    <s v="CB-12535"/>
    <s v="Claudia Bergmann"/>
    <x v="1"/>
    <s v="United States"/>
    <x v="140"/>
    <x v="42"/>
    <n v="5408"/>
    <x v="3"/>
    <s v="OFF-AR-10003477"/>
    <x v="1"/>
    <x v="6"/>
    <x v="1829"/>
    <n v="8.0399999999999991"/>
    <n v="6"/>
    <n v="0"/>
    <n v="2.7336"/>
  </r>
  <r>
    <n v="9149"/>
    <x v="4576"/>
    <x v="0"/>
    <x v="1156"/>
    <d v="2013-01-27T00:00:00"/>
    <s v="Standard Class"/>
    <s v="CB-12535"/>
    <s v="Claudia Bergmann"/>
    <x v="1"/>
    <s v="United States"/>
    <x v="140"/>
    <x v="42"/>
    <n v="5408"/>
    <x v="3"/>
    <s v="OFF-ST-10001526"/>
    <x v="1"/>
    <x v="4"/>
    <x v="764"/>
    <n v="1564.29"/>
    <n v="13"/>
    <n v="0"/>
    <n v="406.71539999999999"/>
  </r>
  <r>
    <n v="9150"/>
    <x v="4577"/>
    <x v="2"/>
    <x v="106"/>
    <d v="2011-06-06T00:00:00"/>
    <s v="Standard Class"/>
    <s v="QJ-19255"/>
    <s v="Quincy Jones"/>
    <x v="1"/>
    <s v="United States"/>
    <x v="66"/>
    <x v="12"/>
    <n v="48234"/>
    <x v="2"/>
    <s v="OFF-BI-10001765"/>
    <x v="1"/>
    <x v="8"/>
    <x v="985"/>
    <n v="138.56"/>
    <n v="4"/>
    <n v="0"/>
    <n v="66.508799999999994"/>
  </r>
  <r>
    <n v="9151"/>
    <x v="4577"/>
    <x v="2"/>
    <x v="106"/>
    <d v="2011-06-06T00:00:00"/>
    <s v="Standard Class"/>
    <s v="QJ-19255"/>
    <s v="Quincy Jones"/>
    <x v="1"/>
    <s v="United States"/>
    <x v="66"/>
    <x v="12"/>
    <n v="48234"/>
    <x v="2"/>
    <s v="OFF-AP-10004859"/>
    <x v="1"/>
    <x v="9"/>
    <x v="921"/>
    <n v="65.52"/>
    <n v="5"/>
    <n v="0.1"/>
    <n v="12.375999999999999"/>
  </r>
  <r>
    <n v="9152"/>
    <x v="4578"/>
    <x v="1"/>
    <x v="496"/>
    <d v="2012-09-29T00:00:00"/>
    <s v="Second Class"/>
    <s v="KM-16720"/>
    <s v="Kunst Miller"/>
    <x v="0"/>
    <s v="United States"/>
    <x v="418"/>
    <x v="16"/>
    <n v="85323"/>
    <x v="1"/>
    <s v="OFF-AR-10003179"/>
    <x v="1"/>
    <x v="6"/>
    <x v="1565"/>
    <n v="14.576000000000001"/>
    <n v="2"/>
    <n v="0.2"/>
    <n v="2.3685999999999998"/>
  </r>
  <r>
    <n v="9153"/>
    <x v="4578"/>
    <x v="1"/>
    <x v="496"/>
    <d v="2012-09-29T00:00:00"/>
    <s v="Second Class"/>
    <s v="KM-16720"/>
    <s v="Kunst Miller"/>
    <x v="0"/>
    <s v="United States"/>
    <x v="418"/>
    <x v="16"/>
    <n v="85323"/>
    <x v="1"/>
    <s v="TEC-AC-10002345"/>
    <x v="2"/>
    <x v="11"/>
    <x v="173"/>
    <n v="23.2"/>
    <n v="2"/>
    <n v="0.2"/>
    <n v="1.45"/>
  </r>
  <r>
    <n v="9154"/>
    <x v="4578"/>
    <x v="1"/>
    <x v="496"/>
    <d v="2012-09-29T00:00:00"/>
    <s v="Second Class"/>
    <s v="KM-16720"/>
    <s v="Kunst Miller"/>
    <x v="0"/>
    <s v="United States"/>
    <x v="418"/>
    <x v="16"/>
    <n v="85323"/>
    <x v="1"/>
    <s v="OFF-AR-10001246"/>
    <x v="1"/>
    <x v="6"/>
    <x v="450"/>
    <n v="16.463999999999999"/>
    <n v="7"/>
    <n v="0.2"/>
    <n v="1.8522000000000001"/>
  </r>
  <r>
    <n v="9155"/>
    <x v="4579"/>
    <x v="0"/>
    <x v="1147"/>
    <d v="2013-04-08T00:00:00"/>
    <s v="Second Class"/>
    <s v="KM-16660"/>
    <s v="Khloe Miller"/>
    <x v="0"/>
    <s v="United States"/>
    <x v="10"/>
    <x v="9"/>
    <n v="19140"/>
    <x v="3"/>
    <s v="FUR-FU-10004864"/>
    <x v="0"/>
    <x v="5"/>
    <x v="1710"/>
    <n v="19.312000000000001"/>
    <n v="2"/>
    <n v="0.2"/>
    <n v="3.1381999999999999"/>
  </r>
  <r>
    <n v="9156"/>
    <x v="4580"/>
    <x v="2"/>
    <x v="1213"/>
    <d v="2011-01-29T00:00:00"/>
    <s v="Standard Class"/>
    <s v="IM-15055"/>
    <s v="Ionia McGrath"/>
    <x v="0"/>
    <s v="United States"/>
    <x v="98"/>
    <x v="33"/>
    <n v="89115"/>
    <x v="1"/>
    <s v="OFF-PA-10001804"/>
    <x v="1"/>
    <x v="10"/>
    <x v="128"/>
    <n v="40.08"/>
    <n v="6"/>
    <n v="0"/>
    <n v="19.238399999999999"/>
  </r>
  <r>
    <n v="9157"/>
    <x v="4581"/>
    <x v="2"/>
    <x v="472"/>
    <d v="2011-08-08T00:00:00"/>
    <s v="Standard Class"/>
    <s v="ML-17395"/>
    <s v="Marina Lichtenstein"/>
    <x v="1"/>
    <s v="United States"/>
    <x v="294"/>
    <x v="43"/>
    <n v="4401"/>
    <x v="3"/>
    <s v="OFF-AP-10001271"/>
    <x v="1"/>
    <x v="9"/>
    <x v="469"/>
    <n v="101.96"/>
    <n v="2"/>
    <n v="0"/>
    <n v="27.529199999999999"/>
  </r>
  <r>
    <n v="9158"/>
    <x v="4581"/>
    <x v="2"/>
    <x v="472"/>
    <d v="2011-08-08T00:00:00"/>
    <s v="Standard Class"/>
    <s v="ML-17395"/>
    <s v="Marina Lichtenstein"/>
    <x v="1"/>
    <s v="United States"/>
    <x v="294"/>
    <x v="43"/>
    <n v="4401"/>
    <x v="3"/>
    <s v="OFF-PA-10004353"/>
    <x v="1"/>
    <x v="10"/>
    <x v="1652"/>
    <n v="259.74"/>
    <n v="13"/>
    <n v="0"/>
    <n v="124.6752"/>
  </r>
  <r>
    <n v="9159"/>
    <x v="4581"/>
    <x v="2"/>
    <x v="472"/>
    <d v="2011-08-08T00:00:00"/>
    <s v="Standard Class"/>
    <s v="ML-17395"/>
    <s v="Marina Lichtenstein"/>
    <x v="1"/>
    <s v="United States"/>
    <x v="294"/>
    <x v="43"/>
    <n v="4401"/>
    <x v="3"/>
    <s v="TEC-AC-10002473"/>
    <x v="2"/>
    <x v="11"/>
    <x v="713"/>
    <n v="255.42"/>
    <n v="9"/>
    <n v="0"/>
    <n v="104.7222"/>
  </r>
  <r>
    <n v="9160"/>
    <x v="4582"/>
    <x v="0"/>
    <x v="888"/>
    <d v="2013-08-15T00:00:00"/>
    <s v="Standard Class"/>
    <s v="GH-14410"/>
    <s v="Gary Hansen"/>
    <x v="2"/>
    <s v="United States"/>
    <x v="469"/>
    <x v="18"/>
    <n v="37075"/>
    <x v="0"/>
    <s v="OFF-BI-10003314"/>
    <x v="1"/>
    <x v="8"/>
    <x v="305"/>
    <n v="4.3380000000000001"/>
    <n v="3"/>
    <n v="0.7"/>
    <n v="-3.0366"/>
  </r>
  <r>
    <n v="9161"/>
    <x v="4582"/>
    <x v="0"/>
    <x v="888"/>
    <d v="2013-08-15T00:00:00"/>
    <s v="Standard Class"/>
    <s v="GH-14410"/>
    <s v="Gary Hansen"/>
    <x v="2"/>
    <s v="United States"/>
    <x v="469"/>
    <x v="18"/>
    <n v="37075"/>
    <x v="0"/>
    <s v="OFF-BI-10004465"/>
    <x v="1"/>
    <x v="8"/>
    <x v="732"/>
    <n v="11.88"/>
    <n v="5"/>
    <n v="0.7"/>
    <n v="-7.92"/>
  </r>
  <r>
    <n v="9162"/>
    <x v="4583"/>
    <x v="0"/>
    <x v="16"/>
    <d v="2013-12-13T00:00:00"/>
    <s v="Standard Class"/>
    <s v="AG-10900"/>
    <s v="Arthur Gainer"/>
    <x v="0"/>
    <s v="United States"/>
    <x v="342"/>
    <x v="6"/>
    <n v="54703"/>
    <x v="2"/>
    <s v="FUR-BO-10003450"/>
    <x v="0"/>
    <x v="0"/>
    <x v="1344"/>
    <n v="405.86"/>
    <n v="7"/>
    <n v="0"/>
    <n v="32.468800000000002"/>
  </r>
  <r>
    <n v="9163"/>
    <x v="4583"/>
    <x v="0"/>
    <x v="16"/>
    <d v="2013-12-13T00:00:00"/>
    <s v="Standard Class"/>
    <s v="AG-10900"/>
    <s v="Arthur Gainer"/>
    <x v="0"/>
    <s v="United States"/>
    <x v="342"/>
    <x v="6"/>
    <n v="54703"/>
    <x v="2"/>
    <s v="FUR-CH-10002335"/>
    <x v="0"/>
    <x v="1"/>
    <x v="623"/>
    <n v="680.01"/>
    <n v="3"/>
    <n v="0"/>
    <n v="176.80260000000001"/>
  </r>
  <r>
    <n v="9164"/>
    <x v="4584"/>
    <x v="1"/>
    <x v="1214"/>
    <d v="2012-12-06T00:00:00"/>
    <s v="Standard Class"/>
    <s v="MG-17695"/>
    <s v="Maureen Gnade"/>
    <x v="0"/>
    <s v="United States"/>
    <x v="22"/>
    <x v="10"/>
    <n v="60610"/>
    <x v="2"/>
    <s v="TEC-AC-10003433"/>
    <x v="2"/>
    <x v="11"/>
    <x v="1409"/>
    <n v="2.3759999999999999"/>
    <n v="3"/>
    <n v="0.2"/>
    <n v="0.74250000000000005"/>
  </r>
  <r>
    <n v="9165"/>
    <x v="4584"/>
    <x v="1"/>
    <x v="1214"/>
    <d v="2012-12-06T00:00:00"/>
    <s v="Standard Class"/>
    <s v="MG-17695"/>
    <s v="Maureen Gnade"/>
    <x v="0"/>
    <s v="United States"/>
    <x v="22"/>
    <x v="10"/>
    <n v="60610"/>
    <x v="2"/>
    <s v="OFF-AP-10003849"/>
    <x v="1"/>
    <x v="9"/>
    <x v="833"/>
    <n v="143.12799999999999"/>
    <n v="2"/>
    <n v="0.8"/>
    <n v="-393.60199999999998"/>
  </r>
  <r>
    <n v="9166"/>
    <x v="4585"/>
    <x v="0"/>
    <x v="890"/>
    <d v="2013-06-27T00:00:00"/>
    <s v="Second Class"/>
    <s v="MJ-17740"/>
    <s v="Max Jones"/>
    <x v="0"/>
    <s v="United States"/>
    <x v="70"/>
    <x v="1"/>
    <n v="92037"/>
    <x v="1"/>
    <s v="TEC-MA-10000984"/>
    <x v="2"/>
    <x v="15"/>
    <x v="1811"/>
    <n v="4476.8"/>
    <n v="4"/>
    <n v="0.2"/>
    <n v="503.64"/>
  </r>
  <r>
    <n v="9167"/>
    <x v="4585"/>
    <x v="0"/>
    <x v="890"/>
    <d v="2013-06-27T00:00:00"/>
    <s v="Second Class"/>
    <s v="MJ-17740"/>
    <s v="Max Jones"/>
    <x v="0"/>
    <s v="United States"/>
    <x v="70"/>
    <x v="1"/>
    <n v="92037"/>
    <x v="1"/>
    <s v="OFF-PA-10000418"/>
    <x v="1"/>
    <x v="10"/>
    <x v="961"/>
    <n v="104.85"/>
    <n v="1"/>
    <n v="0"/>
    <n v="50.328000000000003"/>
  </r>
  <r>
    <n v="9168"/>
    <x v="4585"/>
    <x v="0"/>
    <x v="890"/>
    <d v="2013-06-27T00:00:00"/>
    <s v="Second Class"/>
    <s v="MJ-17740"/>
    <s v="Max Jones"/>
    <x v="0"/>
    <s v="United States"/>
    <x v="70"/>
    <x v="1"/>
    <n v="92037"/>
    <x v="1"/>
    <s v="OFF-AP-10001242"/>
    <x v="1"/>
    <x v="9"/>
    <x v="1408"/>
    <n v="241.44"/>
    <n v="3"/>
    <n v="0"/>
    <n v="72.432000000000002"/>
  </r>
  <r>
    <n v="9169"/>
    <x v="4586"/>
    <x v="0"/>
    <x v="543"/>
    <d v="2013-03-20T00:00:00"/>
    <s v="Standard Class"/>
    <s v="SJ-20125"/>
    <s v="Sanjit Jacobs"/>
    <x v="2"/>
    <s v="United States"/>
    <x v="25"/>
    <x v="35"/>
    <n v="39212"/>
    <x v="0"/>
    <s v="OFF-PA-10001954"/>
    <x v="1"/>
    <x v="10"/>
    <x v="595"/>
    <n v="319.76"/>
    <n v="14"/>
    <n v="0"/>
    <n v="147.08959999999999"/>
  </r>
  <r>
    <n v="9170"/>
    <x v="4586"/>
    <x v="0"/>
    <x v="543"/>
    <d v="2013-03-20T00:00:00"/>
    <s v="Standard Class"/>
    <s v="SJ-20125"/>
    <s v="Sanjit Jacobs"/>
    <x v="2"/>
    <s v="United States"/>
    <x v="25"/>
    <x v="35"/>
    <n v="39212"/>
    <x v="0"/>
    <s v="OFF-PA-10001954"/>
    <x v="1"/>
    <x v="10"/>
    <x v="595"/>
    <n v="45.68"/>
    <n v="2"/>
    <n v="0"/>
    <n v="21.012799999999999"/>
  </r>
  <r>
    <n v="9171"/>
    <x v="4587"/>
    <x v="0"/>
    <x v="49"/>
    <d v="2013-02-12T00:00:00"/>
    <s v="Same Day"/>
    <s v="LB-16795"/>
    <s v="Laurel Beltran"/>
    <x v="2"/>
    <s v="United States"/>
    <x v="475"/>
    <x v="1"/>
    <n v="93030"/>
    <x v="1"/>
    <s v="FUR-FU-10000448"/>
    <x v="0"/>
    <x v="5"/>
    <x v="464"/>
    <n v="31.96"/>
    <n v="2"/>
    <n v="0"/>
    <n v="1.5980000000000001"/>
  </r>
  <r>
    <n v="9172"/>
    <x v="4587"/>
    <x v="0"/>
    <x v="49"/>
    <d v="2013-02-12T00:00:00"/>
    <s v="Same Day"/>
    <s v="LB-16795"/>
    <s v="Laurel Beltran"/>
    <x v="2"/>
    <s v="United States"/>
    <x v="475"/>
    <x v="1"/>
    <n v="93030"/>
    <x v="1"/>
    <s v="OFF-PA-10001357"/>
    <x v="1"/>
    <x v="10"/>
    <x v="1032"/>
    <n v="47.9"/>
    <n v="1"/>
    <n v="0"/>
    <n v="22.992000000000001"/>
  </r>
  <r>
    <n v="9173"/>
    <x v="4587"/>
    <x v="0"/>
    <x v="49"/>
    <d v="2013-02-12T00:00:00"/>
    <s v="Same Day"/>
    <s v="LB-16795"/>
    <s v="Laurel Beltran"/>
    <x v="2"/>
    <s v="United States"/>
    <x v="475"/>
    <x v="1"/>
    <n v="93030"/>
    <x v="1"/>
    <s v="OFF-ST-10002292"/>
    <x v="1"/>
    <x v="4"/>
    <x v="863"/>
    <n v="1112.94"/>
    <n v="3"/>
    <n v="0"/>
    <n v="222.58799999999999"/>
  </r>
  <r>
    <n v="9174"/>
    <x v="4587"/>
    <x v="0"/>
    <x v="49"/>
    <d v="2013-02-12T00:00:00"/>
    <s v="Same Day"/>
    <s v="LB-16795"/>
    <s v="Laurel Beltran"/>
    <x v="2"/>
    <s v="United States"/>
    <x v="475"/>
    <x v="1"/>
    <n v="93030"/>
    <x v="1"/>
    <s v="OFF-EN-10001219"/>
    <x v="1"/>
    <x v="12"/>
    <x v="583"/>
    <n v="22.92"/>
    <n v="3"/>
    <n v="0"/>
    <n v="11.2308"/>
  </r>
  <r>
    <n v="9175"/>
    <x v="4588"/>
    <x v="3"/>
    <x v="492"/>
    <d v="2014-06-15T00:00:00"/>
    <s v="Second Class"/>
    <s v="SB-20185"/>
    <s v="Sarah Brown"/>
    <x v="0"/>
    <s v="United States"/>
    <x v="239"/>
    <x v="4"/>
    <n v="98031"/>
    <x v="1"/>
    <s v="TEC-PH-10002564"/>
    <x v="2"/>
    <x v="7"/>
    <x v="976"/>
    <n v="71.975999999999999"/>
    <n v="3"/>
    <n v="0.2"/>
    <n v="8.9969999999999999"/>
  </r>
  <r>
    <n v="9176"/>
    <x v="4588"/>
    <x v="3"/>
    <x v="492"/>
    <d v="2014-06-15T00:00:00"/>
    <s v="Second Class"/>
    <s v="SB-20185"/>
    <s v="Sarah Brown"/>
    <x v="0"/>
    <s v="United States"/>
    <x v="239"/>
    <x v="4"/>
    <n v="98031"/>
    <x v="1"/>
    <s v="OFF-PA-10001639"/>
    <x v="1"/>
    <x v="10"/>
    <x v="972"/>
    <n v="19.440000000000001"/>
    <n v="3"/>
    <n v="0"/>
    <n v="9.3312000000000008"/>
  </r>
  <r>
    <n v="9177"/>
    <x v="4589"/>
    <x v="0"/>
    <x v="690"/>
    <d v="2013-03-25T00:00:00"/>
    <s v="Standard Class"/>
    <s v="CC-12610"/>
    <s v="Corey Catlett"/>
    <x v="1"/>
    <s v="United States"/>
    <x v="316"/>
    <x v="18"/>
    <n v="37211"/>
    <x v="0"/>
    <s v="OFF-BI-10001153"/>
    <x v="1"/>
    <x v="8"/>
    <x v="300"/>
    <n v="31.085999999999999"/>
    <n v="3"/>
    <n v="0.7"/>
    <n v="-20.724"/>
  </r>
  <r>
    <n v="9178"/>
    <x v="4590"/>
    <x v="0"/>
    <x v="696"/>
    <d v="2013-11-19T00:00:00"/>
    <s v="Standard Class"/>
    <s v="DP-13000"/>
    <s v="Darren Powers"/>
    <x v="0"/>
    <s v="United States"/>
    <x v="20"/>
    <x v="15"/>
    <n v="10035"/>
    <x v="3"/>
    <s v="TEC-PH-10003356"/>
    <x v="2"/>
    <x v="7"/>
    <x v="1689"/>
    <n v="13.98"/>
    <n v="2"/>
    <n v="0"/>
    <n v="3.9144000000000001"/>
  </r>
  <r>
    <n v="9179"/>
    <x v="4590"/>
    <x v="0"/>
    <x v="696"/>
    <d v="2013-11-19T00:00:00"/>
    <s v="Standard Class"/>
    <s v="DP-13000"/>
    <s v="Darren Powers"/>
    <x v="0"/>
    <s v="United States"/>
    <x v="20"/>
    <x v="15"/>
    <n v="10035"/>
    <x v="3"/>
    <s v="OFF-AR-10001725"/>
    <x v="1"/>
    <x v="6"/>
    <x v="1540"/>
    <n v="23.65"/>
    <n v="1"/>
    <n v="0"/>
    <n v="6.149"/>
  </r>
  <r>
    <n v="9180"/>
    <x v="4591"/>
    <x v="3"/>
    <x v="783"/>
    <d v="2014-12-08T00:00:00"/>
    <s v="Standard Class"/>
    <s v="JL-15505"/>
    <s v="Jeremy Lonsdale"/>
    <x v="0"/>
    <s v="United States"/>
    <x v="223"/>
    <x v="1"/>
    <n v="92683"/>
    <x v="1"/>
    <s v="TEC-PH-10002415"/>
    <x v="2"/>
    <x v="7"/>
    <x v="1517"/>
    <n v="707.88"/>
    <n v="3"/>
    <n v="0.2"/>
    <n v="44.2425"/>
  </r>
  <r>
    <n v="9181"/>
    <x v="4591"/>
    <x v="3"/>
    <x v="783"/>
    <d v="2014-12-08T00:00:00"/>
    <s v="Standard Class"/>
    <s v="JL-15505"/>
    <s v="Jeremy Lonsdale"/>
    <x v="0"/>
    <s v="United States"/>
    <x v="223"/>
    <x v="1"/>
    <n v="92683"/>
    <x v="1"/>
    <s v="OFF-BI-10003355"/>
    <x v="1"/>
    <x v="8"/>
    <x v="586"/>
    <n v="11.952"/>
    <n v="3"/>
    <n v="0.2"/>
    <n v="4.1832000000000003"/>
  </r>
  <r>
    <n v="9182"/>
    <x v="4591"/>
    <x v="3"/>
    <x v="783"/>
    <d v="2014-12-08T00:00:00"/>
    <s v="Standard Class"/>
    <s v="JL-15505"/>
    <s v="Jeremy Lonsdale"/>
    <x v="0"/>
    <s v="United States"/>
    <x v="223"/>
    <x v="1"/>
    <n v="92683"/>
    <x v="1"/>
    <s v="OFF-BI-10000216"/>
    <x v="1"/>
    <x v="8"/>
    <x v="1625"/>
    <n v="31.128"/>
    <n v="3"/>
    <n v="0.2"/>
    <n v="11.673"/>
  </r>
  <r>
    <n v="9183"/>
    <x v="4591"/>
    <x v="3"/>
    <x v="783"/>
    <d v="2014-12-08T00:00:00"/>
    <s v="Standard Class"/>
    <s v="JL-15505"/>
    <s v="Jeremy Lonsdale"/>
    <x v="0"/>
    <s v="United States"/>
    <x v="223"/>
    <x v="1"/>
    <n v="92683"/>
    <x v="1"/>
    <s v="TEC-AC-10004803"/>
    <x v="2"/>
    <x v="11"/>
    <x v="1756"/>
    <n v="55.76"/>
    <n v="4"/>
    <n v="0"/>
    <n v="7.8064"/>
  </r>
  <r>
    <n v="9184"/>
    <x v="4591"/>
    <x v="3"/>
    <x v="783"/>
    <d v="2014-12-08T00:00:00"/>
    <s v="Standard Class"/>
    <s v="JL-15505"/>
    <s v="Jeremy Lonsdale"/>
    <x v="0"/>
    <s v="United States"/>
    <x v="223"/>
    <x v="1"/>
    <n v="92683"/>
    <x v="1"/>
    <s v="OFF-PA-10001970"/>
    <x v="1"/>
    <x v="10"/>
    <x v="311"/>
    <n v="24.56"/>
    <n v="2"/>
    <n v="0"/>
    <n v="11.543200000000001"/>
  </r>
  <r>
    <n v="9185"/>
    <x v="4591"/>
    <x v="3"/>
    <x v="783"/>
    <d v="2014-12-08T00:00:00"/>
    <s v="Standard Class"/>
    <s v="JL-15505"/>
    <s v="Jeremy Lonsdale"/>
    <x v="0"/>
    <s v="United States"/>
    <x v="223"/>
    <x v="1"/>
    <n v="92683"/>
    <x v="1"/>
    <s v="FUR-FU-10004848"/>
    <x v="0"/>
    <x v="5"/>
    <x v="28"/>
    <n v="51.75"/>
    <n v="1"/>
    <n v="0"/>
    <n v="15.525"/>
  </r>
  <r>
    <n v="9186"/>
    <x v="4591"/>
    <x v="3"/>
    <x v="783"/>
    <d v="2014-12-08T00:00:00"/>
    <s v="Standard Class"/>
    <s v="JL-15505"/>
    <s v="Jeremy Lonsdale"/>
    <x v="0"/>
    <s v="United States"/>
    <x v="223"/>
    <x v="1"/>
    <n v="92683"/>
    <x v="1"/>
    <s v="FUR-CH-10002317"/>
    <x v="0"/>
    <x v="1"/>
    <x v="1830"/>
    <n v="207.184"/>
    <n v="1"/>
    <n v="0.2"/>
    <n v="25.898"/>
  </r>
  <r>
    <n v="9187"/>
    <x v="4591"/>
    <x v="3"/>
    <x v="783"/>
    <d v="2014-12-08T00:00:00"/>
    <s v="Standard Class"/>
    <s v="JL-15505"/>
    <s v="Jeremy Lonsdale"/>
    <x v="0"/>
    <s v="United States"/>
    <x v="223"/>
    <x v="1"/>
    <n v="92683"/>
    <x v="1"/>
    <s v="OFF-AP-10002534"/>
    <x v="1"/>
    <x v="9"/>
    <x v="1193"/>
    <n v="1473.1"/>
    <n v="5"/>
    <n v="0"/>
    <n v="412.46800000000002"/>
  </r>
  <r>
    <n v="9188"/>
    <x v="4592"/>
    <x v="1"/>
    <x v="291"/>
    <d v="2012-08-25T00:00:00"/>
    <s v="Standard Class"/>
    <s v="SM-20320"/>
    <s v="Sean Miller"/>
    <x v="2"/>
    <s v="United States"/>
    <x v="227"/>
    <x v="9"/>
    <n v="18103"/>
    <x v="3"/>
    <s v="OFF-SU-10001935"/>
    <x v="1"/>
    <x v="14"/>
    <x v="33"/>
    <n v="3.488"/>
    <n v="2"/>
    <n v="0.2"/>
    <n v="-0.6976"/>
  </r>
  <r>
    <n v="9189"/>
    <x v="4592"/>
    <x v="1"/>
    <x v="291"/>
    <d v="2012-08-25T00:00:00"/>
    <s v="Standard Class"/>
    <s v="SM-20320"/>
    <s v="Sean Miller"/>
    <x v="2"/>
    <s v="United States"/>
    <x v="227"/>
    <x v="9"/>
    <n v="18103"/>
    <x v="3"/>
    <s v="TEC-AC-10000290"/>
    <x v="2"/>
    <x v="11"/>
    <x v="232"/>
    <n v="21.728000000000002"/>
    <n v="4"/>
    <n v="0.2"/>
    <n v="3.8024"/>
  </r>
  <r>
    <n v="9190"/>
    <x v="4592"/>
    <x v="1"/>
    <x v="291"/>
    <d v="2012-08-25T00:00:00"/>
    <s v="Standard Class"/>
    <s v="SM-20320"/>
    <s v="Sean Miller"/>
    <x v="2"/>
    <s v="United States"/>
    <x v="227"/>
    <x v="9"/>
    <n v="18103"/>
    <x v="3"/>
    <s v="OFF-ST-10002574"/>
    <x v="1"/>
    <x v="4"/>
    <x v="926"/>
    <n v="663.072"/>
    <n v="6"/>
    <n v="0.2"/>
    <n v="-165.768"/>
  </r>
  <r>
    <n v="9191"/>
    <x v="4592"/>
    <x v="1"/>
    <x v="291"/>
    <d v="2012-08-25T00:00:00"/>
    <s v="Standard Class"/>
    <s v="SM-20320"/>
    <s v="Sean Miller"/>
    <x v="2"/>
    <s v="United States"/>
    <x v="227"/>
    <x v="9"/>
    <n v="18103"/>
    <x v="3"/>
    <s v="OFF-BI-10004519"/>
    <x v="1"/>
    <x v="8"/>
    <x v="880"/>
    <n v="99.587999999999994"/>
    <n v="2"/>
    <n v="0.7"/>
    <n v="-82.99"/>
  </r>
  <r>
    <n v="9192"/>
    <x v="4592"/>
    <x v="1"/>
    <x v="291"/>
    <d v="2012-08-25T00:00:00"/>
    <s v="Standard Class"/>
    <s v="SM-20320"/>
    <s v="Sean Miller"/>
    <x v="2"/>
    <s v="United States"/>
    <x v="227"/>
    <x v="9"/>
    <n v="18103"/>
    <x v="3"/>
    <s v="OFF-PA-10003625"/>
    <x v="1"/>
    <x v="10"/>
    <x v="750"/>
    <n v="49.567999999999998"/>
    <n v="2"/>
    <n v="0.2"/>
    <n v="15.49"/>
  </r>
  <r>
    <n v="9193"/>
    <x v="4593"/>
    <x v="1"/>
    <x v="121"/>
    <d v="2012-07-11T00:00:00"/>
    <s v="Standard Class"/>
    <s v="BB-10990"/>
    <s v="Barry Blumstein"/>
    <x v="1"/>
    <s v="United States"/>
    <x v="52"/>
    <x v="5"/>
    <n v="78207"/>
    <x v="2"/>
    <s v="OFF-BI-10001524"/>
    <x v="1"/>
    <x v="8"/>
    <x v="298"/>
    <n v="29.372"/>
    <n v="7"/>
    <n v="0.8"/>
    <n v="-46.995199999999997"/>
  </r>
  <r>
    <n v="9194"/>
    <x v="4593"/>
    <x v="1"/>
    <x v="121"/>
    <d v="2012-07-11T00:00:00"/>
    <s v="Standard Class"/>
    <s v="BB-10990"/>
    <s v="Barry Blumstein"/>
    <x v="1"/>
    <s v="United States"/>
    <x v="52"/>
    <x v="5"/>
    <n v="78207"/>
    <x v="2"/>
    <s v="TEC-PH-10002200"/>
    <x v="2"/>
    <x v="7"/>
    <x v="1471"/>
    <n v="344.70400000000001"/>
    <n v="2"/>
    <n v="0.2"/>
    <n v="38.779200000000003"/>
  </r>
  <r>
    <n v="9195"/>
    <x v="4594"/>
    <x v="2"/>
    <x v="953"/>
    <d v="2011-06-12T00:00:00"/>
    <s v="Standard Class"/>
    <s v="PB-19150"/>
    <s v="Philip Brown"/>
    <x v="0"/>
    <s v="United States"/>
    <x v="418"/>
    <x v="16"/>
    <n v="85323"/>
    <x v="1"/>
    <s v="OFF-SU-10001664"/>
    <x v="1"/>
    <x v="14"/>
    <x v="1232"/>
    <n v="47.991999999999997"/>
    <n v="7"/>
    <n v="0.2"/>
    <n v="3.5994000000000002"/>
  </r>
  <r>
    <n v="9196"/>
    <x v="4594"/>
    <x v="2"/>
    <x v="953"/>
    <d v="2011-06-12T00:00:00"/>
    <s v="Standard Class"/>
    <s v="PB-19150"/>
    <s v="Philip Brown"/>
    <x v="0"/>
    <s v="United States"/>
    <x v="418"/>
    <x v="16"/>
    <n v="85323"/>
    <x v="1"/>
    <s v="TEC-AC-10002550"/>
    <x v="2"/>
    <x v="11"/>
    <x v="1539"/>
    <n v="102.24"/>
    <n v="4"/>
    <n v="0.2"/>
    <n v="-16.614000000000001"/>
  </r>
  <r>
    <n v="9197"/>
    <x v="4595"/>
    <x v="2"/>
    <x v="1025"/>
    <d v="2011-05-15T00:00:00"/>
    <s v="Standard Class"/>
    <s v="GM-14680"/>
    <s v="Greg Matthias"/>
    <x v="0"/>
    <s v="United States"/>
    <x v="49"/>
    <x v="1"/>
    <n v="95123"/>
    <x v="1"/>
    <s v="OFF-PA-10004353"/>
    <x v="1"/>
    <x v="10"/>
    <x v="1652"/>
    <n v="39.96"/>
    <n v="2"/>
    <n v="0"/>
    <n v="19.180800000000001"/>
  </r>
  <r>
    <n v="9198"/>
    <x v="4595"/>
    <x v="2"/>
    <x v="1025"/>
    <d v="2011-05-15T00:00:00"/>
    <s v="Standard Class"/>
    <s v="GM-14680"/>
    <s v="Greg Matthias"/>
    <x v="0"/>
    <s v="United States"/>
    <x v="49"/>
    <x v="1"/>
    <n v="95123"/>
    <x v="1"/>
    <s v="TEC-PH-10001817"/>
    <x v="2"/>
    <x v="7"/>
    <x v="1097"/>
    <n v="1432"/>
    <n v="5"/>
    <n v="0.2"/>
    <n v="125.3"/>
  </r>
  <r>
    <n v="9199"/>
    <x v="4595"/>
    <x v="2"/>
    <x v="1025"/>
    <d v="2011-05-15T00:00:00"/>
    <s v="Standard Class"/>
    <s v="GM-14680"/>
    <s v="Greg Matthias"/>
    <x v="0"/>
    <s v="United States"/>
    <x v="49"/>
    <x v="1"/>
    <n v="95123"/>
    <x v="1"/>
    <s v="OFF-SU-10004737"/>
    <x v="1"/>
    <x v="14"/>
    <x v="1704"/>
    <n v="41.04"/>
    <n v="6"/>
    <n v="0"/>
    <n v="11.0808"/>
  </r>
  <r>
    <n v="9200"/>
    <x v="4595"/>
    <x v="2"/>
    <x v="1025"/>
    <d v="2011-05-15T00:00:00"/>
    <s v="Standard Class"/>
    <s v="GM-14680"/>
    <s v="Greg Matthias"/>
    <x v="0"/>
    <s v="United States"/>
    <x v="49"/>
    <x v="1"/>
    <n v="95123"/>
    <x v="1"/>
    <s v="FUR-CH-10002320"/>
    <x v="0"/>
    <x v="1"/>
    <x v="1454"/>
    <n v="256.78399999999999"/>
    <n v="1"/>
    <n v="0.2"/>
    <n v="32.097999999999999"/>
  </r>
  <r>
    <n v="9201"/>
    <x v="4596"/>
    <x v="0"/>
    <x v="508"/>
    <d v="2013-10-21T00:00:00"/>
    <s v="First Class"/>
    <s v="NR-18550"/>
    <s v="Nick Radford"/>
    <x v="0"/>
    <s v="United States"/>
    <x v="275"/>
    <x v="30"/>
    <n v="8861"/>
    <x v="3"/>
    <s v="FUR-BO-10001337"/>
    <x v="0"/>
    <x v="0"/>
    <x v="425"/>
    <n v="120.98"/>
    <n v="1"/>
    <n v="0"/>
    <n v="12.098000000000001"/>
  </r>
  <r>
    <n v="9202"/>
    <x v="4596"/>
    <x v="0"/>
    <x v="508"/>
    <d v="2013-10-21T00:00:00"/>
    <s v="First Class"/>
    <s v="NR-18550"/>
    <s v="Nick Radford"/>
    <x v="0"/>
    <s v="United States"/>
    <x v="275"/>
    <x v="30"/>
    <n v="8861"/>
    <x v="3"/>
    <s v="OFF-BI-10004584"/>
    <x v="1"/>
    <x v="8"/>
    <x v="378"/>
    <n v="315.98"/>
    <n v="1"/>
    <n v="0"/>
    <n v="148.51060000000001"/>
  </r>
  <r>
    <n v="9203"/>
    <x v="4597"/>
    <x v="0"/>
    <x v="859"/>
    <d v="2013-04-11T00:00:00"/>
    <s v="Standard Class"/>
    <s v="EH-13765"/>
    <s v="Edward Hooks"/>
    <x v="1"/>
    <s v="United States"/>
    <x v="20"/>
    <x v="15"/>
    <n v="10011"/>
    <x v="3"/>
    <s v="OFF-BI-10004817"/>
    <x v="1"/>
    <x v="8"/>
    <x v="1199"/>
    <n v="28.751999999999999"/>
    <n v="3"/>
    <n v="0.2"/>
    <n v="10.0632"/>
  </r>
  <r>
    <n v="9204"/>
    <x v="4597"/>
    <x v="0"/>
    <x v="859"/>
    <d v="2013-04-11T00:00:00"/>
    <s v="Standard Class"/>
    <s v="EH-13765"/>
    <s v="Edward Hooks"/>
    <x v="1"/>
    <s v="United States"/>
    <x v="20"/>
    <x v="15"/>
    <n v="10011"/>
    <x v="3"/>
    <s v="OFF-AR-10004602"/>
    <x v="1"/>
    <x v="6"/>
    <x v="1217"/>
    <n v="114.95"/>
    <n v="5"/>
    <n v="0"/>
    <n v="32.186"/>
  </r>
  <r>
    <n v="9205"/>
    <x v="4598"/>
    <x v="0"/>
    <x v="49"/>
    <d v="2013-06-12T00:00:00"/>
    <s v="Standard Class"/>
    <s v="FH-14365"/>
    <s v="Fred Hopkins"/>
    <x v="1"/>
    <s v="United States"/>
    <x v="1"/>
    <x v="1"/>
    <n v="90004"/>
    <x v="1"/>
    <s v="OFF-AR-10001149"/>
    <x v="1"/>
    <x v="6"/>
    <x v="130"/>
    <n v="23.04"/>
    <n v="8"/>
    <n v="0"/>
    <n v="6.9119999999999999"/>
  </r>
  <r>
    <n v="9206"/>
    <x v="4599"/>
    <x v="0"/>
    <x v="438"/>
    <d v="2013-04-22T00:00:00"/>
    <s v="Same Day"/>
    <s v="BT-11680"/>
    <s v="Brian Thompson"/>
    <x v="0"/>
    <s v="United States"/>
    <x v="451"/>
    <x v="29"/>
    <n v="6460"/>
    <x v="3"/>
    <s v="OFF-AR-10004817"/>
    <x v="1"/>
    <x v="6"/>
    <x v="906"/>
    <n v="15.48"/>
    <n v="3"/>
    <n v="0"/>
    <n v="4.4892000000000003"/>
  </r>
  <r>
    <n v="9207"/>
    <x v="4599"/>
    <x v="0"/>
    <x v="438"/>
    <d v="2013-04-22T00:00:00"/>
    <s v="Same Day"/>
    <s v="BT-11680"/>
    <s v="Brian Thompson"/>
    <x v="0"/>
    <s v="United States"/>
    <x v="451"/>
    <x v="29"/>
    <n v="6460"/>
    <x v="3"/>
    <s v="OFF-PA-10003797"/>
    <x v="1"/>
    <x v="10"/>
    <x v="1701"/>
    <n v="51.84"/>
    <n v="8"/>
    <n v="0"/>
    <n v="24.883199999999999"/>
  </r>
  <r>
    <n v="9208"/>
    <x v="4600"/>
    <x v="3"/>
    <x v="646"/>
    <d v="2014-08-08T00:00:00"/>
    <s v="Standard Class"/>
    <s v="AB-10105"/>
    <s v="Adrian Barton"/>
    <x v="0"/>
    <s v="United States"/>
    <x v="41"/>
    <x v="10"/>
    <n v="61701"/>
    <x v="2"/>
    <s v="TEC-AC-10000682"/>
    <x v="2"/>
    <x v="11"/>
    <x v="1327"/>
    <n v="39.816000000000003"/>
    <n v="3"/>
    <n v="0.2"/>
    <n v="7.4654999999999996"/>
  </r>
  <r>
    <n v="9209"/>
    <x v="4601"/>
    <x v="3"/>
    <x v="646"/>
    <d v="2014-09-08T00:00:00"/>
    <s v="Second Class"/>
    <s v="SC-20230"/>
    <s v="Scot Coram"/>
    <x v="1"/>
    <s v="United States"/>
    <x v="4"/>
    <x v="4"/>
    <n v="98105"/>
    <x v="1"/>
    <s v="OFF-ST-10003996"/>
    <x v="1"/>
    <x v="4"/>
    <x v="1203"/>
    <n v="16.059999999999999"/>
    <n v="1"/>
    <n v="0"/>
    <n v="4.1756000000000002"/>
  </r>
  <r>
    <n v="9210"/>
    <x v="4602"/>
    <x v="3"/>
    <x v="157"/>
    <d v="2014-12-15T00:00:00"/>
    <s v="Second Class"/>
    <s v="RS-19870"/>
    <s v="Roy Skaria"/>
    <x v="2"/>
    <s v="United States"/>
    <x v="140"/>
    <x v="23"/>
    <n v="52601"/>
    <x v="2"/>
    <s v="OFF-EN-10003160"/>
    <x v="1"/>
    <x v="12"/>
    <x v="1027"/>
    <n v="7.28"/>
    <n v="1"/>
    <n v="0"/>
    <n v="3.4944000000000002"/>
  </r>
  <r>
    <n v="9211"/>
    <x v="4602"/>
    <x v="3"/>
    <x v="157"/>
    <d v="2014-12-15T00:00:00"/>
    <s v="Second Class"/>
    <s v="RS-19870"/>
    <s v="Roy Skaria"/>
    <x v="2"/>
    <s v="United States"/>
    <x v="140"/>
    <x v="23"/>
    <n v="52601"/>
    <x v="2"/>
    <s v="OFF-BI-10002012"/>
    <x v="1"/>
    <x v="8"/>
    <x v="742"/>
    <n v="5.4"/>
    <n v="3"/>
    <n v="0"/>
    <n v="2.5920000000000001"/>
  </r>
  <r>
    <n v="9212"/>
    <x v="4603"/>
    <x v="1"/>
    <x v="948"/>
    <d v="2012-03-19T00:00:00"/>
    <s v="Standard Class"/>
    <s v="AI-10855"/>
    <s v="Arianne Irving"/>
    <x v="0"/>
    <s v="United States"/>
    <x v="43"/>
    <x v="1"/>
    <n v="95661"/>
    <x v="1"/>
    <s v="OFF-PA-10002105"/>
    <x v="1"/>
    <x v="10"/>
    <x v="269"/>
    <n v="19.440000000000001"/>
    <n v="3"/>
    <n v="0"/>
    <n v="9.3312000000000008"/>
  </r>
  <r>
    <n v="9213"/>
    <x v="4604"/>
    <x v="2"/>
    <x v="589"/>
    <d v="2011-12-15T00:00:00"/>
    <s v="Standard Class"/>
    <s v="DJ-13420"/>
    <s v="Denny Joy"/>
    <x v="1"/>
    <s v="United States"/>
    <x v="8"/>
    <x v="1"/>
    <n v="94110"/>
    <x v="1"/>
    <s v="FUR-FU-10000397"/>
    <x v="0"/>
    <x v="5"/>
    <x v="63"/>
    <n v="39.880000000000003"/>
    <n v="2"/>
    <n v="0"/>
    <n v="11.166399999999999"/>
  </r>
  <r>
    <n v="9214"/>
    <x v="4604"/>
    <x v="2"/>
    <x v="589"/>
    <d v="2011-12-15T00:00:00"/>
    <s v="Standard Class"/>
    <s v="DJ-13420"/>
    <s v="Denny Joy"/>
    <x v="1"/>
    <s v="United States"/>
    <x v="8"/>
    <x v="1"/>
    <n v="94110"/>
    <x v="1"/>
    <s v="FUR-FU-10000758"/>
    <x v="0"/>
    <x v="5"/>
    <x v="1073"/>
    <n v="79.44"/>
    <n v="3"/>
    <n v="0"/>
    <n v="28.598400000000002"/>
  </r>
  <r>
    <n v="9215"/>
    <x v="4605"/>
    <x v="3"/>
    <x v="1033"/>
    <d v="2014-03-10T00:00:00"/>
    <s v="First Class"/>
    <s v="BF-10975"/>
    <s v="Barbara Fisher"/>
    <x v="1"/>
    <s v="United States"/>
    <x v="10"/>
    <x v="9"/>
    <n v="19120"/>
    <x v="3"/>
    <s v="OFF-LA-10004677"/>
    <x v="1"/>
    <x v="2"/>
    <x v="1831"/>
    <n v="20.664000000000001"/>
    <n v="7"/>
    <n v="0.2"/>
    <n v="6.9741"/>
  </r>
  <r>
    <n v="9216"/>
    <x v="4606"/>
    <x v="0"/>
    <x v="831"/>
    <d v="2013-11-27T00:00:00"/>
    <s v="Standard Class"/>
    <s v="TH-21235"/>
    <s v="Tiffany House"/>
    <x v="1"/>
    <s v="United States"/>
    <x v="1"/>
    <x v="1"/>
    <n v="90049"/>
    <x v="1"/>
    <s v="OFF-PA-10004451"/>
    <x v="1"/>
    <x v="10"/>
    <x v="493"/>
    <n v="32.4"/>
    <n v="5"/>
    <n v="0"/>
    <n v="15.552"/>
  </r>
  <r>
    <n v="9217"/>
    <x v="4607"/>
    <x v="3"/>
    <x v="221"/>
    <d v="2014-01-12T00:00:00"/>
    <s v="Standard Class"/>
    <s v="JG-15310"/>
    <s v="Jason Gross"/>
    <x v="1"/>
    <s v="United States"/>
    <x v="372"/>
    <x v="5"/>
    <n v="79762"/>
    <x v="2"/>
    <s v="OFF-AP-10002311"/>
    <x v="1"/>
    <x v="9"/>
    <x v="14"/>
    <n v="13.762"/>
    <n v="1"/>
    <n v="0.8"/>
    <n v="-24.771599999999999"/>
  </r>
  <r>
    <n v="9218"/>
    <x v="4608"/>
    <x v="3"/>
    <x v="237"/>
    <d v="2014-11-18T00:00:00"/>
    <s v="First Class"/>
    <s v="AW-10930"/>
    <s v="Arthur Wiediger"/>
    <x v="2"/>
    <s v="United States"/>
    <x v="31"/>
    <x v="11"/>
    <n v="55407"/>
    <x v="2"/>
    <s v="OFF-EN-10004459"/>
    <x v="1"/>
    <x v="12"/>
    <x v="655"/>
    <n v="15.28"/>
    <n v="2"/>
    <n v="0"/>
    <n v="7.4871999999999996"/>
  </r>
  <r>
    <n v="9219"/>
    <x v="4609"/>
    <x v="1"/>
    <x v="748"/>
    <d v="2012-08-20T00:00:00"/>
    <s v="Standard Class"/>
    <s v="JW-15955"/>
    <s v="Joni Wasserman"/>
    <x v="0"/>
    <s v="United States"/>
    <x v="10"/>
    <x v="9"/>
    <n v="19120"/>
    <x v="3"/>
    <s v="OFF-ST-10002352"/>
    <x v="1"/>
    <x v="4"/>
    <x v="847"/>
    <n v="44.688000000000002"/>
    <n v="7"/>
    <n v="0.2"/>
    <n v="3.3515999999999999"/>
  </r>
  <r>
    <n v="9220"/>
    <x v="4609"/>
    <x v="1"/>
    <x v="748"/>
    <d v="2012-08-20T00:00:00"/>
    <s v="Standard Class"/>
    <s v="JW-15955"/>
    <s v="Joni Wasserman"/>
    <x v="0"/>
    <s v="United States"/>
    <x v="10"/>
    <x v="9"/>
    <n v="19120"/>
    <x v="3"/>
    <s v="FUR-BO-10000780"/>
    <x v="0"/>
    <x v="0"/>
    <x v="1309"/>
    <n v="301.47000000000003"/>
    <n v="3"/>
    <n v="0.5"/>
    <n v="-204.99959999999999"/>
  </r>
  <r>
    <n v="9221"/>
    <x v="4610"/>
    <x v="3"/>
    <x v="119"/>
    <d v="2014-10-15T00:00:00"/>
    <s v="First Class"/>
    <s v="MH-18025"/>
    <s v="Michelle Huthwaite"/>
    <x v="0"/>
    <s v="United States"/>
    <x v="240"/>
    <x v="28"/>
    <n v="70506"/>
    <x v="0"/>
    <s v="OFF-LA-10000248"/>
    <x v="1"/>
    <x v="2"/>
    <x v="1212"/>
    <n v="11.07"/>
    <n v="3"/>
    <n v="0"/>
    <n v="5.2028999999999996"/>
  </r>
  <r>
    <n v="9222"/>
    <x v="4610"/>
    <x v="3"/>
    <x v="119"/>
    <d v="2014-10-15T00:00:00"/>
    <s v="First Class"/>
    <s v="MH-18025"/>
    <s v="Michelle Huthwaite"/>
    <x v="0"/>
    <s v="United States"/>
    <x v="240"/>
    <x v="28"/>
    <n v="70506"/>
    <x v="0"/>
    <s v="FUR-TA-10003473"/>
    <x v="0"/>
    <x v="3"/>
    <x v="214"/>
    <n v="1504.52"/>
    <n v="4"/>
    <n v="0"/>
    <n v="346.03960000000001"/>
  </r>
  <r>
    <n v="9223"/>
    <x v="4610"/>
    <x v="3"/>
    <x v="119"/>
    <d v="2014-10-15T00:00:00"/>
    <s v="First Class"/>
    <s v="MH-18025"/>
    <s v="Michelle Huthwaite"/>
    <x v="0"/>
    <s v="United States"/>
    <x v="240"/>
    <x v="28"/>
    <n v="70506"/>
    <x v="0"/>
    <s v="OFF-PA-10004355"/>
    <x v="1"/>
    <x v="10"/>
    <x v="1094"/>
    <n v="25.92"/>
    <n v="4"/>
    <n v="0"/>
    <n v="12.441599999999999"/>
  </r>
  <r>
    <n v="9224"/>
    <x v="4611"/>
    <x v="3"/>
    <x v="259"/>
    <d v="2014-05-11T00:00:00"/>
    <s v="Same Day"/>
    <s v="FM-14290"/>
    <s v="Frank Merwin"/>
    <x v="2"/>
    <s v="United States"/>
    <x v="518"/>
    <x v="5"/>
    <n v="77803"/>
    <x v="2"/>
    <s v="OFF-BI-10001308"/>
    <x v="1"/>
    <x v="8"/>
    <x v="1351"/>
    <n v="7.5359999999999996"/>
    <n v="6"/>
    <n v="0.8"/>
    <n v="-13.188000000000001"/>
  </r>
  <r>
    <n v="9225"/>
    <x v="4611"/>
    <x v="3"/>
    <x v="259"/>
    <d v="2014-05-11T00:00:00"/>
    <s v="Same Day"/>
    <s v="FM-14290"/>
    <s v="Frank Merwin"/>
    <x v="2"/>
    <s v="United States"/>
    <x v="518"/>
    <x v="5"/>
    <n v="77803"/>
    <x v="2"/>
    <s v="OFF-BI-10003094"/>
    <x v="1"/>
    <x v="8"/>
    <x v="647"/>
    <n v="1.4079999999999999"/>
    <n v="2"/>
    <n v="0.8"/>
    <n v="-2.3231999999999999"/>
  </r>
  <r>
    <n v="9226"/>
    <x v="4611"/>
    <x v="3"/>
    <x v="259"/>
    <d v="2014-05-11T00:00:00"/>
    <s v="Same Day"/>
    <s v="FM-14290"/>
    <s v="Frank Merwin"/>
    <x v="2"/>
    <s v="United States"/>
    <x v="518"/>
    <x v="5"/>
    <n v="77803"/>
    <x v="2"/>
    <s v="OFF-BI-10004040"/>
    <x v="1"/>
    <x v="8"/>
    <x v="1478"/>
    <n v="4.1440000000000001"/>
    <n v="4"/>
    <n v="0.8"/>
    <n v="-6.4231999999999996"/>
  </r>
  <r>
    <n v="9227"/>
    <x v="4611"/>
    <x v="3"/>
    <x v="259"/>
    <d v="2014-05-11T00:00:00"/>
    <s v="Same Day"/>
    <s v="FM-14290"/>
    <s v="Frank Merwin"/>
    <x v="2"/>
    <s v="United States"/>
    <x v="518"/>
    <x v="5"/>
    <n v="77803"/>
    <x v="2"/>
    <s v="OFF-ST-10002485"/>
    <x v="1"/>
    <x v="4"/>
    <x v="209"/>
    <n v="52.752000000000002"/>
    <n v="3"/>
    <n v="0.2"/>
    <n v="-12.528600000000001"/>
  </r>
  <r>
    <n v="9228"/>
    <x v="4612"/>
    <x v="3"/>
    <x v="498"/>
    <d v="2014-03-25T00:00:00"/>
    <s v="Standard Class"/>
    <s v="GZ-14545"/>
    <s v="George Zrebassa"/>
    <x v="1"/>
    <s v="United States"/>
    <x v="1"/>
    <x v="1"/>
    <n v="90008"/>
    <x v="1"/>
    <s v="OFF-AP-10001205"/>
    <x v="1"/>
    <x v="9"/>
    <x v="1285"/>
    <n v="381.36"/>
    <n v="7"/>
    <n v="0"/>
    <n v="106.7808"/>
  </r>
  <r>
    <n v="9229"/>
    <x v="4613"/>
    <x v="2"/>
    <x v="935"/>
    <d v="2011-03-11T00:00:00"/>
    <s v="Same Day"/>
    <s v="TC-21535"/>
    <s v="Tracy Collins"/>
    <x v="2"/>
    <s v="United States"/>
    <x v="1"/>
    <x v="1"/>
    <n v="90049"/>
    <x v="1"/>
    <s v="OFF-AR-10001868"/>
    <x v="1"/>
    <x v="6"/>
    <x v="59"/>
    <n v="6.72"/>
    <n v="4"/>
    <n v="0"/>
    <n v="3.36"/>
  </r>
  <r>
    <n v="9230"/>
    <x v="4614"/>
    <x v="3"/>
    <x v="283"/>
    <d v="2014-07-27T00:00:00"/>
    <s v="First Class"/>
    <s v="TB-21520"/>
    <s v="Tracy Blumstein"/>
    <x v="0"/>
    <s v="United States"/>
    <x v="1"/>
    <x v="1"/>
    <n v="90045"/>
    <x v="1"/>
    <s v="OFF-BI-10003429"/>
    <x v="1"/>
    <x v="8"/>
    <x v="844"/>
    <n v="15.192"/>
    <n v="3"/>
    <n v="0.2"/>
    <n v="5.5071000000000003"/>
  </r>
  <r>
    <n v="9231"/>
    <x v="4614"/>
    <x v="3"/>
    <x v="283"/>
    <d v="2014-07-27T00:00:00"/>
    <s v="First Class"/>
    <s v="TB-21520"/>
    <s v="Tracy Blumstein"/>
    <x v="0"/>
    <s v="United States"/>
    <x v="1"/>
    <x v="1"/>
    <n v="90045"/>
    <x v="1"/>
    <s v="OFF-PA-10002689"/>
    <x v="1"/>
    <x v="10"/>
    <x v="1057"/>
    <n v="58.32"/>
    <n v="9"/>
    <n v="0"/>
    <n v="27.993600000000001"/>
  </r>
  <r>
    <n v="9232"/>
    <x v="4615"/>
    <x v="2"/>
    <x v="422"/>
    <d v="2011-12-31T00:00:00"/>
    <s v="Standard Class"/>
    <s v="RP-19390"/>
    <s v="Resi PÃ¶lking"/>
    <x v="0"/>
    <s v="United States"/>
    <x v="42"/>
    <x v="16"/>
    <n v="85023"/>
    <x v="1"/>
    <s v="OFF-BI-10003650"/>
    <x v="1"/>
    <x v="8"/>
    <x v="115"/>
    <n v="946.76400000000001"/>
    <n v="6"/>
    <n v="0.7"/>
    <n v="-694.29359999999997"/>
  </r>
  <r>
    <n v="9233"/>
    <x v="4616"/>
    <x v="0"/>
    <x v="476"/>
    <d v="2013-07-09T00:00:00"/>
    <s v="Standard Class"/>
    <s v="LR-16915"/>
    <s v="Lena Radford"/>
    <x v="0"/>
    <s v="United States"/>
    <x v="1"/>
    <x v="1"/>
    <n v="90036"/>
    <x v="1"/>
    <s v="FUR-FU-10001889"/>
    <x v="0"/>
    <x v="5"/>
    <x v="1149"/>
    <n v="94.68"/>
    <n v="9"/>
    <n v="0"/>
    <n v="31.244399999999999"/>
  </r>
  <r>
    <n v="9234"/>
    <x v="4616"/>
    <x v="0"/>
    <x v="476"/>
    <d v="2013-07-09T00:00:00"/>
    <s v="Standard Class"/>
    <s v="LR-16915"/>
    <s v="Lena Radford"/>
    <x v="0"/>
    <s v="United States"/>
    <x v="1"/>
    <x v="1"/>
    <n v="90036"/>
    <x v="1"/>
    <s v="OFF-ST-10000321"/>
    <x v="1"/>
    <x v="4"/>
    <x v="1534"/>
    <n v="23.67"/>
    <n v="3"/>
    <n v="0"/>
    <n v="0.94679999999999997"/>
  </r>
  <r>
    <n v="9235"/>
    <x v="4616"/>
    <x v="0"/>
    <x v="476"/>
    <d v="2013-07-09T00:00:00"/>
    <s v="Standard Class"/>
    <s v="LR-16915"/>
    <s v="Lena Radford"/>
    <x v="0"/>
    <s v="United States"/>
    <x v="1"/>
    <x v="1"/>
    <n v="90036"/>
    <x v="1"/>
    <s v="TEC-PH-10001530"/>
    <x v="2"/>
    <x v="7"/>
    <x v="632"/>
    <n v="1091.1679999999999"/>
    <n v="4"/>
    <n v="0.2"/>
    <n v="68.197999999999993"/>
  </r>
  <r>
    <n v="9236"/>
    <x v="4616"/>
    <x v="0"/>
    <x v="476"/>
    <d v="2013-07-09T00:00:00"/>
    <s v="Standard Class"/>
    <s v="LR-16915"/>
    <s v="Lena Radford"/>
    <x v="0"/>
    <s v="United States"/>
    <x v="1"/>
    <x v="1"/>
    <n v="90036"/>
    <x v="1"/>
    <s v="OFF-AR-10004752"/>
    <x v="1"/>
    <x v="6"/>
    <x v="1105"/>
    <n v="18.690000000000001"/>
    <n v="7"/>
    <n v="0"/>
    <n v="5.2332000000000001"/>
  </r>
  <r>
    <n v="9237"/>
    <x v="4616"/>
    <x v="0"/>
    <x v="476"/>
    <d v="2013-07-09T00:00:00"/>
    <s v="Standard Class"/>
    <s v="LR-16915"/>
    <s v="Lena Radford"/>
    <x v="0"/>
    <s v="United States"/>
    <x v="1"/>
    <x v="1"/>
    <n v="90036"/>
    <x v="1"/>
    <s v="FUR-TA-10001539"/>
    <x v="0"/>
    <x v="3"/>
    <x v="10"/>
    <n v="568.72799999999995"/>
    <n v="3"/>
    <n v="0.2"/>
    <n v="28.436399999999999"/>
  </r>
  <r>
    <n v="9238"/>
    <x v="4616"/>
    <x v="0"/>
    <x v="476"/>
    <d v="2013-07-09T00:00:00"/>
    <s v="Standard Class"/>
    <s v="LR-16915"/>
    <s v="Lena Radford"/>
    <x v="0"/>
    <s v="United States"/>
    <x v="1"/>
    <x v="1"/>
    <n v="90036"/>
    <x v="1"/>
    <s v="OFF-BI-10001553"/>
    <x v="1"/>
    <x v="8"/>
    <x v="1293"/>
    <n v="7.3120000000000003"/>
    <n v="1"/>
    <n v="0.2"/>
    <n v="2.5592000000000001"/>
  </r>
  <r>
    <n v="9239"/>
    <x v="4617"/>
    <x v="3"/>
    <x v="512"/>
    <d v="2014-02-15T00:00:00"/>
    <s v="First Class"/>
    <s v="MM-17260"/>
    <s v="Magdelene Morse"/>
    <x v="0"/>
    <s v="United States"/>
    <x v="38"/>
    <x v="24"/>
    <n v="43229"/>
    <x v="3"/>
    <s v="FUR-FU-10003601"/>
    <x v="0"/>
    <x v="5"/>
    <x v="729"/>
    <n v="147.56800000000001"/>
    <n v="2"/>
    <n v="0.2"/>
    <n v="-3.6892"/>
  </r>
  <r>
    <n v="9240"/>
    <x v="4618"/>
    <x v="3"/>
    <x v="855"/>
    <d v="2014-03-11T00:00:00"/>
    <s v="Standard Class"/>
    <s v="NB-18655"/>
    <s v="Nona Balk"/>
    <x v="1"/>
    <s v="United States"/>
    <x v="315"/>
    <x v="2"/>
    <n v="32303"/>
    <x v="0"/>
    <s v="OFF-PA-10001685"/>
    <x v="1"/>
    <x v="10"/>
    <x v="33"/>
    <n v="56.783999999999999"/>
    <n v="7"/>
    <n v="0.2"/>
    <n v="20.584199999999999"/>
  </r>
  <r>
    <n v="9241"/>
    <x v="4618"/>
    <x v="3"/>
    <x v="855"/>
    <d v="2014-03-11T00:00:00"/>
    <s v="Standard Class"/>
    <s v="NB-18655"/>
    <s v="Nona Balk"/>
    <x v="1"/>
    <s v="United States"/>
    <x v="315"/>
    <x v="2"/>
    <n v="32303"/>
    <x v="0"/>
    <s v="OFF-BI-10001097"/>
    <x v="1"/>
    <x v="8"/>
    <x v="789"/>
    <n v="5.6070000000000002"/>
    <n v="3"/>
    <n v="0.7"/>
    <n v="-3.9249000000000001"/>
  </r>
  <r>
    <n v="9242"/>
    <x v="4618"/>
    <x v="3"/>
    <x v="855"/>
    <d v="2014-03-11T00:00:00"/>
    <s v="Standard Class"/>
    <s v="NB-18655"/>
    <s v="Nona Balk"/>
    <x v="1"/>
    <s v="United States"/>
    <x v="315"/>
    <x v="2"/>
    <n v="32303"/>
    <x v="0"/>
    <s v="OFF-AR-10001662"/>
    <x v="1"/>
    <x v="6"/>
    <x v="443"/>
    <n v="6.5759999999999996"/>
    <n v="3"/>
    <n v="0.2"/>
    <n v="0.57540000000000002"/>
  </r>
  <r>
    <n v="9243"/>
    <x v="4619"/>
    <x v="2"/>
    <x v="868"/>
    <d v="2011-07-14T00:00:00"/>
    <s v="Standard Class"/>
    <s v="DS-13030"/>
    <s v="Darrin Sayre"/>
    <x v="2"/>
    <s v="United States"/>
    <x v="8"/>
    <x v="1"/>
    <n v="94122"/>
    <x v="1"/>
    <s v="OFF-BI-10002609"/>
    <x v="1"/>
    <x v="8"/>
    <x v="98"/>
    <n v="14.304"/>
    <n v="6"/>
    <n v="0.2"/>
    <n v="4.6487999999999996"/>
  </r>
  <r>
    <n v="9244"/>
    <x v="4619"/>
    <x v="2"/>
    <x v="868"/>
    <d v="2011-07-14T00:00:00"/>
    <s v="Standard Class"/>
    <s v="DS-13030"/>
    <s v="Darrin Sayre"/>
    <x v="2"/>
    <s v="United States"/>
    <x v="8"/>
    <x v="1"/>
    <n v="94122"/>
    <x v="1"/>
    <s v="FUR-BO-10004218"/>
    <x v="0"/>
    <x v="0"/>
    <x v="1584"/>
    <n v="119.833"/>
    <n v="1"/>
    <n v="0.15"/>
    <n v="7.0490000000000004"/>
  </r>
  <r>
    <n v="9245"/>
    <x v="4619"/>
    <x v="2"/>
    <x v="868"/>
    <d v="2011-07-14T00:00:00"/>
    <s v="Standard Class"/>
    <s v="DS-13030"/>
    <s v="Darrin Sayre"/>
    <x v="2"/>
    <s v="United States"/>
    <x v="8"/>
    <x v="1"/>
    <n v="94122"/>
    <x v="1"/>
    <s v="OFF-AR-10003251"/>
    <x v="1"/>
    <x v="6"/>
    <x v="1041"/>
    <n v="5.56"/>
    <n v="2"/>
    <n v="0"/>
    <n v="2.2240000000000002"/>
  </r>
  <r>
    <n v="9246"/>
    <x v="4619"/>
    <x v="2"/>
    <x v="868"/>
    <d v="2011-07-14T00:00:00"/>
    <s v="Standard Class"/>
    <s v="DS-13030"/>
    <s v="Darrin Sayre"/>
    <x v="2"/>
    <s v="United States"/>
    <x v="8"/>
    <x v="1"/>
    <n v="94122"/>
    <x v="1"/>
    <s v="OFF-PA-10002365"/>
    <x v="1"/>
    <x v="10"/>
    <x v="12"/>
    <n v="32.4"/>
    <n v="5"/>
    <n v="0"/>
    <n v="15.552"/>
  </r>
  <r>
    <n v="9247"/>
    <x v="4620"/>
    <x v="3"/>
    <x v="1053"/>
    <d v="2014-05-27T00:00:00"/>
    <s v="Standard Class"/>
    <s v="VF-21715"/>
    <s v="Vicky Freymann"/>
    <x v="2"/>
    <s v="United States"/>
    <x v="8"/>
    <x v="1"/>
    <n v="94109"/>
    <x v="1"/>
    <s v="OFF-AR-10003651"/>
    <x v="1"/>
    <x v="6"/>
    <x v="276"/>
    <n v="9.84"/>
    <n v="3"/>
    <n v="0"/>
    <n v="2.8536000000000001"/>
  </r>
  <r>
    <n v="9248"/>
    <x v="4620"/>
    <x v="3"/>
    <x v="1053"/>
    <d v="2014-05-27T00:00:00"/>
    <s v="Standard Class"/>
    <s v="VF-21715"/>
    <s v="Vicky Freymann"/>
    <x v="2"/>
    <s v="United States"/>
    <x v="8"/>
    <x v="1"/>
    <n v="94109"/>
    <x v="1"/>
    <s v="OFF-AR-10003732"/>
    <x v="1"/>
    <x v="6"/>
    <x v="321"/>
    <n v="2.78"/>
    <n v="1"/>
    <n v="0"/>
    <n v="0.7228"/>
  </r>
  <r>
    <n v="9249"/>
    <x v="4621"/>
    <x v="0"/>
    <x v="338"/>
    <d v="2013-11-15T00:00:00"/>
    <s v="Standard Class"/>
    <s v="SW-20275"/>
    <s v="Scott Williamson"/>
    <x v="0"/>
    <s v="United States"/>
    <x v="20"/>
    <x v="15"/>
    <n v="10009"/>
    <x v="3"/>
    <s v="OFF-BI-10002557"/>
    <x v="1"/>
    <x v="8"/>
    <x v="246"/>
    <n v="3.64"/>
    <n v="1"/>
    <n v="0.2"/>
    <n v="1.365"/>
  </r>
  <r>
    <n v="9250"/>
    <x v="4621"/>
    <x v="0"/>
    <x v="338"/>
    <d v="2013-11-15T00:00:00"/>
    <s v="Standard Class"/>
    <s v="SW-20275"/>
    <s v="Scott Williamson"/>
    <x v="0"/>
    <s v="United States"/>
    <x v="20"/>
    <x v="15"/>
    <n v="10009"/>
    <x v="3"/>
    <s v="TEC-PH-10003691"/>
    <x v="2"/>
    <x v="7"/>
    <x v="1398"/>
    <n v="881.93"/>
    <n v="7"/>
    <n v="0"/>
    <n v="220.48249999999999"/>
  </r>
  <r>
    <n v="9251"/>
    <x v="4622"/>
    <x v="0"/>
    <x v="499"/>
    <d v="2013-07-12T00:00:00"/>
    <s v="Standard Class"/>
    <s v="PW-19030"/>
    <s v="Pauline Webber"/>
    <x v="1"/>
    <s v="United States"/>
    <x v="292"/>
    <x v="23"/>
    <n v="52302"/>
    <x v="2"/>
    <s v="OFF-BI-10001107"/>
    <x v="1"/>
    <x v="8"/>
    <x v="492"/>
    <n v="115.84"/>
    <n v="8"/>
    <n v="0"/>
    <n v="54.444800000000001"/>
  </r>
  <r>
    <n v="9252"/>
    <x v="4623"/>
    <x v="3"/>
    <x v="580"/>
    <d v="2014-09-03T00:00:00"/>
    <s v="Standard Class"/>
    <s v="KD-16615"/>
    <s v="Ken Dana"/>
    <x v="1"/>
    <s v="United States"/>
    <x v="1"/>
    <x v="1"/>
    <n v="90008"/>
    <x v="1"/>
    <s v="OFF-BI-10004224"/>
    <x v="1"/>
    <x v="8"/>
    <x v="1061"/>
    <n v="107.648"/>
    <n v="2"/>
    <n v="0.2"/>
    <n v="33.64"/>
  </r>
  <r>
    <n v="9253"/>
    <x v="4624"/>
    <x v="3"/>
    <x v="397"/>
    <d v="2014-09-26T00:00:00"/>
    <s v="Second Class"/>
    <s v="DO-13645"/>
    <s v="Doug O'Connell"/>
    <x v="0"/>
    <s v="United States"/>
    <x v="519"/>
    <x v="36"/>
    <n v="71603"/>
    <x v="0"/>
    <s v="TEC-AC-10001114"/>
    <x v="2"/>
    <x v="11"/>
    <x v="1202"/>
    <n v="199.95"/>
    <n v="5"/>
    <n v="0"/>
    <n v="63.984000000000002"/>
  </r>
  <r>
    <n v="9254"/>
    <x v="4624"/>
    <x v="3"/>
    <x v="397"/>
    <d v="2014-09-26T00:00:00"/>
    <s v="Second Class"/>
    <s v="DO-13645"/>
    <s v="Doug O'Connell"/>
    <x v="0"/>
    <s v="United States"/>
    <x v="519"/>
    <x v="36"/>
    <n v="71603"/>
    <x v="0"/>
    <s v="OFF-PA-10002005"/>
    <x v="1"/>
    <x v="10"/>
    <x v="505"/>
    <n v="12.96"/>
    <n v="2"/>
    <n v="0"/>
    <n v="6.2207999999999997"/>
  </r>
  <r>
    <n v="9255"/>
    <x v="4625"/>
    <x v="2"/>
    <x v="1058"/>
    <d v="2011-02-16T00:00:00"/>
    <s v="Second Class"/>
    <s v="GA-14725"/>
    <s v="Guy Armstrong"/>
    <x v="0"/>
    <s v="United States"/>
    <x v="29"/>
    <x v="25"/>
    <n v="65203"/>
    <x v="2"/>
    <s v="FUR-CH-10001146"/>
    <x v="0"/>
    <x v="1"/>
    <x v="64"/>
    <n v="60.89"/>
    <n v="1"/>
    <n v="0"/>
    <n v="15.2225"/>
  </r>
  <r>
    <n v="9256"/>
    <x v="4625"/>
    <x v="2"/>
    <x v="1058"/>
    <d v="2011-02-16T00:00:00"/>
    <s v="Second Class"/>
    <s v="GA-14725"/>
    <s v="Guy Armstrong"/>
    <x v="0"/>
    <s v="United States"/>
    <x v="29"/>
    <x v="25"/>
    <n v="65203"/>
    <x v="2"/>
    <s v="OFF-LA-10004853"/>
    <x v="1"/>
    <x v="2"/>
    <x v="683"/>
    <n v="14.94"/>
    <n v="3"/>
    <n v="0"/>
    <n v="6.8723999999999998"/>
  </r>
  <r>
    <n v="9257"/>
    <x v="4625"/>
    <x v="2"/>
    <x v="1058"/>
    <d v="2011-02-16T00:00:00"/>
    <s v="Second Class"/>
    <s v="GA-14725"/>
    <s v="Guy Armstrong"/>
    <x v="0"/>
    <s v="United States"/>
    <x v="29"/>
    <x v="25"/>
    <n v="65203"/>
    <x v="2"/>
    <s v="OFF-BI-10004728"/>
    <x v="1"/>
    <x v="8"/>
    <x v="539"/>
    <n v="9.64"/>
    <n v="2"/>
    <n v="0"/>
    <n v="4.4344000000000001"/>
  </r>
  <r>
    <n v="9258"/>
    <x v="4625"/>
    <x v="2"/>
    <x v="1058"/>
    <d v="2011-02-16T00:00:00"/>
    <s v="Second Class"/>
    <s v="GA-14725"/>
    <s v="Guy Armstrong"/>
    <x v="0"/>
    <s v="United States"/>
    <x v="29"/>
    <x v="25"/>
    <n v="65203"/>
    <x v="2"/>
    <s v="FUR-FU-10002298"/>
    <x v="0"/>
    <x v="5"/>
    <x v="1296"/>
    <n v="332.94"/>
    <n v="3"/>
    <n v="0"/>
    <n v="53.270400000000002"/>
  </r>
  <r>
    <n v="9259"/>
    <x v="4625"/>
    <x v="2"/>
    <x v="1058"/>
    <d v="2011-02-16T00:00:00"/>
    <s v="Second Class"/>
    <s v="GA-14725"/>
    <s v="Guy Armstrong"/>
    <x v="0"/>
    <s v="United States"/>
    <x v="29"/>
    <x v="25"/>
    <n v="65203"/>
    <x v="2"/>
    <s v="OFF-BI-10004654"/>
    <x v="1"/>
    <x v="8"/>
    <x v="1444"/>
    <n v="51.9"/>
    <n v="3"/>
    <n v="0"/>
    <n v="24.393000000000001"/>
  </r>
  <r>
    <n v="9260"/>
    <x v="4625"/>
    <x v="2"/>
    <x v="1058"/>
    <d v="2011-02-16T00:00:00"/>
    <s v="Second Class"/>
    <s v="GA-14725"/>
    <s v="Guy Armstrong"/>
    <x v="0"/>
    <s v="United States"/>
    <x v="29"/>
    <x v="25"/>
    <n v="65203"/>
    <x v="2"/>
    <s v="OFF-ST-10002583"/>
    <x v="1"/>
    <x v="4"/>
    <x v="566"/>
    <n v="64.959999999999994"/>
    <n v="2"/>
    <n v="0"/>
    <n v="2.5983999999999998"/>
  </r>
  <r>
    <n v="9261"/>
    <x v="4626"/>
    <x v="3"/>
    <x v="343"/>
    <d v="2014-11-15T00:00:00"/>
    <s v="Second Class"/>
    <s v="JL-15505"/>
    <s v="Jeremy Lonsdale"/>
    <x v="0"/>
    <s v="United States"/>
    <x v="520"/>
    <x v="44"/>
    <n v="57401"/>
    <x v="2"/>
    <s v="OFF-SU-10004661"/>
    <x v="1"/>
    <x v="14"/>
    <x v="1748"/>
    <n v="25.5"/>
    <n v="3"/>
    <n v="0"/>
    <n v="6.63"/>
  </r>
  <r>
    <n v="9262"/>
    <x v="4627"/>
    <x v="3"/>
    <x v="264"/>
    <d v="2014-03-09T00:00:00"/>
    <s v="Same Day"/>
    <s v="SU-20665"/>
    <s v="Stephanie Ulpright"/>
    <x v="2"/>
    <s v="United States"/>
    <x v="4"/>
    <x v="4"/>
    <n v="98103"/>
    <x v="1"/>
    <s v="FUR-CH-10003061"/>
    <x v="0"/>
    <x v="1"/>
    <x v="51"/>
    <n v="215.976"/>
    <n v="3"/>
    <n v="0.2"/>
    <n v="-2.6997"/>
  </r>
  <r>
    <n v="9263"/>
    <x v="4628"/>
    <x v="1"/>
    <x v="330"/>
    <d v="2012-10-13T00:00:00"/>
    <s v="Standard Class"/>
    <s v="FM-14380"/>
    <s v="Fred McMath"/>
    <x v="0"/>
    <s v="United States"/>
    <x v="66"/>
    <x v="12"/>
    <n v="48227"/>
    <x v="2"/>
    <s v="FUR-CH-10000513"/>
    <x v="0"/>
    <x v="1"/>
    <x v="70"/>
    <n v="389.97"/>
    <n v="3"/>
    <n v="0"/>
    <n v="35.097299999999997"/>
  </r>
  <r>
    <n v="9264"/>
    <x v="4628"/>
    <x v="1"/>
    <x v="330"/>
    <d v="2012-10-13T00:00:00"/>
    <s v="Standard Class"/>
    <s v="FM-14380"/>
    <s v="Fred McMath"/>
    <x v="0"/>
    <s v="United States"/>
    <x v="66"/>
    <x v="12"/>
    <n v="48227"/>
    <x v="2"/>
    <s v="OFF-AP-10002191"/>
    <x v="1"/>
    <x v="9"/>
    <x v="800"/>
    <n v="269.91000000000003"/>
    <n v="5"/>
    <n v="0.1"/>
    <n v="53.981999999999999"/>
  </r>
  <r>
    <n v="9265"/>
    <x v="4629"/>
    <x v="3"/>
    <x v="221"/>
    <d v="2014-02-12T00:00:00"/>
    <s v="Standard Class"/>
    <s v="MY-17380"/>
    <s v="Maribeth Yedwab"/>
    <x v="1"/>
    <s v="United States"/>
    <x v="26"/>
    <x v="18"/>
    <n v="38109"/>
    <x v="0"/>
    <s v="OFF-BI-10000216"/>
    <x v="1"/>
    <x v="8"/>
    <x v="1625"/>
    <n v="11.673"/>
    <n v="3"/>
    <n v="0.7"/>
    <n v="-7.782"/>
  </r>
  <r>
    <n v="9266"/>
    <x v="4629"/>
    <x v="3"/>
    <x v="221"/>
    <d v="2014-02-12T00:00:00"/>
    <s v="Standard Class"/>
    <s v="MY-17380"/>
    <s v="Maribeth Yedwab"/>
    <x v="1"/>
    <s v="United States"/>
    <x v="26"/>
    <x v="18"/>
    <n v="38109"/>
    <x v="0"/>
    <s v="OFF-EN-10003448"/>
    <x v="1"/>
    <x v="12"/>
    <x v="1702"/>
    <n v="64.847999999999999"/>
    <n v="7"/>
    <n v="0.2"/>
    <n v="24.318000000000001"/>
  </r>
  <r>
    <n v="9267"/>
    <x v="4630"/>
    <x v="2"/>
    <x v="1215"/>
    <d v="2011-10-02T00:00:00"/>
    <s v="First Class"/>
    <s v="NM-18445"/>
    <s v="Nathan Mautz"/>
    <x v="2"/>
    <s v="United States"/>
    <x v="226"/>
    <x v="33"/>
    <n v="89031"/>
    <x v="1"/>
    <s v="FUR-FU-10002111"/>
    <x v="0"/>
    <x v="5"/>
    <x v="1656"/>
    <n v="14.56"/>
    <n v="2"/>
    <n v="0"/>
    <n v="5.5327999999999999"/>
  </r>
  <r>
    <n v="9268"/>
    <x v="4631"/>
    <x v="1"/>
    <x v="12"/>
    <d v="2012-09-25T00:00:00"/>
    <s v="Same Day"/>
    <s v="CS-11950"/>
    <s v="Carlos Soltero"/>
    <x v="0"/>
    <s v="United States"/>
    <x v="210"/>
    <x v="15"/>
    <n v="11520"/>
    <x v="3"/>
    <s v="FUR-CH-10001545"/>
    <x v="0"/>
    <x v="1"/>
    <x v="1737"/>
    <n v="102.58199999999999"/>
    <n v="1"/>
    <n v="0.1"/>
    <n v="6.8388"/>
  </r>
  <r>
    <n v="9269"/>
    <x v="4631"/>
    <x v="1"/>
    <x v="12"/>
    <d v="2012-09-25T00:00:00"/>
    <s v="Same Day"/>
    <s v="CS-11950"/>
    <s v="Carlos Soltero"/>
    <x v="0"/>
    <s v="United States"/>
    <x v="210"/>
    <x v="15"/>
    <n v="11520"/>
    <x v="3"/>
    <s v="OFF-PA-10002947"/>
    <x v="1"/>
    <x v="10"/>
    <x v="703"/>
    <n v="20.04"/>
    <n v="3"/>
    <n v="0"/>
    <n v="9.6191999999999993"/>
  </r>
  <r>
    <n v="9270"/>
    <x v="4632"/>
    <x v="3"/>
    <x v="170"/>
    <d v="2014-08-29T00:00:00"/>
    <s v="Standard Class"/>
    <s v="PK-19075"/>
    <s v="Pete Kriz"/>
    <x v="0"/>
    <s v="United States"/>
    <x v="20"/>
    <x v="15"/>
    <n v="10035"/>
    <x v="3"/>
    <s v="OFF-BI-10003476"/>
    <x v="1"/>
    <x v="8"/>
    <x v="1526"/>
    <n v="32.088000000000001"/>
    <n v="7"/>
    <n v="0.2"/>
    <n v="11.2308"/>
  </r>
  <r>
    <n v="9271"/>
    <x v="4632"/>
    <x v="3"/>
    <x v="170"/>
    <d v="2014-08-29T00:00:00"/>
    <s v="Standard Class"/>
    <s v="PK-19075"/>
    <s v="Pete Kriz"/>
    <x v="0"/>
    <s v="United States"/>
    <x v="20"/>
    <x v="15"/>
    <n v="10035"/>
    <x v="3"/>
    <s v="OFF-BI-10001359"/>
    <x v="1"/>
    <x v="8"/>
    <x v="1153"/>
    <n v="4305.5519999999997"/>
    <n v="6"/>
    <n v="0.2"/>
    <n v="1453.1238000000001"/>
  </r>
  <r>
    <n v="9272"/>
    <x v="4633"/>
    <x v="0"/>
    <x v="536"/>
    <d v="2013-05-18T00:00:00"/>
    <s v="Standard Class"/>
    <s v="HM-14860"/>
    <s v="Harry Marie"/>
    <x v="1"/>
    <s v="United States"/>
    <x v="20"/>
    <x v="15"/>
    <n v="10024"/>
    <x v="3"/>
    <s v="FUR-FU-10000320"/>
    <x v="0"/>
    <x v="5"/>
    <x v="1512"/>
    <n v="10.02"/>
    <n v="3"/>
    <n v="0"/>
    <n v="4.4088000000000003"/>
  </r>
  <r>
    <n v="9273"/>
    <x v="4633"/>
    <x v="0"/>
    <x v="536"/>
    <d v="2013-05-18T00:00:00"/>
    <s v="Standard Class"/>
    <s v="HM-14860"/>
    <s v="Harry Marie"/>
    <x v="1"/>
    <s v="United States"/>
    <x v="20"/>
    <x v="15"/>
    <n v="10024"/>
    <x v="3"/>
    <s v="TEC-PH-10001835"/>
    <x v="2"/>
    <x v="7"/>
    <x v="1333"/>
    <n v="631.96"/>
    <n v="4"/>
    <n v="0"/>
    <n v="303.3408"/>
  </r>
  <r>
    <n v="9274"/>
    <x v="4634"/>
    <x v="3"/>
    <x v="264"/>
    <d v="2014-07-09T00:00:00"/>
    <s v="Standard Class"/>
    <s v="AH-10210"/>
    <s v="Alan Hwang"/>
    <x v="0"/>
    <s v="United States"/>
    <x v="0"/>
    <x v="0"/>
    <n v="42420"/>
    <x v="0"/>
    <s v="OFF-BI-10003650"/>
    <x v="1"/>
    <x v="8"/>
    <x v="115"/>
    <n v="1577.94"/>
    <n v="3"/>
    <n v="0"/>
    <n v="757.41120000000001"/>
  </r>
  <r>
    <n v="9275"/>
    <x v="4635"/>
    <x v="2"/>
    <x v="982"/>
    <d v="2011-10-10T00:00:00"/>
    <s v="Same Day"/>
    <s v="FC-14335"/>
    <s v="Fred Chung"/>
    <x v="1"/>
    <s v="United States"/>
    <x v="305"/>
    <x v="27"/>
    <n v="87105"/>
    <x v="1"/>
    <s v="OFF-AR-10000937"/>
    <x v="1"/>
    <x v="6"/>
    <x v="1812"/>
    <n v="255.85"/>
    <n v="7"/>
    <n v="0"/>
    <n v="112.574"/>
  </r>
  <r>
    <n v="9276"/>
    <x v="4636"/>
    <x v="0"/>
    <x v="439"/>
    <d v="2013-05-30T00:00:00"/>
    <s v="Second Class"/>
    <s v="CP-12085"/>
    <s v="Cathy Prescott"/>
    <x v="1"/>
    <s v="United States"/>
    <x v="478"/>
    <x v="2"/>
    <n v="33445"/>
    <x v="0"/>
    <s v="OFF-ST-10000532"/>
    <x v="1"/>
    <x v="4"/>
    <x v="1403"/>
    <n v="184.70400000000001"/>
    <n v="6"/>
    <n v="0.2"/>
    <n v="13.8528"/>
  </r>
  <r>
    <n v="9277"/>
    <x v="4636"/>
    <x v="0"/>
    <x v="439"/>
    <d v="2013-05-30T00:00:00"/>
    <s v="Second Class"/>
    <s v="CP-12085"/>
    <s v="Cathy Prescott"/>
    <x v="1"/>
    <s v="United States"/>
    <x v="478"/>
    <x v="2"/>
    <n v="33445"/>
    <x v="0"/>
    <s v="TEC-AC-10001267"/>
    <x v="2"/>
    <x v="11"/>
    <x v="533"/>
    <n v="47.92"/>
    <n v="2"/>
    <n v="0.2"/>
    <n v="11.98"/>
  </r>
  <r>
    <n v="9278"/>
    <x v="4637"/>
    <x v="3"/>
    <x v="96"/>
    <d v="2014-06-12T00:00:00"/>
    <s v="Standard Class"/>
    <s v="SC-20305"/>
    <s v="Sean Christensen"/>
    <x v="0"/>
    <s v="United States"/>
    <x v="10"/>
    <x v="9"/>
    <n v="19140"/>
    <x v="3"/>
    <s v="OFF-LA-10004853"/>
    <x v="1"/>
    <x v="2"/>
    <x v="683"/>
    <n v="15.936"/>
    <n v="4"/>
    <n v="0.2"/>
    <n v="5.1791999999999998"/>
  </r>
  <r>
    <n v="9279"/>
    <x v="4637"/>
    <x v="3"/>
    <x v="96"/>
    <d v="2014-06-12T00:00:00"/>
    <s v="Standard Class"/>
    <s v="SC-20305"/>
    <s v="Sean Christensen"/>
    <x v="0"/>
    <s v="United States"/>
    <x v="10"/>
    <x v="9"/>
    <n v="19140"/>
    <x v="3"/>
    <s v="OFF-BI-10001759"/>
    <x v="1"/>
    <x v="8"/>
    <x v="725"/>
    <n v="8.0009999999999994"/>
    <n v="7"/>
    <n v="0.7"/>
    <n v="-5.6006999999999998"/>
  </r>
  <r>
    <n v="9280"/>
    <x v="4637"/>
    <x v="3"/>
    <x v="96"/>
    <d v="2014-06-12T00:00:00"/>
    <s v="Standard Class"/>
    <s v="SC-20305"/>
    <s v="Sean Christensen"/>
    <x v="0"/>
    <s v="United States"/>
    <x v="10"/>
    <x v="9"/>
    <n v="19140"/>
    <x v="3"/>
    <s v="FUR-CH-10003379"/>
    <x v="0"/>
    <x v="1"/>
    <x v="459"/>
    <n v="398.97199999999998"/>
    <n v="2"/>
    <n v="0.3"/>
    <n v="-28.498000000000001"/>
  </r>
  <r>
    <n v="9281"/>
    <x v="4638"/>
    <x v="0"/>
    <x v="873"/>
    <d v="2013-09-25T00:00:00"/>
    <s v="Standard Class"/>
    <s v="HJ-14875"/>
    <s v="Heather Jas"/>
    <x v="2"/>
    <s v="United States"/>
    <x v="4"/>
    <x v="4"/>
    <n v="98105"/>
    <x v="1"/>
    <s v="FUR-BO-10002853"/>
    <x v="0"/>
    <x v="0"/>
    <x v="1613"/>
    <n v="163.88"/>
    <n v="2"/>
    <n v="0"/>
    <n v="40.97"/>
  </r>
  <r>
    <n v="9282"/>
    <x v="4639"/>
    <x v="3"/>
    <x v="220"/>
    <d v="2014-09-16T00:00:00"/>
    <s v="Standard Class"/>
    <s v="CB-12025"/>
    <s v="Cassandra Brandow"/>
    <x v="0"/>
    <s v="United States"/>
    <x v="102"/>
    <x v="17"/>
    <n v="23223"/>
    <x v="0"/>
    <s v="OFF-AP-10000027"/>
    <x v="1"/>
    <x v="9"/>
    <x v="1804"/>
    <n v="67.900000000000006"/>
    <n v="5"/>
    <n v="0"/>
    <n v="20.37"/>
  </r>
  <r>
    <n v="9283"/>
    <x v="4640"/>
    <x v="0"/>
    <x v="945"/>
    <d v="2014-05-01T00:00:00"/>
    <s v="Standard Class"/>
    <s v="EH-14185"/>
    <s v="Evan Henry"/>
    <x v="0"/>
    <s v="United States"/>
    <x v="487"/>
    <x v="2"/>
    <n v="33407"/>
    <x v="0"/>
    <s v="OFF-PA-10002421"/>
    <x v="1"/>
    <x v="10"/>
    <x v="1416"/>
    <n v="72.224000000000004"/>
    <n v="4"/>
    <n v="0.2"/>
    <n v="25.278400000000001"/>
  </r>
  <r>
    <n v="9284"/>
    <x v="4641"/>
    <x v="3"/>
    <x v="264"/>
    <d v="2014-05-09T00:00:00"/>
    <s v="Second Class"/>
    <s v="LW-17215"/>
    <s v="Luke Weiss"/>
    <x v="0"/>
    <s v="United States"/>
    <x v="299"/>
    <x v="22"/>
    <n v="80525"/>
    <x v="1"/>
    <s v="OFF-LA-10002475"/>
    <x v="1"/>
    <x v="2"/>
    <x v="148"/>
    <n v="11.696"/>
    <n v="2"/>
    <n v="0.2"/>
    <n v="3.9474"/>
  </r>
  <r>
    <n v="9285"/>
    <x v="4642"/>
    <x v="2"/>
    <x v="728"/>
    <d v="2011-11-23T00:00:00"/>
    <s v="Standard Class"/>
    <s v="MK-17905"/>
    <s v="Michael Kennedy"/>
    <x v="1"/>
    <s v="United States"/>
    <x v="47"/>
    <x v="6"/>
    <n v="53132"/>
    <x v="2"/>
    <s v="FUR-CH-10001482"/>
    <x v="0"/>
    <x v="1"/>
    <x v="536"/>
    <n v="392.94"/>
    <n v="3"/>
    <n v="0"/>
    <n v="43.223399999999998"/>
  </r>
  <r>
    <n v="9286"/>
    <x v="4643"/>
    <x v="1"/>
    <x v="82"/>
    <d v="2012-11-24T00:00:00"/>
    <s v="First Class"/>
    <s v="JH-15820"/>
    <s v="John Huston"/>
    <x v="0"/>
    <s v="United States"/>
    <x v="53"/>
    <x v="3"/>
    <n v="28110"/>
    <x v="0"/>
    <s v="FUR-FU-10000087"/>
    <x v="0"/>
    <x v="5"/>
    <x v="204"/>
    <n v="18.175999999999998"/>
    <n v="1"/>
    <n v="0.2"/>
    <n v="4.7712000000000003"/>
  </r>
  <r>
    <n v="9287"/>
    <x v="4644"/>
    <x v="3"/>
    <x v="249"/>
    <d v="2014-06-27T00:00:00"/>
    <s v="Standard Class"/>
    <s v="DB-13270"/>
    <s v="Deborah Brumfield"/>
    <x v="2"/>
    <s v="United States"/>
    <x v="61"/>
    <x v="5"/>
    <n v="75081"/>
    <x v="2"/>
    <s v="OFF-BI-10003166"/>
    <x v="1"/>
    <x v="8"/>
    <x v="1405"/>
    <n v="6.8879999999999999"/>
    <n v="3"/>
    <n v="0.8"/>
    <n v="-11.020799999999999"/>
  </r>
  <r>
    <n v="9288"/>
    <x v="4644"/>
    <x v="3"/>
    <x v="249"/>
    <d v="2014-06-27T00:00:00"/>
    <s v="Standard Class"/>
    <s v="DB-13270"/>
    <s v="Deborah Brumfield"/>
    <x v="2"/>
    <s v="United States"/>
    <x v="61"/>
    <x v="5"/>
    <n v="75081"/>
    <x v="2"/>
    <s v="FUR-TA-10000688"/>
    <x v="0"/>
    <x v="3"/>
    <x v="556"/>
    <n v="457.48500000000001"/>
    <n v="3"/>
    <n v="0.3"/>
    <n v="-84.961500000000001"/>
  </r>
  <r>
    <n v="9289"/>
    <x v="4645"/>
    <x v="3"/>
    <x v="329"/>
    <d v="2014-04-12T00:00:00"/>
    <s v="First Class"/>
    <s v="TB-21625"/>
    <s v="Trudy Brown"/>
    <x v="0"/>
    <s v="United States"/>
    <x v="10"/>
    <x v="9"/>
    <n v="19134"/>
    <x v="3"/>
    <s v="FUR-CH-10003981"/>
    <x v="0"/>
    <x v="1"/>
    <x v="1166"/>
    <n v="1079.316"/>
    <n v="6"/>
    <n v="0.3"/>
    <n v="-15.418799999999999"/>
  </r>
  <r>
    <n v="9290"/>
    <x v="4646"/>
    <x v="2"/>
    <x v="488"/>
    <d v="2011-04-26T00:00:00"/>
    <s v="Second Class"/>
    <s v="NM-18445"/>
    <s v="Nathan Mautz"/>
    <x v="2"/>
    <s v="United States"/>
    <x v="8"/>
    <x v="1"/>
    <n v="94109"/>
    <x v="1"/>
    <s v="OFF-PA-10001878"/>
    <x v="1"/>
    <x v="10"/>
    <x v="1161"/>
    <n v="48.91"/>
    <n v="1"/>
    <n v="0"/>
    <n v="22.9877"/>
  </r>
  <r>
    <n v="9291"/>
    <x v="4647"/>
    <x v="2"/>
    <x v="865"/>
    <d v="2011-09-25T00:00:00"/>
    <s v="First Class"/>
    <s v="TT-21220"/>
    <s v="Thomas Thornton"/>
    <x v="0"/>
    <s v="United States"/>
    <x v="18"/>
    <x v="13"/>
    <n v="19901"/>
    <x v="3"/>
    <s v="OFF-AR-10002375"/>
    <x v="1"/>
    <x v="6"/>
    <x v="823"/>
    <n v="9.84"/>
    <n v="3"/>
    <n v="0"/>
    <n v="2.8536000000000001"/>
  </r>
  <r>
    <n v="9292"/>
    <x v="4647"/>
    <x v="2"/>
    <x v="865"/>
    <d v="2011-09-25T00:00:00"/>
    <s v="First Class"/>
    <s v="TT-21220"/>
    <s v="Thomas Thornton"/>
    <x v="0"/>
    <s v="United States"/>
    <x v="18"/>
    <x v="13"/>
    <n v="19901"/>
    <x v="3"/>
    <s v="OFF-BI-10004965"/>
    <x v="1"/>
    <x v="8"/>
    <x v="1005"/>
    <n v="34.5"/>
    <n v="3"/>
    <n v="0"/>
    <n v="15.525"/>
  </r>
  <r>
    <n v="9293"/>
    <x v="4648"/>
    <x v="3"/>
    <x v="580"/>
    <d v="2014-03-03T00:00:00"/>
    <s v="Same Day"/>
    <s v="RS-19765"/>
    <s v="Roland Schwarz"/>
    <x v="1"/>
    <s v="United States"/>
    <x v="435"/>
    <x v="5"/>
    <n v="76706"/>
    <x v="2"/>
    <s v="OFF-BI-10004022"/>
    <x v="1"/>
    <x v="8"/>
    <x v="748"/>
    <n v="0.55600000000000005"/>
    <n v="1"/>
    <n v="0.8"/>
    <n v="-0.94520000000000004"/>
  </r>
  <r>
    <n v="9294"/>
    <x v="4649"/>
    <x v="3"/>
    <x v="701"/>
    <d v="2014-11-22T00:00:00"/>
    <s v="Second Class"/>
    <s v="TB-21625"/>
    <s v="Trudy Brown"/>
    <x v="0"/>
    <s v="United States"/>
    <x v="521"/>
    <x v="39"/>
    <n v="21740"/>
    <x v="3"/>
    <s v="OFF-BI-10000050"/>
    <x v="1"/>
    <x v="8"/>
    <x v="343"/>
    <n v="43.8"/>
    <n v="6"/>
    <n v="0"/>
    <n v="20.585999999999999"/>
  </r>
  <r>
    <n v="9295"/>
    <x v="4650"/>
    <x v="3"/>
    <x v="39"/>
    <d v="2014-02-06T00:00:00"/>
    <s v="Standard Class"/>
    <s v="AM-10360"/>
    <s v="Alice McCarthy"/>
    <x v="1"/>
    <s v="United States"/>
    <x v="138"/>
    <x v="24"/>
    <n v="44105"/>
    <x v="3"/>
    <s v="OFF-PA-10002464"/>
    <x v="1"/>
    <x v="10"/>
    <x v="993"/>
    <n v="13.872"/>
    <n v="3"/>
    <n v="0.2"/>
    <n v="5.0286"/>
  </r>
  <r>
    <n v="9296"/>
    <x v="4650"/>
    <x v="3"/>
    <x v="39"/>
    <d v="2014-02-06T00:00:00"/>
    <s v="Standard Class"/>
    <s v="AM-10360"/>
    <s v="Alice McCarthy"/>
    <x v="1"/>
    <s v="United States"/>
    <x v="138"/>
    <x v="24"/>
    <n v="44105"/>
    <x v="3"/>
    <s v="FUR-BO-10004709"/>
    <x v="0"/>
    <x v="0"/>
    <x v="263"/>
    <n v="115.96"/>
    <n v="4"/>
    <n v="0.5"/>
    <n v="-64.937600000000003"/>
  </r>
  <r>
    <n v="9297"/>
    <x v="4651"/>
    <x v="1"/>
    <x v="24"/>
    <d v="2012-04-22T00:00:00"/>
    <s v="Second Class"/>
    <s v="MP-17965"/>
    <s v="Michael Paige"/>
    <x v="1"/>
    <s v="United States"/>
    <x v="392"/>
    <x v="5"/>
    <n v="78501"/>
    <x v="2"/>
    <s v="TEC-AC-10003590"/>
    <x v="2"/>
    <x v="11"/>
    <x v="1093"/>
    <n v="41.423999999999999"/>
    <n v="2"/>
    <n v="0.2"/>
    <n v="8.2848000000000006"/>
  </r>
  <r>
    <n v="9298"/>
    <x v="4651"/>
    <x v="1"/>
    <x v="24"/>
    <d v="2012-04-22T00:00:00"/>
    <s v="Second Class"/>
    <s v="MP-17965"/>
    <s v="Michael Paige"/>
    <x v="1"/>
    <s v="United States"/>
    <x v="392"/>
    <x v="5"/>
    <n v="78501"/>
    <x v="2"/>
    <s v="TEC-PH-10003357"/>
    <x v="2"/>
    <x v="7"/>
    <x v="1062"/>
    <n v="244.768"/>
    <n v="4"/>
    <n v="0.2"/>
    <n v="24.476800000000001"/>
  </r>
  <r>
    <n v="9299"/>
    <x v="4651"/>
    <x v="1"/>
    <x v="24"/>
    <d v="2012-04-22T00:00:00"/>
    <s v="Second Class"/>
    <s v="MP-17965"/>
    <s v="Michael Paige"/>
    <x v="1"/>
    <s v="United States"/>
    <x v="392"/>
    <x v="5"/>
    <n v="78501"/>
    <x v="2"/>
    <s v="OFF-AR-10003373"/>
    <x v="1"/>
    <x v="6"/>
    <x v="287"/>
    <n v="74.352000000000004"/>
    <n v="3"/>
    <n v="0.2"/>
    <n v="6.5057999999999998"/>
  </r>
  <r>
    <n v="9300"/>
    <x v="4651"/>
    <x v="1"/>
    <x v="24"/>
    <d v="2012-04-22T00:00:00"/>
    <s v="Second Class"/>
    <s v="MP-17965"/>
    <s v="Michael Paige"/>
    <x v="1"/>
    <s v="United States"/>
    <x v="392"/>
    <x v="5"/>
    <n v="78501"/>
    <x v="2"/>
    <s v="OFF-BI-10003676"/>
    <x v="1"/>
    <x v="8"/>
    <x v="816"/>
    <n v="4.3120000000000003"/>
    <n v="2"/>
    <n v="0.8"/>
    <n v="-6.8992000000000004"/>
  </r>
  <r>
    <n v="9301"/>
    <x v="4651"/>
    <x v="1"/>
    <x v="24"/>
    <d v="2012-04-22T00:00:00"/>
    <s v="Second Class"/>
    <s v="MP-17965"/>
    <s v="Michael Paige"/>
    <x v="1"/>
    <s v="United States"/>
    <x v="392"/>
    <x v="5"/>
    <n v="78501"/>
    <x v="2"/>
    <s v="FUR-CH-10000225"/>
    <x v="0"/>
    <x v="1"/>
    <x v="401"/>
    <n v="56.686"/>
    <n v="1"/>
    <n v="0.3"/>
    <n v="-20.245000000000001"/>
  </r>
  <r>
    <n v="9302"/>
    <x v="4651"/>
    <x v="1"/>
    <x v="24"/>
    <d v="2012-04-22T00:00:00"/>
    <s v="Second Class"/>
    <s v="MP-17965"/>
    <s v="Michael Paige"/>
    <x v="1"/>
    <s v="United States"/>
    <x v="392"/>
    <x v="5"/>
    <n v="78501"/>
    <x v="2"/>
    <s v="TEC-PH-10001870"/>
    <x v="2"/>
    <x v="7"/>
    <x v="1731"/>
    <n v="97.968000000000004"/>
    <n v="2"/>
    <n v="0.2"/>
    <n v="6.1230000000000002"/>
  </r>
  <r>
    <n v="9303"/>
    <x v="4651"/>
    <x v="1"/>
    <x v="24"/>
    <d v="2012-04-22T00:00:00"/>
    <s v="Second Class"/>
    <s v="MP-17965"/>
    <s v="Michael Paige"/>
    <x v="1"/>
    <s v="United States"/>
    <x v="392"/>
    <x v="5"/>
    <n v="78501"/>
    <x v="2"/>
    <s v="OFF-AR-10003481"/>
    <x v="1"/>
    <x v="6"/>
    <x v="1591"/>
    <n v="7.8719999999999999"/>
    <n v="3"/>
    <n v="0.2"/>
    <n v="0.88560000000000005"/>
  </r>
  <r>
    <n v="9304"/>
    <x v="4651"/>
    <x v="1"/>
    <x v="24"/>
    <d v="2012-04-22T00:00:00"/>
    <s v="Second Class"/>
    <s v="MP-17965"/>
    <s v="Michael Paige"/>
    <x v="1"/>
    <s v="United States"/>
    <x v="392"/>
    <x v="5"/>
    <n v="78501"/>
    <x v="2"/>
    <s v="OFF-PA-10003936"/>
    <x v="1"/>
    <x v="10"/>
    <x v="1283"/>
    <n v="15.552"/>
    <n v="3"/>
    <n v="0.2"/>
    <n v="5.4432"/>
  </r>
  <r>
    <n v="9305"/>
    <x v="4651"/>
    <x v="1"/>
    <x v="24"/>
    <d v="2012-04-22T00:00:00"/>
    <s v="Second Class"/>
    <s v="MP-17965"/>
    <s v="Michael Paige"/>
    <x v="1"/>
    <s v="United States"/>
    <x v="392"/>
    <x v="5"/>
    <n v="78501"/>
    <x v="2"/>
    <s v="OFF-BI-10000320"/>
    <x v="1"/>
    <x v="8"/>
    <x v="768"/>
    <n v="1.476"/>
    <n v="1"/>
    <n v="0.8"/>
    <n v="-2.2877999999999998"/>
  </r>
  <r>
    <n v="9306"/>
    <x v="4652"/>
    <x v="1"/>
    <x v="444"/>
    <d v="2012-09-24T00:00:00"/>
    <s v="Standard Class"/>
    <s v="MH-17290"/>
    <s v="Marc Harrigan"/>
    <x v="2"/>
    <s v="United States"/>
    <x v="364"/>
    <x v="27"/>
    <n v="87505"/>
    <x v="1"/>
    <s v="OFF-AR-10001972"/>
    <x v="1"/>
    <x v="6"/>
    <x v="1623"/>
    <n v="8.4"/>
    <n v="5"/>
    <n v="0"/>
    <n v="2.1840000000000002"/>
  </r>
  <r>
    <n v="9307"/>
    <x v="4653"/>
    <x v="2"/>
    <x v="727"/>
    <d v="2011-03-30T00:00:00"/>
    <s v="Standard Class"/>
    <s v="CA-12265"/>
    <s v="Christina Anderson"/>
    <x v="0"/>
    <s v="United States"/>
    <x v="8"/>
    <x v="1"/>
    <n v="94110"/>
    <x v="1"/>
    <s v="OFF-AR-10003829"/>
    <x v="1"/>
    <x v="6"/>
    <x v="934"/>
    <n v="6.56"/>
    <n v="2"/>
    <n v="0"/>
    <n v="1.9024000000000001"/>
  </r>
  <r>
    <n v="9308"/>
    <x v="4653"/>
    <x v="2"/>
    <x v="727"/>
    <d v="2011-03-30T00:00:00"/>
    <s v="Standard Class"/>
    <s v="CA-12265"/>
    <s v="Christina Anderson"/>
    <x v="0"/>
    <s v="United States"/>
    <x v="8"/>
    <x v="1"/>
    <n v="94110"/>
    <x v="1"/>
    <s v="OFF-AR-10003338"/>
    <x v="1"/>
    <x v="6"/>
    <x v="1430"/>
    <n v="14.88"/>
    <n v="2"/>
    <n v="0"/>
    <n v="3.72"/>
  </r>
  <r>
    <n v="9309"/>
    <x v="4653"/>
    <x v="2"/>
    <x v="727"/>
    <d v="2011-03-30T00:00:00"/>
    <s v="Standard Class"/>
    <s v="CA-12265"/>
    <s v="Christina Anderson"/>
    <x v="0"/>
    <s v="United States"/>
    <x v="8"/>
    <x v="1"/>
    <n v="94110"/>
    <x v="1"/>
    <s v="TEC-AC-10002558"/>
    <x v="2"/>
    <x v="11"/>
    <x v="1546"/>
    <n v="45.48"/>
    <n v="4"/>
    <n v="0"/>
    <n v="15.917999999999999"/>
  </r>
  <r>
    <n v="9310"/>
    <x v="4653"/>
    <x v="2"/>
    <x v="727"/>
    <d v="2011-03-30T00:00:00"/>
    <s v="Standard Class"/>
    <s v="CA-12265"/>
    <s v="Christina Anderson"/>
    <x v="0"/>
    <s v="United States"/>
    <x v="8"/>
    <x v="1"/>
    <n v="94110"/>
    <x v="1"/>
    <s v="OFF-AR-10000034"/>
    <x v="1"/>
    <x v="6"/>
    <x v="744"/>
    <n v="25.44"/>
    <n v="6"/>
    <n v="0"/>
    <n v="9.9215999999999998"/>
  </r>
  <r>
    <n v="9311"/>
    <x v="4654"/>
    <x v="0"/>
    <x v="370"/>
    <d v="2013-01-09T00:00:00"/>
    <s v="Standard Class"/>
    <s v="KD-16615"/>
    <s v="Ken Dana"/>
    <x v="1"/>
    <s v="United States"/>
    <x v="20"/>
    <x v="15"/>
    <n v="10024"/>
    <x v="3"/>
    <s v="OFF-BI-10001510"/>
    <x v="1"/>
    <x v="8"/>
    <x v="702"/>
    <n v="146.68799999999999"/>
    <n v="8"/>
    <n v="0.2"/>
    <n v="45.84"/>
  </r>
  <r>
    <n v="9312"/>
    <x v="4655"/>
    <x v="3"/>
    <x v="904"/>
    <d v="2014-03-13T00:00:00"/>
    <s v="Standard Class"/>
    <s v="DW-13540"/>
    <s v="Don Weiss"/>
    <x v="0"/>
    <s v="United States"/>
    <x v="61"/>
    <x v="5"/>
    <n v="75220"/>
    <x v="2"/>
    <s v="OFF-LA-10000134"/>
    <x v="1"/>
    <x v="2"/>
    <x v="85"/>
    <n v="4.9279999999999999"/>
    <n v="2"/>
    <n v="0.2"/>
    <n v="1.7248000000000001"/>
  </r>
  <r>
    <n v="9313"/>
    <x v="4655"/>
    <x v="3"/>
    <x v="904"/>
    <d v="2014-03-13T00:00:00"/>
    <s v="Standard Class"/>
    <s v="DW-13540"/>
    <s v="Don Weiss"/>
    <x v="0"/>
    <s v="United States"/>
    <x v="61"/>
    <x v="5"/>
    <n v="75220"/>
    <x v="2"/>
    <s v="OFF-AR-10000588"/>
    <x v="1"/>
    <x v="6"/>
    <x v="393"/>
    <n v="63.488"/>
    <n v="4"/>
    <n v="0.2"/>
    <n v="4.7615999999999996"/>
  </r>
  <r>
    <n v="9314"/>
    <x v="4656"/>
    <x v="1"/>
    <x v="1216"/>
    <d v="2012-11-11T00:00:00"/>
    <s v="Same Day"/>
    <s v="AG-10495"/>
    <s v="Andrew Gjertsen"/>
    <x v="1"/>
    <s v="United States"/>
    <x v="66"/>
    <x v="12"/>
    <n v="48234"/>
    <x v="2"/>
    <s v="OFF-ST-10003282"/>
    <x v="1"/>
    <x v="4"/>
    <x v="42"/>
    <n v="418.32"/>
    <n v="7"/>
    <n v="0"/>
    <n v="117.1296"/>
  </r>
  <r>
    <n v="9315"/>
    <x v="4656"/>
    <x v="1"/>
    <x v="1216"/>
    <d v="2012-11-11T00:00:00"/>
    <s v="Same Day"/>
    <s v="AG-10495"/>
    <s v="Andrew Gjertsen"/>
    <x v="1"/>
    <s v="United States"/>
    <x v="66"/>
    <x v="12"/>
    <n v="48234"/>
    <x v="2"/>
    <s v="OFF-AP-10002311"/>
    <x v="1"/>
    <x v="9"/>
    <x v="14"/>
    <n v="123.858"/>
    <n v="2"/>
    <n v="0.1"/>
    <n v="46.790799999999997"/>
  </r>
  <r>
    <n v="9316"/>
    <x v="4657"/>
    <x v="0"/>
    <x v="41"/>
    <d v="2013-10-04T00:00:00"/>
    <s v="Standard Class"/>
    <s v="JH-16180"/>
    <s v="Justin Hirsh"/>
    <x v="0"/>
    <s v="United States"/>
    <x v="10"/>
    <x v="9"/>
    <n v="19140"/>
    <x v="3"/>
    <s v="TEC-PH-10000141"/>
    <x v="2"/>
    <x v="7"/>
    <x v="1303"/>
    <n v="118.782"/>
    <n v="3"/>
    <n v="0.4"/>
    <n v="-27.715800000000002"/>
  </r>
  <r>
    <n v="9317"/>
    <x v="4657"/>
    <x v="0"/>
    <x v="41"/>
    <d v="2013-10-04T00:00:00"/>
    <s v="Standard Class"/>
    <s v="JH-16180"/>
    <s v="Justin Hirsh"/>
    <x v="0"/>
    <s v="United States"/>
    <x v="10"/>
    <x v="9"/>
    <n v="19140"/>
    <x v="3"/>
    <s v="OFF-SU-10000646"/>
    <x v="1"/>
    <x v="14"/>
    <x v="259"/>
    <n v="769.18399999999997"/>
    <n v="4"/>
    <n v="0.2"/>
    <n v="-163.45160000000001"/>
  </r>
  <r>
    <n v="9318"/>
    <x v="4658"/>
    <x v="3"/>
    <x v="1217"/>
    <d v="2014-02-27T00:00:00"/>
    <s v="Standard Class"/>
    <s v="DK-13090"/>
    <s v="Dave Kipp"/>
    <x v="0"/>
    <s v="United States"/>
    <x v="238"/>
    <x v="5"/>
    <n v="75007"/>
    <x v="2"/>
    <s v="TEC-AC-10002076"/>
    <x v="2"/>
    <x v="11"/>
    <x v="329"/>
    <n v="47.904000000000003"/>
    <n v="1"/>
    <n v="0.2"/>
    <n v="-2.9940000000000002"/>
  </r>
  <r>
    <n v="9319"/>
    <x v="4659"/>
    <x v="3"/>
    <x v="228"/>
    <d v="2014-07-26T00:00:00"/>
    <s v="Standard Class"/>
    <s v="AR-10825"/>
    <s v="Anthony Rawles"/>
    <x v="1"/>
    <s v="United States"/>
    <x v="20"/>
    <x v="15"/>
    <n v="10009"/>
    <x v="3"/>
    <s v="OFF-PA-10000743"/>
    <x v="1"/>
    <x v="10"/>
    <x v="573"/>
    <n v="13.36"/>
    <n v="2"/>
    <n v="0"/>
    <n v="6.4127999999999998"/>
  </r>
  <r>
    <n v="9320"/>
    <x v="4659"/>
    <x v="3"/>
    <x v="228"/>
    <d v="2014-07-26T00:00:00"/>
    <s v="Standard Class"/>
    <s v="AR-10825"/>
    <s v="Anthony Rawles"/>
    <x v="1"/>
    <s v="United States"/>
    <x v="20"/>
    <x v="15"/>
    <n v="10009"/>
    <x v="3"/>
    <s v="FUR-CH-10002780"/>
    <x v="0"/>
    <x v="1"/>
    <x v="1832"/>
    <n v="163.76400000000001"/>
    <n v="2"/>
    <n v="0.1"/>
    <n v="25.474399999999999"/>
  </r>
  <r>
    <n v="9321"/>
    <x v="4659"/>
    <x v="3"/>
    <x v="228"/>
    <d v="2014-07-26T00:00:00"/>
    <s v="Standard Class"/>
    <s v="AR-10825"/>
    <s v="Anthony Rawles"/>
    <x v="1"/>
    <s v="United States"/>
    <x v="20"/>
    <x v="15"/>
    <n v="10009"/>
    <x v="3"/>
    <s v="FUR-FU-10000747"/>
    <x v="0"/>
    <x v="5"/>
    <x v="1742"/>
    <n v="183.92"/>
    <n v="4"/>
    <n v="0"/>
    <n v="31.266400000000001"/>
  </r>
  <r>
    <n v="9322"/>
    <x v="4660"/>
    <x v="0"/>
    <x v="254"/>
    <d v="2013-09-11T00:00:00"/>
    <s v="Standard Class"/>
    <s v="SM-20005"/>
    <s v="Sally Matthias"/>
    <x v="0"/>
    <s v="United States"/>
    <x v="12"/>
    <x v="5"/>
    <n v="77041"/>
    <x v="2"/>
    <s v="FUR-FU-10002445"/>
    <x v="0"/>
    <x v="5"/>
    <x v="1439"/>
    <n v="11.375999999999999"/>
    <n v="3"/>
    <n v="0.6"/>
    <n v="-5.6879999999999997"/>
  </r>
  <r>
    <n v="9323"/>
    <x v="4660"/>
    <x v="0"/>
    <x v="254"/>
    <d v="2013-09-11T00:00:00"/>
    <s v="Standard Class"/>
    <s v="SM-20005"/>
    <s v="Sally Matthias"/>
    <x v="0"/>
    <s v="United States"/>
    <x v="12"/>
    <x v="5"/>
    <n v="77041"/>
    <x v="2"/>
    <s v="FUR-FU-10000723"/>
    <x v="0"/>
    <x v="5"/>
    <x v="475"/>
    <n v="66.111999999999995"/>
    <n v="4"/>
    <n v="0.6"/>
    <n v="-84.2928"/>
  </r>
  <r>
    <n v="9324"/>
    <x v="4661"/>
    <x v="3"/>
    <x v="397"/>
    <d v="2014-09-30T00:00:00"/>
    <s v="Standard Class"/>
    <s v="DB-13660"/>
    <s v="Duane Benoit"/>
    <x v="0"/>
    <s v="United States"/>
    <x v="1"/>
    <x v="1"/>
    <n v="90036"/>
    <x v="1"/>
    <s v="OFF-PA-10003641"/>
    <x v="1"/>
    <x v="10"/>
    <x v="938"/>
    <n v="211.04"/>
    <n v="8"/>
    <n v="0"/>
    <n v="97.078400000000002"/>
  </r>
  <r>
    <n v="9325"/>
    <x v="4661"/>
    <x v="3"/>
    <x v="397"/>
    <d v="2014-09-30T00:00:00"/>
    <s v="Standard Class"/>
    <s v="DB-13660"/>
    <s v="Duane Benoit"/>
    <x v="0"/>
    <s v="United States"/>
    <x v="1"/>
    <x v="1"/>
    <n v="90036"/>
    <x v="1"/>
    <s v="FUR-CH-10003973"/>
    <x v="0"/>
    <x v="1"/>
    <x v="858"/>
    <n v="594.81600000000003"/>
    <n v="2"/>
    <n v="0.2"/>
    <n v="59.4816"/>
  </r>
  <r>
    <n v="9326"/>
    <x v="4661"/>
    <x v="3"/>
    <x v="397"/>
    <d v="2014-09-30T00:00:00"/>
    <s v="Standard Class"/>
    <s v="DB-13660"/>
    <s v="Duane Benoit"/>
    <x v="0"/>
    <s v="United States"/>
    <x v="1"/>
    <x v="1"/>
    <n v="90036"/>
    <x v="1"/>
    <s v="OFF-BI-10000977"/>
    <x v="1"/>
    <x v="8"/>
    <x v="982"/>
    <n v="72.959999999999994"/>
    <n v="3"/>
    <n v="0.2"/>
    <n v="23.712"/>
  </r>
  <r>
    <n v="9327"/>
    <x v="4662"/>
    <x v="3"/>
    <x v="210"/>
    <d v="2014-11-09T00:00:00"/>
    <s v="First Class"/>
    <s v="PF-19225"/>
    <s v="Phillip Flathmann"/>
    <x v="0"/>
    <s v="United States"/>
    <x v="156"/>
    <x v="4"/>
    <n v="98026"/>
    <x v="1"/>
    <s v="FUR-FU-10004053"/>
    <x v="0"/>
    <x v="5"/>
    <x v="1633"/>
    <n v="80.959999999999994"/>
    <n v="4"/>
    <n v="0"/>
    <n v="34.812800000000003"/>
  </r>
  <r>
    <n v="9328"/>
    <x v="4662"/>
    <x v="3"/>
    <x v="210"/>
    <d v="2014-11-09T00:00:00"/>
    <s v="First Class"/>
    <s v="PF-19225"/>
    <s v="Phillip Flathmann"/>
    <x v="0"/>
    <s v="United States"/>
    <x v="156"/>
    <x v="4"/>
    <n v="98026"/>
    <x v="1"/>
    <s v="TEC-PH-10002033"/>
    <x v="2"/>
    <x v="7"/>
    <x v="11"/>
    <n v="455.71199999999999"/>
    <n v="2"/>
    <n v="0.2"/>
    <n v="34.178400000000003"/>
  </r>
  <r>
    <n v="9329"/>
    <x v="4662"/>
    <x v="3"/>
    <x v="210"/>
    <d v="2014-11-09T00:00:00"/>
    <s v="First Class"/>
    <s v="PF-19225"/>
    <s v="Phillip Flathmann"/>
    <x v="0"/>
    <s v="United States"/>
    <x v="156"/>
    <x v="4"/>
    <n v="98026"/>
    <x v="1"/>
    <s v="OFF-AR-10004260"/>
    <x v="1"/>
    <x v="6"/>
    <x v="1481"/>
    <n v="25.98"/>
    <n v="1"/>
    <n v="0"/>
    <n v="7.2744"/>
  </r>
  <r>
    <n v="9330"/>
    <x v="4663"/>
    <x v="1"/>
    <x v="109"/>
    <d v="2012-11-30T00:00:00"/>
    <s v="First Class"/>
    <s v="AJ-10945"/>
    <s v="Ashley Jarboe"/>
    <x v="0"/>
    <s v="United States"/>
    <x v="8"/>
    <x v="1"/>
    <n v="94110"/>
    <x v="1"/>
    <s v="OFF-AP-10004655"/>
    <x v="1"/>
    <x v="9"/>
    <x v="1607"/>
    <n v="45.28"/>
    <n v="4"/>
    <n v="0"/>
    <n v="15.395200000000001"/>
  </r>
  <r>
    <n v="9331"/>
    <x v="4664"/>
    <x v="1"/>
    <x v="768"/>
    <d v="2012-11-18T00:00:00"/>
    <s v="Standard Class"/>
    <s v="EB-14110"/>
    <s v="Eugene Barchas"/>
    <x v="0"/>
    <s v="United States"/>
    <x v="20"/>
    <x v="15"/>
    <n v="10035"/>
    <x v="3"/>
    <s v="OFF-EN-10001539"/>
    <x v="1"/>
    <x v="12"/>
    <x v="33"/>
    <n v="15.56"/>
    <n v="2"/>
    <n v="0"/>
    <n v="7.3132000000000001"/>
  </r>
  <r>
    <n v="9332"/>
    <x v="4665"/>
    <x v="0"/>
    <x v="321"/>
    <d v="2013-04-10T00:00:00"/>
    <s v="Standard Class"/>
    <s v="ES-14080"/>
    <s v="Erin Smith"/>
    <x v="1"/>
    <s v="United States"/>
    <x v="24"/>
    <x v="21"/>
    <n v="97477"/>
    <x v="1"/>
    <s v="TEC-PH-10001817"/>
    <x v="2"/>
    <x v="7"/>
    <x v="1097"/>
    <n v="859.2"/>
    <n v="3"/>
    <n v="0.2"/>
    <n v="75.180000000000007"/>
  </r>
  <r>
    <n v="9333"/>
    <x v="4666"/>
    <x v="3"/>
    <x v="220"/>
    <d v="2014-09-14T00:00:00"/>
    <s v="Second Class"/>
    <s v="SS-20410"/>
    <s v="Shahid Shariari"/>
    <x v="0"/>
    <s v="United States"/>
    <x v="430"/>
    <x v="0"/>
    <n v="40324"/>
    <x v="0"/>
    <s v="OFF-AP-10002578"/>
    <x v="1"/>
    <x v="9"/>
    <x v="409"/>
    <n v="195.68"/>
    <n v="4"/>
    <n v="0"/>
    <n v="50.876800000000003"/>
  </r>
  <r>
    <n v="9334"/>
    <x v="4666"/>
    <x v="3"/>
    <x v="220"/>
    <d v="2014-09-14T00:00:00"/>
    <s v="Second Class"/>
    <s v="SS-20410"/>
    <s v="Shahid Shariari"/>
    <x v="0"/>
    <s v="United States"/>
    <x v="430"/>
    <x v="0"/>
    <n v="40324"/>
    <x v="0"/>
    <s v="OFF-FA-10000992"/>
    <x v="1"/>
    <x v="13"/>
    <x v="1033"/>
    <n v="14.2"/>
    <n v="4"/>
    <n v="0"/>
    <n v="6.6740000000000004"/>
  </r>
  <r>
    <n v="9335"/>
    <x v="4667"/>
    <x v="3"/>
    <x v="927"/>
    <d v="2014-03-05T00:00:00"/>
    <s v="First Class"/>
    <s v="AG-10900"/>
    <s v="Arthur Gainer"/>
    <x v="0"/>
    <s v="United States"/>
    <x v="197"/>
    <x v="2"/>
    <n v="33065"/>
    <x v="0"/>
    <s v="FUR-BO-10001798"/>
    <x v="0"/>
    <x v="0"/>
    <x v="0"/>
    <n v="314.35199999999998"/>
    <n v="3"/>
    <n v="0.2"/>
    <n v="-15.717599999999999"/>
  </r>
  <r>
    <n v="9336"/>
    <x v="4667"/>
    <x v="3"/>
    <x v="927"/>
    <d v="2014-03-05T00:00:00"/>
    <s v="First Class"/>
    <s v="AG-10900"/>
    <s v="Arthur Gainer"/>
    <x v="0"/>
    <s v="United States"/>
    <x v="197"/>
    <x v="2"/>
    <n v="33065"/>
    <x v="0"/>
    <s v="OFF-LA-10004409"/>
    <x v="1"/>
    <x v="2"/>
    <x v="1550"/>
    <n v="4.6079999999999997"/>
    <n v="2"/>
    <n v="0.2"/>
    <n v="1.4976"/>
  </r>
  <r>
    <n v="9337"/>
    <x v="4668"/>
    <x v="3"/>
    <x v="118"/>
    <d v="2014-09-21T00:00:00"/>
    <s v="Standard Class"/>
    <s v="CY-12745"/>
    <s v="Craig Yedwab"/>
    <x v="1"/>
    <s v="United States"/>
    <x v="8"/>
    <x v="1"/>
    <n v="94110"/>
    <x v="1"/>
    <s v="OFF-FA-10000621"/>
    <x v="1"/>
    <x v="13"/>
    <x v="110"/>
    <n v="17.899999999999999"/>
    <n v="5"/>
    <n v="0"/>
    <n v="8.7710000000000008"/>
  </r>
  <r>
    <n v="9338"/>
    <x v="4669"/>
    <x v="2"/>
    <x v="538"/>
    <d v="2011-10-22T00:00:00"/>
    <s v="Second Class"/>
    <s v="RP-19270"/>
    <s v="Rachel Payne"/>
    <x v="1"/>
    <s v="United States"/>
    <x v="8"/>
    <x v="1"/>
    <n v="94110"/>
    <x v="1"/>
    <s v="OFF-BI-10003196"/>
    <x v="1"/>
    <x v="8"/>
    <x v="1367"/>
    <n v="2.992"/>
    <n v="1"/>
    <n v="0.2"/>
    <n v="1.1220000000000001"/>
  </r>
  <r>
    <n v="9339"/>
    <x v="4669"/>
    <x v="2"/>
    <x v="538"/>
    <d v="2011-10-22T00:00:00"/>
    <s v="Second Class"/>
    <s v="RP-19270"/>
    <s v="Rachel Payne"/>
    <x v="1"/>
    <s v="United States"/>
    <x v="8"/>
    <x v="1"/>
    <n v="94110"/>
    <x v="1"/>
    <s v="OFF-BI-10003727"/>
    <x v="1"/>
    <x v="8"/>
    <x v="797"/>
    <n v="20.064"/>
    <n v="6"/>
    <n v="0.2"/>
    <n v="7.0224000000000002"/>
  </r>
  <r>
    <n v="9340"/>
    <x v="4669"/>
    <x v="2"/>
    <x v="538"/>
    <d v="2011-10-22T00:00:00"/>
    <s v="Second Class"/>
    <s v="RP-19270"/>
    <s v="Rachel Payne"/>
    <x v="1"/>
    <s v="United States"/>
    <x v="8"/>
    <x v="1"/>
    <n v="94110"/>
    <x v="1"/>
    <s v="OFF-PA-10003228"/>
    <x v="1"/>
    <x v="10"/>
    <x v="1668"/>
    <n v="146.72999999999999"/>
    <n v="3"/>
    <n v="0"/>
    <n v="68.963099999999997"/>
  </r>
  <r>
    <n v="9341"/>
    <x v="4669"/>
    <x v="2"/>
    <x v="538"/>
    <d v="2011-10-22T00:00:00"/>
    <s v="Second Class"/>
    <s v="RP-19270"/>
    <s v="Rachel Payne"/>
    <x v="1"/>
    <s v="United States"/>
    <x v="8"/>
    <x v="1"/>
    <n v="94110"/>
    <x v="1"/>
    <s v="OFF-LA-10002787"/>
    <x v="1"/>
    <x v="2"/>
    <x v="542"/>
    <n v="18.75"/>
    <n v="5"/>
    <n v="0"/>
    <n v="9"/>
  </r>
  <r>
    <n v="9342"/>
    <x v="4669"/>
    <x v="2"/>
    <x v="538"/>
    <d v="2011-10-22T00:00:00"/>
    <s v="Second Class"/>
    <s v="RP-19270"/>
    <s v="Rachel Payne"/>
    <x v="1"/>
    <s v="United States"/>
    <x v="8"/>
    <x v="1"/>
    <n v="94110"/>
    <x v="1"/>
    <s v="TEC-PH-10001305"/>
    <x v="2"/>
    <x v="7"/>
    <x v="1671"/>
    <n v="117.57599999999999"/>
    <n v="3"/>
    <n v="0.2"/>
    <n v="11.7576"/>
  </r>
  <r>
    <n v="9343"/>
    <x v="4670"/>
    <x v="0"/>
    <x v="69"/>
    <d v="2013-03-19T00:00:00"/>
    <s v="Standard Class"/>
    <s v="DB-13360"/>
    <s v="Dennis Bolton"/>
    <x v="2"/>
    <s v="United States"/>
    <x v="169"/>
    <x v="1"/>
    <n v="92503"/>
    <x v="1"/>
    <s v="OFF-BI-10001036"/>
    <x v="1"/>
    <x v="8"/>
    <x v="618"/>
    <n v="51.183999999999997"/>
    <n v="7"/>
    <n v="0.2"/>
    <n v="19.193999999999999"/>
  </r>
  <r>
    <n v="9344"/>
    <x v="4671"/>
    <x v="3"/>
    <x v="922"/>
    <d v="2014-02-21T00:00:00"/>
    <s v="First Class"/>
    <s v="CK-12325"/>
    <s v="Christine Kargatis"/>
    <x v="2"/>
    <s v="United States"/>
    <x v="21"/>
    <x v="24"/>
    <n v="45373"/>
    <x v="3"/>
    <s v="FUR-TA-10001086"/>
    <x v="0"/>
    <x v="3"/>
    <x v="1727"/>
    <n v="455.97"/>
    <n v="5"/>
    <n v="0.4"/>
    <n v="-106.393"/>
  </r>
  <r>
    <n v="9345"/>
    <x v="4671"/>
    <x v="3"/>
    <x v="922"/>
    <d v="2014-02-21T00:00:00"/>
    <s v="First Class"/>
    <s v="CK-12325"/>
    <s v="Christine Kargatis"/>
    <x v="2"/>
    <s v="United States"/>
    <x v="21"/>
    <x v="24"/>
    <n v="45373"/>
    <x v="3"/>
    <s v="OFF-BI-10001525"/>
    <x v="1"/>
    <x v="8"/>
    <x v="31"/>
    <n v="5.7149999999999999"/>
    <n v="5"/>
    <n v="0.7"/>
    <n v="-4.7625000000000002"/>
  </r>
  <r>
    <n v="9346"/>
    <x v="4671"/>
    <x v="3"/>
    <x v="922"/>
    <d v="2014-02-21T00:00:00"/>
    <s v="First Class"/>
    <s v="CK-12325"/>
    <s v="Christine Kargatis"/>
    <x v="2"/>
    <s v="United States"/>
    <x v="21"/>
    <x v="24"/>
    <n v="45373"/>
    <x v="3"/>
    <s v="TEC-PH-10000526"/>
    <x v="2"/>
    <x v="7"/>
    <x v="1463"/>
    <n v="57.594000000000001"/>
    <n v="1"/>
    <n v="0.4"/>
    <n v="-11.518800000000001"/>
  </r>
  <r>
    <n v="9347"/>
    <x v="4671"/>
    <x v="3"/>
    <x v="922"/>
    <d v="2014-02-21T00:00:00"/>
    <s v="First Class"/>
    <s v="CK-12325"/>
    <s v="Christine Kargatis"/>
    <x v="2"/>
    <s v="United States"/>
    <x v="21"/>
    <x v="24"/>
    <n v="45373"/>
    <x v="3"/>
    <s v="FUR-FU-10004973"/>
    <x v="0"/>
    <x v="5"/>
    <x v="1134"/>
    <n v="30.143999999999998"/>
    <n v="2"/>
    <n v="0.2"/>
    <n v="8.2896000000000001"/>
  </r>
  <r>
    <n v="9348"/>
    <x v="4671"/>
    <x v="3"/>
    <x v="922"/>
    <d v="2014-02-21T00:00:00"/>
    <s v="First Class"/>
    <s v="CK-12325"/>
    <s v="Christine Kargatis"/>
    <x v="2"/>
    <s v="United States"/>
    <x v="21"/>
    <x v="24"/>
    <n v="45373"/>
    <x v="3"/>
    <s v="FUR-CH-10003981"/>
    <x v="0"/>
    <x v="1"/>
    <x v="1166"/>
    <n v="899.43"/>
    <n v="5"/>
    <n v="0.3"/>
    <n v="-12.849"/>
  </r>
  <r>
    <n v="9349"/>
    <x v="4672"/>
    <x v="0"/>
    <x v="596"/>
    <d v="2013-12-29T00:00:00"/>
    <s v="Standard Class"/>
    <s v="DN-13690"/>
    <s v="Duane Noonan"/>
    <x v="0"/>
    <s v="United States"/>
    <x v="429"/>
    <x v="1"/>
    <n v="92553"/>
    <x v="1"/>
    <s v="FUR-FU-10000277"/>
    <x v="0"/>
    <x v="5"/>
    <x v="1786"/>
    <n v="842.72"/>
    <n v="8"/>
    <n v="0"/>
    <n v="202.25280000000001"/>
  </r>
  <r>
    <n v="9350"/>
    <x v="4672"/>
    <x v="0"/>
    <x v="596"/>
    <d v="2013-12-29T00:00:00"/>
    <s v="Standard Class"/>
    <s v="DN-13690"/>
    <s v="Duane Noonan"/>
    <x v="0"/>
    <s v="United States"/>
    <x v="429"/>
    <x v="1"/>
    <n v="92553"/>
    <x v="1"/>
    <s v="FUR-FU-10001934"/>
    <x v="0"/>
    <x v="5"/>
    <x v="107"/>
    <n v="41.96"/>
    <n v="2"/>
    <n v="0"/>
    <n v="10.909599999999999"/>
  </r>
  <r>
    <n v="9351"/>
    <x v="4673"/>
    <x v="0"/>
    <x v="713"/>
    <d v="2013-09-28T00:00:00"/>
    <s v="Standard Class"/>
    <s v="DP-13105"/>
    <s v="Dave Poirier"/>
    <x v="1"/>
    <s v="United States"/>
    <x v="4"/>
    <x v="4"/>
    <n v="98115"/>
    <x v="1"/>
    <s v="OFF-BI-10004970"/>
    <x v="1"/>
    <x v="8"/>
    <x v="908"/>
    <n v="13.215999999999999"/>
    <n v="4"/>
    <n v="0.2"/>
    <n v="4.4603999999999999"/>
  </r>
  <r>
    <n v="9352"/>
    <x v="4673"/>
    <x v="0"/>
    <x v="713"/>
    <d v="2013-09-28T00:00:00"/>
    <s v="Standard Class"/>
    <s v="DP-13105"/>
    <s v="Dave Poirier"/>
    <x v="1"/>
    <s v="United States"/>
    <x v="4"/>
    <x v="4"/>
    <n v="98115"/>
    <x v="1"/>
    <s v="FUR-CH-10003396"/>
    <x v="0"/>
    <x v="1"/>
    <x v="385"/>
    <n v="184.75200000000001"/>
    <n v="3"/>
    <n v="0.2"/>
    <n v="-20.784600000000001"/>
  </r>
  <r>
    <n v="9353"/>
    <x v="4674"/>
    <x v="3"/>
    <x v="241"/>
    <d v="2014-09-27T00:00:00"/>
    <s v="First Class"/>
    <s v="RO-19780"/>
    <s v="Rose O'Brian"/>
    <x v="0"/>
    <s v="United States"/>
    <x v="22"/>
    <x v="10"/>
    <n v="60623"/>
    <x v="2"/>
    <s v="FUR-CH-10003973"/>
    <x v="0"/>
    <x v="1"/>
    <x v="858"/>
    <n v="520.46400000000006"/>
    <n v="2"/>
    <n v="0.3"/>
    <n v="-14.8704"/>
  </r>
  <r>
    <n v="9354"/>
    <x v="4674"/>
    <x v="3"/>
    <x v="241"/>
    <d v="2014-09-27T00:00:00"/>
    <s v="First Class"/>
    <s v="RO-19780"/>
    <s v="Rose O'Brian"/>
    <x v="0"/>
    <s v="United States"/>
    <x v="22"/>
    <x v="10"/>
    <n v="60623"/>
    <x v="2"/>
    <s v="OFF-PA-10002109"/>
    <x v="1"/>
    <x v="10"/>
    <x v="1771"/>
    <n v="11.423999999999999"/>
    <n v="3"/>
    <n v="0.2"/>
    <n v="3.7128000000000001"/>
  </r>
  <r>
    <n v="9355"/>
    <x v="4675"/>
    <x v="1"/>
    <x v="494"/>
    <d v="2012-05-12T00:00:00"/>
    <s v="Standard Class"/>
    <s v="MA-17560"/>
    <s v="Matt Abelman"/>
    <x v="2"/>
    <s v="United States"/>
    <x v="25"/>
    <x v="12"/>
    <n v="49201"/>
    <x v="2"/>
    <s v="OFF-PA-10001826"/>
    <x v="1"/>
    <x v="10"/>
    <x v="1750"/>
    <n v="19.440000000000001"/>
    <n v="3"/>
    <n v="0"/>
    <n v="9.3312000000000008"/>
  </r>
  <r>
    <n v="9356"/>
    <x v="4675"/>
    <x v="1"/>
    <x v="494"/>
    <d v="2012-05-12T00:00:00"/>
    <s v="Standard Class"/>
    <s v="MA-17560"/>
    <s v="Matt Abelman"/>
    <x v="2"/>
    <s v="United States"/>
    <x v="25"/>
    <x v="12"/>
    <n v="49201"/>
    <x v="2"/>
    <s v="OFF-AR-10000823"/>
    <x v="1"/>
    <x v="6"/>
    <x v="1043"/>
    <n v="3.64"/>
    <n v="2"/>
    <n v="0"/>
    <n v="1.0192000000000001"/>
  </r>
  <r>
    <n v="9357"/>
    <x v="4675"/>
    <x v="1"/>
    <x v="494"/>
    <d v="2012-05-12T00:00:00"/>
    <s v="Standard Class"/>
    <s v="MA-17560"/>
    <s v="Matt Abelman"/>
    <x v="2"/>
    <s v="United States"/>
    <x v="25"/>
    <x v="12"/>
    <n v="49201"/>
    <x v="2"/>
    <s v="OFF-PA-10001776"/>
    <x v="1"/>
    <x v="10"/>
    <x v="1263"/>
    <n v="18.54"/>
    <n v="2"/>
    <n v="0"/>
    <n v="8.7138000000000009"/>
  </r>
  <r>
    <n v="9358"/>
    <x v="4676"/>
    <x v="0"/>
    <x v="967"/>
    <d v="2013-01-28T00:00:00"/>
    <s v="Second Class"/>
    <s v="JD-15895"/>
    <s v="Jonathan Doherty"/>
    <x v="1"/>
    <s v="United States"/>
    <x v="20"/>
    <x v="15"/>
    <n v="10024"/>
    <x v="3"/>
    <s v="OFF-BI-10003676"/>
    <x v="1"/>
    <x v="8"/>
    <x v="816"/>
    <n v="43.12"/>
    <n v="5"/>
    <n v="0.2"/>
    <n v="15.092000000000001"/>
  </r>
  <r>
    <n v="9359"/>
    <x v="4676"/>
    <x v="0"/>
    <x v="967"/>
    <d v="2013-01-28T00:00:00"/>
    <s v="Second Class"/>
    <s v="JD-15895"/>
    <s v="Jonathan Doherty"/>
    <x v="1"/>
    <s v="United States"/>
    <x v="20"/>
    <x v="15"/>
    <n v="10024"/>
    <x v="3"/>
    <s v="FUR-TA-10001095"/>
    <x v="0"/>
    <x v="3"/>
    <x v="611"/>
    <n v="313.72199999999998"/>
    <n v="3"/>
    <n v="0.4"/>
    <n v="-99.345299999999995"/>
  </r>
  <r>
    <n v="9360"/>
    <x v="4676"/>
    <x v="0"/>
    <x v="967"/>
    <d v="2013-01-28T00:00:00"/>
    <s v="Second Class"/>
    <s v="JD-15895"/>
    <s v="Jonathan Doherty"/>
    <x v="1"/>
    <s v="United States"/>
    <x v="20"/>
    <x v="15"/>
    <n v="10024"/>
    <x v="3"/>
    <s v="FUR-FU-10000747"/>
    <x v="0"/>
    <x v="5"/>
    <x v="1742"/>
    <n v="45.98"/>
    <n v="1"/>
    <n v="0"/>
    <n v="7.8166000000000002"/>
  </r>
  <r>
    <n v="9361"/>
    <x v="4676"/>
    <x v="0"/>
    <x v="967"/>
    <d v="2013-01-28T00:00:00"/>
    <s v="Second Class"/>
    <s v="JD-15895"/>
    <s v="Jonathan Doherty"/>
    <x v="1"/>
    <s v="United States"/>
    <x v="20"/>
    <x v="15"/>
    <n v="10024"/>
    <x v="3"/>
    <s v="OFF-ST-10004337"/>
    <x v="1"/>
    <x v="4"/>
    <x v="839"/>
    <n v="428.68"/>
    <n v="7"/>
    <n v="0"/>
    <n v="0"/>
  </r>
  <r>
    <n v="9362"/>
    <x v="4677"/>
    <x v="3"/>
    <x v="708"/>
    <d v="2014-03-26T00:00:00"/>
    <s v="Standard Class"/>
    <s v="PS-18970"/>
    <s v="Paul Stevenson"/>
    <x v="2"/>
    <s v="United States"/>
    <x v="4"/>
    <x v="4"/>
    <n v="98105"/>
    <x v="1"/>
    <s v="OFF-BI-10004410"/>
    <x v="1"/>
    <x v="8"/>
    <x v="48"/>
    <n v="30.576000000000001"/>
    <n v="6"/>
    <n v="0.2"/>
    <n v="10.3194"/>
  </r>
  <r>
    <n v="9363"/>
    <x v="4677"/>
    <x v="3"/>
    <x v="708"/>
    <d v="2014-03-26T00:00:00"/>
    <s v="Standard Class"/>
    <s v="PS-18970"/>
    <s v="Paul Stevenson"/>
    <x v="2"/>
    <s v="United States"/>
    <x v="4"/>
    <x v="4"/>
    <n v="98105"/>
    <x v="1"/>
    <s v="OFF-FA-10004838"/>
    <x v="1"/>
    <x v="13"/>
    <x v="792"/>
    <n v="13.02"/>
    <n v="7"/>
    <n v="0"/>
    <n v="0.3906"/>
  </r>
  <r>
    <n v="9364"/>
    <x v="4677"/>
    <x v="3"/>
    <x v="708"/>
    <d v="2014-03-26T00:00:00"/>
    <s v="Standard Class"/>
    <s v="PS-18970"/>
    <s v="Paul Stevenson"/>
    <x v="2"/>
    <s v="United States"/>
    <x v="4"/>
    <x v="4"/>
    <n v="98105"/>
    <x v="1"/>
    <s v="FUR-FU-10002364"/>
    <x v="0"/>
    <x v="5"/>
    <x v="1231"/>
    <n v="22.14"/>
    <n v="3"/>
    <n v="0"/>
    <n v="6.4206000000000003"/>
  </r>
  <r>
    <n v="9365"/>
    <x v="4677"/>
    <x v="3"/>
    <x v="708"/>
    <d v="2014-03-26T00:00:00"/>
    <s v="Standard Class"/>
    <s v="PS-18970"/>
    <s v="Paul Stevenson"/>
    <x v="2"/>
    <s v="United States"/>
    <x v="4"/>
    <x v="4"/>
    <n v="98105"/>
    <x v="1"/>
    <s v="OFF-ST-10001809"/>
    <x v="1"/>
    <x v="4"/>
    <x v="430"/>
    <n v="359.32"/>
    <n v="4"/>
    <n v="0"/>
    <n v="7.1863999999999999"/>
  </r>
  <r>
    <n v="9366"/>
    <x v="4678"/>
    <x v="2"/>
    <x v="963"/>
    <d v="2011-08-25T00:00:00"/>
    <s v="First Class"/>
    <s v="JF-15415"/>
    <s v="Jennifer Ferguson"/>
    <x v="0"/>
    <s v="United States"/>
    <x v="490"/>
    <x v="25"/>
    <n v="63301"/>
    <x v="2"/>
    <s v="OFF-PA-10001846"/>
    <x v="1"/>
    <x v="10"/>
    <x v="1807"/>
    <n v="11.56"/>
    <n v="2"/>
    <n v="0"/>
    <n v="5.6643999999999997"/>
  </r>
  <r>
    <n v="9367"/>
    <x v="4679"/>
    <x v="2"/>
    <x v="785"/>
    <d v="2011-06-13T00:00:00"/>
    <s v="Standard Class"/>
    <s v="RD-19480"/>
    <s v="Rick Duston"/>
    <x v="0"/>
    <s v="United States"/>
    <x v="85"/>
    <x v="15"/>
    <n v="11561"/>
    <x v="3"/>
    <s v="OFF-BI-10003876"/>
    <x v="1"/>
    <x v="8"/>
    <x v="1617"/>
    <n v="68.48"/>
    <n v="2"/>
    <n v="0.2"/>
    <n v="25.68"/>
  </r>
  <r>
    <n v="9368"/>
    <x v="4679"/>
    <x v="2"/>
    <x v="785"/>
    <d v="2011-06-13T00:00:00"/>
    <s v="Standard Class"/>
    <s v="RD-19480"/>
    <s v="Rick Duston"/>
    <x v="0"/>
    <s v="United States"/>
    <x v="85"/>
    <x v="15"/>
    <n v="11561"/>
    <x v="3"/>
    <s v="OFF-ST-10003470"/>
    <x v="1"/>
    <x v="4"/>
    <x v="1339"/>
    <n v="1676.88"/>
    <n v="6"/>
    <n v="0"/>
    <n v="83.843999999999994"/>
  </r>
  <r>
    <n v="9369"/>
    <x v="4680"/>
    <x v="0"/>
    <x v="281"/>
    <d v="2013-10-04T00:00:00"/>
    <s v="First Class"/>
    <s v="ES-14080"/>
    <s v="Erin Smith"/>
    <x v="1"/>
    <s v="United States"/>
    <x v="80"/>
    <x v="30"/>
    <n v="8701"/>
    <x v="3"/>
    <s v="OFF-PA-10004243"/>
    <x v="1"/>
    <x v="10"/>
    <x v="271"/>
    <n v="37.94"/>
    <n v="2"/>
    <n v="0"/>
    <n v="18.211200000000002"/>
  </r>
  <r>
    <n v="9370"/>
    <x v="4681"/>
    <x v="3"/>
    <x v="659"/>
    <d v="2014-10-11T00:00:00"/>
    <s v="Second Class"/>
    <s v="KN-16390"/>
    <s v="Katherine Nockton"/>
    <x v="1"/>
    <s v="United States"/>
    <x v="183"/>
    <x v="39"/>
    <n v="20735"/>
    <x v="3"/>
    <s v="FUR-CH-10000422"/>
    <x v="0"/>
    <x v="1"/>
    <x v="1432"/>
    <n v="272.97000000000003"/>
    <n v="3"/>
    <n v="0"/>
    <n v="43.675199999999997"/>
  </r>
  <r>
    <n v="9371"/>
    <x v="4682"/>
    <x v="1"/>
    <x v="352"/>
    <d v="2012-05-31T00:00:00"/>
    <s v="First Class"/>
    <s v="VP-21760"/>
    <s v="Victoria Pisteka"/>
    <x v="1"/>
    <s v="United States"/>
    <x v="38"/>
    <x v="24"/>
    <n v="43229"/>
    <x v="3"/>
    <s v="FUR-FU-10002506"/>
    <x v="0"/>
    <x v="5"/>
    <x v="1802"/>
    <n v="41.567999999999998"/>
    <n v="4"/>
    <n v="0.2"/>
    <n v="-4.1567999999999996"/>
  </r>
  <r>
    <n v="9372"/>
    <x v="4682"/>
    <x v="1"/>
    <x v="352"/>
    <d v="2012-05-31T00:00:00"/>
    <s v="First Class"/>
    <s v="VP-21760"/>
    <s v="Victoria Pisteka"/>
    <x v="1"/>
    <s v="United States"/>
    <x v="38"/>
    <x v="24"/>
    <n v="43229"/>
    <x v="3"/>
    <s v="FUR-CH-10000863"/>
    <x v="0"/>
    <x v="1"/>
    <x v="83"/>
    <n v="317.05799999999999"/>
    <n v="3"/>
    <n v="0.3"/>
    <n v="-86.058599999999998"/>
  </r>
  <r>
    <n v="9373"/>
    <x v="4682"/>
    <x v="1"/>
    <x v="352"/>
    <d v="2012-05-31T00:00:00"/>
    <s v="First Class"/>
    <s v="VP-21760"/>
    <s v="Victoria Pisteka"/>
    <x v="1"/>
    <s v="United States"/>
    <x v="38"/>
    <x v="24"/>
    <n v="43229"/>
    <x v="3"/>
    <s v="OFF-FA-10002988"/>
    <x v="1"/>
    <x v="13"/>
    <x v="131"/>
    <n v="8.0399999999999991"/>
    <n v="5"/>
    <n v="0.2"/>
    <n v="2.9144999999999999"/>
  </r>
  <r>
    <n v="9374"/>
    <x v="4683"/>
    <x v="3"/>
    <x v="917"/>
    <d v="2014-12-05T00:00:00"/>
    <s v="Standard Class"/>
    <s v="CS-11950"/>
    <s v="Carlos Soltero"/>
    <x v="0"/>
    <s v="United States"/>
    <x v="45"/>
    <x v="1"/>
    <n v="91104"/>
    <x v="1"/>
    <s v="TEC-PH-10003437"/>
    <x v="2"/>
    <x v="7"/>
    <x v="913"/>
    <n v="419.94400000000002"/>
    <n v="7"/>
    <n v="0.2"/>
    <n v="52.493000000000002"/>
  </r>
  <r>
    <n v="9375"/>
    <x v="4684"/>
    <x v="0"/>
    <x v="410"/>
    <d v="2013-10-06T00:00:00"/>
    <s v="Standard Class"/>
    <s v="KB-16600"/>
    <s v="Ken Brennan"/>
    <x v="1"/>
    <s v="United States"/>
    <x v="4"/>
    <x v="4"/>
    <n v="98105"/>
    <x v="1"/>
    <s v="OFF-SU-10002537"/>
    <x v="1"/>
    <x v="14"/>
    <x v="676"/>
    <n v="61.38"/>
    <n v="6"/>
    <n v="0"/>
    <n v="15.9588"/>
  </r>
  <r>
    <n v="9376"/>
    <x v="4685"/>
    <x v="1"/>
    <x v="639"/>
    <d v="2012-12-19T00:00:00"/>
    <s v="Second Class"/>
    <s v="AJ-10945"/>
    <s v="Ashley Jarboe"/>
    <x v="0"/>
    <s v="United States"/>
    <x v="1"/>
    <x v="1"/>
    <n v="90045"/>
    <x v="1"/>
    <s v="TEC-AC-10003063"/>
    <x v="2"/>
    <x v="11"/>
    <x v="1052"/>
    <n v="50"/>
    <n v="2"/>
    <n v="0"/>
    <n v="10.5"/>
  </r>
  <r>
    <n v="9377"/>
    <x v="4686"/>
    <x v="3"/>
    <x v="53"/>
    <d v="2014-12-30T00:00:00"/>
    <s v="Standard Class"/>
    <s v="PO-18865"/>
    <s v="Patrick O'Donnell"/>
    <x v="0"/>
    <s v="United States"/>
    <x v="522"/>
    <x v="30"/>
    <n v="7017"/>
    <x v="3"/>
    <s v="TEC-AC-10003237"/>
    <x v="2"/>
    <x v="11"/>
    <x v="1631"/>
    <n v="31.8"/>
    <n v="3"/>
    <n v="0"/>
    <n v="13.673999999999999"/>
  </r>
  <r>
    <n v="9378"/>
    <x v="4687"/>
    <x v="3"/>
    <x v="94"/>
    <d v="2014-12-22T00:00:00"/>
    <s v="Standard Class"/>
    <s v="DP-13105"/>
    <s v="Dave Poirier"/>
    <x v="1"/>
    <s v="United States"/>
    <x v="342"/>
    <x v="6"/>
    <n v="54703"/>
    <x v="2"/>
    <s v="OFF-ST-10001031"/>
    <x v="1"/>
    <x v="4"/>
    <x v="1551"/>
    <n v="32.56"/>
    <n v="2"/>
    <n v="0"/>
    <n v="8.4656000000000002"/>
  </r>
  <r>
    <n v="9379"/>
    <x v="4688"/>
    <x v="0"/>
    <x v="1120"/>
    <d v="2013-05-16T00:00:00"/>
    <s v="Standard Class"/>
    <s v="GM-14500"/>
    <s v="Gene McClure"/>
    <x v="0"/>
    <s v="United States"/>
    <x v="22"/>
    <x v="10"/>
    <n v="60610"/>
    <x v="2"/>
    <s v="OFF-EN-10001535"/>
    <x v="1"/>
    <x v="12"/>
    <x v="1833"/>
    <n v="7.0720000000000001"/>
    <n v="2"/>
    <n v="0.2"/>
    <n v="2.3868"/>
  </r>
  <r>
    <n v="9380"/>
    <x v="4689"/>
    <x v="2"/>
    <x v="851"/>
    <d v="2011-12-27T00:00:00"/>
    <s v="Second Class"/>
    <s v="CC-12670"/>
    <s v="Craig Carreira"/>
    <x v="0"/>
    <s v="United States"/>
    <x v="67"/>
    <x v="2"/>
    <n v="33614"/>
    <x v="0"/>
    <s v="OFF-PA-10001295"/>
    <x v="1"/>
    <x v="10"/>
    <x v="1211"/>
    <n v="45.527999999999999"/>
    <n v="3"/>
    <n v="0.2"/>
    <n v="15.934799999999999"/>
  </r>
  <r>
    <n v="9381"/>
    <x v="4689"/>
    <x v="2"/>
    <x v="851"/>
    <d v="2011-12-27T00:00:00"/>
    <s v="Second Class"/>
    <s v="CC-12670"/>
    <s v="Craig Carreira"/>
    <x v="0"/>
    <s v="United States"/>
    <x v="67"/>
    <x v="2"/>
    <n v="33614"/>
    <x v="0"/>
    <s v="FUR-CH-10004698"/>
    <x v="0"/>
    <x v="1"/>
    <x v="166"/>
    <n v="64.784000000000006"/>
    <n v="1"/>
    <n v="0.2"/>
    <n v="6.4783999999999997"/>
  </r>
  <r>
    <n v="9382"/>
    <x v="4689"/>
    <x v="2"/>
    <x v="851"/>
    <d v="2011-12-27T00:00:00"/>
    <s v="Second Class"/>
    <s v="CC-12670"/>
    <s v="Craig Carreira"/>
    <x v="0"/>
    <s v="United States"/>
    <x v="67"/>
    <x v="2"/>
    <n v="33614"/>
    <x v="0"/>
    <s v="OFF-ST-10000078"/>
    <x v="1"/>
    <x v="4"/>
    <x v="1218"/>
    <n v="424.27199999999999"/>
    <n v="2"/>
    <n v="0.2"/>
    <n v="-10.6068"/>
  </r>
  <r>
    <n v="9383"/>
    <x v="4689"/>
    <x v="2"/>
    <x v="851"/>
    <d v="2011-12-27T00:00:00"/>
    <s v="Second Class"/>
    <s v="CC-12670"/>
    <s v="Craig Carreira"/>
    <x v="0"/>
    <s v="United States"/>
    <x v="67"/>
    <x v="2"/>
    <n v="33614"/>
    <x v="0"/>
    <s v="OFF-AR-10001868"/>
    <x v="1"/>
    <x v="6"/>
    <x v="59"/>
    <n v="1.3440000000000001"/>
    <n v="1"/>
    <n v="0.2"/>
    <n v="0.504"/>
  </r>
  <r>
    <n v="9384"/>
    <x v="4689"/>
    <x v="2"/>
    <x v="851"/>
    <d v="2011-12-27T00:00:00"/>
    <s v="Second Class"/>
    <s v="CC-12670"/>
    <s v="Craig Carreira"/>
    <x v="0"/>
    <s v="United States"/>
    <x v="67"/>
    <x v="2"/>
    <n v="33614"/>
    <x v="0"/>
    <s v="OFF-ST-10004950"/>
    <x v="1"/>
    <x v="4"/>
    <x v="1000"/>
    <n v="83.92"/>
    <n v="5"/>
    <n v="0.2"/>
    <n v="-1.0489999999999999"/>
  </r>
  <r>
    <n v="9385"/>
    <x v="4690"/>
    <x v="3"/>
    <x v="938"/>
    <d v="2014-08-17T00:00:00"/>
    <s v="Standard Class"/>
    <s v="SJ-20125"/>
    <s v="Sanjit Jacobs"/>
    <x v="2"/>
    <s v="United States"/>
    <x v="20"/>
    <x v="15"/>
    <n v="10009"/>
    <x v="3"/>
    <s v="OFF-PA-10003441"/>
    <x v="1"/>
    <x v="10"/>
    <x v="485"/>
    <n v="25.92"/>
    <n v="4"/>
    <n v="0"/>
    <n v="12.441599999999999"/>
  </r>
  <r>
    <n v="9386"/>
    <x v="4691"/>
    <x v="3"/>
    <x v="151"/>
    <d v="2014-01-09T00:00:00"/>
    <s v="Standard Class"/>
    <s v="SF-20200"/>
    <s v="Sarah Foster"/>
    <x v="0"/>
    <s v="United States"/>
    <x v="123"/>
    <x v="16"/>
    <n v="85204"/>
    <x v="1"/>
    <s v="FUR-FU-10004973"/>
    <x v="0"/>
    <x v="5"/>
    <x v="1134"/>
    <n v="120.57599999999999"/>
    <n v="8"/>
    <n v="0.2"/>
    <n v="33.1584"/>
  </r>
  <r>
    <n v="9387"/>
    <x v="4692"/>
    <x v="3"/>
    <x v="617"/>
    <d v="2014-01-24T00:00:00"/>
    <s v="Standard Class"/>
    <s v="RM-19375"/>
    <s v="Raymond Messe"/>
    <x v="0"/>
    <s v="United States"/>
    <x v="140"/>
    <x v="42"/>
    <n v="5408"/>
    <x v="3"/>
    <s v="OFF-PA-10000157"/>
    <x v="1"/>
    <x v="10"/>
    <x v="364"/>
    <n v="79.92"/>
    <n v="4"/>
    <n v="0"/>
    <n v="37.562399999999997"/>
  </r>
  <r>
    <n v="9388"/>
    <x v="4692"/>
    <x v="3"/>
    <x v="617"/>
    <d v="2014-01-24T00:00:00"/>
    <s v="Standard Class"/>
    <s v="RM-19375"/>
    <s v="Raymond Messe"/>
    <x v="0"/>
    <s v="United States"/>
    <x v="140"/>
    <x v="42"/>
    <n v="5408"/>
    <x v="3"/>
    <s v="OFF-PA-10001970"/>
    <x v="1"/>
    <x v="10"/>
    <x v="311"/>
    <n v="12.28"/>
    <n v="1"/>
    <n v="0"/>
    <n v="5.7716000000000003"/>
  </r>
  <r>
    <n v="9389"/>
    <x v="4692"/>
    <x v="3"/>
    <x v="617"/>
    <d v="2014-01-24T00:00:00"/>
    <s v="Standard Class"/>
    <s v="RM-19375"/>
    <s v="Raymond Messe"/>
    <x v="0"/>
    <s v="United States"/>
    <x v="140"/>
    <x v="42"/>
    <n v="5408"/>
    <x v="3"/>
    <s v="OFF-AP-10000828"/>
    <x v="1"/>
    <x v="9"/>
    <x v="1087"/>
    <n v="542.94000000000005"/>
    <n v="3"/>
    <n v="0"/>
    <n v="152.0232"/>
  </r>
  <r>
    <n v="9390"/>
    <x v="4692"/>
    <x v="3"/>
    <x v="617"/>
    <d v="2014-01-24T00:00:00"/>
    <s v="Standard Class"/>
    <s v="RM-19375"/>
    <s v="Raymond Messe"/>
    <x v="0"/>
    <s v="United States"/>
    <x v="140"/>
    <x v="42"/>
    <n v="5408"/>
    <x v="3"/>
    <s v="OFF-EN-10001509"/>
    <x v="1"/>
    <x v="12"/>
    <x v="29"/>
    <n v="2.04"/>
    <n v="1"/>
    <n v="0"/>
    <n v="0.95879999999999999"/>
  </r>
  <r>
    <n v="9391"/>
    <x v="4693"/>
    <x v="1"/>
    <x v="974"/>
    <d v="2012-06-24T00:00:00"/>
    <s v="Standard Class"/>
    <s v="KM-16375"/>
    <s v="Katherine Murray"/>
    <x v="2"/>
    <s v="United States"/>
    <x v="12"/>
    <x v="5"/>
    <n v="77070"/>
    <x v="2"/>
    <s v="OFF-ST-10003692"/>
    <x v="1"/>
    <x v="4"/>
    <x v="1253"/>
    <n v="228.92"/>
    <n v="5"/>
    <n v="0.2"/>
    <n v="14.307499999999999"/>
  </r>
  <r>
    <n v="9392"/>
    <x v="4694"/>
    <x v="3"/>
    <x v="677"/>
    <d v="2014-03-17T00:00:00"/>
    <s v="First Class"/>
    <s v="FH-14275"/>
    <s v="Frank Hawley"/>
    <x v="1"/>
    <s v="United States"/>
    <x v="34"/>
    <x v="10"/>
    <n v="60505"/>
    <x v="2"/>
    <s v="TEC-PH-10004700"/>
    <x v="2"/>
    <x v="7"/>
    <x v="843"/>
    <n v="7.992"/>
    <n v="1"/>
    <n v="0.2"/>
    <n v="2.5973999999999999"/>
  </r>
  <r>
    <n v="9393"/>
    <x v="4695"/>
    <x v="1"/>
    <x v="969"/>
    <d v="2012-10-25T00:00:00"/>
    <s v="Same Day"/>
    <s v="DG-13300"/>
    <s v="Deirdre Greer"/>
    <x v="1"/>
    <s v="United States"/>
    <x v="60"/>
    <x v="22"/>
    <n v="80219"/>
    <x v="1"/>
    <s v="FUR-CH-10000422"/>
    <x v="0"/>
    <x v="1"/>
    <x v="1432"/>
    <n v="582.33600000000001"/>
    <n v="8"/>
    <n v="0.2"/>
    <n v="-29.116800000000001"/>
  </r>
  <r>
    <n v="9394"/>
    <x v="4696"/>
    <x v="2"/>
    <x v="59"/>
    <d v="2011-09-23T00:00:00"/>
    <s v="First Class"/>
    <s v="MW-18220"/>
    <s v="Mitch Webber"/>
    <x v="0"/>
    <s v="United States"/>
    <x v="20"/>
    <x v="15"/>
    <n v="10011"/>
    <x v="3"/>
    <s v="TEC-PH-10003484"/>
    <x v="2"/>
    <x v="7"/>
    <x v="1530"/>
    <n v="629.95000000000005"/>
    <n v="5"/>
    <n v="0"/>
    <n v="157.48750000000001"/>
  </r>
  <r>
    <n v="9395"/>
    <x v="4696"/>
    <x v="2"/>
    <x v="59"/>
    <d v="2011-09-23T00:00:00"/>
    <s v="First Class"/>
    <s v="MW-18220"/>
    <s v="Mitch Webber"/>
    <x v="0"/>
    <s v="United States"/>
    <x v="20"/>
    <x v="15"/>
    <n v="10011"/>
    <x v="3"/>
    <s v="FUR-CH-10001394"/>
    <x v="0"/>
    <x v="1"/>
    <x v="648"/>
    <n v="631.78200000000004"/>
    <n v="2"/>
    <n v="0.1"/>
    <n v="140.39599999999999"/>
  </r>
  <r>
    <n v="9396"/>
    <x v="4696"/>
    <x v="2"/>
    <x v="59"/>
    <d v="2011-09-23T00:00:00"/>
    <s v="First Class"/>
    <s v="MW-18220"/>
    <s v="Mitch Webber"/>
    <x v="0"/>
    <s v="United States"/>
    <x v="20"/>
    <x v="15"/>
    <n v="10011"/>
    <x v="3"/>
    <s v="FUR-BO-10002213"/>
    <x v="0"/>
    <x v="0"/>
    <x v="1223"/>
    <n v="801.56799999999998"/>
    <n v="2"/>
    <n v="0.2"/>
    <n v="-10.019600000000001"/>
  </r>
  <r>
    <n v="9397"/>
    <x v="4696"/>
    <x v="2"/>
    <x v="59"/>
    <d v="2011-09-23T00:00:00"/>
    <s v="First Class"/>
    <s v="MW-18220"/>
    <s v="Mitch Webber"/>
    <x v="0"/>
    <s v="United States"/>
    <x v="20"/>
    <x v="15"/>
    <n v="10011"/>
    <x v="3"/>
    <s v="OFF-LA-10002762"/>
    <x v="1"/>
    <x v="2"/>
    <x v="49"/>
    <n v="75.180000000000007"/>
    <n v="6"/>
    <n v="0"/>
    <n v="35.334600000000002"/>
  </r>
  <r>
    <n v="9398"/>
    <x v="4696"/>
    <x v="2"/>
    <x v="59"/>
    <d v="2011-09-23T00:00:00"/>
    <s v="First Class"/>
    <s v="MW-18220"/>
    <s v="Mitch Webber"/>
    <x v="0"/>
    <s v="United States"/>
    <x v="20"/>
    <x v="15"/>
    <n v="10011"/>
    <x v="3"/>
    <s v="OFF-AP-10003842"/>
    <x v="1"/>
    <x v="9"/>
    <x v="1247"/>
    <n v="30.98"/>
    <n v="1"/>
    <n v="0"/>
    <n v="8.0548000000000002"/>
  </r>
  <r>
    <n v="9399"/>
    <x v="4696"/>
    <x v="2"/>
    <x v="59"/>
    <d v="2011-09-23T00:00:00"/>
    <s v="First Class"/>
    <s v="MW-18220"/>
    <s v="Mitch Webber"/>
    <x v="0"/>
    <s v="United States"/>
    <x v="20"/>
    <x v="15"/>
    <n v="10011"/>
    <x v="3"/>
    <s v="TEC-PH-10003072"/>
    <x v="2"/>
    <x v="7"/>
    <x v="1310"/>
    <n v="1349.91"/>
    <n v="9"/>
    <n v="0"/>
    <n v="661.45590000000004"/>
  </r>
  <r>
    <n v="9400"/>
    <x v="4697"/>
    <x v="0"/>
    <x v="583"/>
    <d v="2013-11-16T00:00:00"/>
    <s v="Standard Class"/>
    <s v="SC-20845"/>
    <s v="Sung Chung"/>
    <x v="0"/>
    <s v="United States"/>
    <x v="523"/>
    <x v="10"/>
    <n v="60004"/>
    <x v="2"/>
    <s v="OFF-AR-10003394"/>
    <x v="1"/>
    <x v="6"/>
    <x v="496"/>
    <n v="14.112"/>
    <n v="6"/>
    <n v="0.2"/>
    <n v="1.2347999999999999"/>
  </r>
  <r>
    <n v="9401"/>
    <x v="4698"/>
    <x v="1"/>
    <x v="1218"/>
    <d v="2012-09-21T00:00:00"/>
    <s v="Standard Class"/>
    <s v="BD-11500"/>
    <s v="Bradley Drucker"/>
    <x v="0"/>
    <s v="United States"/>
    <x v="311"/>
    <x v="17"/>
    <n v="23602"/>
    <x v="0"/>
    <s v="OFF-EN-10001539"/>
    <x v="1"/>
    <x v="12"/>
    <x v="33"/>
    <n v="31.12"/>
    <n v="4"/>
    <n v="0"/>
    <n v="14.6264"/>
  </r>
  <r>
    <n v="9402"/>
    <x v="4699"/>
    <x v="2"/>
    <x v="1219"/>
    <d v="2011-06-28T00:00:00"/>
    <s v="Standard Class"/>
    <s v="LP-17080"/>
    <s v="Liz Pelletier"/>
    <x v="0"/>
    <s v="United States"/>
    <x v="93"/>
    <x v="16"/>
    <n v="85705"/>
    <x v="1"/>
    <s v="FUR-FU-10001731"/>
    <x v="0"/>
    <x v="5"/>
    <x v="1547"/>
    <n v="4.2720000000000002"/>
    <n v="2"/>
    <n v="0.2"/>
    <n v="0.96120000000000005"/>
  </r>
  <r>
    <n v="9403"/>
    <x v="4700"/>
    <x v="0"/>
    <x v="399"/>
    <d v="2013-08-18T00:00:00"/>
    <s v="Second Class"/>
    <s v="NP-18700"/>
    <s v="Nora Preis"/>
    <x v="0"/>
    <s v="United States"/>
    <x v="20"/>
    <x v="15"/>
    <n v="10024"/>
    <x v="3"/>
    <s v="FUR-TA-10001095"/>
    <x v="0"/>
    <x v="3"/>
    <x v="611"/>
    <n v="209.148"/>
    <n v="2"/>
    <n v="0.4"/>
    <n v="-66.230199999999996"/>
  </r>
  <r>
    <n v="9404"/>
    <x v="4700"/>
    <x v="0"/>
    <x v="399"/>
    <d v="2013-08-18T00:00:00"/>
    <s v="Second Class"/>
    <s v="NP-18700"/>
    <s v="Nora Preis"/>
    <x v="0"/>
    <s v="United States"/>
    <x v="20"/>
    <x v="15"/>
    <n v="10024"/>
    <x v="3"/>
    <s v="OFF-ST-10000078"/>
    <x v="1"/>
    <x v="4"/>
    <x v="1218"/>
    <n v="1591.02"/>
    <n v="6"/>
    <n v="0"/>
    <n v="286.3836"/>
  </r>
  <r>
    <n v="9405"/>
    <x v="4701"/>
    <x v="3"/>
    <x v="669"/>
    <d v="2014-04-18T00:00:00"/>
    <s v="Standard Class"/>
    <s v="DP-13105"/>
    <s v="Dave Poirier"/>
    <x v="1"/>
    <s v="United States"/>
    <x v="10"/>
    <x v="9"/>
    <n v="19134"/>
    <x v="3"/>
    <s v="OFF-FA-10004076"/>
    <x v="1"/>
    <x v="13"/>
    <x v="1213"/>
    <n v="7.92"/>
    <n v="5"/>
    <n v="0.2"/>
    <n v="1.6830000000000001"/>
  </r>
  <r>
    <n v="9406"/>
    <x v="4702"/>
    <x v="2"/>
    <x v="619"/>
    <d v="2011-03-17T00:00:00"/>
    <s v="First Class"/>
    <s v="RB-19465"/>
    <s v="Rick Bensley"/>
    <x v="2"/>
    <s v="United States"/>
    <x v="22"/>
    <x v="10"/>
    <n v="60653"/>
    <x v="2"/>
    <s v="TEC-MA-10003626"/>
    <x v="2"/>
    <x v="15"/>
    <x v="1388"/>
    <n v="574.91"/>
    <n v="2"/>
    <n v="0.3"/>
    <n v="156.047"/>
  </r>
  <r>
    <n v="9407"/>
    <x v="4702"/>
    <x v="2"/>
    <x v="619"/>
    <d v="2011-03-17T00:00:00"/>
    <s v="First Class"/>
    <s v="RB-19465"/>
    <s v="Rick Bensley"/>
    <x v="2"/>
    <s v="United States"/>
    <x v="22"/>
    <x v="10"/>
    <n v="60653"/>
    <x v="2"/>
    <s v="OFF-PA-10001215"/>
    <x v="1"/>
    <x v="10"/>
    <x v="1717"/>
    <n v="8.4480000000000004"/>
    <n v="2"/>
    <n v="0.2"/>
    <n v="2.64"/>
  </r>
  <r>
    <n v="9408"/>
    <x v="4703"/>
    <x v="3"/>
    <x v="585"/>
    <d v="2014-09-25T00:00:00"/>
    <s v="Second Class"/>
    <s v="LC-17140"/>
    <s v="Logan Currie"/>
    <x v="0"/>
    <s v="United States"/>
    <x v="20"/>
    <x v="15"/>
    <n v="10035"/>
    <x v="3"/>
    <s v="TEC-AC-10002842"/>
    <x v="2"/>
    <x v="11"/>
    <x v="1176"/>
    <n v="1071"/>
    <n v="9"/>
    <n v="0"/>
    <n v="171.36"/>
  </r>
  <r>
    <n v="9409"/>
    <x v="4703"/>
    <x v="3"/>
    <x v="585"/>
    <d v="2014-09-25T00:00:00"/>
    <s v="Second Class"/>
    <s v="LC-17140"/>
    <s v="Logan Currie"/>
    <x v="0"/>
    <s v="United States"/>
    <x v="20"/>
    <x v="15"/>
    <n v="10035"/>
    <x v="3"/>
    <s v="FUR-FU-10004864"/>
    <x v="0"/>
    <x v="5"/>
    <x v="1710"/>
    <n v="12.07"/>
    <n v="1"/>
    <n v="0"/>
    <n v="3.9830999999999999"/>
  </r>
  <r>
    <n v="9410"/>
    <x v="4704"/>
    <x v="3"/>
    <x v="389"/>
    <d v="2014-12-14T00:00:00"/>
    <s v="First Class"/>
    <s v="WB-21850"/>
    <s v="William Brown"/>
    <x v="0"/>
    <s v="United States"/>
    <x v="10"/>
    <x v="9"/>
    <n v="19143"/>
    <x v="3"/>
    <s v="OFF-BI-10000014"/>
    <x v="1"/>
    <x v="8"/>
    <x v="628"/>
    <n v="3.2730000000000001"/>
    <n v="1"/>
    <n v="0.7"/>
    <n v="-2.5093000000000001"/>
  </r>
  <r>
    <n v="9411"/>
    <x v="4704"/>
    <x v="3"/>
    <x v="389"/>
    <d v="2014-12-14T00:00:00"/>
    <s v="First Class"/>
    <s v="WB-21850"/>
    <s v="William Brown"/>
    <x v="0"/>
    <s v="United States"/>
    <x v="10"/>
    <x v="9"/>
    <n v="19143"/>
    <x v="3"/>
    <s v="FUR-FU-10001475"/>
    <x v="0"/>
    <x v="5"/>
    <x v="499"/>
    <n v="87.92"/>
    <n v="5"/>
    <n v="0.2"/>
    <n v="15.385999999999999"/>
  </r>
  <r>
    <n v="9412"/>
    <x v="4705"/>
    <x v="0"/>
    <x v="612"/>
    <d v="2013-03-15T00:00:00"/>
    <s v="Second Class"/>
    <s v="MH-17785"/>
    <s v="Maya Herman"/>
    <x v="1"/>
    <s v="United States"/>
    <x v="220"/>
    <x v="16"/>
    <n v="85301"/>
    <x v="1"/>
    <s v="OFF-ST-10001272"/>
    <x v="1"/>
    <x v="4"/>
    <x v="528"/>
    <n v="104.696"/>
    <n v="1"/>
    <n v="0.2"/>
    <n v="6.5434999999999999"/>
  </r>
  <r>
    <n v="9413"/>
    <x v="4706"/>
    <x v="1"/>
    <x v="746"/>
    <d v="2012-01-29T00:00:00"/>
    <s v="First Class"/>
    <s v="SC-20305"/>
    <s v="Sean Christensen"/>
    <x v="0"/>
    <s v="United States"/>
    <x v="1"/>
    <x v="1"/>
    <n v="90036"/>
    <x v="1"/>
    <s v="FUR-CH-10002024"/>
    <x v="0"/>
    <x v="1"/>
    <x v="478"/>
    <n v="2803.92"/>
    <n v="5"/>
    <n v="0.2"/>
    <n v="0"/>
  </r>
  <r>
    <n v="9414"/>
    <x v="4707"/>
    <x v="0"/>
    <x v="182"/>
    <d v="2013-09-28T00:00:00"/>
    <s v="First Class"/>
    <s v="MH-17620"/>
    <s v="Matt Hagelstein"/>
    <x v="1"/>
    <s v="United States"/>
    <x v="12"/>
    <x v="5"/>
    <n v="77041"/>
    <x v="2"/>
    <s v="OFF-BI-10004001"/>
    <x v="1"/>
    <x v="8"/>
    <x v="810"/>
    <n v="6.8159999999999998"/>
    <n v="2"/>
    <n v="0.8"/>
    <n v="-11.587199999999999"/>
  </r>
  <r>
    <n v="9415"/>
    <x v="4708"/>
    <x v="1"/>
    <x v="1090"/>
    <d v="2012-10-22T00:00:00"/>
    <s v="Standard Class"/>
    <s v="JC-15775"/>
    <s v="John Castell"/>
    <x v="0"/>
    <s v="United States"/>
    <x v="4"/>
    <x v="4"/>
    <n v="98115"/>
    <x v="1"/>
    <s v="TEC-PH-10004094"/>
    <x v="2"/>
    <x v="7"/>
    <x v="1788"/>
    <n v="249.584"/>
    <n v="2"/>
    <n v="0.2"/>
    <n v="15.599"/>
  </r>
  <r>
    <n v="9416"/>
    <x v="4708"/>
    <x v="1"/>
    <x v="1090"/>
    <d v="2012-10-22T00:00:00"/>
    <s v="Standard Class"/>
    <s v="JC-15775"/>
    <s v="John Castell"/>
    <x v="0"/>
    <s v="United States"/>
    <x v="4"/>
    <x v="4"/>
    <n v="98115"/>
    <x v="1"/>
    <s v="OFF-PA-10001184"/>
    <x v="1"/>
    <x v="10"/>
    <x v="1307"/>
    <n v="17.940000000000001"/>
    <n v="3"/>
    <n v="0"/>
    <n v="8.7905999999999995"/>
  </r>
  <r>
    <n v="9417"/>
    <x v="4708"/>
    <x v="1"/>
    <x v="1090"/>
    <d v="2012-10-22T00:00:00"/>
    <s v="Standard Class"/>
    <s v="JC-15775"/>
    <s v="John Castell"/>
    <x v="0"/>
    <s v="United States"/>
    <x v="4"/>
    <x v="4"/>
    <n v="98115"/>
    <x v="1"/>
    <s v="FUR-FU-10002505"/>
    <x v="0"/>
    <x v="5"/>
    <x v="222"/>
    <n v="10.11"/>
    <n v="3"/>
    <n v="0"/>
    <n v="3.2351999999999999"/>
  </r>
  <r>
    <n v="9418"/>
    <x v="4709"/>
    <x v="2"/>
    <x v="1220"/>
    <d v="2011-01-11T00:00:00"/>
    <s v="Standard Class"/>
    <s v="RD-19810"/>
    <s v="Ross DeVincentis"/>
    <x v="2"/>
    <s v="United States"/>
    <x v="115"/>
    <x v="3"/>
    <n v="28314"/>
    <x v="0"/>
    <s v="OFF-PA-10001166"/>
    <x v="1"/>
    <x v="10"/>
    <x v="769"/>
    <n v="10.368"/>
    <n v="2"/>
    <n v="0.2"/>
    <n v="3.6288"/>
  </r>
  <r>
    <n v="9419"/>
    <x v="4709"/>
    <x v="2"/>
    <x v="1220"/>
    <d v="2011-01-11T00:00:00"/>
    <s v="Standard Class"/>
    <s v="RD-19810"/>
    <s v="Ross DeVincentis"/>
    <x v="2"/>
    <s v="United States"/>
    <x v="115"/>
    <x v="3"/>
    <n v="28314"/>
    <x v="0"/>
    <s v="OFF-PA-10000349"/>
    <x v="1"/>
    <x v="10"/>
    <x v="33"/>
    <n v="11.952"/>
    <n v="3"/>
    <n v="0.2"/>
    <n v="4.0338000000000003"/>
  </r>
  <r>
    <n v="9420"/>
    <x v="4710"/>
    <x v="3"/>
    <x v="280"/>
    <d v="2014-05-10T00:00:00"/>
    <s v="Second Class"/>
    <s v="SC-20695"/>
    <s v="Steve Chapman"/>
    <x v="1"/>
    <s v="United States"/>
    <x v="12"/>
    <x v="5"/>
    <n v="77041"/>
    <x v="2"/>
    <s v="OFF-AP-10004708"/>
    <x v="1"/>
    <x v="9"/>
    <x v="508"/>
    <n v="15.224"/>
    <n v="2"/>
    <n v="0.8"/>
    <n v="-38.821199999999997"/>
  </r>
  <r>
    <n v="9421"/>
    <x v="4710"/>
    <x v="3"/>
    <x v="280"/>
    <d v="2014-05-10T00:00:00"/>
    <s v="Second Class"/>
    <s v="SC-20695"/>
    <s v="Steve Chapman"/>
    <x v="1"/>
    <s v="United States"/>
    <x v="12"/>
    <x v="5"/>
    <n v="77041"/>
    <x v="2"/>
    <s v="OFF-AP-10001947"/>
    <x v="1"/>
    <x v="9"/>
    <x v="1528"/>
    <n v="21.984000000000002"/>
    <n v="6"/>
    <n v="0.8"/>
    <n v="-56.059199999999997"/>
  </r>
  <r>
    <n v="9422"/>
    <x v="4711"/>
    <x v="2"/>
    <x v="149"/>
    <d v="2011-07-27T00:00:00"/>
    <s v="Standard Class"/>
    <s v="NC-18535"/>
    <s v="Nick Crebassa"/>
    <x v="1"/>
    <s v="United States"/>
    <x v="8"/>
    <x v="1"/>
    <n v="94122"/>
    <x v="1"/>
    <s v="TEC-PH-10000441"/>
    <x v="2"/>
    <x v="7"/>
    <x v="1046"/>
    <n v="604.75199999999995"/>
    <n v="6"/>
    <n v="0.2"/>
    <n v="60.475200000000001"/>
  </r>
  <r>
    <n v="9423"/>
    <x v="4711"/>
    <x v="2"/>
    <x v="149"/>
    <d v="2011-07-27T00:00:00"/>
    <s v="Standard Class"/>
    <s v="NC-18535"/>
    <s v="Nick Crebassa"/>
    <x v="1"/>
    <s v="United States"/>
    <x v="8"/>
    <x v="1"/>
    <n v="94122"/>
    <x v="1"/>
    <s v="OFF-SU-10004664"/>
    <x v="1"/>
    <x v="14"/>
    <x v="592"/>
    <n v="40.700000000000003"/>
    <n v="5"/>
    <n v="0"/>
    <n v="11.803000000000001"/>
  </r>
  <r>
    <n v="9424"/>
    <x v="4711"/>
    <x v="2"/>
    <x v="149"/>
    <d v="2011-07-27T00:00:00"/>
    <s v="Standard Class"/>
    <s v="NC-18535"/>
    <s v="Nick Crebassa"/>
    <x v="1"/>
    <s v="United States"/>
    <x v="8"/>
    <x v="1"/>
    <n v="94122"/>
    <x v="1"/>
    <s v="TEC-PH-10004531"/>
    <x v="2"/>
    <x v="7"/>
    <x v="1395"/>
    <n v="302.37599999999998"/>
    <n v="3"/>
    <n v="0.2"/>
    <n v="37.796999999999997"/>
  </r>
  <r>
    <n v="9425"/>
    <x v="4711"/>
    <x v="2"/>
    <x v="149"/>
    <d v="2011-07-27T00:00:00"/>
    <s v="Standard Class"/>
    <s v="NC-18535"/>
    <s v="Nick Crebassa"/>
    <x v="1"/>
    <s v="United States"/>
    <x v="8"/>
    <x v="1"/>
    <n v="94122"/>
    <x v="1"/>
    <s v="TEC-AC-10002167"/>
    <x v="2"/>
    <x v="11"/>
    <x v="46"/>
    <n v="45"/>
    <n v="3"/>
    <n v="0"/>
    <n v="4.95"/>
  </r>
  <r>
    <n v="9426"/>
    <x v="4712"/>
    <x v="2"/>
    <x v="171"/>
    <d v="2011-09-17T00:00:00"/>
    <s v="Second Class"/>
    <s v="LW-17215"/>
    <s v="Luke Weiss"/>
    <x v="0"/>
    <s v="United States"/>
    <x v="20"/>
    <x v="15"/>
    <n v="10035"/>
    <x v="3"/>
    <s v="FUR-CH-10002024"/>
    <x v="0"/>
    <x v="1"/>
    <x v="478"/>
    <n v="3785.2919999999999"/>
    <n v="6"/>
    <n v="0.1"/>
    <n v="420.58800000000002"/>
  </r>
  <r>
    <n v="9427"/>
    <x v="4713"/>
    <x v="0"/>
    <x v="306"/>
    <d v="2013-09-21T00:00:00"/>
    <s v="Standard Class"/>
    <s v="AH-10585"/>
    <s v="Angele Hood"/>
    <x v="0"/>
    <s v="United States"/>
    <x v="4"/>
    <x v="4"/>
    <n v="98105"/>
    <x v="1"/>
    <s v="OFF-AR-10002445"/>
    <x v="1"/>
    <x v="6"/>
    <x v="1637"/>
    <n v="35.4"/>
    <n v="5"/>
    <n v="0"/>
    <n v="13.452"/>
  </r>
  <r>
    <n v="9428"/>
    <x v="4714"/>
    <x v="2"/>
    <x v="501"/>
    <d v="2011-01-12T00:00:00"/>
    <s v="Standard Class"/>
    <s v="JO-15145"/>
    <s v="Jack O'Briant"/>
    <x v="1"/>
    <s v="United States"/>
    <x v="198"/>
    <x v="15"/>
    <n v="14215"/>
    <x v="3"/>
    <s v="FUR-FU-10003268"/>
    <x v="0"/>
    <x v="5"/>
    <x v="876"/>
    <n v="199.9"/>
    <n v="5"/>
    <n v="0"/>
    <n v="39.979999999999997"/>
  </r>
  <r>
    <n v="9429"/>
    <x v="4715"/>
    <x v="2"/>
    <x v="218"/>
    <d v="2011-05-16T00:00:00"/>
    <s v="Standard Class"/>
    <s v="VW-21775"/>
    <s v="Victoria Wilson"/>
    <x v="1"/>
    <s v="United States"/>
    <x v="114"/>
    <x v="5"/>
    <n v="77340"/>
    <x v="2"/>
    <s v="FUR-CH-10000015"/>
    <x v="0"/>
    <x v="1"/>
    <x v="373"/>
    <n v="1212.96"/>
    <n v="8"/>
    <n v="0.3"/>
    <n v="-69.311999999999998"/>
  </r>
  <r>
    <n v="9430"/>
    <x v="4716"/>
    <x v="1"/>
    <x v="834"/>
    <d v="2012-01-09T00:00:00"/>
    <s v="Standard Class"/>
    <s v="BP-11185"/>
    <s v="Ben Peterman"/>
    <x v="1"/>
    <s v="United States"/>
    <x v="61"/>
    <x v="5"/>
    <n v="75081"/>
    <x v="2"/>
    <s v="TEC-PH-10004165"/>
    <x v="2"/>
    <x v="7"/>
    <x v="886"/>
    <n v="1099.96"/>
    <n v="5"/>
    <n v="0.2"/>
    <n v="82.497"/>
  </r>
  <r>
    <n v="9431"/>
    <x v="4716"/>
    <x v="1"/>
    <x v="834"/>
    <d v="2012-01-09T00:00:00"/>
    <s v="Standard Class"/>
    <s v="BP-11185"/>
    <s v="Ben Peterman"/>
    <x v="1"/>
    <s v="United States"/>
    <x v="61"/>
    <x v="5"/>
    <n v="75081"/>
    <x v="2"/>
    <s v="FUR-TA-10004607"/>
    <x v="0"/>
    <x v="3"/>
    <x v="1095"/>
    <n v="103.48099999999999"/>
    <n v="1"/>
    <n v="0.3"/>
    <n v="-16.261299999999999"/>
  </r>
  <r>
    <n v="9432"/>
    <x v="4717"/>
    <x v="1"/>
    <x v="974"/>
    <d v="2012-06-19T00:00:00"/>
    <s v="Same Day"/>
    <s v="PP-18955"/>
    <s v="Paul Prost"/>
    <x v="2"/>
    <s v="United States"/>
    <x v="10"/>
    <x v="9"/>
    <n v="19134"/>
    <x v="3"/>
    <s v="OFF-LA-10004677"/>
    <x v="1"/>
    <x v="2"/>
    <x v="1831"/>
    <n v="5.9039999999999999"/>
    <n v="2"/>
    <n v="0.2"/>
    <n v="1.9925999999999999"/>
  </r>
  <r>
    <n v="9433"/>
    <x v="4718"/>
    <x v="1"/>
    <x v="493"/>
    <d v="2012-08-23T00:00:00"/>
    <s v="Standard Class"/>
    <s v="SC-20725"/>
    <s v="Steven Cartwright"/>
    <x v="0"/>
    <s v="United States"/>
    <x v="97"/>
    <x v="16"/>
    <n v="85345"/>
    <x v="1"/>
    <s v="TEC-AC-10002217"/>
    <x v="2"/>
    <x v="11"/>
    <x v="1178"/>
    <n v="30.08"/>
    <n v="2"/>
    <n v="0.2"/>
    <n v="-5.2640000000000002"/>
  </r>
  <r>
    <n v="9434"/>
    <x v="4718"/>
    <x v="1"/>
    <x v="493"/>
    <d v="2012-08-23T00:00:00"/>
    <s v="Standard Class"/>
    <s v="SC-20725"/>
    <s v="Steven Cartwright"/>
    <x v="0"/>
    <s v="United States"/>
    <x v="97"/>
    <x v="16"/>
    <n v="85345"/>
    <x v="1"/>
    <s v="OFF-PA-10001937"/>
    <x v="1"/>
    <x v="10"/>
    <x v="286"/>
    <n v="36.287999999999997"/>
    <n v="7"/>
    <n v="0.2"/>
    <n v="12.700799999999999"/>
  </r>
  <r>
    <n v="9435"/>
    <x v="4718"/>
    <x v="1"/>
    <x v="493"/>
    <d v="2012-08-23T00:00:00"/>
    <s v="Standard Class"/>
    <s v="SC-20725"/>
    <s v="Steven Cartwright"/>
    <x v="0"/>
    <s v="United States"/>
    <x v="97"/>
    <x v="16"/>
    <n v="85345"/>
    <x v="1"/>
    <s v="OFF-AR-10000203"/>
    <x v="1"/>
    <x v="6"/>
    <x v="777"/>
    <n v="10.272"/>
    <n v="3"/>
    <n v="0.2"/>
    <n v="1.1556"/>
  </r>
  <r>
    <n v="9436"/>
    <x v="4718"/>
    <x v="1"/>
    <x v="493"/>
    <d v="2012-08-23T00:00:00"/>
    <s v="Standard Class"/>
    <s v="SC-20725"/>
    <s v="Steven Cartwright"/>
    <x v="0"/>
    <s v="United States"/>
    <x v="97"/>
    <x v="16"/>
    <n v="85345"/>
    <x v="1"/>
    <s v="TEC-AC-10001142"/>
    <x v="2"/>
    <x v="11"/>
    <x v="546"/>
    <n v="252.8"/>
    <n v="4"/>
    <n v="0.2"/>
    <n v="-31.6"/>
  </r>
  <r>
    <n v="9437"/>
    <x v="4719"/>
    <x v="1"/>
    <x v="12"/>
    <d v="2012-09-25T00:00:00"/>
    <s v="Same Day"/>
    <s v="BM-11785"/>
    <s v="Bryan Mills"/>
    <x v="0"/>
    <s v="United States"/>
    <x v="10"/>
    <x v="9"/>
    <n v="19143"/>
    <x v="3"/>
    <s v="OFF-BI-10003712"/>
    <x v="1"/>
    <x v="8"/>
    <x v="689"/>
    <n v="2.9460000000000002"/>
    <n v="2"/>
    <n v="0.7"/>
    <n v="-2.0621999999999998"/>
  </r>
  <r>
    <n v="9438"/>
    <x v="4720"/>
    <x v="3"/>
    <x v="1143"/>
    <d v="2014-01-06T00:00:00"/>
    <s v="Standard Class"/>
    <s v="CD-11920"/>
    <s v="Carlos Daly"/>
    <x v="0"/>
    <s v="United States"/>
    <x v="147"/>
    <x v="1"/>
    <n v="92054"/>
    <x v="1"/>
    <s v="OFF-PA-10000520"/>
    <x v="1"/>
    <x v="10"/>
    <x v="1419"/>
    <n v="12.96"/>
    <n v="2"/>
    <n v="0"/>
    <n v="6.2207999999999997"/>
  </r>
  <r>
    <n v="9439"/>
    <x v="4721"/>
    <x v="3"/>
    <x v="689"/>
    <d v="2014-06-08T00:00:00"/>
    <s v="Standard Class"/>
    <s v="GM-14680"/>
    <s v="Greg Matthias"/>
    <x v="0"/>
    <s v="United States"/>
    <x v="10"/>
    <x v="9"/>
    <n v="19134"/>
    <x v="3"/>
    <s v="TEC-PH-10001079"/>
    <x v="2"/>
    <x v="7"/>
    <x v="1246"/>
    <n v="285.57600000000002"/>
    <n v="4"/>
    <n v="0.4"/>
    <n v="-57.115200000000002"/>
  </r>
  <r>
    <n v="9440"/>
    <x v="4722"/>
    <x v="2"/>
    <x v="36"/>
    <d v="2011-10-17T00:00:00"/>
    <s v="Standard Class"/>
    <s v="BP-11050"/>
    <s v="Barry Pond"/>
    <x v="1"/>
    <s v="United States"/>
    <x v="22"/>
    <x v="10"/>
    <n v="60623"/>
    <x v="2"/>
    <s v="OFF-SU-10000898"/>
    <x v="1"/>
    <x v="14"/>
    <x v="1181"/>
    <n v="22.24"/>
    <n v="2"/>
    <n v="0.2"/>
    <n v="2.5019999999999998"/>
  </r>
  <r>
    <n v="9441"/>
    <x v="4723"/>
    <x v="2"/>
    <x v="594"/>
    <d v="2011-05-29T00:00:00"/>
    <s v="Standard Class"/>
    <s v="BW-11065"/>
    <s v="Barry Weirich"/>
    <x v="0"/>
    <s v="United States"/>
    <x v="20"/>
    <x v="15"/>
    <n v="10035"/>
    <x v="3"/>
    <s v="OFF-PA-10001471"/>
    <x v="1"/>
    <x v="10"/>
    <x v="1468"/>
    <n v="14.62"/>
    <n v="2"/>
    <n v="0"/>
    <n v="6.7252000000000001"/>
  </r>
  <r>
    <n v="9442"/>
    <x v="4724"/>
    <x v="2"/>
    <x v="282"/>
    <d v="2011-12-31T00:00:00"/>
    <s v="Second Class"/>
    <s v="RE-19405"/>
    <s v="Ricardo Emerson"/>
    <x v="0"/>
    <s v="United States"/>
    <x v="239"/>
    <x v="24"/>
    <n v="44240"/>
    <x v="3"/>
    <s v="OFF-AP-10003281"/>
    <x v="1"/>
    <x v="9"/>
    <x v="1180"/>
    <n v="48.36"/>
    <n v="5"/>
    <n v="0.2"/>
    <n v="6.0449999999999999"/>
  </r>
  <r>
    <n v="9443"/>
    <x v="4725"/>
    <x v="3"/>
    <x v="104"/>
    <d v="2014-12-04T00:00:00"/>
    <s v="Standard Class"/>
    <s v="HR-14770"/>
    <s v="Hallie Redmond"/>
    <x v="2"/>
    <s v="United States"/>
    <x v="108"/>
    <x v="2"/>
    <n v="32216"/>
    <x v="0"/>
    <s v="OFF-AR-10003156"/>
    <x v="1"/>
    <x v="6"/>
    <x v="396"/>
    <n v="16.256"/>
    <n v="2"/>
    <n v="0.2"/>
    <n v="1.2192000000000001"/>
  </r>
  <r>
    <n v="9444"/>
    <x v="4725"/>
    <x v="3"/>
    <x v="104"/>
    <d v="2014-12-04T00:00:00"/>
    <s v="Standard Class"/>
    <s v="HR-14770"/>
    <s v="Hallie Redmond"/>
    <x v="2"/>
    <s v="United States"/>
    <x v="108"/>
    <x v="2"/>
    <n v="32216"/>
    <x v="0"/>
    <s v="TEC-PH-10000576"/>
    <x v="2"/>
    <x v="7"/>
    <x v="807"/>
    <n v="219.184"/>
    <n v="2"/>
    <n v="0.2"/>
    <n v="19.178599999999999"/>
  </r>
  <r>
    <n v="9445"/>
    <x v="4726"/>
    <x v="1"/>
    <x v="1201"/>
    <d v="2012-02-03T00:00:00"/>
    <s v="First Class"/>
    <s v="TP-21565"/>
    <s v="Tracy Poddar"/>
    <x v="1"/>
    <s v="United States"/>
    <x v="224"/>
    <x v="5"/>
    <n v="75019"/>
    <x v="2"/>
    <s v="TEC-PH-10003215"/>
    <x v="2"/>
    <x v="7"/>
    <x v="1602"/>
    <n v="95.84"/>
    <n v="4"/>
    <n v="0.2"/>
    <n v="34.741999999999997"/>
  </r>
  <r>
    <n v="9446"/>
    <x v="4727"/>
    <x v="1"/>
    <x v="352"/>
    <d v="2012-03-06T00:00:00"/>
    <s v="Standard Class"/>
    <s v="KB-16315"/>
    <s v="Karl Braun"/>
    <x v="0"/>
    <s v="United States"/>
    <x v="245"/>
    <x v="14"/>
    <n v="46203"/>
    <x v="2"/>
    <s v="OFF-LA-10004484"/>
    <x v="1"/>
    <x v="2"/>
    <x v="612"/>
    <n v="12.39"/>
    <n v="3"/>
    <n v="0"/>
    <n v="5.6993999999999998"/>
  </r>
  <r>
    <n v="9447"/>
    <x v="4728"/>
    <x v="0"/>
    <x v="897"/>
    <d v="2013-09-29T00:00:00"/>
    <s v="Standard Class"/>
    <s v="AC-10660"/>
    <s v="Anna Chung"/>
    <x v="0"/>
    <s v="United States"/>
    <x v="104"/>
    <x v="14"/>
    <n v="46226"/>
    <x v="2"/>
    <s v="OFF-PA-10002245"/>
    <x v="1"/>
    <x v="10"/>
    <x v="1334"/>
    <n v="35.880000000000003"/>
    <n v="6"/>
    <n v="0"/>
    <n v="16.146000000000001"/>
  </r>
  <r>
    <n v="9448"/>
    <x v="4729"/>
    <x v="3"/>
    <x v="837"/>
    <d v="2014-04-06T00:00:00"/>
    <s v="Standard Class"/>
    <s v="DN-13690"/>
    <s v="Duane Noonan"/>
    <x v="0"/>
    <s v="United States"/>
    <x v="251"/>
    <x v="26"/>
    <n v="74133"/>
    <x v="2"/>
    <s v="FUR-FU-10003664"/>
    <x v="0"/>
    <x v="5"/>
    <x v="35"/>
    <n v="477.3"/>
    <n v="5"/>
    <n v="0"/>
    <n v="138.417"/>
  </r>
  <r>
    <n v="9449"/>
    <x v="4730"/>
    <x v="0"/>
    <x v="42"/>
    <d v="2013-09-24T00:00:00"/>
    <s v="Standard Class"/>
    <s v="CC-12430"/>
    <s v="Chuck Clark"/>
    <x v="2"/>
    <s v="United States"/>
    <x v="252"/>
    <x v="4"/>
    <n v="98052"/>
    <x v="1"/>
    <s v="OFF-LA-10002195"/>
    <x v="1"/>
    <x v="2"/>
    <x v="1019"/>
    <n v="12.32"/>
    <n v="4"/>
    <n v="0"/>
    <n v="5.9135999999999997"/>
  </r>
  <r>
    <n v="9450"/>
    <x v="4731"/>
    <x v="2"/>
    <x v="78"/>
    <d v="2011-09-13T00:00:00"/>
    <s v="Standard Class"/>
    <s v="TS-21340"/>
    <s v="Toby Swindell"/>
    <x v="0"/>
    <s v="United States"/>
    <x v="8"/>
    <x v="1"/>
    <n v="94109"/>
    <x v="1"/>
    <s v="OFF-BI-10000822"/>
    <x v="1"/>
    <x v="8"/>
    <x v="958"/>
    <n v="8.6080000000000005"/>
    <n v="2"/>
    <n v="0.2"/>
    <n v="3.0127999999999999"/>
  </r>
  <r>
    <n v="9451"/>
    <x v="4732"/>
    <x v="3"/>
    <x v="95"/>
    <d v="2014-08-06T00:00:00"/>
    <s v="Standard Class"/>
    <s v="MO-17800"/>
    <s v="Meg O'Connel"/>
    <x v="2"/>
    <s v="United States"/>
    <x v="258"/>
    <x v="4"/>
    <n v="99207"/>
    <x v="1"/>
    <s v="OFF-ST-10004963"/>
    <x v="1"/>
    <x v="4"/>
    <x v="460"/>
    <n v="136.26"/>
    <n v="9"/>
    <n v="0"/>
    <n v="5.4504000000000001"/>
  </r>
  <r>
    <n v="9452"/>
    <x v="4733"/>
    <x v="1"/>
    <x v="694"/>
    <d v="2012-05-10T00:00:00"/>
    <s v="Standard Class"/>
    <s v="RP-19855"/>
    <s v="Roy Phan"/>
    <x v="1"/>
    <s v="United States"/>
    <x v="1"/>
    <x v="1"/>
    <n v="90032"/>
    <x v="1"/>
    <s v="OFF-AP-10002495"/>
    <x v="1"/>
    <x v="9"/>
    <x v="1075"/>
    <n v="186.15"/>
    <n v="3"/>
    <n v="0"/>
    <n v="55.844999999999999"/>
  </r>
  <r>
    <n v="9453"/>
    <x v="4733"/>
    <x v="1"/>
    <x v="694"/>
    <d v="2012-05-10T00:00:00"/>
    <s v="Standard Class"/>
    <s v="RP-19855"/>
    <s v="Roy Phan"/>
    <x v="1"/>
    <s v="United States"/>
    <x v="1"/>
    <x v="1"/>
    <n v="90032"/>
    <x v="1"/>
    <s v="OFF-BI-10004001"/>
    <x v="1"/>
    <x v="8"/>
    <x v="810"/>
    <n v="81.792000000000002"/>
    <n v="6"/>
    <n v="0.2"/>
    <n v="26.5824"/>
  </r>
  <r>
    <n v="9454"/>
    <x v="4733"/>
    <x v="1"/>
    <x v="694"/>
    <d v="2012-05-10T00:00:00"/>
    <s v="Standard Class"/>
    <s v="RP-19855"/>
    <s v="Roy Phan"/>
    <x v="1"/>
    <s v="United States"/>
    <x v="1"/>
    <x v="1"/>
    <n v="90032"/>
    <x v="1"/>
    <s v="OFF-SU-10004884"/>
    <x v="1"/>
    <x v="14"/>
    <x v="1780"/>
    <n v="47.19"/>
    <n v="3"/>
    <n v="0"/>
    <n v="13.6851"/>
  </r>
  <r>
    <n v="9455"/>
    <x v="4733"/>
    <x v="1"/>
    <x v="694"/>
    <d v="2012-05-10T00:00:00"/>
    <s v="Standard Class"/>
    <s v="RP-19855"/>
    <s v="Roy Phan"/>
    <x v="1"/>
    <s v="United States"/>
    <x v="1"/>
    <x v="1"/>
    <n v="90032"/>
    <x v="1"/>
    <s v="TEC-PH-10003555"/>
    <x v="2"/>
    <x v="7"/>
    <x v="457"/>
    <n v="36.783999999999999"/>
    <n v="2"/>
    <n v="0.2"/>
    <n v="-8.2764000000000006"/>
  </r>
  <r>
    <n v="9456"/>
    <x v="4734"/>
    <x v="0"/>
    <x v="950"/>
    <d v="2013-06-20T00:00:00"/>
    <s v="Second Class"/>
    <s v="JL-15175"/>
    <s v="James Lanier"/>
    <x v="2"/>
    <s v="United States"/>
    <x v="346"/>
    <x v="18"/>
    <n v="37421"/>
    <x v="0"/>
    <s v="TEC-MA-10003493"/>
    <x v="2"/>
    <x v="15"/>
    <x v="1834"/>
    <n v="91.474999999999994"/>
    <n v="1"/>
    <n v="0.5"/>
    <n v="-1.8294999999999999"/>
  </r>
  <r>
    <n v="9457"/>
    <x v="4735"/>
    <x v="3"/>
    <x v="837"/>
    <d v="2014-04-06T00:00:00"/>
    <s v="Standard Class"/>
    <s v="BW-11110"/>
    <s v="Bart Watters"/>
    <x v="1"/>
    <s v="United States"/>
    <x v="247"/>
    <x v="3"/>
    <n v="27405"/>
    <x v="0"/>
    <s v="TEC-AC-10002380"/>
    <x v="2"/>
    <x v="11"/>
    <x v="1835"/>
    <n v="27.192"/>
    <n v="3"/>
    <n v="0.2"/>
    <n v="0.33989999999999998"/>
  </r>
  <r>
    <n v="9458"/>
    <x v="4735"/>
    <x v="3"/>
    <x v="837"/>
    <d v="2014-04-06T00:00:00"/>
    <s v="Standard Class"/>
    <s v="BW-11110"/>
    <s v="Bart Watters"/>
    <x v="1"/>
    <s v="United States"/>
    <x v="247"/>
    <x v="3"/>
    <n v="27405"/>
    <x v="0"/>
    <s v="OFF-BI-10004209"/>
    <x v="1"/>
    <x v="8"/>
    <x v="1206"/>
    <n v="12.06"/>
    <n v="5"/>
    <n v="0.7"/>
    <n v="-10.050000000000001"/>
  </r>
  <r>
    <n v="9459"/>
    <x v="4736"/>
    <x v="2"/>
    <x v="1148"/>
    <d v="2011-10-14T00:00:00"/>
    <s v="Standard Class"/>
    <s v="SJ-20500"/>
    <s v="Shirley Jackson"/>
    <x v="0"/>
    <s v="United States"/>
    <x v="8"/>
    <x v="1"/>
    <n v="94122"/>
    <x v="1"/>
    <s v="OFF-AR-10002135"/>
    <x v="1"/>
    <x v="6"/>
    <x v="278"/>
    <n v="144.6"/>
    <n v="3"/>
    <n v="0"/>
    <n v="41.933999999999997"/>
  </r>
  <r>
    <n v="9460"/>
    <x v="4736"/>
    <x v="2"/>
    <x v="1148"/>
    <d v="2011-10-14T00:00:00"/>
    <s v="Standard Class"/>
    <s v="SJ-20500"/>
    <s v="Shirley Jackson"/>
    <x v="0"/>
    <s v="United States"/>
    <x v="8"/>
    <x v="1"/>
    <n v="94122"/>
    <x v="1"/>
    <s v="TEC-PH-10002583"/>
    <x v="2"/>
    <x v="7"/>
    <x v="1708"/>
    <n v="15.992000000000001"/>
    <n v="1"/>
    <n v="0.2"/>
    <n v="-2.9984999999999999"/>
  </r>
  <r>
    <n v="9461"/>
    <x v="4737"/>
    <x v="2"/>
    <x v="664"/>
    <d v="2011-11-22T00:00:00"/>
    <s v="Second Class"/>
    <s v="FG-14260"/>
    <s v="Frank Gastineau"/>
    <x v="2"/>
    <s v="United States"/>
    <x v="20"/>
    <x v="15"/>
    <n v="10024"/>
    <x v="3"/>
    <s v="OFF-PA-10003591"/>
    <x v="1"/>
    <x v="10"/>
    <x v="686"/>
    <n v="34.44"/>
    <n v="3"/>
    <n v="0"/>
    <n v="17.22"/>
  </r>
  <r>
    <n v="9462"/>
    <x v="4738"/>
    <x v="2"/>
    <x v="538"/>
    <d v="2011-10-24T00:00:00"/>
    <s v="Standard Class"/>
    <s v="EH-14125"/>
    <s v="Eugene Hildebrand"/>
    <x v="2"/>
    <s v="United States"/>
    <x v="80"/>
    <x v="1"/>
    <n v="90712"/>
    <x v="1"/>
    <s v="TEC-PH-10004922"/>
    <x v="2"/>
    <x v="7"/>
    <x v="1067"/>
    <n v="321.55200000000002"/>
    <n v="6"/>
    <n v="0.2"/>
    <n v="20.097000000000001"/>
  </r>
  <r>
    <n v="9463"/>
    <x v="4739"/>
    <x v="3"/>
    <x v="920"/>
    <d v="2014-01-12T00:00:00"/>
    <s v="Second Class"/>
    <s v="BS-11590"/>
    <s v="Brendan Sweed"/>
    <x v="1"/>
    <s v="United States"/>
    <x v="103"/>
    <x v="0"/>
    <n v="40214"/>
    <x v="0"/>
    <s v="FUR-CH-10001854"/>
    <x v="0"/>
    <x v="1"/>
    <x v="1110"/>
    <n v="701.96"/>
    <n v="2"/>
    <n v="0"/>
    <n v="168.47040000000001"/>
  </r>
  <r>
    <n v="9464"/>
    <x v="4740"/>
    <x v="2"/>
    <x v="1221"/>
    <d v="2011-03-03T00:00:00"/>
    <s v="First Class"/>
    <s v="JS-16030"/>
    <s v="Joy Smith"/>
    <x v="0"/>
    <s v="United States"/>
    <x v="38"/>
    <x v="24"/>
    <n v="43229"/>
    <x v="3"/>
    <s v="OFF-AR-10003560"/>
    <x v="1"/>
    <x v="6"/>
    <x v="482"/>
    <n v="19.456"/>
    <n v="4"/>
    <n v="0.2"/>
    <n v="3.4047999999999998"/>
  </r>
  <r>
    <n v="9465"/>
    <x v="4741"/>
    <x v="2"/>
    <x v="1059"/>
    <d v="2011-12-25T00:00:00"/>
    <s v="Standard Class"/>
    <s v="JC-15775"/>
    <s v="John Castell"/>
    <x v="0"/>
    <s v="United States"/>
    <x v="46"/>
    <x v="13"/>
    <n v="19711"/>
    <x v="3"/>
    <s v="OFF-LA-10004409"/>
    <x v="1"/>
    <x v="2"/>
    <x v="1550"/>
    <n v="17.28"/>
    <n v="6"/>
    <n v="0"/>
    <n v="7.9488000000000003"/>
  </r>
  <r>
    <n v="9466"/>
    <x v="4742"/>
    <x v="0"/>
    <x v="258"/>
    <d v="2013-11-24T00:00:00"/>
    <s v="Standard Class"/>
    <s v="JM-15265"/>
    <s v="Janet Molinari"/>
    <x v="1"/>
    <s v="United States"/>
    <x v="4"/>
    <x v="4"/>
    <n v="98115"/>
    <x v="1"/>
    <s v="FUR-FU-10000448"/>
    <x v="0"/>
    <x v="5"/>
    <x v="464"/>
    <n v="31.96"/>
    <n v="2"/>
    <n v="0"/>
    <n v="1.5980000000000001"/>
  </r>
  <r>
    <n v="9467"/>
    <x v="4743"/>
    <x v="3"/>
    <x v="60"/>
    <d v="2014-11-11T00:00:00"/>
    <s v="Second Class"/>
    <s v="CD-12280"/>
    <s v="Christina DeMoss"/>
    <x v="0"/>
    <s v="United States"/>
    <x v="20"/>
    <x v="15"/>
    <n v="10024"/>
    <x v="3"/>
    <s v="OFF-BI-10002735"/>
    <x v="1"/>
    <x v="8"/>
    <x v="141"/>
    <n v="164.68799999999999"/>
    <n v="6"/>
    <n v="0.2"/>
    <n v="55.5822"/>
  </r>
  <r>
    <n v="9468"/>
    <x v="4743"/>
    <x v="3"/>
    <x v="60"/>
    <d v="2014-11-11T00:00:00"/>
    <s v="Second Class"/>
    <s v="CD-12280"/>
    <s v="Christina DeMoss"/>
    <x v="0"/>
    <s v="United States"/>
    <x v="20"/>
    <x v="15"/>
    <n v="10024"/>
    <x v="3"/>
    <s v="FUR-TA-10003469"/>
    <x v="0"/>
    <x v="3"/>
    <x v="1564"/>
    <n v="166.5"/>
    <n v="2"/>
    <n v="0.4"/>
    <n v="-66.599999999999994"/>
  </r>
  <r>
    <n v="9469"/>
    <x v="4743"/>
    <x v="3"/>
    <x v="60"/>
    <d v="2014-11-11T00:00:00"/>
    <s v="Second Class"/>
    <s v="CD-12280"/>
    <s v="Christina DeMoss"/>
    <x v="0"/>
    <s v="United States"/>
    <x v="20"/>
    <x v="15"/>
    <n v="10024"/>
    <x v="3"/>
    <s v="OFF-PA-10001870"/>
    <x v="1"/>
    <x v="10"/>
    <x v="674"/>
    <n v="12.96"/>
    <n v="2"/>
    <n v="0"/>
    <n v="6.2207999999999997"/>
  </r>
  <r>
    <n v="9470"/>
    <x v="4743"/>
    <x v="3"/>
    <x v="60"/>
    <d v="2014-11-11T00:00:00"/>
    <s v="Second Class"/>
    <s v="CD-12280"/>
    <s v="Christina DeMoss"/>
    <x v="0"/>
    <s v="United States"/>
    <x v="20"/>
    <x v="15"/>
    <n v="10024"/>
    <x v="3"/>
    <s v="OFF-PA-10004071"/>
    <x v="1"/>
    <x v="10"/>
    <x v="412"/>
    <n v="110.96"/>
    <n v="2"/>
    <n v="0"/>
    <n v="53.260800000000003"/>
  </r>
  <r>
    <n v="9471"/>
    <x v="4743"/>
    <x v="3"/>
    <x v="60"/>
    <d v="2014-11-11T00:00:00"/>
    <s v="Second Class"/>
    <s v="CD-12280"/>
    <s v="Christina DeMoss"/>
    <x v="0"/>
    <s v="United States"/>
    <x v="20"/>
    <x v="15"/>
    <n v="10024"/>
    <x v="3"/>
    <s v="TEC-PH-10001448"/>
    <x v="2"/>
    <x v="7"/>
    <x v="140"/>
    <n v="99.98"/>
    <n v="2"/>
    <n v="0"/>
    <n v="3.9992000000000001"/>
  </r>
  <r>
    <n v="9472"/>
    <x v="4743"/>
    <x v="3"/>
    <x v="60"/>
    <d v="2014-11-11T00:00:00"/>
    <s v="Second Class"/>
    <s v="CD-12280"/>
    <s v="Christina DeMoss"/>
    <x v="0"/>
    <s v="United States"/>
    <x v="20"/>
    <x v="15"/>
    <n v="10024"/>
    <x v="3"/>
    <s v="OFF-BI-10002706"/>
    <x v="1"/>
    <x v="8"/>
    <x v="273"/>
    <n v="11.423999999999999"/>
    <n v="1"/>
    <n v="0.2"/>
    <n v="3.7128000000000001"/>
  </r>
  <r>
    <n v="9473"/>
    <x v="4743"/>
    <x v="3"/>
    <x v="60"/>
    <d v="2014-11-11T00:00:00"/>
    <s v="Second Class"/>
    <s v="CD-12280"/>
    <s v="Christina DeMoss"/>
    <x v="0"/>
    <s v="United States"/>
    <x v="20"/>
    <x v="15"/>
    <n v="10024"/>
    <x v="3"/>
    <s v="FUR-CH-10004875"/>
    <x v="0"/>
    <x v="1"/>
    <x v="1436"/>
    <n v="128.124"/>
    <n v="2"/>
    <n v="0.1"/>
    <n v="24.2012"/>
  </r>
  <r>
    <n v="9474"/>
    <x v="4743"/>
    <x v="3"/>
    <x v="60"/>
    <d v="2014-11-11T00:00:00"/>
    <s v="Second Class"/>
    <s v="CD-12280"/>
    <s v="Christina DeMoss"/>
    <x v="0"/>
    <s v="United States"/>
    <x v="20"/>
    <x v="15"/>
    <n v="10024"/>
    <x v="3"/>
    <s v="FUR-FU-10004245"/>
    <x v="0"/>
    <x v="5"/>
    <x v="1738"/>
    <n v="101.4"/>
    <n v="5"/>
    <n v="0"/>
    <n v="38.531999999999996"/>
  </r>
  <r>
    <n v="9475"/>
    <x v="4744"/>
    <x v="1"/>
    <x v="70"/>
    <d v="2012-05-06T00:00:00"/>
    <s v="Second Class"/>
    <s v="JM-15265"/>
    <s v="Janet Molinari"/>
    <x v="1"/>
    <s v="United States"/>
    <x v="22"/>
    <x v="10"/>
    <n v="60653"/>
    <x v="2"/>
    <s v="OFF-LA-10000443"/>
    <x v="1"/>
    <x v="2"/>
    <x v="1118"/>
    <n v="5.9039999999999999"/>
    <n v="2"/>
    <n v="0.2"/>
    <n v="1.9925999999999999"/>
  </r>
  <r>
    <n v="9476"/>
    <x v="4744"/>
    <x v="1"/>
    <x v="70"/>
    <d v="2012-05-06T00:00:00"/>
    <s v="Second Class"/>
    <s v="JM-15265"/>
    <s v="Janet Molinari"/>
    <x v="1"/>
    <s v="United States"/>
    <x v="22"/>
    <x v="10"/>
    <n v="60653"/>
    <x v="2"/>
    <s v="OFF-PA-10001125"/>
    <x v="1"/>
    <x v="10"/>
    <x v="1012"/>
    <n v="173.488"/>
    <n v="7"/>
    <n v="0.2"/>
    <n v="54.215000000000003"/>
  </r>
  <r>
    <n v="9477"/>
    <x v="4744"/>
    <x v="1"/>
    <x v="70"/>
    <d v="2012-05-06T00:00:00"/>
    <s v="Second Class"/>
    <s v="JM-15265"/>
    <s v="Janet Molinari"/>
    <x v="1"/>
    <s v="United States"/>
    <x v="22"/>
    <x v="10"/>
    <n v="60653"/>
    <x v="2"/>
    <s v="FUR-FU-10002703"/>
    <x v="0"/>
    <x v="5"/>
    <x v="1516"/>
    <n v="51.56"/>
    <n v="2"/>
    <n v="0.6"/>
    <n v="-61.872"/>
  </r>
  <r>
    <n v="9478"/>
    <x v="4744"/>
    <x v="1"/>
    <x v="70"/>
    <d v="2012-05-06T00:00:00"/>
    <s v="Second Class"/>
    <s v="JM-15265"/>
    <s v="Janet Molinari"/>
    <x v="1"/>
    <s v="United States"/>
    <x v="22"/>
    <x v="10"/>
    <n v="60653"/>
    <x v="2"/>
    <s v="OFF-BI-10004364"/>
    <x v="1"/>
    <x v="8"/>
    <x v="302"/>
    <n v="3.5640000000000001"/>
    <n v="3"/>
    <n v="0.8"/>
    <n v="-6.2370000000000001"/>
  </r>
  <r>
    <n v="9479"/>
    <x v="4745"/>
    <x v="2"/>
    <x v="557"/>
    <d v="2011-09-14T00:00:00"/>
    <s v="Standard Class"/>
    <s v="SS-20410"/>
    <s v="Shahid Shariari"/>
    <x v="0"/>
    <s v="United States"/>
    <x v="524"/>
    <x v="10"/>
    <n v="60543"/>
    <x v="2"/>
    <s v="OFF-FA-10000936"/>
    <x v="1"/>
    <x v="13"/>
    <x v="1298"/>
    <n v="13.16"/>
    <n v="5"/>
    <n v="0.2"/>
    <n v="4.1124999999999998"/>
  </r>
  <r>
    <n v="9480"/>
    <x v="4745"/>
    <x v="2"/>
    <x v="557"/>
    <d v="2011-09-14T00:00:00"/>
    <s v="Standard Class"/>
    <s v="SS-20410"/>
    <s v="Shahid Shariari"/>
    <x v="0"/>
    <s v="United States"/>
    <x v="524"/>
    <x v="10"/>
    <n v="60543"/>
    <x v="2"/>
    <s v="OFF-BI-10001249"/>
    <x v="1"/>
    <x v="8"/>
    <x v="1182"/>
    <n v="3.8279999999999998"/>
    <n v="3"/>
    <n v="0.8"/>
    <n v="-6.5076000000000001"/>
  </r>
  <r>
    <n v="9481"/>
    <x v="4745"/>
    <x v="2"/>
    <x v="557"/>
    <d v="2011-09-14T00:00:00"/>
    <s v="Standard Class"/>
    <s v="SS-20410"/>
    <s v="Shahid Shariari"/>
    <x v="0"/>
    <s v="United States"/>
    <x v="524"/>
    <x v="10"/>
    <n v="60543"/>
    <x v="2"/>
    <s v="OFF-BI-10004632"/>
    <x v="1"/>
    <x v="8"/>
    <x v="564"/>
    <n v="304.99"/>
    <n v="5"/>
    <n v="0.8"/>
    <n v="-533.73249999999996"/>
  </r>
  <r>
    <n v="9482"/>
    <x v="4746"/>
    <x v="3"/>
    <x v="44"/>
    <d v="2014-11-13T00:00:00"/>
    <s v="Standard Class"/>
    <s v="HG-14845"/>
    <s v="Harry Greene"/>
    <x v="0"/>
    <s v="United States"/>
    <x v="61"/>
    <x v="5"/>
    <n v="75220"/>
    <x v="2"/>
    <s v="OFF-ST-10000615"/>
    <x v="1"/>
    <x v="4"/>
    <x v="75"/>
    <n v="18.16"/>
    <n v="2"/>
    <n v="0.2"/>
    <n v="1.8160000000000001"/>
  </r>
  <r>
    <n v="9483"/>
    <x v="4747"/>
    <x v="1"/>
    <x v="782"/>
    <d v="2012-06-24T00:00:00"/>
    <s v="Second Class"/>
    <s v="BC-11125"/>
    <s v="Becky Castell"/>
    <x v="2"/>
    <s v="United States"/>
    <x v="10"/>
    <x v="9"/>
    <n v="19134"/>
    <x v="3"/>
    <s v="TEC-AC-10001838"/>
    <x v="2"/>
    <x v="11"/>
    <x v="645"/>
    <n v="319.98399999999998"/>
    <n v="2"/>
    <n v="0.2"/>
    <n v="91.995400000000004"/>
  </r>
  <r>
    <n v="9484"/>
    <x v="4748"/>
    <x v="2"/>
    <x v="192"/>
    <d v="2011-07-28T00:00:00"/>
    <s v="Standard Class"/>
    <s v="AB-10255"/>
    <s v="Alejandro Ballentine"/>
    <x v="2"/>
    <s v="United States"/>
    <x v="1"/>
    <x v="1"/>
    <n v="90008"/>
    <x v="1"/>
    <s v="OFF-AR-10004757"/>
    <x v="1"/>
    <x v="6"/>
    <x v="342"/>
    <n v="19.68"/>
    <n v="6"/>
    <n v="0"/>
    <n v="6.4943999999999997"/>
  </r>
  <r>
    <n v="9485"/>
    <x v="4749"/>
    <x v="0"/>
    <x v="499"/>
    <d v="2013-05-12T00:00:00"/>
    <s v="Second Class"/>
    <s v="MY-18295"/>
    <s v="Muhammed Yedwab"/>
    <x v="1"/>
    <s v="United States"/>
    <x v="12"/>
    <x v="5"/>
    <n v="77036"/>
    <x v="2"/>
    <s v="FUR-BO-10003893"/>
    <x v="0"/>
    <x v="0"/>
    <x v="1665"/>
    <n v="781.86400000000003"/>
    <n v="10"/>
    <n v="0.32"/>
    <n v="-137.976"/>
  </r>
  <r>
    <n v="9486"/>
    <x v="4749"/>
    <x v="0"/>
    <x v="499"/>
    <d v="2013-05-12T00:00:00"/>
    <s v="Second Class"/>
    <s v="MY-18295"/>
    <s v="Muhammed Yedwab"/>
    <x v="1"/>
    <s v="United States"/>
    <x v="12"/>
    <x v="5"/>
    <n v="77036"/>
    <x v="2"/>
    <s v="OFF-PA-10003893"/>
    <x v="1"/>
    <x v="10"/>
    <x v="1096"/>
    <n v="30.815999999999999"/>
    <n v="9"/>
    <n v="0.2"/>
    <n v="9.6300000000000008"/>
  </r>
  <r>
    <n v="9487"/>
    <x v="4750"/>
    <x v="3"/>
    <x v="386"/>
    <d v="2014-10-13T00:00:00"/>
    <s v="Same Day"/>
    <s v="NF-18385"/>
    <s v="Natalie Fritzler"/>
    <x v="0"/>
    <s v="United States"/>
    <x v="320"/>
    <x v="48"/>
    <n v="26003"/>
    <x v="3"/>
    <s v="FUR-TA-10001932"/>
    <x v="0"/>
    <x v="3"/>
    <x v="840"/>
    <n v="673.34400000000005"/>
    <n v="3"/>
    <n v="0.3"/>
    <n v="-76.953599999999994"/>
  </r>
  <r>
    <n v="9488"/>
    <x v="4751"/>
    <x v="3"/>
    <x v="157"/>
    <d v="2014-12-14T00:00:00"/>
    <s v="First Class"/>
    <s v="NB-18655"/>
    <s v="Nona Balk"/>
    <x v="1"/>
    <s v="United States"/>
    <x v="267"/>
    <x v="30"/>
    <n v="7501"/>
    <x v="3"/>
    <s v="OFF-FA-10001561"/>
    <x v="1"/>
    <x v="13"/>
    <x v="831"/>
    <n v="6.54"/>
    <n v="3"/>
    <n v="0"/>
    <n v="2.1581999999999999"/>
  </r>
  <r>
    <n v="9489"/>
    <x v="4752"/>
    <x v="1"/>
    <x v="486"/>
    <d v="2012-04-10T00:00:00"/>
    <s v="First Class"/>
    <s v="EM-13960"/>
    <s v="Eric Murdock"/>
    <x v="0"/>
    <s v="United States"/>
    <x v="32"/>
    <x v="21"/>
    <n v="97206"/>
    <x v="1"/>
    <s v="TEC-PH-10001817"/>
    <x v="2"/>
    <x v="7"/>
    <x v="1097"/>
    <n v="572.79999999999995"/>
    <n v="2"/>
    <n v="0.2"/>
    <n v="50.12"/>
  </r>
  <r>
    <n v="9490"/>
    <x v="4753"/>
    <x v="0"/>
    <x v="1222"/>
    <d v="2013-12-08T00:00:00"/>
    <s v="Standard Class"/>
    <s v="MF-17665"/>
    <s v="Maureen Fritzler"/>
    <x v="1"/>
    <s v="United States"/>
    <x v="114"/>
    <x v="19"/>
    <n v="35810"/>
    <x v="0"/>
    <s v="OFF-AR-10000538"/>
    <x v="1"/>
    <x v="6"/>
    <x v="1245"/>
    <n v="197.05"/>
    <n v="7"/>
    <n v="0"/>
    <n v="59.115000000000002"/>
  </r>
  <r>
    <n v="9491"/>
    <x v="4754"/>
    <x v="3"/>
    <x v="1032"/>
    <d v="2014-08-01T00:00:00"/>
    <s v="Standard Class"/>
    <s v="CM-12385"/>
    <s v="Christopher Martinez"/>
    <x v="0"/>
    <s v="United States"/>
    <x v="8"/>
    <x v="1"/>
    <n v="94110"/>
    <x v="1"/>
    <s v="OFF-BI-10004584"/>
    <x v="1"/>
    <x v="8"/>
    <x v="378"/>
    <n v="2022.2719999999999"/>
    <n v="8"/>
    <n v="0.2"/>
    <n v="682.51679999999999"/>
  </r>
  <r>
    <n v="9492"/>
    <x v="4754"/>
    <x v="3"/>
    <x v="1032"/>
    <d v="2014-08-01T00:00:00"/>
    <s v="Standard Class"/>
    <s v="CM-12385"/>
    <s v="Christopher Martinez"/>
    <x v="0"/>
    <s v="United States"/>
    <x v="8"/>
    <x v="1"/>
    <n v="94110"/>
    <x v="1"/>
    <s v="OFF-AR-10000817"/>
    <x v="1"/>
    <x v="6"/>
    <x v="1255"/>
    <n v="9.1199999999999992"/>
    <n v="3"/>
    <n v="0"/>
    <n v="3.1008"/>
  </r>
  <r>
    <n v="9493"/>
    <x v="4755"/>
    <x v="3"/>
    <x v="659"/>
    <d v="2014-08-11T00:00:00"/>
    <s v="Same Day"/>
    <s v="EC-14050"/>
    <s v="Erin Creighton"/>
    <x v="0"/>
    <s v="United States"/>
    <x v="268"/>
    <x v="26"/>
    <n v="73120"/>
    <x v="2"/>
    <s v="OFF-BI-10000756"/>
    <x v="1"/>
    <x v="8"/>
    <x v="15"/>
    <n v="38.159999999999997"/>
    <n v="9"/>
    <n v="0"/>
    <n v="19.079999999999998"/>
  </r>
  <r>
    <n v="9494"/>
    <x v="4756"/>
    <x v="0"/>
    <x v="835"/>
    <d v="2013-08-01T00:00:00"/>
    <s v="Standard Class"/>
    <s v="BO-11350"/>
    <s v="Bill Overfelt"/>
    <x v="1"/>
    <s v="United States"/>
    <x v="387"/>
    <x v="26"/>
    <n v="74012"/>
    <x v="2"/>
    <s v="FUR-TA-10000617"/>
    <x v="0"/>
    <x v="3"/>
    <x v="338"/>
    <n v="1592.85"/>
    <n v="7"/>
    <n v="0"/>
    <n v="350.42700000000002"/>
  </r>
  <r>
    <n v="9495"/>
    <x v="4756"/>
    <x v="0"/>
    <x v="835"/>
    <d v="2013-08-01T00:00:00"/>
    <s v="Standard Class"/>
    <s v="BO-11350"/>
    <s v="Bill Overfelt"/>
    <x v="1"/>
    <s v="United States"/>
    <x v="387"/>
    <x v="26"/>
    <n v="74012"/>
    <x v="2"/>
    <s v="OFF-BI-10004364"/>
    <x v="1"/>
    <x v="8"/>
    <x v="302"/>
    <n v="11.88"/>
    <n v="2"/>
    <n v="0"/>
    <n v="5.3460000000000001"/>
  </r>
  <r>
    <n v="9496"/>
    <x v="4757"/>
    <x v="0"/>
    <x v="536"/>
    <d v="2013-05-17T00:00:00"/>
    <s v="Standard Class"/>
    <s v="VM-21835"/>
    <s v="Vivian Mathis"/>
    <x v="0"/>
    <s v="United States"/>
    <x v="133"/>
    <x v="1"/>
    <n v="92691"/>
    <x v="1"/>
    <s v="TEC-AC-10004518"/>
    <x v="2"/>
    <x v="11"/>
    <x v="1803"/>
    <n v="120"/>
    <n v="6"/>
    <n v="0"/>
    <n v="46.8"/>
  </r>
  <r>
    <n v="9497"/>
    <x v="4757"/>
    <x v="0"/>
    <x v="536"/>
    <d v="2013-05-17T00:00:00"/>
    <s v="Standard Class"/>
    <s v="VM-21835"/>
    <s v="Vivian Mathis"/>
    <x v="0"/>
    <s v="United States"/>
    <x v="133"/>
    <x v="1"/>
    <n v="92691"/>
    <x v="1"/>
    <s v="OFF-AP-10002222"/>
    <x v="1"/>
    <x v="9"/>
    <x v="33"/>
    <n v="8.67"/>
    <n v="1"/>
    <n v="0"/>
    <n v="2.3409"/>
  </r>
  <r>
    <n v="9498"/>
    <x v="4758"/>
    <x v="3"/>
    <x v="60"/>
    <d v="2014-08-11T00:00:00"/>
    <s v="First Class"/>
    <s v="AB-10060"/>
    <s v="Adam Bellavance"/>
    <x v="2"/>
    <s v="United States"/>
    <x v="382"/>
    <x v="14"/>
    <n v="46142"/>
    <x v="2"/>
    <s v="OFF-PA-10002615"/>
    <x v="1"/>
    <x v="10"/>
    <x v="247"/>
    <n v="4.41"/>
    <n v="1"/>
    <n v="0"/>
    <n v="2.0286"/>
  </r>
  <r>
    <n v="9499"/>
    <x v="4758"/>
    <x v="3"/>
    <x v="60"/>
    <d v="2014-08-11T00:00:00"/>
    <s v="First Class"/>
    <s v="AB-10060"/>
    <s v="Adam Bellavance"/>
    <x v="2"/>
    <s v="United States"/>
    <x v="382"/>
    <x v="14"/>
    <n v="46142"/>
    <x v="2"/>
    <s v="OFF-PA-10000565"/>
    <x v="1"/>
    <x v="10"/>
    <x v="33"/>
    <n v="167.94"/>
    <n v="3"/>
    <n v="0"/>
    <n v="82.290599999999998"/>
  </r>
  <r>
    <n v="9500"/>
    <x v="4758"/>
    <x v="3"/>
    <x v="60"/>
    <d v="2014-08-11T00:00:00"/>
    <s v="First Class"/>
    <s v="AB-10060"/>
    <s v="Adam Bellavance"/>
    <x v="2"/>
    <s v="United States"/>
    <x v="382"/>
    <x v="14"/>
    <n v="46142"/>
    <x v="2"/>
    <s v="OFF-PA-10003673"/>
    <x v="1"/>
    <x v="10"/>
    <x v="971"/>
    <n v="67.8"/>
    <n v="10"/>
    <n v="0"/>
    <n v="31.187999999999999"/>
  </r>
  <r>
    <n v="9501"/>
    <x v="4759"/>
    <x v="0"/>
    <x v="439"/>
    <d v="2013-05-31T00:00:00"/>
    <s v="Standard Class"/>
    <s v="CM-12235"/>
    <s v="Chris McAfee"/>
    <x v="0"/>
    <s v="United States"/>
    <x v="158"/>
    <x v="6"/>
    <n v="53209"/>
    <x v="2"/>
    <s v="FUR-FU-10002088"/>
    <x v="0"/>
    <x v="5"/>
    <x v="1084"/>
    <n v="26.94"/>
    <n v="3"/>
    <n v="0"/>
    <n v="11.3148"/>
  </r>
  <r>
    <n v="9502"/>
    <x v="4760"/>
    <x v="1"/>
    <x v="312"/>
    <d v="2012-11-24T00:00:00"/>
    <s v="Standard Class"/>
    <s v="KW-16570"/>
    <s v="Kelly Williams"/>
    <x v="0"/>
    <s v="United States"/>
    <x v="8"/>
    <x v="1"/>
    <n v="94109"/>
    <x v="1"/>
    <s v="FUR-FU-10001546"/>
    <x v="0"/>
    <x v="5"/>
    <x v="1423"/>
    <n v="32.04"/>
    <n v="3"/>
    <n v="0"/>
    <n v="8.01"/>
  </r>
  <r>
    <n v="9503"/>
    <x v="4761"/>
    <x v="0"/>
    <x v="183"/>
    <d v="2013-04-30T00:00:00"/>
    <s v="Standard Class"/>
    <s v="MM-17920"/>
    <s v="Michael Moore"/>
    <x v="0"/>
    <s v="United States"/>
    <x v="410"/>
    <x v="15"/>
    <n v="13440"/>
    <x v="3"/>
    <s v="OFF-AR-10000614"/>
    <x v="1"/>
    <x v="6"/>
    <x v="1722"/>
    <n v="32.130000000000003"/>
    <n v="9"/>
    <n v="0"/>
    <n v="8.3537999999999997"/>
  </r>
  <r>
    <n v="9504"/>
    <x v="4761"/>
    <x v="0"/>
    <x v="183"/>
    <d v="2013-04-30T00:00:00"/>
    <s v="Standard Class"/>
    <s v="MM-17920"/>
    <s v="Michael Moore"/>
    <x v="0"/>
    <s v="United States"/>
    <x v="410"/>
    <x v="15"/>
    <n v="13440"/>
    <x v="3"/>
    <s v="OFF-AR-10003190"/>
    <x v="1"/>
    <x v="6"/>
    <x v="643"/>
    <n v="2.88"/>
    <n v="1"/>
    <n v="0"/>
    <n v="0.80640000000000001"/>
  </r>
  <r>
    <n v="9505"/>
    <x v="4762"/>
    <x v="0"/>
    <x v="500"/>
    <d v="2013-10-19T00:00:00"/>
    <s v="Standard Class"/>
    <s v="PW-19030"/>
    <s v="Pauline Webber"/>
    <x v="1"/>
    <s v="United States"/>
    <x v="20"/>
    <x v="15"/>
    <n v="10009"/>
    <x v="3"/>
    <s v="TEC-PH-10004094"/>
    <x v="2"/>
    <x v="7"/>
    <x v="1788"/>
    <n v="1091.93"/>
    <n v="7"/>
    <n v="0"/>
    <n v="272.98250000000002"/>
  </r>
  <r>
    <n v="9506"/>
    <x v="4762"/>
    <x v="0"/>
    <x v="500"/>
    <d v="2013-10-19T00:00:00"/>
    <s v="Standard Class"/>
    <s v="PW-19030"/>
    <s v="Pauline Webber"/>
    <x v="1"/>
    <s v="United States"/>
    <x v="20"/>
    <x v="15"/>
    <n v="10009"/>
    <x v="3"/>
    <s v="OFF-PA-10001970"/>
    <x v="1"/>
    <x v="10"/>
    <x v="361"/>
    <n v="111.96"/>
    <n v="2"/>
    <n v="0"/>
    <n v="54.860399999999998"/>
  </r>
  <r>
    <n v="9507"/>
    <x v="4763"/>
    <x v="2"/>
    <x v="267"/>
    <d v="2011-07-04T00:00:00"/>
    <s v="Second Class"/>
    <s v="RD-19900"/>
    <s v="Ruben Dartt"/>
    <x v="0"/>
    <s v="United States"/>
    <x v="363"/>
    <x v="12"/>
    <n v="48127"/>
    <x v="2"/>
    <s v="OFF-AR-10002952"/>
    <x v="1"/>
    <x v="6"/>
    <x v="806"/>
    <n v="26.7"/>
    <n v="2"/>
    <n v="0"/>
    <n v="7.476"/>
  </r>
  <r>
    <n v="9508"/>
    <x v="4763"/>
    <x v="2"/>
    <x v="267"/>
    <d v="2011-07-04T00:00:00"/>
    <s v="Second Class"/>
    <s v="RD-19900"/>
    <s v="Ruben Dartt"/>
    <x v="0"/>
    <s v="United States"/>
    <x v="363"/>
    <x v="12"/>
    <n v="48127"/>
    <x v="2"/>
    <s v="OFF-BI-10004209"/>
    <x v="1"/>
    <x v="8"/>
    <x v="1206"/>
    <n v="40.200000000000003"/>
    <n v="5"/>
    <n v="0"/>
    <n v="18.09"/>
  </r>
  <r>
    <n v="9509"/>
    <x v="4763"/>
    <x v="2"/>
    <x v="267"/>
    <d v="2011-07-04T00:00:00"/>
    <s v="Second Class"/>
    <s v="RD-19900"/>
    <s v="Ruben Dartt"/>
    <x v="0"/>
    <s v="United States"/>
    <x v="363"/>
    <x v="12"/>
    <n v="48127"/>
    <x v="2"/>
    <s v="OFF-AR-10004685"/>
    <x v="1"/>
    <x v="6"/>
    <x v="181"/>
    <n v="13.89"/>
    <n v="3"/>
    <n v="0"/>
    <n v="4.5837000000000003"/>
  </r>
  <r>
    <n v="9510"/>
    <x v="4763"/>
    <x v="2"/>
    <x v="267"/>
    <d v="2011-07-04T00:00:00"/>
    <s v="Second Class"/>
    <s v="RD-19900"/>
    <s v="Ruben Dartt"/>
    <x v="0"/>
    <s v="United States"/>
    <x v="363"/>
    <x v="12"/>
    <n v="48127"/>
    <x v="2"/>
    <s v="OFF-ST-10000991"/>
    <x v="1"/>
    <x v="4"/>
    <x v="155"/>
    <n v="689.82"/>
    <n v="6"/>
    <n v="0"/>
    <n v="20.694600000000001"/>
  </r>
  <r>
    <n v="9511"/>
    <x v="4764"/>
    <x v="0"/>
    <x v="876"/>
    <d v="2013-12-08T00:00:00"/>
    <s v="Standard Class"/>
    <s v="LM-17065"/>
    <s v="Liz MacKendrick"/>
    <x v="0"/>
    <s v="United States"/>
    <x v="20"/>
    <x v="15"/>
    <n v="10024"/>
    <x v="3"/>
    <s v="OFF-AR-10002399"/>
    <x v="1"/>
    <x v="6"/>
    <x v="316"/>
    <n v="38.340000000000003"/>
    <n v="9"/>
    <n v="0"/>
    <n v="15.7194"/>
  </r>
  <r>
    <n v="9512"/>
    <x v="4765"/>
    <x v="2"/>
    <x v="637"/>
    <d v="2011-12-16T00:00:00"/>
    <s v="First Class"/>
    <s v="CS-11845"/>
    <s v="Cari Sayre"/>
    <x v="1"/>
    <s v="United States"/>
    <x v="22"/>
    <x v="10"/>
    <n v="60623"/>
    <x v="2"/>
    <s v="OFF-BI-10002353"/>
    <x v="1"/>
    <x v="8"/>
    <x v="1068"/>
    <n v="9.2639999999999993"/>
    <n v="3"/>
    <n v="0.8"/>
    <n v="-13.896000000000001"/>
  </r>
  <r>
    <n v="9513"/>
    <x v="4766"/>
    <x v="3"/>
    <x v="1109"/>
    <d v="2014-04-06T00:00:00"/>
    <s v="Second Class"/>
    <s v="KT-16480"/>
    <s v="Kean Thornton"/>
    <x v="0"/>
    <s v="United States"/>
    <x v="61"/>
    <x v="5"/>
    <n v="75217"/>
    <x v="2"/>
    <s v="FUR-BO-10001811"/>
    <x v="0"/>
    <x v="0"/>
    <x v="779"/>
    <n v="204.66640000000001"/>
    <n v="1"/>
    <n v="0.32"/>
    <n v="-6.0195999999999996"/>
  </r>
  <r>
    <n v="9514"/>
    <x v="4767"/>
    <x v="0"/>
    <x v="500"/>
    <d v="2013-10-20T00:00:00"/>
    <s v="Standard Class"/>
    <s v="BE-11410"/>
    <s v="Bobby Elias"/>
    <x v="0"/>
    <s v="United States"/>
    <x v="233"/>
    <x v="6"/>
    <n v="54915"/>
    <x v="2"/>
    <s v="TEC-AC-10003033"/>
    <x v="2"/>
    <x v="11"/>
    <x v="756"/>
    <n v="1649.75"/>
    <n v="5"/>
    <n v="0"/>
    <n v="544.41750000000002"/>
  </r>
  <r>
    <n v="9515"/>
    <x v="4768"/>
    <x v="2"/>
    <x v="619"/>
    <d v="2011-03-18T00:00:00"/>
    <s v="Standard Class"/>
    <s v="NF-18475"/>
    <s v="Neil FranzÃ¶sisch"/>
    <x v="2"/>
    <s v="United States"/>
    <x v="108"/>
    <x v="2"/>
    <n v="32216"/>
    <x v="0"/>
    <s v="OFF-PA-10000176"/>
    <x v="1"/>
    <x v="10"/>
    <x v="634"/>
    <n v="91.055999999999997"/>
    <n v="6"/>
    <n v="0.2"/>
    <n v="31.869599999999998"/>
  </r>
  <r>
    <n v="9516"/>
    <x v="4769"/>
    <x v="2"/>
    <x v="1223"/>
    <d v="2011-02-25T00:00:00"/>
    <s v="Standard Class"/>
    <s v="DL-13315"/>
    <s v="Delfina Latchford"/>
    <x v="0"/>
    <s v="United States"/>
    <x v="22"/>
    <x v="10"/>
    <n v="60653"/>
    <x v="2"/>
    <s v="OFF-AR-10003631"/>
    <x v="1"/>
    <x v="6"/>
    <x v="33"/>
    <n v="54.207999999999998"/>
    <n v="14"/>
    <n v="0.2"/>
    <n v="8.8087999999999997"/>
  </r>
  <r>
    <n v="9517"/>
    <x v="4770"/>
    <x v="1"/>
    <x v="252"/>
    <d v="2012-08-26T00:00:00"/>
    <s v="Second Class"/>
    <s v="MS-17710"/>
    <s v="Maurice Satty"/>
    <x v="0"/>
    <s v="United States"/>
    <x v="256"/>
    <x v="24"/>
    <n v="43402"/>
    <x v="3"/>
    <s v="TEC-PH-10000923"/>
    <x v="2"/>
    <x v="7"/>
    <x v="1225"/>
    <n v="26.981999999999999"/>
    <n v="3"/>
    <n v="0.4"/>
    <n v="4.0472999999999999"/>
  </r>
  <r>
    <n v="9518"/>
    <x v="4770"/>
    <x v="1"/>
    <x v="252"/>
    <d v="2012-08-26T00:00:00"/>
    <s v="Second Class"/>
    <s v="MS-17710"/>
    <s v="Maurice Satty"/>
    <x v="0"/>
    <s v="United States"/>
    <x v="256"/>
    <x v="24"/>
    <n v="43402"/>
    <x v="3"/>
    <s v="OFF-LA-10003190"/>
    <x v="1"/>
    <x v="2"/>
    <x v="1163"/>
    <n v="6.9119999999999999"/>
    <n v="3"/>
    <n v="0.2"/>
    <n v="2.5055999999999998"/>
  </r>
  <r>
    <n v="9519"/>
    <x v="4770"/>
    <x v="1"/>
    <x v="252"/>
    <d v="2012-08-26T00:00:00"/>
    <s v="Second Class"/>
    <s v="MS-17710"/>
    <s v="Maurice Satty"/>
    <x v="0"/>
    <s v="United States"/>
    <x v="256"/>
    <x v="24"/>
    <n v="43402"/>
    <x v="3"/>
    <s v="OFF-ST-10003208"/>
    <x v="1"/>
    <x v="4"/>
    <x v="243"/>
    <n v="435.50400000000002"/>
    <n v="3"/>
    <n v="0.2"/>
    <n v="48.994199999999999"/>
  </r>
  <r>
    <n v="9520"/>
    <x v="4771"/>
    <x v="3"/>
    <x v="540"/>
    <d v="2014-05-13T00:00:00"/>
    <s v="Second Class"/>
    <s v="MM-18055"/>
    <s v="Michelle Moray"/>
    <x v="0"/>
    <s v="United States"/>
    <x v="8"/>
    <x v="1"/>
    <n v="94110"/>
    <x v="1"/>
    <s v="OFF-AP-10000692"/>
    <x v="1"/>
    <x v="9"/>
    <x v="1241"/>
    <n v="81.08"/>
    <n v="4"/>
    <n v="0"/>
    <n v="22.702400000000001"/>
  </r>
  <r>
    <n v="9521"/>
    <x v="4772"/>
    <x v="0"/>
    <x v="1084"/>
    <d v="2013-09-02T00:00:00"/>
    <s v="Standard Class"/>
    <s v="JB-15400"/>
    <s v="Jennifer Braxton"/>
    <x v="1"/>
    <s v="United States"/>
    <x v="1"/>
    <x v="1"/>
    <n v="90049"/>
    <x v="1"/>
    <s v="OFF-ST-10004180"/>
    <x v="1"/>
    <x v="4"/>
    <x v="241"/>
    <n v="93.02"/>
    <n v="2"/>
    <n v="0"/>
    <n v="3.7208000000000001"/>
  </r>
  <r>
    <n v="9522"/>
    <x v="4773"/>
    <x v="2"/>
    <x v="174"/>
    <d v="2011-12-25T00:00:00"/>
    <s v="Standard Class"/>
    <s v="SG-20605"/>
    <s v="Speros Goranitis"/>
    <x v="0"/>
    <s v="United States"/>
    <x v="22"/>
    <x v="10"/>
    <n v="60623"/>
    <x v="2"/>
    <s v="TEC-PH-10002817"/>
    <x v="2"/>
    <x v="7"/>
    <x v="1836"/>
    <n v="323.976"/>
    <n v="3"/>
    <n v="0.2"/>
    <n v="36.447299999999998"/>
  </r>
  <r>
    <n v="9523"/>
    <x v="4773"/>
    <x v="2"/>
    <x v="174"/>
    <d v="2011-12-25T00:00:00"/>
    <s v="Standard Class"/>
    <s v="SG-20605"/>
    <s v="Speros Goranitis"/>
    <x v="0"/>
    <s v="United States"/>
    <x v="22"/>
    <x v="10"/>
    <n v="60623"/>
    <x v="2"/>
    <s v="OFF-PA-10000295"/>
    <x v="1"/>
    <x v="10"/>
    <x v="1779"/>
    <n v="15.552"/>
    <n v="3"/>
    <n v="0.2"/>
    <n v="5.4432"/>
  </r>
  <r>
    <n v="9524"/>
    <x v="4773"/>
    <x v="2"/>
    <x v="174"/>
    <d v="2011-12-25T00:00:00"/>
    <s v="Standard Class"/>
    <s v="SG-20605"/>
    <s v="Speros Goranitis"/>
    <x v="0"/>
    <s v="United States"/>
    <x v="22"/>
    <x v="10"/>
    <n v="60623"/>
    <x v="2"/>
    <s v="OFF-ST-10000419"/>
    <x v="1"/>
    <x v="4"/>
    <x v="1015"/>
    <n v="32.591999999999999"/>
    <n v="3"/>
    <n v="0.2"/>
    <n v="-7.7405999999999997"/>
  </r>
  <r>
    <n v="9525"/>
    <x v="4774"/>
    <x v="3"/>
    <x v="256"/>
    <d v="2014-07-12T00:00:00"/>
    <s v="First Class"/>
    <s v="PB-18805"/>
    <s v="Patrick Bzostek"/>
    <x v="2"/>
    <s v="United States"/>
    <x v="4"/>
    <x v="4"/>
    <n v="98115"/>
    <x v="1"/>
    <s v="OFF-BI-10001524"/>
    <x v="1"/>
    <x v="8"/>
    <x v="298"/>
    <n v="83.92"/>
    <n v="5"/>
    <n v="0.2"/>
    <n v="29.372"/>
  </r>
  <r>
    <n v="9526"/>
    <x v="4774"/>
    <x v="3"/>
    <x v="256"/>
    <d v="2014-07-12T00:00:00"/>
    <s v="First Class"/>
    <s v="PB-18805"/>
    <s v="Patrick Bzostek"/>
    <x v="2"/>
    <s v="United States"/>
    <x v="4"/>
    <x v="4"/>
    <n v="98115"/>
    <x v="1"/>
    <s v="FUR-FU-10003268"/>
    <x v="0"/>
    <x v="5"/>
    <x v="876"/>
    <n v="199.9"/>
    <n v="5"/>
    <n v="0"/>
    <n v="39.979999999999997"/>
  </r>
  <r>
    <n v="9527"/>
    <x v="4774"/>
    <x v="3"/>
    <x v="256"/>
    <d v="2014-07-12T00:00:00"/>
    <s v="First Class"/>
    <s v="PB-18805"/>
    <s v="Patrick Bzostek"/>
    <x v="2"/>
    <s v="United States"/>
    <x v="4"/>
    <x v="4"/>
    <n v="98115"/>
    <x v="1"/>
    <s v="TEC-PH-10000148"/>
    <x v="2"/>
    <x v="7"/>
    <x v="771"/>
    <n v="31.175999999999998"/>
    <n v="3"/>
    <n v="0.2"/>
    <n v="-7.0145999999999997"/>
  </r>
  <r>
    <n v="9528"/>
    <x v="4774"/>
    <x v="3"/>
    <x v="256"/>
    <d v="2014-07-12T00:00:00"/>
    <s v="First Class"/>
    <s v="PB-18805"/>
    <s v="Patrick Bzostek"/>
    <x v="2"/>
    <s v="United States"/>
    <x v="4"/>
    <x v="4"/>
    <n v="98115"/>
    <x v="1"/>
    <s v="OFF-BI-10001543"/>
    <x v="1"/>
    <x v="8"/>
    <x v="375"/>
    <n v="172.75200000000001"/>
    <n v="6"/>
    <n v="0.2"/>
    <n v="60.463200000000001"/>
  </r>
  <r>
    <n v="9529"/>
    <x v="4774"/>
    <x v="3"/>
    <x v="256"/>
    <d v="2014-07-12T00:00:00"/>
    <s v="First Class"/>
    <s v="PB-18805"/>
    <s v="Patrick Bzostek"/>
    <x v="2"/>
    <s v="United States"/>
    <x v="4"/>
    <x v="4"/>
    <n v="98115"/>
    <x v="1"/>
    <s v="OFF-BI-10002071"/>
    <x v="1"/>
    <x v="8"/>
    <x v="692"/>
    <n v="9.2959999999999994"/>
    <n v="2"/>
    <n v="0.2"/>
    <n v="3.0211999999999999"/>
  </r>
  <r>
    <n v="9530"/>
    <x v="4775"/>
    <x v="3"/>
    <x v="668"/>
    <d v="2014-03-26T00:00:00"/>
    <s v="Same Day"/>
    <s v="AC-10615"/>
    <s v="Ann Chong"/>
    <x v="1"/>
    <s v="United States"/>
    <x v="486"/>
    <x v="5"/>
    <n v="77705"/>
    <x v="2"/>
    <s v="OFF-ST-10002352"/>
    <x v="1"/>
    <x v="4"/>
    <x v="847"/>
    <n v="12.768000000000001"/>
    <n v="2"/>
    <n v="0.2"/>
    <n v="0.95760000000000001"/>
  </r>
  <r>
    <n v="9531"/>
    <x v="4776"/>
    <x v="3"/>
    <x v="141"/>
    <d v="2014-07-13T00:00:00"/>
    <s v="Standard Class"/>
    <s v="MR-17545"/>
    <s v="Mathew Reese"/>
    <x v="2"/>
    <s v="United States"/>
    <x v="4"/>
    <x v="4"/>
    <n v="98103"/>
    <x v="1"/>
    <s v="OFF-PA-10003127"/>
    <x v="1"/>
    <x v="10"/>
    <x v="33"/>
    <n v="52.76"/>
    <n v="2"/>
    <n v="0"/>
    <n v="24.269600000000001"/>
  </r>
  <r>
    <n v="9532"/>
    <x v="4777"/>
    <x v="3"/>
    <x v="40"/>
    <d v="2014-01-11T00:00:00"/>
    <s v="Standard Class"/>
    <s v="BF-11215"/>
    <s v="Benjamin Farhat"/>
    <x v="2"/>
    <s v="United States"/>
    <x v="61"/>
    <x v="5"/>
    <n v="75217"/>
    <x v="2"/>
    <s v="OFF-ST-10000464"/>
    <x v="1"/>
    <x v="4"/>
    <x v="1135"/>
    <n v="55.616"/>
    <n v="2"/>
    <n v="0.2"/>
    <n v="5.5616000000000003"/>
  </r>
  <r>
    <n v="9533"/>
    <x v="4778"/>
    <x v="0"/>
    <x v="189"/>
    <d v="2013-01-11T00:00:00"/>
    <s v="Standard Class"/>
    <s v="BW-11200"/>
    <s v="Ben Wallace"/>
    <x v="0"/>
    <s v="United States"/>
    <x v="20"/>
    <x v="15"/>
    <n v="10011"/>
    <x v="3"/>
    <s v="FUR-CH-10000553"/>
    <x v="0"/>
    <x v="1"/>
    <x v="1248"/>
    <n v="427.64400000000001"/>
    <n v="14"/>
    <n v="0.1"/>
    <n v="80.777199999999993"/>
  </r>
  <r>
    <n v="9534"/>
    <x v="4778"/>
    <x v="0"/>
    <x v="189"/>
    <d v="2013-01-11T00:00:00"/>
    <s v="Standard Class"/>
    <s v="BW-11200"/>
    <s v="Ben Wallace"/>
    <x v="0"/>
    <s v="United States"/>
    <x v="20"/>
    <x v="15"/>
    <n v="10011"/>
    <x v="3"/>
    <s v="OFF-FA-10000134"/>
    <x v="1"/>
    <x v="13"/>
    <x v="194"/>
    <n v="40.67"/>
    <n v="7"/>
    <n v="0"/>
    <n v="12.607699999999999"/>
  </r>
  <r>
    <n v="9535"/>
    <x v="4778"/>
    <x v="0"/>
    <x v="189"/>
    <d v="2013-01-11T00:00:00"/>
    <s v="Standard Class"/>
    <s v="BW-11200"/>
    <s v="Ben Wallace"/>
    <x v="0"/>
    <s v="United States"/>
    <x v="20"/>
    <x v="15"/>
    <n v="10011"/>
    <x v="3"/>
    <s v="OFF-ST-10000636"/>
    <x v="1"/>
    <x v="4"/>
    <x v="1744"/>
    <n v="33.479999999999997"/>
    <n v="2"/>
    <n v="0"/>
    <n v="1.3391999999999999"/>
  </r>
  <r>
    <n v="9536"/>
    <x v="4778"/>
    <x v="0"/>
    <x v="189"/>
    <d v="2013-01-11T00:00:00"/>
    <s v="Standard Class"/>
    <s v="BW-11200"/>
    <s v="Ben Wallace"/>
    <x v="0"/>
    <s v="United States"/>
    <x v="20"/>
    <x v="15"/>
    <n v="10011"/>
    <x v="3"/>
    <s v="OFF-BI-10002949"/>
    <x v="1"/>
    <x v="8"/>
    <x v="520"/>
    <n v="9.7279999999999998"/>
    <n v="2"/>
    <n v="0.2"/>
    <n v="3.2831999999999999"/>
  </r>
  <r>
    <n v="9537"/>
    <x v="4779"/>
    <x v="3"/>
    <x v="492"/>
    <d v="2014-06-15T00:00:00"/>
    <s v="Second Class"/>
    <s v="TS-21610"/>
    <s v="Troy Staebel"/>
    <x v="0"/>
    <s v="United States"/>
    <x v="22"/>
    <x v="10"/>
    <n v="60610"/>
    <x v="2"/>
    <s v="FUR-FU-10002364"/>
    <x v="0"/>
    <x v="5"/>
    <x v="1231"/>
    <n v="8.8559999999999999"/>
    <n v="3"/>
    <n v="0.6"/>
    <n v="-6.8634000000000004"/>
  </r>
  <r>
    <n v="9538"/>
    <x v="4780"/>
    <x v="0"/>
    <x v="477"/>
    <d v="2013-09-28T00:00:00"/>
    <s v="First Class"/>
    <s v="AS-10045"/>
    <s v="Aaron Smayling"/>
    <x v="1"/>
    <s v="United States"/>
    <x v="8"/>
    <x v="1"/>
    <n v="94110"/>
    <x v="1"/>
    <s v="FUR-BO-10002613"/>
    <x v="0"/>
    <x v="0"/>
    <x v="177"/>
    <n v="477.666"/>
    <n v="2"/>
    <n v="0.15"/>
    <n v="84.293999999999997"/>
  </r>
  <r>
    <n v="9539"/>
    <x v="4781"/>
    <x v="3"/>
    <x v="210"/>
    <d v="2014-10-09T00:00:00"/>
    <s v="First Class"/>
    <s v="AA-10375"/>
    <s v="Allen Armold"/>
    <x v="0"/>
    <s v="United States"/>
    <x v="205"/>
    <x v="34"/>
    <n v="2908"/>
    <x v="3"/>
    <s v="OFF-PA-10002659"/>
    <x v="1"/>
    <x v="10"/>
    <x v="922"/>
    <n v="16.899999999999999"/>
    <n v="5"/>
    <n v="0"/>
    <n v="7.774"/>
  </r>
  <r>
    <n v="9540"/>
    <x v="4781"/>
    <x v="3"/>
    <x v="210"/>
    <d v="2014-10-09T00:00:00"/>
    <s v="First Class"/>
    <s v="AA-10375"/>
    <s v="Allen Armold"/>
    <x v="0"/>
    <s v="United States"/>
    <x v="205"/>
    <x v="34"/>
    <n v="2908"/>
    <x v="3"/>
    <s v="OFF-PA-10000157"/>
    <x v="1"/>
    <x v="10"/>
    <x v="364"/>
    <n v="39.96"/>
    <n v="2"/>
    <n v="0"/>
    <n v="18.781199999999998"/>
  </r>
  <r>
    <n v="9541"/>
    <x v="4782"/>
    <x v="1"/>
    <x v="1224"/>
    <d v="2012-05-16T00:00:00"/>
    <s v="Second Class"/>
    <s v="PS-18970"/>
    <s v="Paul Stevenson"/>
    <x v="2"/>
    <s v="United States"/>
    <x v="42"/>
    <x v="16"/>
    <n v="85023"/>
    <x v="1"/>
    <s v="FUR-CH-10004540"/>
    <x v="0"/>
    <x v="1"/>
    <x v="862"/>
    <n v="191.96799999999999"/>
    <n v="7"/>
    <n v="0.2"/>
    <n v="16.7972"/>
  </r>
  <r>
    <n v="9542"/>
    <x v="4783"/>
    <x v="1"/>
    <x v="705"/>
    <d v="2012-10-08T00:00:00"/>
    <s v="Standard Class"/>
    <s v="RP-19270"/>
    <s v="Rachel Payne"/>
    <x v="1"/>
    <s v="United States"/>
    <x v="12"/>
    <x v="5"/>
    <n v="77095"/>
    <x v="2"/>
    <s v="OFF-LA-10004544"/>
    <x v="1"/>
    <x v="2"/>
    <x v="197"/>
    <n v="35.520000000000003"/>
    <n v="3"/>
    <n v="0.2"/>
    <n v="13.32"/>
  </r>
  <r>
    <n v="9543"/>
    <x v="4783"/>
    <x v="1"/>
    <x v="705"/>
    <d v="2012-10-08T00:00:00"/>
    <s v="Standard Class"/>
    <s v="RP-19270"/>
    <s v="Rachel Payne"/>
    <x v="1"/>
    <s v="United States"/>
    <x v="12"/>
    <x v="5"/>
    <n v="77095"/>
    <x v="2"/>
    <s v="OFF-BI-10001097"/>
    <x v="1"/>
    <x v="8"/>
    <x v="789"/>
    <n v="6.23"/>
    <n v="5"/>
    <n v="0.8"/>
    <n v="-9.6564999999999994"/>
  </r>
  <r>
    <n v="9544"/>
    <x v="4783"/>
    <x v="1"/>
    <x v="705"/>
    <d v="2012-10-08T00:00:00"/>
    <s v="Standard Class"/>
    <s v="RP-19270"/>
    <s v="Rachel Payne"/>
    <x v="1"/>
    <s v="United States"/>
    <x v="12"/>
    <x v="5"/>
    <n v="77095"/>
    <x v="2"/>
    <s v="OFF-PA-10003302"/>
    <x v="1"/>
    <x v="10"/>
    <x v="1712"/>
    <n v="56.704000000000001"/>
    <n v="2"/>
    <n v="0.2"/>
    <n v="19.137599999999999"/>
  </r>
  <r>
    <n v="9545"/>
    <x v="4783"/>
    <x v="1"/>
    <x v="705"/>
    <d v="2012-10-08T00:00:00"/>
    <s v="Standard Class"/>
    <s v="RP-19270"/>
    <s v="Rachel Payne"/>
    <x v="1"/>
    <s v="United States"/>
    <x v="12"/>
    <x v="5"/>
    <n v="77095"/>
    <x v="2"/>
    <s v="FUR-BO-10003965"/>
    <x v="0"/>
    <x v="0"/>
    <x v="1083"/>
    <n v="369.19920000000002"/>
    <n v="3"/>
    <n v="0.32"/>
    <n v="-114.01739999999999"/>
  </r>
  <r>
    <n v="9546"/>
    <x v="4784"/>
    <x v="2"/>
    <x v="194"/>
    <d v="2011-02-11T00:00:00"/>
    <s v="Standard Class"/>
    <s v="NC-18625"/>
    <s v="Noah Childs"/>
    <x v="1"/>
    <s v="United States"/>
    <x v="38"/>
    <x v="14"/>
    <n v="47201"/>
    <x v="2"/>
    <s v="TEC-AC-10003433"/>
    <x v="2"/>
    <x v="11"/>
    <x v="1409"/>
    <n v="1.98"/>
    <n v="2"/>
    <n v="0"/>
    <n v="0.89100000000000001"/>
  </r>
  <r>
    <n v="9547"/>
    <x v="4784"/>
    <x v="2"/>
    <x v="194"/>
    <d v="2011-02-11T00:00:00"/>
    <s v="Standard Class"/>
    <s v="NC-18625"/>
    <s v="Noah Childs"/>
    <x v="1"/>
    <s v="United States"/>
    <x v="38"/>
    <x v="14"/>
    <n v="47201"/>
    <x v="2"/>
    <s v="OFF-PA-10000482"/>
    <x v="1"/>
    <x v="10"/>
    <x v="67"/>
    <n v="75.88"/>
    <n v="2"/>
    <n v="0"/>
    <n v="35.663600000000002"/>
  </r>
  <r>
    <n v="9548"/>
    <x v="4785"/>
    <x v="0"/>
    <x v="1133"/>
    <d v="2013-06-21T00:00:00"/>
    <s v="Second Class"/>
    <s v="SC-20770"/>
    <s v="Stewart Carmichael"/>
    <x v="1"/>
    <s v="United States"/>
    <x v="10"/>
    <x v="9"/>
    <n v="19134"/>
    <x v="3"/>
    <s v="OFF-PA-10004610"/>
    <x v="1"/>
    <x v="10"/>
    <x v="1511"/>
    <n v="6.8479999999999999"/>
    <n v="2"/>
    <n v="0.2"/>
    <n v="2.14"/>
  </r>
  <r>
    <n v="9549"/>
    <x v="4785"/>
    <x v="0"/>
    <x v="1133"/>
    <d v="2013-06-21T00:00:00"/>
    <s v="Second Class"/>
    <s v="SC-20770"/>
    <s v="Stewart Carmichael"/>
    <x v="1"/>
    <s v="United States"/>
    <x v="10"/>
    <x v="9"/>
    <n v="19134"/>
    <x v="3"/>
    <s v="OFF-BI-10003910"/>
    <x v="1"/>
    <x v="8"/>
    <x v="8"/>
    <n v="4.6260000000000003"/>
    <n v="2"/>
    <n v="0.7"/>
    <n v="-3.855"/>
  </r>
  <r>
    <n v="9550"/>
    <x v="4785"/>
    <x v="0"/>
    <x v="1133"/>
    <d v="2013-06-21T00:00:00"/>
    <s v="Second Class"/>
    <s v="SC-20770"/>
    <s v="Stewart Carmichael"/>
    <x v="1"/>
    <s v="United States"/>
    <x v="10"/>
    <x v="9"/>
    <n v="19134"/>
    <x v="3"/>
    <s v="OFF-AP-10001394"/>
    <x v="1"/>
    <x v="9"/>
    <x v="1120"/>
    <n v="453.6"/>
    <n v="3"/>
    <n v="0.2"/>
    <n v="90.72"/>
  </r>
  <r>
    <n v="9551"/>
    <x v="4786"/>
    <x v="1"/>
    <x v="910"/>
    <d v="2012-06-05T00:00:00"/>
    <s v="First Class"/>
    <s v="NF-18595"/>
    <s v="Nicole Fjeld"/>
    <x v="2"/>
    <s v="United States"/>
    <x v="49"/>
    <x v="1"/>
    <n v="95123"/>
    <x v="1"/>
    <s v="OFF-BI-10004654"/>
    <x v="1"/>
    <x v="8"/>
    <x v="68"/>
    <n v="13.848000000000001"/>
    <n v="3"/>
    <n v="0.2"/>
    <n v="5.1929999999999996"/>
  </r>
  <r>
    <n v="9552"/>
    <x v="4787"/>
    <x v="1"/>
    <x v="113"/>
    <d v="2012-11-14T00:00:00"/>
    <s v="Standard Class"/>
    <s v="SC-20020"/>
    <s v="Sam Craven"/>
    <x v="0"/>
    <s v="United States"/>
    <x v="10"/>
    <x v="9"/>
    <n v="19140"/>
    <x v="3"/>
    <s v="OFF-ST-10001526"/>
    <x v="1"/>
    <x v="4"/>
    <x v="764"/>
    <n v="577.58399999999995"/>
    <n v="6"/>
    <n v="0.2"/>
    <n v="43.318800000000003"/>
  </r>
  <r>
    <n v="9553"/>
    <x v="4788"/>
    <x v="1"/>
    <x v="1051"/>
    <d v="2012-03-06T00:00:00"/>
    <s v="Standard Class"/>
    <s v="BD-11560"/>
    <s v="Brendan Dodson"/>
    <x v="2"/>
    <s v="United States"/>
    <x v="24"/>
    <x v="17"/>
    <n v="22153"/>
    <x v="0"/>
    <s v="TEC-AC-10000358"/>
    <x v="2"/>
    <x v="11"/>
    <x v="1278"/>
    <n v="151.96"/>
    <n v="4"/>
    <n v="0"/>
    <n v="36.470399999999998"/>
  </r>
  <r>
    <n v="9554"/>
    <x v="4789"/>
    <x v="0"/>
    <x v="897"/>
    <d v="2013-09-28T00:00:00"/>
    <s v="Standard Class"/>
    <s v="SM-20950"/>
    <s v="Suzanne McNair"/>
    <x v="1"/>
    <s v="United States"/>
    <x v="266"/>
    <x v="22"/>
    <n v="80020"/>
    <x v="1"/>
    <s v="FUR-FU-10000246"/>
    <x v="0"/>
    <x v="5"/>
    <x v="386"/>
    <n v="68.432000000000002"/>
    <n v="7"/>
    <n v="0.2"/>
    <n v="8.5540000000000003"/>
  </r>
  <r>
    <n v="9555"/>
    <x v="4790"/>
    <x v="1"/>
    <x v="109"/>
    <d v="2012-02-12T00:00:00"/>
    <s v="Standard Class"/>
    <s v="EB-14110"/>
    <s v="Eugene Barchas"/>
    <x v="0"/>
    <s v="United States"/>
    <x v="38"/>
    <x v="24"/>
    <n v="43229"/>
    <x v="3"/>
    <s v="FUR-FU-10003799"/>
    <x v="0"/>
    <x v="5"/>
    <x v="90"/>
    <n v="71.12"/>
    <n v="5"/>
    <n v="0.2"/>
    <n v="9.7789999999999999"/>
  </r>
  <r>
    <n v="9556"/>
    <x v="4790"/>
    <x v="1"/>
    <x v="109"/>
    <d v="2012-02-12T00:00:00"/>
    <s v="Standard Class"/>
    <s v="EB-14110"/>
    <s v="Eugene Barchas"/>
    <x v="0"/>
    <s v="United States"/>
    <x v="38"/>
    <x v="24"/>
    <n v="43229"/>
    <x v="3"/>
    <s v="OFF-FA-10003021"/>
    <x v="1"/>
    <x v="13"/>
    <x v="33"/>
    <n v="3.008"/>
    <n v="2"/>
    <n v="0.2"/>
    <n v="0.56399999999999995"/>
  </r>
  <r>
    <n v="9557"/>
    <x v="4791"/>
    <x v="1"/>
    <x v="155"/>
    <d v="2012-05-12T00:00:00"/>
    <s v="Second Class"/>
    <s v="HP-14815"/>
    <s v="Harold Pawlan"/>
    <x v="2"/>
    <s v="United States"/>
    <x v="3"/>
    <x v="38"/>
    <n v="3301"/>
    <x v="3"/>
    <s v="OFF-PA-10003656"/>
    <x v="1"/>
    <x v="10"/>
    <x v="770"/>
    <n v="184.66"/>
    <n v="7"/>
    <n v="0"/>
    <n v="84.943600000000004"/>
  </r>
  <r>
    <n v="9558"/>
    <x v="4792"/>
    <x v="2"/>
    <x v="1136"/>
    <d v="2011-10-19T00:00:00"/>
    <s v="Second Class"/>
    <s v="EB-14170"/>
    <s v="Evan Bailliet"/>
    <x v="0"/>
    <s v="United States"/>
    <x v="12"/>
    <x v="5"/>
    <n v="77095"/>
    <x v="2"/>
    <s v="FUR-FU-10004586"/>
    <x v="0"/>
    <x v="5"/>
    <x v="1473"/>
    <n v="5.3120000000000003"/>
    <n v="2"/>
    <n v="0.6"/>
    <n v="-1.5935999999999999"/>
  </r>
  <r>
    <n v="9559"/>
    <x v="4793"/>
    <x v="0"/>
    <x v="973"/>
    <d v="2013-06-05T00:00:00"/>
    <s v="First Class"/>
    <s v="SM-20905"/>
    <s v="Susan MacKendrick"/>
    <x v="0"/>
    <s v="United States"/>
    <x v="46"/>
    <x v="24"/>
    <n v="43055"/>
    <x v="3"/>
    <s v="TEC-AC-10003832"/>
    <x v="2"/>
    <x v="11"/>
    <x v="458"/>
    <n v="132.52000000000001"/>
    <n v="5"/>
    <n v="0.2"/>
    <n v="34.786499999999997"/>
  </r>
  <r>
    <n v="9560"/>
    <x v="4793"/>
    <x v="0"/>
    <x v="973"/>
    <d v="2013-06-05T00:00:00"/>
    <s v="First Class"/>
    <s v="SM-20905"/>
    <s v="Susan MacKendrick"/>
    <x v="0"/>
    <s v="United States"/>
    <x v="46"/>
    <x v="24"/>
    <n v="43055"/>
    <x v="3"/>
    <s v="OFF-ST-10002554"/>
    <x v="1"/>
    <x v="4"/>
    <x v="1144"/>
    <n v="195.64"/>
    <n v="5"/>
    <n v="0.2"/>
    <n v="-44.018999999999998"/>
  </r>
  <r>
    <n v="9561"/>
    <x v="4793"/>
    <x v="0"/>
    <x v="973"/>
    <d v="2013-06-05T00:00:00"/>
    <s v="First Class"/>
    <s v="SM-20905"/>
    <s v="Susan MacKendrick"/>
    <x v="0"/>
    <s v="United States"/>
    <x v="46"/>
    <x v="24"/>
    <n v="43055"/>
    <x v="3"/>
    <s v="FUR-FU-10001876"/>
    <x v="0"/>
    <x v="5"/>
    <x v="1394"/>
    <n v="51.968000000000004"/>
    <n v="2"/>
    <n v="0.2"/>
    <n v="10.393599999999999"/>
  </r>
  <r>
    <n v="9562"/>
    <x v="4793"/>
    <x v="0"/>
    <x v="973"/>
    <d v="2013-06-05T00:00:00"/>
    <s v="First Class"/>
    <s v="SM-20905"/>
    <s v="Susan MacKendrick"/>
    <x v="0"/>
    <s v="United States"/>
    <x v="46"/>
    <x v="24"/>
    <n v="43055"/>
    <x v="3"/>
    <s v="TEC-AC-10002637"/>
    <x v="2"/>
    <x v="11"/>
    <x v="1308"/>
    <n v="431.976"/>
    <n v="3"/>
    <n v="0.2"/>
    <n v="-75.595799999999997"/>
  </r>
  <r>
    <n v="9563"/>
    <x v="4793"/>
    <x v="0"/>
    <x v="973"/>
    <d v="2013-06-05T00:00:00"/>
    <s v="First Class"/>
    <s v="SM-20905"/>
    <s v="Susan MacKendrick"/>
    <x v="0"/>
    <s v="United States"/>
    <x v="46"/>
    <x v="24"/>
    <n v="43055"/>
    <x v="3"/>
    <s v="TEC-MA-10003589"/>
    <x v="2"/>
    <x v="15"/>
    <x v="1837"/>
    <n v="224.93700000000001"/>
    <n v="3"/>
    <n v="0.7"/>
    <n v="-164.9538"/>
  </r>
  <r>
    <n v="9564"/>
    <x v="4793"/>
    <x v="0"/>
    <x v="973"/>
    <d v="2013-06-05T00:00:00"/>
    <s v="First Class"/>
    <s v="SM-20905"/>
    <s v="Susan MacKendrick"/>
    <x v="0"/>
    <s v="United States"/>
    <x v="46"/>
    <x v="24"/>
    <n v="43055"/>
    <x v="3"/>
    <s v="OFF-LA-10000081"/>
    <x v="1"/>
    <x v="2"/>
    <x v="1321"/>
    <n v="6"/>
    <n v="2"/>
    <n v="0.2"/>
    <n v="2.1"/>
  </r>
  <r>
    <n v="9565"/>
    <x v="4794"/>
    <x v="1"/>
    <x v="932"/>
    <d v="2012-08-06T00:00:00"/>
    <s v="Standard Class"/>
    <s v="CG-12040"/>
    <s v="Catherine Glotzbach"/>
    <x v="2"/>
    <s v="United States"/>
    <x v="1"/>
    <x v="1"/>
    <n v="90045"/>
    <x v="1"/>
    <s v="OFF-PA-10001838"/>
    <x v="1"/>
    <x v="10"/>
    <x v="999"/>
    <n v="11.76"/>
    <n v="2"/>
    <n v="0"/>
    <n v="5.7624000000000004"/>
  </r>
  <r>
    <n v="9566"/>
    <x v="4795"/>
    <x v="2"/>
    <x v="691"/>
    <d v="2011-03-31T00:00:00"/>
    <s v="Same Day"/>
    <s v="TG-21640"/>
    <s v="Trudy Glocke"/>
    <x v="0"/>
    <s v="United States"/>
    <x v="67"/>
    <x v="2"/>
    <n v="33614"/>
    <x v="0"/>
    <s v="FUR-CH-10002965"/>
    <x v="0"/>
    <x v="1"/>
    <x v="226"/>
    <n v="1125.4880000000001"/>
    <n v="7"/>
    <n v="0.2"/>
    <n v="98.480199999999996"/>
  </r>
  <r>
    <n v="9567"/>
    <x v="4795"/>
    <x v="2"/>
    <x v="691"/>
    <d v="2011-03-31T00:00:00"/>
    <s v="Same Day"/>
    <s v="TG-21640"/>
    <s v="Trudy Glocke"/>
    <x v="0"/>
    <s v="United States"/>
    <x v="67"/>
    <x v="2"/>
    <n v="33614"/>
    <x v="0"/>
    <s v="OFF-BI-10001636"/>
    <x v="1"/>
    <x v="8"/>
    <x v="668"/>
    <n v="12.645"/>
    <n v="5"/>
    <n v="0.7"/>
    <n v="-10.116"/>
  </r>
  <r>
    <n v="9568"/>
    <x v="4795"/>
    <x v="2"/>
    <x v="691"/>
    <d v="2011-03-31T00:00:00"/>
    <s v="Same Day"/>
    <s v="TG-21640"/>
    <s v="Trudy Glocke"/>
    <x v="0"/>
    <s v="United States"/>
    <x v="67"/>
    <x v="2"/>
    <n v="33614"/>
    <x v="0"/>
    <s v="OFF-AR-10004027"/>
    <x v="1"/>
    <x v="6"/>
    <x v="182"/>
    <n v="4.032"/>
    <n v="2"/>
    <n v="0.2"/>
    <n v="1.0584"/>
  </r>
  <r>
    <n v="9569"/>
    <x v="4796"/>
    <x v="3"/>
    <x v="957"/>
    <d v="2014-08-07T00:00:00"/>
    <s v="First Class"/>
    <s v="DK-12835"/>
    <s v="Damala Kotsonis"/>
    <x v="1"/>
    <s v="United States"/>
    <x v="9"/>
    <x v="8"/>
    <n v="68025"/>
    <x v="2"/>
    <s v="TEC-PH-10002293"/>
    <x v="2"/>
    <x v="7"/>
    <x v="126"/>
    <n v="79.959999999999994"/>
    <n v="4"/>
    <n v="0"/>
    <n v="22.3888"/>
  </r>
  <r>
    <n v="9570"/>
    <x v="4797"/>
    <x v="1"/>
    <x v="496"/>
    <d v="2012-09-24T00:00:00"/>
    <s v="Same Day"/>
    <s v="MB-17305"/>
    <s v="Maria Bertelson"/>
    <x v="0"/>
    <s v="United States"/>
    <x v="38"/>
    <x v="24"/>
    <n v="43229"/>
    <x v="3"/>
    <s v="OFF-BI-10003196"/>
    <x v="1"/>
    <x v="8"/>
    <x v="1367"/>
    <n v="6.7320000000000002"/>
    <n v="6"/>
    <n v="0.7"/>
    <n v="-4.4880000000000004"/>
  </r>
  <r>
    <n v="9571"/>
    <x v="4797"/>
    <x v="1"/>
    <x v="496"/>
    <d v="2012-09-24T00:00:00"/>
    <s v="Same Day"/>
    <s v="MB-17305"/>
    <s v="Maria Bertelson"/>
    <x v="0"/>
    <s v="United States"/>
    <x v="38"/>
    <x v="24"/>
    <n v="43229"/>
    <x v="3"/>
    <s v="OFF-ST-10001172"/>
    <x v="1"/>
    <x v="4"/>
    <x v="1197"/>
    <n v="33.567999999999998"/>
    <n v="2"/>
    <n v="0.2"/>
    <n v="1.6783999999999999"/>
  </r>
  <r>
    <n v="9572"/>
    <x v="4797"/>
    <x v="1"/>
    <x v="496"/>
    <d v="2012-09-24T00:00:00"/>
    <s v="Same Day"/>
    <s v="MB-17305"/>
    <s v="Maria Bertelson"/>
    <x v="0"/>
    <s v="United States"/>
    <x v="38"/>
    <x v="24"/>
    <n v="43229"/>
    <x v="3"/>
    <s v="OFF-EN-10003068"/>
    <x v="1"/>
    <x v="12"/>
    <x v="1632"/>
    <n v="15.84"/>
    <n v="2"/>
    <n v="0.2"/>
    <n v="5.5439999999999996"/>
  </r>
  <r>
    <n v="9573"/>
    <x v="4797"/>
    <x v="1"/>
    <x v="496"/>
    <d v="2012-09-24T00:00:00"/>
    <s v="Same Day"/>
    <s v="MB-17305"/>
    <s v="Maria Bertelson"/>
    <x v="0"/>
    <s v="United States"/>
    <x v="38"/>
    <x v="24"/>
    <n v="43229"/>
    <x v="3"/>
    <s v="OFF-LA-10003510"/>
    <x v="1"/>
    <x v="2"/>
    <x v="575"/>
    <n v="24.423999999999999"/>
    <n v="1"/>
    <n v="0.2"/>
    <n v="7.9378000000000002"/>
  </r>
  <r>
    <n v="9574"/>
    <x v="4797"/>
    <x v="1"/>
    <x v="496"/>
    <d v="2012-09-24T00:00:00"/>
    <s v="Same Day"/>
    <s v="MB-17305"/>
    <s v="Maria Bertelson"/>
    <x v="0"/>
    <s v="United States"/>
    <x v="38"/>
    <x v="24"/>
    <n v="43229"/>
    <x v="3"/>
    <s v="OFF-AR-10003504"/>
    <x v="1"/>
    <x v="6"/>
    <x v="1026"/>
    <n v="17.12"/>
    <n v="5"/>
    <n v="0.2"/>
    <n v="1.9259999999999999"/>
  </r>
  <r>
    <n v="9575"/>
    <x v="4798"/>
    <x v="1"/>
    <x v="863"/>
    <d v="2012-08-13T00:00:00"/>
    <s v="Same Day"/>
    <s v="SF-20065"/>
    <s v="Sandra Flanagan"/>
    <x v="0"/>
    <s v="United States"/>
    <x v="225"/>
    <x v="1"/>
    <n v="91767"/>
    <x v="1"/>
    <s v="FUR-FU-10001889"/>
    <x v="0"/>
    <x v="5"/>
    <x v="1149"/>
    <n v="31.56"/>
    <n v="3"/>
    <n v="0"/>
    <n v="10.4148"/>
  </r>
  <r>
    <n v="9576"/>
    <x v="4799"/>
    <x v="1"/>
    <x v="989"/>
    <d v="2012-05-28T00:00:00"/>
    <s v="Second Class"/>
    <s v="PS-18760"/>
    <s v="Pamela Stobb"/>
    <x v="0"/>
    <s v="United States"/>
    <x v="52"/>
    <x v="5"/>
    <n v="78207"/>
    <x v="2"/>
    <s v="FUR-CH-10000863"/>
    <x v="0"/>
    <x v="1"/>
    <x v="83"/>
    <n v="105.68600000000001"/>
    <n v="1"/>
    <n v="0.3"/>
    <n v="-28.686199999999999"/>
  </r>
  <r>
    <n v="9577"/>
    <x v="4799"/>
    <x v="1"/>
    <x v="989"/>
    <d v="2012-05-28T00:00:00"/>
    <s v="Second Class"/>
    <s v="PS-18760"/>
    <s v="Pamela Stobb"/>
    <x v="0"/>
    <s v="United States"/>
    <x v="52"/>
    <x v="5"/>
    <n v="78207"/>
    <x v="2"/>
    <s v="TEC-MA-10004679"/>
    <x v="2"/>
    <x v="15"/>
    <x v="1074"/>
    <n v="399.54"/>
    <n v="2"/>
    <n v="0.4"/>
    <n v="-79.908000000000001"/>
  </r>
  <r>
    <n v="9578"/>
    <x v="4799"/>
    <x v="1"/>
    <x v="989"/>
    <d v="2012-05-28T00:00:00"/>
    <s v="Second Class"/>
    <s v="PS-18760"/>
    <s v="Pamela Stobb"/>
    <x v="0"/>
    <s v="United States"/>
    <x v="52"/>
    <x v="5"/>
    <n v="78207"/>
    <x v="2"/>
    <s v="FUR-CH-10004754"/>
    <x v="0"/>
    <x v="1"/>
    <x v="1123"/>
    <n v="104.93"/>
    <n v="5"/>
    <n v="0.3"/>
    <n v="-4.4969999999999999"/>
  </r>
  <r>
    <n v="9579"/>
    <x v="4800"/>
    <x v="3"/>
    <x v="32"/>
    <d v="2014-09-17T00:00:00"/>
    <s v="First Class"/>
    <s v="RB-19705"/>
    <s v="Roger Barcio"/>
    <x v="2"/>
    <s v="United States"/>
    <x v="20"/>
    <x v="15"/>
    <n v="10035"/>
    <x v="3"/>
    <s v="TEC-PH-10004586"/>
    <x v="2"/>
    <x v="7"/>
    <x v="890"/>
    <n v="1079.8499999999999"/>
    <n v="3"/>
    <n v="0"/>
    <n v="323.95499999999998"/>
  </r>
  <r>
    <n v="9580"/>
    <x v="4800"/>
    <x v="3"/>
    <x v="32"/>
    <d v="2014-09-17T00:00:00"/>
    <s v="First Class"/>
    <s v="RB-19705"/>
    <s v="Roger Barcio"/>
    <x v="2"/>
    <s v="United States"/>
    <x v="20"/>
    <x v="15"/>
    <n v="10035"/>
    <x v="3"/>
    <s v="OFF-ST-10001370"/>
    <x v="1"/>
    <x v="4"/>
    <x v="1023"/>
    <n v="70.98"/>
    <n v="1"/>
    <n v="0"/>
    <n v="3.5489999999999999"/>
  </r>
  <r>
    <n v="9581"/>
    <x v="4800"/>
    <x v="3"/>
    <x v="32"/>
    <d v="2014-09-17T00:00:00"/>
    <s v="First Class"/>
    <s v="RB-19705"/>
    <s v="Roger Barcio"/>
    <x v="2"/>
    <s v="United States"/>
    <x v="20"/>
    <x v="15"/>
    <n v="10035"/>
    <x v="3"/>
    <s v="OFF-AR-10001988"/>
    <x v="1"/>
    <x v="6"/>
    <x v="749"/>
    <n v="29.95"/>
    <n v="5"/>
    <n v="0"/>
    <n v="8.6854999999999993"/>
  </r>
  <r>
    <n v="9582"/>
    <x v="4800"/>
    <x v="3"/>
    <x v="32"/>
    <d v="2014-09-17T00:00:00"/>
    <s v="First Class"/>
    <s v="RB-19705"/>
    <s v="Roger Barcio"/>
    <x v="2"/>
    <s v="United States"/>
    <x v="20"/>
    <x v="15"/>
    <n v="10035"/>
    <x v="3"/>
    <s v="FUR-CH-10003298"/>
    <x v="0"/>
    <x v="1"/>
    <x v="1567"/>
    <n v="589.41"/>
    <n v="5"/>
    <n v="0.1"/>
    <n v="-6.5490000000000004"/>
  </r>
  <r>
    <n v="9583"/>
    <x v="4801"/>
    <x v="0"/>
    <x v="843"/>
    <d v="2013-12-06T00:00:00"/>
    <s v="Standard Class"/>
    <s v="RS-19870"/>
    <s v="Roy Skaria"/>
    <x v="2"/>
    <s v="United States"/>
    <x v="10"/>
    <x v="9"/>
    <n v="19120"/>
    <x v="3"/>
    <s v="OFF-FA-10002988"/>
    <x v="1"/>
    <x v="13"/>
    <x v="131"/>
    <n v="9.6479999999999997"/>
    <n v="6"/>
    <n v="0.2"/>
    <n v="3.4973999999999998"/>
  </r>
  <r>
    <n v="9584"/>
    <x v="4802"/>
    <x v="3"/>
    <x v="643"/>
    <d v="2014-06-28T00:00:00"/>
    <s v="Second Class"/>
    <s v="SB-20185"/>
    <s v="Sarah Brown"/>
    <x v="0"/>
    <s v="United States"/>
    <x v="20"/>
    <x v="15"/>
    <n v="10024"/>
    <x v="3"/>
    <s v="FUR-BO-10002213"/>
    <x v="0"/>
    <x v="0"/>
    <x v="1223"/>
    <n v="400.78399999999999"/>
    <n v="1"/>
    <n v="0.2"/>
    <n v="-5.0098000000000003"/>
  </r>
  <r>
    <n v="9585"/>
    <x v="4803"/>
    <x v="3"/>
    <x v="775"/>
    <d v="2014-08-28T00:00:00"/>
    <s v="First Class"/>
    <s v="HJ-14875"/>
    <s v="Heather Jas"/>
    <x v="2"/>
    <s v="United States"/>
    <x v="66"/>
    <x v="12"/>
    <n v="48234"/>
    <x v="2"/>
    <s v="OFF-ST-10000344"/>
    <x v="1"/>
    <x v="4"/>
    <x v="1013"/>
    <n v="53.72"/>
    <n v="4"/>
    <n v="0"/>
    <n v="13.9672"/>
  </r>
  <r>
    <n v="9586"/>
    <x v="4804"/>
    <x v="0"/>
    <x v="370"/>
    <d v="2013-08-29T00:00:00"/>
    <s v="First Class"/>
    <s v="SV-20815"/>
    <s v="Stuart Van"/>
    <x v="1"/>
    <s v="United States"/>
    <x v="100"/>
    <x v="2"/>
    <n v="33142"/>
    <x v="0"/>
    <s v="OFF-PA-10002319"/>
    <x v="1"/>
    <x v="10"/>
    <x v="1391"/>
    <n v="31.007999999999999"/>
    <n v="1"/>
    <n v="0.2"/>
    <n v="11.240399999999999"/>
  </r>
  <r>
    <n v="9587"/>
    <x v="4805"/>
    <x v="0"/>
    <x v="741"/>
    <d v="2013-11-19T00:00:00"/>
    <s v="Same Day"/>
    <s v="BE-11410"/>
    <s v="Bobby Elias"/>
    <x v="0"/>
    <s v="United States"/>
    <x v="3"/>
    <x v="1"/>
    <n v="94521"/>
    <x v="1"/>
    <s v="OFF-BI-10002437"/>
    <x v="1"/>
    <x v="8"/>
    <x v="1305"/>
    <n v="61.12"/>
    <n v="5"/>
    <n v="0.2"/>
    <n v="22.155999999999999"/>
  </r>
  <r>
    <n v="9588"/>
    <x v="4806"/>
    <x v="3"/>
    <x v="827"/>
    <d v="2014-04-23T00:00:00"/>
    <s v="Standard Class"/>
    <s v="BM-11575"/>
    <s v="Brendan Murry"/>
    <x v="1"/>
    <s v="United States"/>
    <x v="22"/>
    <x v="10"/>
    <n v="60653"/>
    <x v="2"/>
    <s v="OFF-ST-10001418"/>
    <x v="1"/>
    <x v="4"/>
    <x v="870"/>
    <n v="195.136"/>
    <n v="4"/>
    <n v="0.2"/>
    <n v="-43.9056"/>
  </r>
  <r>
    <n v="9589"/>
    <x v="4807"/>
    <x v="3"/>
    <x v="283"/>
    <d v="2014-07-29T00:00:00"/>
    <s v="Standard Class"/>
    <s v="AZ-10750"/>
    <s v="Annie Zypern"/>
    <x v="0"/>
    <s v="United States"/>
    <x v="320"/>
    <x v="10"/>
    <n v="60090"/>
    <x v="2"/>
    <s v="OFF-AR-10000380"/>
    <x v="1"/>
    <x v="6"/>
    <x v="108"/>
    <n v="121.536"/>
    <n v="4"/>
    <n v="0.2"/>
    <n v="15.192"/>
  </r>
  <r>
    <n v="9590"/>
    <x v="4808"/>
    <x v="2"/>
    <x v="218"/>
    <d v="2011-05-15T00:00:00"/>
    <s v="Standard Class"/>
    <s v="HD-14785"/>
    <s v="Harold Dahlen"/>
    <x v="2"/>
    <s v="United States"/>
    <x v="22"/>
    <x v="10"/>
    <n v="60610"/>
    <x v="2"/>
    <s v="OFF-PA-10003036"/>
    <x v="1"/>
    <x v="10"/>
    <x v="1730"/>
    <n v="17.472000000000001"/>
    <n v="3"/>
    <n v="0.2"/>
    <n v="5.6783999999999999"/>
  </r>
  <r>
    <n v="9591"/>
    <x v="4808"/>
    <x v="2"/>
    <x v="218"/>
    <d v="2011-05-15T00:00:00"/>
    <s v="Standard Class"/>
    <s v="HD-14785"/>
    <s v="Harold Dahlen"/>
    <x v="2"/>
    <s v="United States"/>
    <x v="22"/>
    <x v="10"/>
    <n v="60610"/>
    <x v="2"/>
    <s v="OFF-BI-10002026"/>
    <x v="1"/>
    <x v="8"/>
    <x v="903"/>
    <n v="104.58"/>
    <n v="9"/>
    <n v="0.8"/>
    <n v="-172.55699999999999"/>
  </r>
  <r>
    <n v="9592"/>
    <x v="4809"/>
    <x v="0"/>
    <x v="1062"/>
    <d v="2013-02-08T00:00:00"/>
    <s v="Standard Class"/>
    <s v="BF-11005"/>
    <s v="Barry Franz"/>
    <x v="2"/>
    <s v="United States"/>
    <x v="45"/>
    <x v="5"/>
    <n v="77506"/>
    <x v="2"/>
    <s v="FUR-FU-10003691"/>
    <x v="0"/>
    <x v="5"/>
    <x v="877"/>
    <n v="24.7"/>
    <n v="5"/>
    <n v="0.6"/>
    <n v="-9.8800000000000008"/>
  </r>
  <r>
    <n v="9593"/>
    <x v="4809"/>
    <x v="0"/>
    <x v="1062"/>
    <d v="2013-02-08T00:00:00"/>
    <s v="Standard Class"/>
    <s v="BF-11005"/>
    <s v="Barry Franz"/>
    <x v="2"/>
    <s v="United States"/>
    <x v="45"/>
    <x v="5"/>
    <n v="77506"/>
    <x v="2"/>
    <s v="FUR-FU-10003806"/>
    <x v="0"/>
    <x v="5"/>
    <x v="1795"/>
    <n v="302.72000000000003"/>
    <n v="5"/>
    <n v="0.6"/>
    <n v="-378.4"/>
  </r>
  <r>
    <n v="9594"/>
    <x v="4810"/>
    <x v="3"/>
    <x v="32"/>
    <d v="2014-09-20T00:00:00"/>
    <s v="Standard Class"/>
    <s v="HZ-14950"/>
    <s v="Henia Zydlo"/>
    <x v="0"/>
    <s v="United States"/>
    <x v="20"/>
    <x v="15"/>
    <n v="10024"/>
    <x v="3"/>
    <s v="OFF-PA-10002741"/>
    <x v="1"/>
    <x v="10"/>
    <x v="1467"/>
    <n v="8.56"/>
    <n v="2"/>
    <n v="0"/>
    <n v="3.8519999999999999"/>
  </r>
  <r>
    <n v="9595"/>
    <x v="4810"/>
    <x v="3"/>
    <x v="32"/>
    <d v="2014-09-20T00:00:00"/>
    <s v="Standard Class"/>
    <s v="HZ-14950"/>
    <s v="Henia Zydlo"/>
    <x v="0"/>
    <s v="United States"/>
    <x v="20"/>
    <x v="15"/>
    <n v="10024"/>
    <x v="3"/>
    <s v="OFF-PA-10003845"/>
    <x v="1"/>
    <x v="10"/>
    <x v="367"/>
    <n v="11.56"/>
    <n v="2"/>
    <n v="0"/>
    <n v="5.6643999999999997"/>
  </r>
  <r>
    <n v="9596"/>
    <x v="4811"/>
    <x v="3"/>
    <x v="714"/>
    <d v="2014-01-30T00:00:00"/>
    <s v="Standard Class"/>
    <s v="KD-16495"/>
    <s v="Keith Dawkins"/>
    <x v="1"/>
    <s v="United States"/>
    <x v="49"/>
    <x v="1"/>
    <n v="95123"/>
    <x v="1"/>
    <s v="OFF-AP-10001492"/>
    <x v="1"/>
    <x v="9"/>
    <x v="22"/>
    <n v="25.86"/>
    <n v="3"/>
    <n v="0"/>
    <n v="6.7236000000000002"/>
  </r>
  <r>
    <n v="9597"/>
    <x v="4811"/>
    <x v="3"/>
    <x v="714"/>
    <d v="2014-01-30T00:00:00"/>
    <s v="Standard Class"/>
    <s v="KD-16495"/>
    <s v="Keith Dawkins"/>
    <x v="1"/>
    <s v="United States"/>
    <x v="49"/>
    <x v="1"/>
    <n v="95123"/>
    <x v="1"/>
    <s v="OFF-BI-10004318"/>
    <x v="1"/>
    <x v="8"/>
    <x v="1574"/>
    <n v="276.78399999999999"/>
    <n v="2"/>
    <n v="0.2"/>
    <n v="89.954800000000006"/>
  </r>
  <r>
    <n v="9598"/>
    <x v="4811"/>
    <x v="3"/>
    <x v="714"/>
    <d v="2014-01-30T00:00:00"/>
    <s v="Standard Class"/>
    <s v="KD-16495"/>
    <s v="Keith Dawkins"/>
    <x v="1"/>
    <s v="United States"/>
    <x v="49"/>
    <x v="1"/>
    <n v="95123"/>
    <x v="1"/>
    <s v="TEC-PH-10000193"/>
    <x v="2"/>
    <x v="7"/>
    <x v="1655"/>
    <n v="110.352"/>
    <n v="3"/>
    <n v="0.2"/>
    <n v="8.2764000000000006"/>
  </r>
  <r>
    <n v="9599"/>
    <x v="4812"/>
    <x v="1"/>
    <x v="444"/>
    <d v="2012-09-23T00:00:00"/>
    <s v="Standard Class"/>
    <s v="FC-14245"/>
    <s v="Frank Carlisle"/>
    <x v="2"/>
    <s v="United States"/>
    <x v="301"/>
    <x v="1"/>
    <n v="95823"/>
    <x v="1"/>
    <s v="FUR-FU-10003464"/>
    <x v="0"/>
    <x v="5"/>
    <x v="1470"/>
    <n v="60.84"/>
    <n v="3"/>
    <n v="0"/>
    <n v="19.468800000000002"/>
  </r>
  <r>
    <n v="9600"/>
    <x v="4813"/>
    <x v="1"/>
    <x v="1225"/>
    <d v="2012-04-18T00:00:00"/>
    <s v="Standard Class"/>
    <s v="TP-21130"/>
    <s v="Theone Pippenger"/>
    <x v="0"/>
    <s v="United States"/>
    <x v="24"/>
    <x v="21"/>
    <n v="97477"/>
    <x v="1"/>
    <s v="OFF-AP-10002403"/>
    <x v="1"/>
    <x v="9"/>
    <x v="1302"/>
    <n v="35.207999999999998"/>
    <n v="1"/>
    <n v="0.2"/>
    <n v="2.6406000000000001"/>
  </r>
  <r>
    <n v="9601"/>
    <x v="4814"/>
    <x v="3"/>
    <x v="540"/>
    <d v="2014-12-05T00:00:00"/>
    <s v="Second Class"/>
    <s v="EB-13705"/>
    <s v="Ed Braxton"/>
    <x v="1"/>
    <s v="United States"/>
    <x v="511"/>
    <x v="5"/>
    <n v="76063"/>
    <x v="2"/>
    <s v="OFF-PA-10003848"/>
    <x v="1"/>
    <x v="10"/>
    <x v="1442"/>
    <n v="41.472000000000001"/>
    <n v="8"/>
    <n v="0.2"/>
    <n v="14.5152"/>
  </r>
  <r>
    <n v="9602"/>
    <x v="4815"/>
    <x v="0"/>
    <x v="913"/>
    <d v="2013-10-09T00:00:00"/>
    <s v="Standard Class"/>
    <s v="JP-15520"/>
    <s v="Jeremy Pistek"/>
    <x v="0"/>
    <s v="United States"/>
    <x v="186"/>
    <x v="36"/>
    <n v="72401"/>
    <x v="0"/>
    <s v="OFF-PA-10001357"/>
    <x v="1"/>
    <x v="10"/>
    <x v="1032"/>
    <n v="239.5"/>
    <n v="5"/>
    <n v="0"/>
    <n v="114.96"/>
  </r>
  <r>
    <n v="9603"/>
    <x v="4816"/>
    <x v="2"/>
    <x v="946"/>
    <d v="2011-05-22T00:00:00"/>
    <s v="First Class"/>
    <s v="TD-20995"/>
    <s v="Tamara Dahlen"/>
    <x v="0"/>
    <s v="United States"/>
    <x v="173"/>
    <x v="17"/>
    <n v="23464"/>
    <x v="0"/>
    <s v="OFF-SU-10004737"/>
    <x v="1"/>
    <x v="14"/>
    <x v="1704"/>
    <n v="34.200000000000003"/>
    <n v="5"/>
    <n v="0"/>
    <n v="9.234"/>
  </r>
  <r>
    <n v="9604"/>
    <x v="4817"/>
    <x v="0"/>
    <x v="26"/>
    <d v="2013-06-24T00:00:00"/>
    <s v="Standard Class"/>
    <s v="DM-13345"/>
    <s v="Denise Monton"/>
    <x v="1"/>
    <s v="United States"/>
    <x v="30"/>
    <x v="15"/>
    <n v="14609"/>
    <x v="3"/>
    <s v="FUR-TA-10003715"/>
    <x v="0"/>
    <x v="3"/>
    <x v="1003"/>
    <n v="376.86599999999999"/>
    <n v="3"/>
    <n v="0.4"/>
    <n v="-213.5574"/>
  </r>
  <r>
    <n v="9605"/>
    <x v="4818"/>
    <x v="1"/>
    <x v="121"/>
    <d v="2012-05-11T00:00:00"/>
    <s v="First Class"/>
    <s v="EG-13900"/>
    <s v="Emily Grady"/>
    <x v="0"/>
    <s v="United States"/>
    <x v="269"/>
    <x v="17"/>
    <n v="23320"/>
    <x v="0"/>
    <s v="OFF-AP-10003099"/>
    <x v="1"/>
    <x v="9"/>
    <x v="1838"/>
    <n v="197.72"/>
    <n v="4"/>
    <n v="0"/>
    <n v="55.361600000000003"/>
  </r>
  <r>
    <n v="9606"/>
    <x v="4819"/>
    <x v="3"/>
    <x v="259"/>
    <d v="2014-10-11T00:00:00"/>
    <s v="Standard Class"/>
    <s v="HG-14965"/>
    <s v="Henry Goldwyn"/>
    <x v="1"/>
    <s v="United States"/>
    <x v="152"/>
    <x v="24"/>
    <n v="43130"/>
    <x v="3"/>
    <s v="TEC-AC-10002323"/>
    <x v="2"/>
    <x v="11"/>
    <x v="175"/>
    <n v="70.72"/>
    <n v="4"/>
    <n v="0.2"/>
    <n v="-6.1879999999999997"/>
  </r>
  <r>
    <n v="9607"/>
    <x v="4819"/>
    <x v="3"/>
    <x v="259"/>
    <d v="2014-10-11T00:00:00"/>
    <s v="Standard Class"/>
    <s v="HG-14965"/>
    <s v="Henry Goldwyn"/>
    <x v="1"/>
    <s v="United States"/>
    <x v="152"/>
    <x v="24"/>
    <n v="43130"/>
    <x v="3"/>
    <s v="OFF-ST-10002344"/>
    <x v="1"/>
    <x v="4"/>
    <x v="856"/>
    <n v="194.352"/>
    <n v="3"/>
    <n v="0.2"/>
    <n v="-43.729199999999999"/>
  </r>
  <r>
    <n v="9608"/>
    <x v="4820"/>
    <x v="3"/>
    <x v="256"/>
    <d v="2014-09-12T00:00:00"/>
    <s v="Second Class"/>
    <s v="BF-11080"/>
    <s v="Bart Folk"/>
    <x v="0"/>
    <s v="United States"/>
    <x v="20"/>
    <x v="15"/>
    <n v="10024"/>
    <x v="3"/>
    <s v="OFF-PA-10000007"/>
    <x v="1"/>
    <x v="10"/>
    <x v="1531"/>
    <n v="21.6"/>
    <n v="6"/>
    <n v="0"/>
    <n v="9.9359999999999999"/>
  </r>
  <r>
    <n v="9609"/>
    <x v="4820"/>
    <x v="3"/>
    <x v="256"/>
    <d v="2014-09-12T00:00:00"/>
    <s v="Second Class"/>
    <s v="BF-11080"/>
    <s v="Bart Folk"/>
    <x v="0"/>
    <s v="United States"/>
    <x v="20"/>
    <x v="15"/>
    <n v="10024"/>
    <x v="3"/>
    <s v="OFF-LA-10000248"/>
    <x v="1"/>
    <x v="2"/>
    <x v="1212"/>
    <n v="11.07"/>
    <n v="3"/>
    <n v="0"/>
    <n v="5.2028999999999996"/>
  </r>
  <r>
    <n v="9610"/>
    <x v="4821"/>
    <x v="0"/>
    <x v="458"/>
    <d v="2013-05-20T00:00:00"/>
    <s v="Second Class"/>
    <s v="SC-20095"/>
    <s v="Sanjit Chand"/>
    <x v="0"/>
    <s v="United States"/>
    <x v="1"/>
    <x v="1"/>
    <n v="90045"/>
    <x v="1"/>
    <s v="FUR-FU-10002116"/>
    <x v="0"/>
    <x v="5"/>
    <x v="1431"/>
    <n v="282.83999999999997"/>
    <n v="4"/>
    <n v="0"/>
    <n v="19.7988"/>
  </r>
  <r>
    <n v="9611"/>
    <x v="4821"/>
    <x v="0"/>
    <x v="458"/>
    <d v="2013-05-20T00:00:00"/>
    <s v="Second Class"/>
    <s v="SC-20095"/>
    <s v="Sanjit Chand"/>
    <x v="0"/>
    <s v="United States"/>
    <x v="1"/>
    <x v="1"/>
    <n v="90045"/>
    <x v="1"/>
    <s v="OFF-LA-10002195"/>
    <x v="1"/>
    <x v="2"/>
    <x v="1019"/>
    <n v="27.72"/>
    <n v="9"/>
    <n v="0"/>
    <n v="13.3056"/>
  </r>
  <r>
    <n v="9612"/>
    <x v="4822"/>
    <x v="3"/>
    <x v="1200"/>
    <d v="2014-10-31T00:00:00"/>
    <s v="Standard Class"/>
    <s v="CS-11950"/>
    <s v="Carlos Soltero"/>
    <x v="0"/>
    <s v="United States"/>
    <x v="25"/>
    <x v="35"/>
    <n v="39212"/>
    <x v="0"/>
    <s v="OFF-FA-10000735"/>
    <x v="1"/>
    <x v="13"/>
    <x v="33"/>
    <n v="11.68"/>
    <n v="4"/>
    <n v="0"/>
    <n v="5.2560000000000002"/>
  </r>
  <r>
    <n v="9613"/>
    <x v="4823"/>
    <x v="0"/>
    <x v="31"/>
    <d v="2013-09-23T00:00:00"/>
    <s v="Standard Class"/>
    <s v="BD-11320"/>
    <s v="Bill Donatelli"/>
    <x v="0"/>
    <s v="United States"/>
    <x v="350"/>
    <x v="1"/>
    <n v="95695"/>
    <x v="1"/>
    <s v="TEC-PH-10001299"/>
    <x v="2"/>
    <x v="7"/>
    <x v="1480"/>
    <n v="239.98400000000001"/>
    <n v="2"/>
    <n v="0.2"/>
    <n v="23.9984"/>
  </r>
  <r>
    <n v="9614"/>
    <x v="4824"/>
    <x v="2"/>
    <x v="7"/>
    <d v="2011-11-13T00:00:00"/>
    <s v="First Class"/>
    <s v="MZ-17515"/>
    <s v="Mary Zewe"/>
    <x v="1"/>
    <s v="United States"/>
    <x v="4"/>
    <x v="4"/>
    <n v="98115"/>
    <x v="1"/>
    <s v="OFF-AP-10002892"/>
    <x v="1"/>
    <x v="9"/>
    <x v="9"/>
    <n v="22.98"/>
    <n v="1"/>
    <n v="0"/>
    <n v="6.8940000000000001"/>
  </r>
  <r>
    <n v="9615"/>
    <x v="4824"/>
    <x v="2"/>
    <x v="7"/>
    <d v="2011-11-13T00:00:00"/>
    <s v="First Class"/>
    <s v="MZ-17515"/>
    <s v="Mary Zewe"/>
    <x v="1"/>
    <s v="United States"/>
    <x v="4"/>
    <x v="4"/>
    <n v="98115"/>
    <x v="1"/>
    <s v="TEC-AC-10002718"/>
    <x v="2"/>
    <x v="11"/>
    <x v="1183"/>
    <n v="102.13"/>
    <n v="7"/>
    <n v="0"/>
    <n v="15.3195"/>
  </r>
  <r>
    <n v="9616"/>
    <x v="4824"/>
    <x v="2"/>
    <x v="7"/>
    <d v="2011-11-13T00:00:00"/>
    <s v="First Class"/>
    <s v="MZ-17515"/>
    <s v="Mary Zewe"/>
    <x v="1"/>
    <s v="United States"/>
    <x v="4"/>
    <x v="4"/>
    <n v="98115"/>
    <x v="1"/>
    <s v="OFF-BI-10003527"/>
    <x v="1"/>
    <x v="8"/>
    <x v="446"/>
    <n v="2033.5840000000001"/>
    <n v="2"/>
    <n v="0.2"/>
    <n v="762.59400000000005"/>
  </r>
  <r>
    <n v="9617"/>
    <x v="4825"/>
    <x v="0"/>
    <x v="250"/>
    <d v="2013-08-30T00:00:00"/>
    <s v="Standard Class"/>
    <s v="PW-19030"/>
    <s v="Pauline Webber"/>
    <x v="1"/>
    <s v="United States"/>
    <x v="1"/>
    <x v="1"/>
    <n v="90049"/>
    <x v="1"/>
    <s v="OFF-AR-10002255"/>
    <x v="1"/>
    <x v="6"/>
    <x v="814"/>
    <n v="5.76"/>
    <n v="2"/>
    <n v="0"/>
    <n v="1.6704000000000001"/>
  </r>
  <r>
    <n v="9618"/>
    <x v="4826"/>
    <x v="3"/>
    <x v="673"/>
    <d v="2014-11-22T00:00:00"/>
    <s v="Standard Class"/>
    <s v="BS-11380"/>
    <s v="Bill Stewart"/>
    <x v="1"/>
    <s v="United States"/>
    <x v="256"/>
    <x v="24"/>
    <n v="43402"/>
    <x v="3"/>
    <s v="TEC-CO-10002095"/>
    <x v="2"/>
    <x v="16"/>
    <x v="610"/>
    <n v="899.98199999999997"/>
    <n v="3"/>
    <n v="0.4"/>
    <n v="74.998500000000007"/>
  </r>
  <r>
    <n v="9619"/>
    <x v="4826"/>
    <x v="3"/>
    <x v="673"/>
    <d v="2014-11-22T00:00:00"/>
    <s v="Standard Class"/>
    <s v="BS-11380"/>
    <s v="Bill Stewart"/>
    <x v="1"/>
    <s v="United States"/>
    <x v="256"/>
    <x v="24"/>
    <n v="43402"/>
    <x v="3"/>
    <s v="OFF-AR-10004022"/>
    <x v="1"/>
    <x v="6"/>
    <x v="898"/>
    <n v="86.352000000000004"/>
    <n v="3"/>
    <n v="0.2"/>
    <n v="5.3970000000000002"/>
  </r>
  <r>
    <n v="9620"/>
    <x v="4826"/>
    <x v="3"/>
    <x v="673"/>
    <d v="2014-11-22T00:00:00"/>
    <s v="Standard Class"/>
    <s v="BS-11380"/>
    <s v="Bill Stewart"/>
    <x v="1"/>
    <s v="United States"/>
    <x v="256"/>
    <x v="24"/>
    <n v="43402"/>
    <x v="3"/>
    <s v="TEC-AC-10002335"/>
    <x v="2"/>
    <x v="11"/>
    <x v="339"/>
    <n v="139.96"/>
    <n v="5"/>
    <n v="0.2"/>
    <n v="-1.7495000000000001"/>
  </r>
  <r>
    <n v="9621"/>
    <x v="4827"/>
    <x v="2"/>
    <x v="467"/>
    <d v="2011-09-30T00:00:00"/>
    <s v="Standard Class"/>
    <s v="DA-13450"/>
    <s v="Dianna Arnett"/>
    <x v="2"/>
    <s v="United States"/>
    <x v="152"/>
    <x v="24"/>
    <n v="43130"/>
    <x v="3"/>
    <s v="OFF-AP-10001634"/>
    <x v="1"/>
    <x v="9"/>
    <x v="1790"/>
    <n v="16.704000000000001"/>
    <n v="6"/>
    <n v="0.2"/>
    <n v="1.2527999999999999"/>
  </r>
  <r>
    <n v="9622"/>
    <x v="4827"/>
    <x v="2"/>
    <x v="467"/>
    <d v="2011-09-30T00:00:00"/>
    <s v="Standard Class"/>
    <s v="DA-13450"/>
    <s v="Dianna Arnett"/>
    <x v="2"/>
    <s v="United States"/>
    <x v="152"/>
    <x v="24"/>
    <n v="43130"/>
    <x v="3"/>
    <s v="TEC-AC-10002370"/>
    <x v="2"/>
    <x v="11"/>
    <x v="1816"/>
    <n v="3.1520000000000001"/>
    <n v="2"/>
    <n v="0.2"/>
    <n v="0.4728"/>
  </r>
  <r>
    <n v="9623"/>
    <x v="4827"/>
    <x v="2"/>
    <x v="467"/>
    <d v="2011-09-30T00:00:00"/>
    <s v="Standard Class"/>
    <s v="DA-13450"/>
    <s v="Dianna Arnett"/>
    <x v="2"/>
    <s v="United States"/>
    <x v="152"/>
    <x v="24"/>
    <n v="43130"/>
    <x v="3"/>
    <s v="OFF-PA-10000174"/>
    <x v="1"/>
    <x v="10"/>
    <x v="1515"/>
    <n v="32.896000000000001"/>
    <n v="4"/>
    <n v="0.2"/>
    <n v="11.102399999999999"/>
  </r>
  <r>
    <n v="9624"/>
    <x v="4828"/>
    <x v="3"/>
    <x v="222"/>
    <d v="2014-01-07T00:00:00"/>
    <s v="First Class"/>
    <s v="ME-17725"/>
    <s v="Max Engle"/>
    <x v="0"/>
    <s v="United States"/>
    <x v="61"/>
    <x v="5"/>
    <n v="75220"/>
    <x v="2"/>
    <s v="OFF-AP-10000240"/>
    <x v="1"/>
    <x v="9"/>
    <x v="644"/>
    <n v="21.391999999999999"/>
    <n v="2"/>
    <n v="0.8"/>
    <n v="-54.549599999999998"/>
  </r>
  <r>
    <n v="9625"/>
    <x v="4828"/>
    <x v="3"/>
    <x v="222"/>
    <d v="2014-01-07T00:00:00"/>
    <s v="First Class"/>
    <s v="ME-17725"/>
    <s v="Max Engle"/>
    <x v="0"/>
    <s v="United States"/>
    <x v="61"/>
    <x v="5"/>
    <n v="75220"/>
    <x v="2"/>
    <s v="FUR-TA-10002855"/>
    <x v="0"/>
    <x v="3"/>
    <x v="1189"/>
    <n v="307.31400000000002"/>
    <n v="3"/>
    <n v="0.3"/>
    <n v="-39.511800000000001"/>
  </r>
  <r>
    <n v="9626"/>
    <x v="4828"/>
    <x v="3"/>
    <x v="222"/>
    <d v="2014-01-07T00:00:00"/>
    <s v="First Class"/>
    <s v="ME-17725"/>
    <s v="Max Engle"/>
    <x v="0"/>
    <s v="United States"/>
    <x v="61"/>
    <x v="5"/>
    <n v="75220"/>
    <x v="2"/>
    <s v="FUR-BO-10000780"/>
    <x v="0"/>
    <x v="0"/>
    <x v="1309"/>
    <n v="409.99919999999997"/>
    <n v="3"/>
    <n v="0.32"/>
    <n v="-96.470399999999998"/>
  </r>
  <r>
    <n v="9627"/>
    <x v="4829"/>
    <x v="3"/>
    <x v="397"/>
    <d v="2014-09-26T00:00:00"/>
    <s v="First Class"/>
    <s v="MH-17785"/>
    <s v="Maya Herman"/>
    <x v="1"/>
    <s v="United States"/>
    <x v="270"/>
    <x v="5"/>
    <n v="79424"/>
    <x v="2"/>
    <s v="OFF-PA-10001846"/>
    <x v="1"/>
    <x v="10"/>
    <x v="1807"/>
    <n v="9.2479999999999993"/>
    <n v="2"/>
    <n v="0.2"/>
    <n v="3.3523999999999998"/>
  </r>
  <r>
    <n v="9628"/>
    <x v="4830"/>
    <x v="2"/>
    <x v="533"/>
    <d v="2011-11-27T00:00:00"/>
    <s v="Standard Class"/>
    <s v="BT-11440"/>
    <s v="Bobby Trafton"/>
    <x v="0"/>
    <s v="United States"/>
    <x v="66"/>
    <x v="12"/>
    <n v="48227"/>
    <x v="2"/>
    <s v="OFF-BI-10002049"/>
    <x v="1"/>
    <x v="8"/>
    <x v="758"/>
    <n v="14.67"/>
    <n v="3"/>
    <n v="0"/>
    <n v="6.7481999999999998"/>
  </r>
  <r>
    <n v="9629"/>
    <x v="4831"/>
    <x v="2"/>
    <x v="286"/>
    <d v="2011-01-19T00:00:00"/>
    <s v="Standard Class"/>
    <s v="MM-17920"/>
    <s v="Michael Moore"/>
    <x v="0"/>
    <s v="United States"/>
    <x v="46"/>
    <x v="24"/>
    <n v="43055"/>
    <x v="3"/>
    <s v="OFF-PA-10002947"/>
    <x v="1"/>
    <x v="10"/>
    <x v="703"/>
    <n v="37.408000000000001"/>
    <n v="7"/>
    <n v="0.2"/>
    <n v="13.0928"/>
  </r>
  <r>
    <n v="9630"/>
    <x v="4831"/>
    <x v="2"/>
    <x v="286"/>
    <d v="2011-01-19T00:00:00"/>
    <s v="Standard Class"/>
    <s v="MM-17920"/>
    <s v="Michael Moore"/>
    <x v="0"/>
    <s v="United States"/>
    <x v="46"/>
    <x v="24"/>
    <n v="43055"/>
    <x v="3"/>
    <s v="OFF-BI-10003476"/>
    <x v="1"/>
    <x v="8"/>
    <x v="1526"/>
    <n v="3.4380000000000002"/>
    <n v="2"/>
    <n v="0.7"/>
    <n v="-2.5211999999999999"/>
  </r>
  <r>
    <n v="9631"/>
    <x v="4832"/>
    <x v="0"/>
    <x v="1207"/>
    <d v="2013-07-06T00:00:00"/>
    <s v="Standard Class"/>
    <s v="NM-18520"/>
    <s v="Neoma Murray"/>
    <x v="0"/>
    <s v="United States"/>
    <x v="20"/>
    <x v="15"/>
    <n v="10011"/>
    <x v="3"/>
    <s v="OFF-BI-10002609"/>
    <x v="1"/>
    <x v="8"/>
    <x v="98"/>
    <n v="7.1520000000000001"/>
    <n v="3"/>
    <n v="0.2"/>
    <n v="2.3243999999999998"/>
  </r>
  <r>
    <n v="9632"/>
    <x v="4832"/>
    <x v="0"/>
    <x v="1207"/>
    <d v="2013-07-06T00:00:00"/>
    <s v="Standard Class"/>
    <s v="NM-18520"/>
    <s v="Neoma Murray"/>
    <x v="0"/>
    <s v="United States"/>
    <x v="20"/>
    <x v="15"/>
    <n v="10011"/>
    <x v="3"/>
    <s v="TEC-PH-10003215"/>
    <x v="2"/>
    <x v="7"/>
    <x v="1602"/>
    <n v="179.7"/>
    <n v="6"/>
    <n v="0"/>
    <n v="88.052999999999997"/>
  </r>
  <r>
    <n v="9633"/>
    <x v="4833"/>
    <x v="3"/>
    <x v="778"/>
    <d v="2014-02-18T00:00:00"/>
    <s v="Standard Class"/>
    <s v="MH-17455"/>
    <s v="Mark Hamilton"/>
    <x v="0"/>
    <s v="United States"/>
    <x v="31"/>
    <x v="11"/>
    <n v="55407"/>
    <x v="2"/>
    <s v="OFF-AP-10004785"/>
    <x v="1"/>
    <x v="9"/>
    <x v="1177"/>
    <n v="90.64"/>
    <n v="8"/>
    <n v="0"/>
    <n v="38.975200000000001"/>
  </r>
  <r>
    <n v="9634"/>
    <x v="4834"/>
    <x v="2"/>
    <x v="1005"/>
    <d v="2011-10-17T00:00:00"/>
    <s v="First Class"/>
    <s v="TC-21295"/>
    <s v="Toby Carlisle"/>
    <x v="0"/>
    <s v="United States"/>
    <x v="231"/>
    <x v="31"/>
    <n v="2149"/>
    <x v="3"/>
    <s v="TEC-AC-10000865"/>
    <x v="2"/>
    <x v="11"/>
    <x v="996"/>
    <n v="177"/>
    <n v="3"/>
    <n v="0"/>
    <n v="30.09"/>
  </r>
  <r>
    <n v="9635"/>
    <x v="4834"/>
    <x v="2"/>
    <x v="1005"/>
    <d v="2011-10-17T00:00:00"/>
    <s v="First Class"/>
    <s v="TC-21295"/>
    <s v="Toby Carlisle"/>
    <x v="0"/>
    <s v="United States"/>
    <x v="231"/>
    <x v="31"/>
    <n v="2149"/>
    <x v="3"/>
    <s v="OFF-ST-10000615"/>
    <x v="1"/>
    <x v="4"/>
    <x v="75"/>
    <n v="79.45"/>
    <n v="7"/>
    <n v="0"/>
    <n v="22.245999999999999"/>
  </r>
  <r>
    <n v="9636"/>
    <x v="4834"/>
    <x v="2"/>
    <x v="1005"/>
    <d v="2011-10-17T00:00:00"/>
    <s v="First Class"/>
    <s v="TC-21295"/>
    <s v="Toby Carlisle"/>
    <x v="0"/>
    <s v="United States"/>
    <x v="231"/>
    <x v="31"/>
    <n v="2149"/>
    <x v="3"/>
    <s v="FUR-CH-10000749"/>
    <x v="0"/>
    <x v="1"/>
    <x v="1667"/>
    <n v="1628.82"/>
    <n v="9"/>
    <n v="0"/>
    <n v="260.6112"/>
  </r>
  <r>
    <n v="9637"/>
    <x v="4835"/>
    <x v="2"/>
    <x v="728"/>
    <d v="2011-11-25T00:00:00"/>
    <s v="Standard Class"/>
    <s v="MH-17785"/>
    <s v="Maya Herman"/>
    <x v="1"/>
    <s v="United States"/>
    <x v="4"/>
    <x v="4"/>
    <n v="98105"/>
    <x v="1"/>
    <s v="FUR-FU-10003553"/>
    <x v="0"/>
    <x v="5"/>
    <x v="563"/>
    <n v="137.54"/>
    <n v="2"/>
    <n v="0"/>
    <n v="55.015999999999998"/>
  </r>
  <r>
    <n v="9638"/>
    <x v="4835"/>
    <x v="2"/>
    <x v="728"/>
    <d v="2011-11-25T00:00:00"/>
    <s v="Standard Class"/>
    <s v="MH-17785"/>
    <s v="Maya Herman"/>
    <x v="1"/>
    <s v="United States"/>
    <x v="4"/>
    <x v="4"/>
    <n v="98105"/>
    <x v="1"/>
    <s v="FUR-TA-10003008"/>
    <x v="0"/>
    <x v="3"/>
    <x v="946"/>
    <n v="730.2"/>
    <n v="4"/>
    <n v="0"/>
    <n v="94.926000000000002"/>
  </r>
  <r>
    <n v="9639"/>
    <x v="4836"/>
    <x v="3"/>
    <x v="105"/>
    <d v="2014-11-16T00:00:00"/>
    <s v="Second Class"/>
    <s v="EP-13915"/>
    <s v="Emily Phan"/>
    <x v="0"/>
    <s v="United States"/>
    <x v="1"/>
    <x v="1"/>
    <n v="90032"/>
    <x v="1"/>
    <s v="OFF-PA-10001846"/>
    <x v="1"/>
    <x v="10"/>
    <x v="1807"/>
    <n v="11.56"/>
    <n v="2"/>
    <n v="0"/>
    <n v="5.6643999999999997"/>
  </r>
  <r>
    <n v="9640"/>
    <x v="4837"/>
    <x v="1"/>
    <x v="1226"/>
    <d v="2012-01-31T00:00:00"/>
    <s v="Second Class"/>
    <s v="JH-15985"/>
    <s v="Joseph Holt"/>
    <x v="0"/>
    <s v="United States"/>
    <x v="3"/>
    <x v="3"/>
    <n v="28027"/>
    <x v="0"/>
    <s v="FUR-TA-10000198"/>
    <x v="0"/>
    <x v="3"/>
    <x v="589"/>
    <n v="4297.6440000000002"/>
    <n v="13"/>
    <n v="0.4"/>
    <n v="-1862.3124"/>
  </r>
  <r>
    <n v="9641"/>
    <x v="4838"/>
    <x v="2"/>
    <x v="1009"/>
    <d v="2011-12-03T00:00:00"/>
    <s v="Standard Class"/>
    <s v="CM-12715"/>
    <s v="Craig Molinari"/>
    <x v="1"/>
    <s v="United States"/>
    <x v="4"/>
    <x v="4"/>
    <n v="98103"/>
    <x v="1"/>
    <s v="OFF-AR-10000390"/>
    <x v="1"/>
    <x v="6"/>
    <x v="105"/>
    <n v="20.65"/>
    <n v="5"/>
    <n v="0"/>
    <n v="9.4990000000000006"/>
  </r>
  <r>
    <n v="9642"/>
    <x v="4838"/>
    <x v="2"/>
    <x v="1009"/>
    <d v="2011-12-03T00:00:00"/>
    <s v="Standard Class"/>
    <s v="CM-12715"/>
    <s v="Craig Molinari"/>
    <x v="1"/>
    <s v="United States"/>
    <x v="4"/>
    <x v="4"/>
    <n v="98103"/>
    <x v="1"/>
    <s v="OFF-ST-10000934"/>
    <x v="1"/>
    <x v="4"/>
    <x v="352"/>
    <n v="204.9"/>
    <n v="5"/>
    <n v="0"/>
    <n v="0"/>
  </r>
  <r>
    <n v="9643"/>
    <x v="4838"/>
    <x v="2"/>
    <x v="1009"/>
    <d v="2011-12-03T00:00:00"/>
    <s v="Standard Class"/>
    <s v="CM-12715"/>
    <s v="Craig Molinari"/>
    <x v="1"/>
    <s v="United States"/>
    <x v="4"/>
    <x v="4"/>
    <n v="98103"/>
    <x v="1"/>
    <s v="FUR-CH-10002780"/>
    <x v="0"/>
    <x v="1"/>
    <x v="1832"/>
    <n v="436.70400000000001"/>
    <n v="6"/>
    <n v="0.2"/>
    <n v="21.8352"/>
  </r>
  <r>
    <n v="9644"/>
    <x v="4838"/>
    <x v="2"/>
    <x v="1009"/>
    <d v="2011-12-03T00:00:00"/>
    <s v="Standard Class"/>
    <s v="CM-12715"/>
    <s v="Craig Molinari"/>
    <x v="1"/>
    <s v="United States"/>
    <x v="4"/>
    <x v="4"/>
    <n v="98103"/>
    <x v="1"/>
    <s v="FUR-CH-10004495"/>
    <x v="0"/>
    <x v="1"/>
    <x v="1475"/>
    <n v="481.56799999999998"/>
    <n v="2"/>
    <n v="0.2"/>
    <n v="54.176400000000001"/>
  </r>
  <r>
    <n v="9645"/>
    <x v="4839"/>
    <x v="3"/>
    <x v="110"/>
    <d v="2014-06-14T00:00:00"/>
    <s v="Standard Class"/>
    <s v="FO-14305"/>
    <s v="Frank Olsen"/>
    <x v="0"/>
    <s v="United States"/>
    <x v="220"/>
    <x v="16"/>
    <n v="85301"/>
    <x v="1"/>
    <s v="TEC-AC-10002006"/>
    <x v="2"/>
    <x v="11"/>
    <x v="1078"/>
    <n v="89.543999999999997"/>
    <n v="7"/>
    <n v="0.2"/>
    <n v="12.3123"/>
  </r>
  <r>
    <n v="9646"/>
    <x v="4839"/>
    <x v="3"/>
    <x v="110"/>
    <d v="2014-06-14T00:00:00"/>
    <s v="Standard Class"/>
    <s v="FO-14305"/>
    <s v="Frank Olsen"/>
    <x v="0"/>
    <s v="United States"/>
    <x v="220"/>
    <x v="16"/>
    <n v="85301"/>
    <x v="1"/>
    <s v="OFF-ST-10002485"/>
    <x v="1"/>
    <x v="4"/>
    <x v="209"/>
    <n v="35.167999999999999"/>
    <n v="2"/>
    <n v="0.2"/>
    <n v="-8.3523999999999994"/>
  </r>
  <r>
    <n v="9647"/>
    <x v="4839"/>
    <x v="3"/>
    <x v="110"/>
    <d v="2014-06-14T00:00:00"/>
    <s v="Standard Class"/>
    <s v="FO-14305"/>
    <s v="Frank Olsen"/>
    <x v="0"/>
    <s v="United States"/>
    <x v="220"/>
    <x v="16"/>
    <n v="85301"/>
    <x v="1"/>
    <s v="OFF-BI-10000778"/>
    <x v="1"/>
    <x v="8"/>
    <x v="258"/>
    <n v="72.587999999999994"/>
    <n v="2"/>
    <n v="0.7"/>
    <n v="-48.392000000000003"/>
  </r>
  <r>
    <n v="9648"/>
    <x v="4840"/>
    <x v="2"/>
    <x v="84"/>
    <d v="2011-11-24T00:00:00"/>
    <s v="Standard Class"/>
    <s v="MW-18220"/>
    <s v="Mitch Webber"/>
    <x v="0"/>
    <s v="United States"/>
    <x v="525"/>
    <x v="11"/>
    <n v="55433"/>
    <x v="2"/>
    <s v="OFF-ST-10000877"/>
    <x v="1"/>
    <x v="4"/>
    <x v="1104"/>
    <n v="221.16"/>
    <n v="4"/>
    <n v="0"/>
    <n v="57.501600000000003"/>
  </r>
  <r>
    <n v="9649"/>
    <x v="4840"/>
    <x v="2"/>
    <x v="84"/>
    <d v="2011-11-24T00:00:00"/>
    <s v="Standard Class"/>
    <s v="MW-18220"/>
    <s v="Mitch Webber"/>
    <x v="0"/>
    <s v="United States"/>
    <x v="525"/>
    <x v="11"/>
    <n v="55433"/>
    <x v="2"/>
    <s v="TEC-PH-10002103"/>
    <x v="2"/>
    <x v="7"/>
    <x v="534"/>
    <n v="281.97000000000003"/>
    <n v="3"/>
    <n v="0"/>
    <n v="78.951599999999999"/>
  </r>
  <r>
    <n v="9650"/>
    <x v="4841"/>
    <x v="0"/>
    <x v="491"/>
    <d v="2013-01-12T00:00:00"/>
    <s v="Standard Class"/>
    <s v="MS-17365"/>
    <s v="Maribeth Schnelling"/>
    <x v="0"/>
    <s v="United States"/>
    <x v="1"/>
    <x v="1"/>
    <n v="90045"/>
    <x v="1"/>
    <s v="FUR-BO-10002213"/>
    <x v="0"/>
    <x v="0"/>
    <x v="1223"/>
    <n v="3406.6640000000002"/>
    <n v="8"/>
    <n v="0.15"/>
    <n v="160.31360000000001"/>
  </r>
  <r>
    <n v="9651"/>
    <x v="4841"/>
    <x v="0"/>
    <x v="491"/>
    <d v="2013-01-12T00:00:00"/>
    <s v="Standard Class"/>
    <s v="MS-17365"/>
    <s v="Maribeth Schnelling"/>
    <x v="0"/>
    <s v="United States"/>
    <x v="1"/>
    <x v="1"/>
    <n v="90045"/>
    <x v="1"/>
    <s v="OFF-AR-10004269"/>
    <x v="1"/>
    <x v="6"/>
    <x v="1541"/>
    <n v="37.17"/>
    <n v="9"/>
    <n v="0"/>
    <n v="10.4076"/>
  </r>
  <r>
    <n v="9652"/>
    <x v="4841"/>
    <x v="0"/>
    <x v="491"/>
    <d v="2013-01-12T00:00:00"/>
    <s v="Standard Class"/>
    <s v="MS-17365"/>
    <s v="Maribeth Schnelling"/>
    <x v="0"/>
    <s v="United States"/>
    <x v="1"/>
    <x v="1"/>
    <n v="90045"/>
    <x v="1"/>
    <s v="OFF-AP-10000055"/>
    <x v="1"/>
    <x v="9"/>
    <x v="781"/>
    <n v="64.959999999999994"/>
    <n v="2"/>
    <n v="0"/>
    <n v="19.488"/>
  </r>
  <r>
    <n v="9653"/>
    <x v="4841"/>
    <x v="0"/>
    <x v="491"/>
    <d v="2013-01-12T00:00:00"/>
    <s v="Standard Class"/>
    <s v="MS-17365"/>
    <s v="Maribeth Schnelling"/>
    <x v="0"/>
    <s v="United States"/>
    <x v="1"/>
    <x v="1"/>
    <n v="90045"/>
    <x v="1"/>
    <s v="FUR-FU-10002937"/>
    <x v="0"/>
    <x v="5"/>
    <x v="1051"/>
    <n v="595.38"/>
    <n v="6"/>
    <n v="0"/>
    <n v="297.69"/>
  </r>
  <r>
    <n v="9654"/>
    <x v="4842"/>
    <x v="3"/>
    <x v="205"/>
    <d v="2014-01-28T00:00:00"/>
    <s v="Standard Class"/>
    <s v="HP-14815"/>
    <s v="Harold Pawlan"/>
    <x v="2"/>
    <s v="United States"/>
    <x v="93"/>
    <x v="16"/>
    <n v="85705"/>
    <x v="1"/>
    <s v="TEC-AC-10001874"/>
    <x v="2"/>
    <x v="11"/>
    <x v="1562"/>
    <n v="95.983999999999995"/>
    <n v="2"/>
    <n v="0.2"/>
    <n v="11.997999999999999"/>
  </r>
  <r>
    <n v="9655"/>
    <x v="4842"/>
    <x v="3"/>
    <x v="205"/>
    <d v="2014-01-28T00:00:00"/>
    <s v="Standard Class"/>
    <s v="HP-14815"/>
    <s v="Harold Pawlan"/>
    <x v="2"/>
    <s v="United States"/>
    <x v="93"/>
    <x v="16"/>
    <n v="85705"/>
    <x v="1"/>
    <s v="OFF-BI-10004506"/>
    <x v="1"/>
    <x v="8"/>
    <x v="1238"/>
    <n v="4.9379999999999997"/>
    <n v="2"/>
    <n v="0.7"/>
    <n v="-3.6212"/>
  </r>
  <r>
    <n v="9656"/>
    <x v="4843"/>
    <x v="2"/>
    <x v="358"/>
    <d v="2011-09-29T00:00:00"/>
    <s v="Standard Class"/>
    <s v="AS-10090"/>
    <s v="Adam Shillingsburg"/>
    <x v="0"/>
    <s v="United States"/>
    <x v="20"/>
    <x v="15"/>
    <n v="10035"/>
    <x v="3"/>
    <s v="FUR-FU-10001876"/>
    <x v="0"/>
    <x v="5"/>
    <x v="1394"/>
    <n v="97.44"/>
    <n v="3"/>
    <n v="0"/>
    <n v="35.078400000000002"/>
  </r>
  <r>
    <n v="9657"/>
    <x v="4843"/>
    <x v="2"/>
    <x v="358"/>
    <d v="2011-09-29T00:00:00"/>
    <s v="Standard Class"/>
    <s v="AS-10090"/>
    <s v="Adam Shillingsburg"/>
    <x v="0"/>
    <s v="United States"/>
    <x v="20"/>
    <x v="15"/>
    <n v="10035"/>
    <x v="3"/>
    <s v="OFF-BI-10003355"/>
    <x v="1"/>
    <x v="8"/>
    <x v="586"/>
    <n v="3.984"/>
    <n v="1"/>
    <n v="0.2"/>
    <n v="1.3944000000000001"/>
  </r>
  <r>
    <n v="9658"/>
    <x v="4843"/>
    <x v="2"/>
    <x v="358"/>
    <d v="2011-09-29T00:00:00"/>
    <s v="Standard Class"/>
    <s v="AS-10090"/>
    <s v="Adam Shillingsburg"/>
    <x v="0"/>
    <s v="United States"/>
    <x v="20"/>
    <x v="15"/>
    <n v="10035"/>
    <x v="3"/>
    <s v="OFF-AR-10003876"/>
    <x v="1"/>
    <x v="6"/>
    <x v="1709"/>
    <n v="13.04"/>
    <n v="4"/>
    <n v="0"/>
    <n v="5.7375999999999996"/>
  </r>
  <r>
    <n v="9659"/>
    <x v="4843"/>
    <x v="2"/>
    <x v="358"/>
    <d v="2011-09-29T00:00:00"/>
    <s v="Standard Class"/>
    <s v="AS-10090"/>
    <s v="Adam Shillingsburg"/>
    <x v="0"/>
    <s v="United States"/>
    <x v="20"/>
    <x v="15"/>
    <n v="10035"/>
    <x v="3"/>
    <s v="FUR-CH-10004983"/>
    <x v="0"/>
    <x v="1"/>
    <x v="1560"/>
    <n v="579.52800000000002"/>
    <n v="4"/>
    <n v="0.1"/>
    <n v="83.709599999999995"/>
  </r>
  <r>
    <n v="9660"/>
    <x v="4844"/>
    <x v="2"/>
    <x v="959"/>
    <d v="2011-03-30T00:00:00"/>
    <s v="Second Class"/>
    <s v="CS-12505"/>
    <s v="Cindy Stewart"/>
    <x v="0"/>
    <s v="United States"/>
    <x v="225"/>
    <x v="1"/>
    <n v="91767"/>
    <x v="1"/>
    <s v="OFF-LA-10001982"/>
    <x v="1"/>
    <x v="2"/>
    <x v="1529"/>
    <n v="18.75"/>
    <n v="5"/>
    <n v="0"/>
    <n v="9"/>
  </r>
  <r>
    <n v="9661"/>
    <x v="4845"/>
    <x v="0"/>
    <x v="112"/>
    <d v="2013-12-06T00:00:00"/>
    <s v="Standard Class"/>
    <s v="ME-17320"/>
    <s v="Maria Etezadi"/>
    <x v="2"/>
    <s v="United States"/>
    <x v="443"/>
    <x v="1"/>
    <n v="93101"/>
    <x v="1"/>
    <s v="TEC-PH-10001459"/>
    <x v="2"/>
    <x v="7"/>
    <x v="1438"/>
    <n v="3023.9279999999999"/>
    <n v="9"/>
    <n v="0.2"/>
    <n v="226.7946"/>
  </r>
  <r>
    <n v="9662"/>
    <x v="4845"/>
    <x v="0"/>
    <x v="112"/>
    <d v="2013-12-06T00:00:00"/>
    <s v="Standard Class"/>
    <s v="ME-17320"/>
    <s v="Maria Etezadi"/>
    <x v="2"/>
    <s v="United States"/>
    <x v="443"/>
    <x v="1"/>
    <n v="93101"/>
    <x v="1"/>
    <s v="TEC-AC-10002134"/>
    <x v="2"/>
    <x v="11"/>
    <x v="1536"/>
    <n v="26.96"/>
    <n v="2"/>
    <n v="0"/>
    <n v="3.7744"/>
  </r>
  <r>
    <n v="9663"/>
    <x v="4845"/>
    <x v="0"/>
    <x v="112"/>
    <d v="2013-12-06T00:00:00"/>
    <s v="Standard Class"/>
    <s v="ME-17320"/>
    <s v="Maria Etezadi"/>
    <x v="2"/>
    <s v="United States"/>
    <x v="443"/>
    <x v="1"/>
    <n v="93101"/>
    <x v="1"/>
    <s v="TEC-PH-10001760"/>
    <x v="2"/>
    <x v="7"/>
    <x v="254"/>
    <n v="477.6"/>
    <n v="3"/>
    <n v="0.2"/>
    <n v="161.19"/>
  </r>
  <r>
    <n v="9664"/>
    <x v="4846"/>
    <x v="3"/>
    <x v="515"/>
    <d v="2014-06-09T00:00:00"/>
    <s v="Standard Class"/>
    <s v="MS-17770"/>
    <s v="Maxwell Schwartz"/>
    <x v="0"/>
    <s v="United States"/>
    <x v="8"/>
    <x v="1"/>
    <n v="94109"/>
    <x v="1"/>
    <s v="OFF-ST-10001511"/>
    <x v="1"/>
    <x v="4"/>
    <x v="551"/>
    <n v="193.95"/>
    <n v="3"/>
    <n v="0"/>
    <n v="9.6974999999999998"/>
  </r>
  <r>
    <n v="9665"/>
    <x v="4847"/>
    <x v="1"/>
    <x v="214"/>
    <d v="2012-07-12T00:00:00"/>
    <s v="Same Day"/>
    <s v="KH-16690"/>
    <s v="Kristen Hastings"/>
    <x v="1"/>
    <s v="United States"/>
    <x v="169"/>
    <x v="1"/>
    <n v="92503"/>
    <x v="1"/>
    <s v="OFF-PA-10003953"/>
    <x v="1"/>
    <x v="10"/>
    <x v="638"/>
    <n v="12.96"/>
    <n v="2"/>
    <n v="0"/>
    <n v="6.2207999999999997"/>
  </r>
  <r>
    <n v="9666"/>
    <x v="4848"/>
    <x v="3"/>
    <x v="673"/>
    <d v="2014-11-21T00:00:00"/>
    <s v="Standard Class"/>
    <s v="LC-16885"/>
    <s v="Lena Creighton"/>
    <x v="0"/>
    <s v="United States"/>
    <x v="1"/>
    <x v="1"/>
    <n v="90049"/>
    <x v="1"/>
    <s v="FUR-FU-10003268"/>
    <x v="0"/>
    <x v="5"/>
    <x v="876"/>
    <n v="119.94"/>
    <n v="3"/>
    <n v="0"/>
    <n v="23.988"/>
  </r>
  <r>
    <n v="9667"/>
    <x v="4848"/>
    <x v="3"/>
    <x v="673"/>
    <d v="2014-11-21T00:00:00"/>
    <s v="Standard Class"/>
    <s v="LC-16885"/>
    <s v="Lena Creighton"/>
    <x v="0"/>
    <s v="United States"/>
    <x v="1"/>
    <x v="1"/>
    <n v="90049"/>
    <x v="1"/>
    <s v="FUR-FU-10001847"/>
    <x v="0"/>
    <x v="5"/>
    <x v="1355"/>
    <n v="12.42"/>
    <n v="3"/>
    <n v="0"/>
    <n v="4.4711999999999996"/>
  </r>
  <r>
    <n v="9668"/>
    <x v="4849"/>
    <x v="0"/>
    <x v="131"/>
    <d v="2013-04-28T00:00:00"/>
    <s v="Standard Class"/>
    <s v="AF-10870"/>
    <s v="Art Ferguson"/>
    <x v="0"/>
    <s v="United States"/>
    <x v="526"/>
    <x v="1"/>
    <n v="92672"/>
    <x v="1"/>
    <s v="OFF-BI-10002764"/>
    <x v="1"/>
    <x v="8"/>
    <x v="502"/>
    <n v="18.088000000000001"/>
    <n v="7"/>
    <n v="0.2"/>
    <n v="6.5568999999999997"/>
  </r>
  <r>
    <n v="9669"/>
    <x v="4849"/>
    <x v="0"/>
    <x v="131"/>
    <d v="2013-04-28T00:00:00"/>
    <s v="Standard Class"/>
    <s v="AF-10870"/>
    <s v="Art Ferguson"/>
    <x v="0"/>
    <s v="United States"/>
    <x v="526"/>
    <x v="1"/>
    <n v="92672"/>
    <x v="1"/>
    <s v="OFF-EN-10004386"/>
    <x v="1"/>
    <x v="12"/>
    <x v="242"/>
    <n v="71.97"/>
    <n v="3"/>
    <n v="0"/>
    <n v="35.984999999999999"/>
  </r>
  <r>
    <n v="9670"/>
    <x v="4850"/>
    <x v="3"/>
    <x v="459"/>
    <d v="2014-07-04T00:00:00"/>
    <s v="Standard Class"/>
    <s v="AH-10465"/>
    <s v="Amy Hunt"/>
    <x v="0"/>
    <s v="United States"/>
    <x v="27"/>
    <x v="19"/>
    <n v="35601"/>
    <x v="0"/>
    <s v="OFF-LA-10001569"/>
    <x v="1"/>
    <x v="2"/>
    <x v="633"/>
    <n v="14.94"/>
    <n v="3"/>
    <n v="0"/>
    <n v="6.8723999999999998"/>
  </r>
  <r>
    <n v="9671"/>
    <x v="4851"/>
    <x v="1"/>
    <x v="863"/>
    <d v="2012-08-15T00:00:00"/>
    <s v="First Class"/>
    <s v="GK-14620"/>
    <s v="Grace Kelly"/>
    <x v="1"/>
    <s v="United States"/>
    <x v="247"/>
    <x v="3"/>
    <n v="27405"/>
    <x v="0"/>
    <s v="OFF-AR-10001446"/>
    <x v="1"/>
    <x v="6"/>
    <x v="1152"/>
    <n v="64.680000000000007"/>
    <n v="7"/>
    <n v="0.2"/>
    <n v="8.0850000000000009"/>
  </r>
  <r>
    <n v="9672"/>
    <x v="4852"/>
    <x v="3"/>
    <x v="38"/>
    <d v="2014-11-20T00:00:00"/>
    <s v="Standard Class"/>
    <s v="KL-16645"/>
    <s v="Ken Lonsdale"/>
    <x v="0"/>
    <s v="United States"/>
    <x v="65"/>
    <x v="1"/>
    <n v="94568"/>
    <x v="1"/>
    <s v="TEC-PH-10003442"/>
    <x v="2"/>
    <x v="7"/>
    <x v="879"/>
    <n v="22"/>
    <n v="5"/>
    <n v="0.2"/>
    <n v="1.375"/>
  </r>
  <r>
    <n v="9673"/>
    <x v="4853"/>
    <x v="0"/>
    <x v="443"/>
    <d v="2013-12-29T00:00:00"/>
    <s v="Standard Class"/>
    <s v="FM-14290"/>
    <s v="Frank Merwin"/>
    <x v="2"/>
    <s v="United States"/>
    <x v="10"/>
    <x v="9"/>
    <n v="19143"/>
    <x v="3"/>
    <s v="OFF-PA-10000477"/>
    <x v="1"/>
    <x v="10"/>
    <x v="1205"/>
    <n v="7.968"/>
    <n v="2"/>
    <n v="0.2"/>
    <n v="2.6892"/>
  </r>
  <r>
    <n v="9674"/>
    <x v="4853"/>
    <x v="0"/>
    <x v="443"/>
    <d v="2013-12-29T00:00:00"/>
    <s v="Standard Class"/>
    <s v="FM-14290"/>
    <s v="Frank Merwin"/>
    <x v="2"/>
    <s v="United States"/>
    <x v="10"/>
    <x v="9"/>
    <n v="19143"/>
    <x v="3"/>
    <s v="TEC-PH-10002645"/>
    <x v="2"/>
    <x v="7"/>
    <x v="1839"/>
    <n v="1499.97"/>
    <n v="5"/>
    <n v="0.4"/>
    <n v="-374.99250000000001"/>
  </r>
  <r>
    <n v="9675"/>
    <x v="4854"/>
    <x v="2"/>
    <x v="192"/>
    <d v="2011-07-24T00:00:00"/>
    <s v="Second Class"/>
    <s v="JL-15850"/>
    <s v="John Lucas"/>
    <x v="0"/>
    <s v="United States"/>
    <x v="12"/>
    <x v="5"/>
    <n v="77095"/>
    <x v="2"/>
    <s v="OFF-ST-10003123"/>
    <x v="1"/>
    <x v="4"/>
    <x v="1268"/>
    <n v="26.632000000000001"/>
    <n v="1"/>
    <n v="0.2"/>
    <n v="1.3315999999999999"/>
  </r>
  <r>
    <n v="9676"/>
    <x v="4855"/>
    <x v="0"/>
    <x v="715"/>
    <d v="2013-11-05T00:00:00"/>
    <s v="Standard Class"/>
    <s v="GM-14500"/>
    <s v="Gene McClure"/>
    <x v="0"/>
    <s v="United States"/>
    <x v="329"/>
    <x v="1"/>
    <n v="93309"/>
    <x v="1"/>
    <s v="FUR-FU-10001617"/>
    <x v="0"/>
    <x v="5"/>
    <x v="1141"/>
    <n v="41.6"/>
    <n v="4"/>
    <n v="0"/>
    <n v="14.144"/>
  </r>
  <r>
    <n v="9677"/>
    <x v="4856"/>
    <x v="2"/>
    <x v="683"/>
    <d v="2011-03-12T00:00:00"/>
    <s v="Standard Class"/>
    <s v="MC-17635"/>
    <s v="Matthew Clasen"/>
    <x v="1"/>
    <s v="United States"/>
    <x v="102"/>
    <x v="14"/>
    <n v="47374"/>
    <x v="2"/>
    <s v="OFF-EN-10003862"/>
    <x v="1"/>
    <x v="12"/>
    <x v="753"/>
    <n v="64.02"/>
    <n v="6"/>
    <n v="0"/>
    <n v="29.449200000000001"/>
  </r>
  <r>
    <n v="9678"/>
    <x v="4857"/>
    <x v="0"/>
    <x v="724"/>
    <d v="2013-04-24T00:00:00"/>
    <s v="Standard Class"/>
    <s v="CS-12490"/>
    <s v="Cindy Schnelling"/>
    <x v="1"/>
    <s v="United States"/>
    <x v="20"/>
    <x v="15"/>
    <n v="10009"/>
    <x v="3"/>
    <s v="OFF-AR-10001573"/>
    <x v="1"/>
    <x v="6"/>
    <x v="368"/>
    <n v="6.99"/>
    <n v="3"/>
    <n v="0"/>
    <n v="2.0270999999999999"/>
  </r>
  <r>
    <n v="9679"/>
    <x v="4857"/>
    <x v="0"/>
    <x v="724"/>
    <d v="2013-04-24T00:00:00"/>
    <s v="Standard Class"/>
    <s v="CS-12490"/>
    <s v="Cindy Schnelling"/>
    <x v="1"/>
    <s v="United States"/>
    <x v="20"/>
    <x v="15"/>
    <n v="10009"/>
    <x v="3"/>
    <s v="OFF-SU-10004290"/>
    <x v="1"/>
    <x v="14"/>
    <x v="1818"/>
    <n v="6.84"/>
    <n v="1"/>
    <n v="0"/>
    <n v="1.8468"/>
  </r>
  <r>
    <n v="9680"/>
    <x v="4858"/>
    <x v="1"/>
    <x v="17"/>
    <d v="2012-12-31T00:00:00"/>
    <s v="Standard Class"/>
    <s v="AH-10030"/>
    <s v="Aaron Hawkins"/>
    <x v="1"/>
    <s v="United States"/>
    <x v="8"/>
    <x v="1"/>
    <n v="94122"/>
    <x v="1"/>
    <s v="OFF-ST-10000046"/>
    <x v="1"/>
    <x v="4"/>
    <x v="757"/>
    <n v="323.10000000000002"/>
    <n v="2"/>
    <n v="0"/>
    <n v="61.389000000000003"/>
  </r>
  <r>
    <n v="9681"/>
    <x v="4858"/>
    <x v="1"/>
    <x v="17"/>
    <d v="2012-12-31T00:00:00"/>
    <s v="Standard Class"/>
    <s v="AH-10030"/>
    <s v="Aaron Hawkins"/>
    <x v="1"/>
    <s v="United States"/>
    <x v="8"/>
    <x v="1"/>
    <n v="94122"/>
    <x v="1"/>
    <s v="TEC-PH-10003505"/>
    <x v="2"/>
    <x v="7"/>
    <x v="901"/>
    <n v="668.16"/>
    <n v="9"/>
    <n v="0.2"/>
    <n v="75.168000000000006"/>
  </r>
  <r>
    <n v="9682"/>
    <x v="4859"/>
    <x v="3"/>
    <x v="1096"/>
    <d v="2014-12-19T00:00:00"/>
    <s v="Standard Class"/>
    <s v="EP-13915"/>
    <s v="Emily Phan"/>
    <x v="0"/>
    <s v="United States"/>
    <x v="8"/>
    <x v="1"/>
    <n v="94122"/>
    <x v="1"/>
    <s v="OFF-LA-10004559"/>
    <x v="1"/>
    <x v="2"/>
    <x v="1340"/>
    <n v="8.64"/>
    <n v="3"/>
    <n v="0"/>
    <n v="4.2336"/>
  </r>
  <r>
    <n v="9683"/>
    <x v="4859"/>
    <x v="3"/>
    <x v="1096"/>
    <d v="2014-12-19T00:00:00"/>
    <s v="Standard Class"/>
    <s v="EP-13915"/>
    <s v="Emily Phan"/>
    <x v="0"/>
    <s v="United States"/>
    <x v="8"/>
    <x v="1"/>
    <n v="94122"/>
    <x v="1"/>
    <s v="OFF-PA-10003172"/>
    <x v="1"/>
    <x v="10"/>
    <x v="846"/>
    <n v="38.880000000000003"/>
    <n v="6"/>
    <n v="0"/>
    <n v="18.662400000000002"/>
  </r>
  <r>
    <n v="9684"/>
    <x v="4859"/>
    <x v="3"/>
    <x v="1096"/>
    <d v="2014-12-19T00:00:00"/>
    <s v="Standard Class"/>
    <s v="EP-13915"/>
    <s v="Emily Phan"/>
    <x v="0"/>
    <s v="United States"/>
    <x v="8"/>
    <x v="1"/>
    <n v="94122"/>
    <x v="1"/>
    <s v="FUR-FU-10001473"/>
    <x v="0"/>
    <x v="5"/>
    <x v="1244"/>
    <n v="201.04"/>
    <n v="8"/>
    <n v="0"/>
    <n v="54.280799999999999"/>
  </r>
  <r>
    <n v="9685"/>
    <x v="4859"/>
    <x v="3"/>
    <x v="1096"/>
    <d v="2014-12-19T00:00:00"/>
    <s v="Standard Class"/>
    <s v="EP-13915"/>
    <s v="Emily Phan"/>
    <x v="0"/>
    <s v="United States"/>
    <x v="8"/>
    <x v="1"/>
    <n v="94122"/>
    <x v="1"/>
    <s v="OFF-PA-10000232"/>
    <x v="1"/>
    <x v="10"/>
    <x v="1622"/>
    <n v="12.96"/>
    <n v="2"/>
    <n v="0"/>
    <n v="6.3503999999999996"/>
  </r>
  <r>
    <n v="9686"/>
    <x v="4860"/>
    <x v="3"/>
    <x v="460"/>
    <d v="2014-05-01T00:00:00"/>
    <s v="Second Class"/>
    <s v="FW-14395"/>
    <s v="Fred Wasserman"/>
    <x v="1"/>
    <s v="United States"/>
    <x v="1"/>
    <x v="1"/>
    <n v="90032"/>
    <x v="1"/>
    <s v="TEC-AC-10000682"/>
    <x v="2"/>
    <x v="11"/>
    <x v="1327"/>
    <n v="16.59"/>
    <n v="1"/>
    <n v="0"/>
    <n v="5.8064999999999998"/>
  </r>
  <r>
    <n v="9687"/>
    <x v="4861"/>
    <x v="3"/>
    <x v="1109"/>
    <d v="2014-04-06T00:00:00"/>
    <s v="Standard Class"/>
    <s v="KA-16525"/>
    <s v="Kelly Andreada"/>
    <x v="0"/>
    <s v="United States"/>
    <x v="70"/>
    <x v="1"/>
    <n v="92037"/>
    <x v="1"/>
    <s v="OFF-AR-10003405"/>
    <x v="1"/>
    <x v="6"/>
    <x v="622"/>
    <n v="35.1"/>
    <n v="6"/>
    <n v="0"/>
    <n v="10.179"/>
  </r>
  <r>
    <n v="9688"/>
    <x v="4862"/>
    <x v="3"/>
    <x v="1033"/>
    <d v="2014-07-10T00:00:00"/>
    <s v="Standard Class"/>
    <s v="SC-20050"/>
    <s v="Sample Company A"/>
    <x v="2"/>
    <s v="United States"/>
    <x v="81"/>
    <x v="5"/>
    <n v="76017"/>
    <x v="2"/>
    <s v="OFF-BI-10000301"/>
    <x v="1"/>
    <x v="8"/>
    <x v="619"/>
    <n v="11.646000000000001"/>
    <n v="9"/>
    <n v="0.8"/>
    <n v="-17.469000000000001"/>
  </r>
  <r>
    <n v="9689"/>
    <x v="4863"/>
    <x v="3"/>
    <x v="308"/>
    <d v="2014-06-28T00:00:00"/>
    <s v="Standard Class"/>
    <s v="PG-18895"/>
    <s v="Paul Gonzalez"/>
    <x v="0"/>
    <s v="United States"/>
    <x v="102"/>
    <x v="17"/>
    <n v="23223"/>
    <x v="0"/>
    <s v="OFF-PA-10001534"/>
    <x v="1"/>
    <x v="10"/>
    <x v="1461"/>
    <n v="32.4"/>
    <n v="5"/>
    <n v="0"/>
    <n v="15.552"/>
  </r>
  <r>
    <n v="9690"/>
    <x v="4863"/>
    <x v="3"/>
    <x v="308"/>
    <d v="2014-06-28T00:00:00"/>
    <s v="Standard Class"/>
    <s v="PG-18895"/>
    <s v="Paul Gonzalez"/>
    <x v="0"/>
    <s v="United States"/>
    <x v="102"/>
    <x v="17"/>
    <n v="23223"/>
    <x v="0"/>
    <s v="TEC-PH-10003691"/>
    <x v="2"/>
    <x v="7"/>
    <x v="1398"/>
    <n v="503.96"/>
    <n v="4"/>
    <n v="0"/>
    <n v="125.99"/>
  </r>
  <r>
    <n v="9691"/>
    <x v="4864"/>
    <x v="3"/>
    <x v="1095"/>
    <d v="2014-06-04T00:00:00"/>
    <s v="First Class"/>
    <s v="TA-21385"/>
    <s v="Tom Ashbrook"/>
    <x v="2"/>
    <s v="United States"/>
    <x v="20"/>
    <x v="15"/>
    <n v="10035"/>
    <x v="3"/>
    <s v="OFF-AR-10001545"/>
    <x v="1"/>
    <x v="6"/>
    <x v="812"/>
    <n v="7.04"/>
    <n v="4"/>
    <n v="0"/>
    <n v="2.0415999999999999"/>
  </r>
  <r>
    <n v="9692"/>
    <x v="4865"/>
    <x v="1"/>
    <x v="50"/>
    <d v="2012-11-17T00:00:00"/>
    <s v="Standard Class"/>
    <s v="PO-18850"/>
    <s v="Patrick O'Brill"/>
    <x v="0"/>
    <s v="United States"/>
    <x v="12"/>
    <x v="5"/>
    <n v="77041"/>
    <x v="2"/>
    <s v="FUR-BO-10001811"/>
    <x v="0"/>
    <x v="0"/>
    <x v="779"/>
    <n v="613.99919999999997"/>
    <n v="3"/>
    <n v="0.32"/>
    <n v="-18.058800000000002"/>
  </r>
  <r>
    <n v="9693"/>
    <x v="4866"/>
    <x v="1"/>
    <x v="834"/>
    <d v="2012-02-09T00:00:00"/>
    <s v="Standard Class"/>
    <s v="SM-20950"/>
    <s v="Suzanne McNair"/>
    <x v="1"/>
    <s v="United States"/>
    <x v="54"/>
    <x v="29"/>
    <n v="6824"/>
    <x v="3"/>
    <s v="OFF-ST-10001837"/>
    <x v="1"/>
    <x v="4"/>
    <x v="1331"/>
    <n v="470.36"/>
    <n v="11"/>
    <n v="0"/>
    <n v="122.2936"/>
  </r>
  <r>
    <n v="9694"/>
    <x v="4867"/>
    <x v="3"/>
    <x v="241"/>
    <d v="2014-09-29T00:00:00"/>
    <s v="Second Class"/>
    <s v="NK-18490"/>
    <s v="Neil Knudson"/>
    <x v="2"/>
    <s v="United States"/>
    <x v="8"/>
    <x v="1"/>
    <n v="94110"/>
    <x v="1"/>
    <s v="OFF-PA-10000551"/>
    <x v="1"/>
    <x v="10"/>
    <x v="1237"/>
    <n v="31.08"/>
    <n v="6"/>
    <n v="0"/>
    <n v="15.229200000000001"/>
  </r>
  <r>
    <n v="9695"/>
    <x v="4867"/>
    <x v="3"/>
    <x v="241"/>
    <d v="2014-09-29T00:00:00"/>
    <s v="Second Class"/>
    <s v="NK-18490"/>
    <s v="Neil Knudson"/>
    <x v="2"/>
    <s v="United States"/>
    <x v="8"/>
    <x v="1"/>
    <n v="94110"/>
    <x v="1"/>
    <s v="OFF-SU-10001574"/>
    <x v="1"/>
    <x v="14"/>
    <x v="498"/>
    <n v="7.3"/>
    <n v="2"/>
    <n v="0"/>
    <n v="2.19"/>
  </r>
  <r>
    <n v="9696"/>
    <x v="4868"/>
    <x v="0"/>
    <x v="25"/>
    <d v="2013-12-15T00:00:00"/>
    <s v="First Class"/>
    <s v="SC-20695"/>
    <s v="Steve Chapman"/>
    <x v="1"/>
    <s v="United States"/>
    <x v="24"/>
    <x v="24"/>
    <n v="45503"/>
    <x v="3"/>
    <s v="OFF-AP-10002892"/>
    <x v="1"/>
    <x v="9"/>
    <x v="9"/>
    <n v="73.536000000000001"/>
    <n v="4"/>
    <n v="0.2"/>
    <n v="9.1920000000000002"/>
  </r>
  <r>
    <n v="9697"/>
    <x v="4869"/>
    <x v="2"/>
    <x v="1227"/>
    <d v="2011-06-15T00:00:00"/>
    <s v="Second Class"/>
    <s v="HK-14890"/>
    <s v="Heather Kirkland"/>
    <x v="1"/>
    <s v="United States"/>
    <x v="66"/>
    <x v="12"/>
    <n v="48234"/>
    <x v="2"/>
    <s v="OFF-LA-10003930"/>
    <x v="1"/>
    <x v="2"/>
    <x v="503"/>
    <n v="491.55"/>
    <n v="5"/>
    <n v="0"/>
    <n v="240.8595"/>
  </r>
  <r>
    <n v="9698"/>
    <x v="4870"/>
    <x v="0"/>
    <x v="21"/>
    <d v="2013-12-03T00:00:00"/>
    <s v="Same Day"/>
    <s v="BT-11485"/>
    <s v="Brad Thomas"/>
    <x v="2"/>
    <s v="United States"/>
    <x v="10"/>
    <x v="9"/>
    <n v="19140"/>
    <x v="3"/>
    <s v="FUR-FU-10001037"/>
    <x v="0"/>
    <x v="5"/>
    <x v="1160"/>
    <n v="30.335999999999999"/>
    <n v="4"/>
    <n v="0.2"/>
    <n v="9.48"/>
  </r>
  <r>
    <n v="9699"/>
    <x v="4871"/>
    <x v="3"/>
    <x v="934"/>
    <d v="2014-12-20T00:00:00"/>
    <s v="Standard Class"/>
    <s v="KM-16660"/>
    <s v="Khloe Miller"/>
    <x v="0"/>
    <s v="United States"/>
    <x v="75"/>
    <x v="1"/>
    <n v="90301"/>
    <x v="1"/>
    <s v="OFF-PA-10004569"/>
    <x v="1"/>
    <x v="10"/>
    <x v="227"/>
    <n v="22.83"/>
    <n v="3"/>
    <n v="0"/>
    <n v="10.7301"/>
  </r>
  <r>
    <n v="9700"/>
    <x v="4871"/>
    <x v="3"/>
    <x v="934"/>
    <d v="2014-12-20T00:00:00"/>
    <s v="Standard Class"/>
    <s v="KM-16660"/>
    <s v="Khloe Miller"/>
    <x v="0"/>
    <s v="United States"/>
    <x v="75"/>
    <x v="1"/>
    <n v="90301"/>
    <x v="1"/>
    <s v="OFF-AP-10000027"/>
    <x v="1"/>
    <x v="9"/>
    <x v="1804"/>
    <n v="54.32"/>
    <n v="4"/>
    <n v="0"/>
    <n v="16.295999999999999"/>
  </r>
  <r>
    <n v="9701"/>
    <x v="4871"/>
    <x v="3"/>
    <x v="934"/>
    <d v="2014-12-20T00:00:00"/>
    <s v="Standard Class"/>
    <s v="KM-16660"/>
    <s v="Khloe Miller"/>
    <x v="0"/>
    <s v="United States"/>
    <x v="75"/>
    <x v="1"/>
    <n v="90301"/>
    <x v="1"/>
    <s v="TEC-PH-10000675"/>
    <x v="2"/>
    <x v="7"/>
    <x v="1338"/>
    <n v="196.77600000000001"/>
    <n v="3"/>
    <n v="0.2"/>
    <n v="14.7582"/>
  </r>
  <r>
    <n v="9702"/>
    <x v="4872"/>
    <x v="0"/>
    <x v="859"/>
    <d v="2013-05-11T00:00:00"/>
    <s v="Standard Class"/>
    <s v="SP-20920"/>
    <s v="Susan Pistek"/>
    <x v="0"/>
    <s v="United States"/>
    <x v="527"/>
    <x v="1"/>
    <n v="93405"/>
    <x v="1"/>
    <s v="OFF-FA-10003059"/>
    <x v="1"/>
    <x v="13"/>
    <x v="794"/>
    <n v="3.62"/>
    <n v="2"/>
    <n v="0"/>
    <n v="1.1946000000000001"/>
  </r>
  <r>
    <n v="9703"/>
    <x v="4873"/>
    <x v="3"/>
    <x v="689"/>
    <d v="2014-05-08T00:00:00"/>
    <s v="Standard Class"/>
    <s v="LB-16795"/>
    <s v="Laurel Beltran"/>
    <x v="2"/>
    <s v="United States"/>
    <x v="40"/>
    <x v="13"/>
    <n v="19805"/>
    <x v="3"/>
    <s v="OFF-PA-10003256"/>
    <x v="1"/>
    <x v="10"/>
    <x v="96"/>
    <n v="11.54"/>
    <n v="1"/>
    <n v="0"/>
    <n v="5.5392000000000001"/>
  </r>
  <r>
    <n v="9704"/>
    <x v="4873"/>
    <x v="3"/>
    <x v="689"/>
    <d v="2014-05-08T00:00:00"/>
    <s v="Standard Class"/>
    <s v="LB-16795"/>
    <s v="Laurel Beltran"/>
    <x v="2"/>
    <s v="United States"/>
    <x v="40"/>
    <x v="13"/>
    <n v="19805"/>
    <x v="3"/>
    <s v="OFF-BI-10003656"/>
    <x v="1"/>
    <x v="8"/>
    <x v="13"/>
    <n v="849.95"/>
    <n v="5"/>
    <n v="0"/>
    <n v="390.97699999999998"/>
  </r>
  <r>
    <n v="9705"/>
    <x v="4873"/>
    <x v="3"/>
    <x v="689"/>
    <d v="2014-05-08T00:00:00"/>
    <s v="Standard Class"/>
    <s v="LB-16795"/>
    <s v="Laurel Beltran"/>
    <x v="2"/>
    <s v="United States"/>
    <x v="40"/>
    <x v="13"/>
    <n v="19805"/>
    <x v="3"/>
    <s v="OFF-BI-10002897"/>
    <x v="1"/>
    <x v="8"/>
    <x v="1793"/>
    <n v="11.01"/>
    <n v="3"/>
    <n v="0"/>
    <n v="5.3948999999999998"/>
  </r>
  <r>
    <n v="9706"/>
    <x v="4874"/>
    <x v="3"/>
    <x v="15"/>
    <d v="2014-10-24T00:00:00"/>
    <s v="Standard Class"/>
    <s v="JS-16030"/>
    <s v="Joy Smith"/>
    <x v="0"/>
    <s v="United States"/>
    <x v="8"/>
    <x v="1"/>
    <n v="94122"/>
    <x v="1"/>
    <s v="OFF-BI-10004826"/>
    <x v="1"/>
    <x v="8"/>
    <x v="721"/>
    <n v="39.624000000000002"/>
    <n v="3"/>
    <n v="0.2"/>
    <n v="13.868399999999999"/>
  </r>
  <r>
    <n v="9707"/>
    <x v="4875"/>
    <x v="0"/>
    <x v="147"/>
    <d v="2013-10-28T00:00:00"/>
    <s v="Standard Class"/>
    <s v="CS-11950"/>
    <s v="Carlos Soltero"/>
    <x v="0"/>
    <s v="United States"/>
    <x v="1"/>
    <x v="1"/>
    <n v="90045"/>
    <x v="1"/>
    <s v="FUR-CH-10004626"/>
    <x v="0"/>
    <x v="1"/>
    <x v="1697"/>
    <n v="242.136"/>
    <n v="3"/>
    <n v="0.2"/>
    <n v="12.1068"/>
  </r>
  <r>
    <n v="9708"/>
    <x v="4875"/>
    <x v="0"/>
    <x v="147"/>
    <d v="2013-10-28T00:00:00"/>
    <s v="Standard Class"/>
    <s v="CS-11950"/>
    <s v="Carlos Soltero"/>
    <x v="0"/>
    <s v="United States"/>
    <x v="1"/>
    <x v="1"/>
    <n v="90045"/>
    <x v="1"/>
    <s v="OFF-AR-10000390"/>
    <x v="1"/>
    <x v="6"/>
    <x v="105"/>
    <n v="12.39"/>
    <n v="3"/>
    <n v="0"/>
    <n v="5.6993999999999998"/>
  </r>
  <r>
    <n v="9709"/>
    <x v="4875"/>
    <x v="0"/>
    <x v="147"/>
    <d v="2013-10-28T00:00:00"/>
    <s v="Standard Class"/>
    <s v="CS-11950"/>
    <s v="Carlos Soltero"/>
    <x v="0"/>
    <s v="United States"/>
    <x v="1"/>
    <x v="1"/>
    <n v="90045"/>
    <x v="1"/>
    <s v="FUR-FU-10003731"/>
    <x v="0"/>
    <x v="5"/>
    <x v="1593"/>
    <n v="19.96"/>
    <n v="2"/>
    <n v="0"/>
    <n v="5.5888"/>
  </r>
  <r>
    <n v="9710"/>
    <x v="4875"/>
    <x v="0"/>
    <x v="147"/>
    <d v="2013-10-28T00:00:00"/>
    <s v="Standard Class"/>
    <s v="CS-11950"/>
    <s v="Carlos Soltero"/>
    <x v="0"/>
    <s v="United States"/>
    <x v="1"/>
    <x v="1"/>
    <n v="90045"/>
    <x v="1"/>
    <s v="OFF-ST-10002743"/>
    <x v="1"/>
    <x v="4"/>
    <x v="413"/>
    <n v="340.92"/>
    <n v="3"/>
    <n v="0"/>
    <n v="3.4091999999999998"/>
  </r>
  <r>
    <n v="9711"/>
    <x v="4876"/>
    <x v="2"/>
    <x v="1127"/>
    <d v="2011-10-11T00:00:00"/>
    <s v="Standard Class"/>
    <s v="MD-17350"/>
    <s v="Maribeth Dona"/>
    <x v="0"/>
    <s v="United States"/>
    <x v="10"/>
    <x v="9"/>
    <n v="19143"/>
    <x v="3"/>
    <s v="FUR-FU-10001468"/>
    <x v="0"/>
    <x v="5"/>
    <x v="1280"/>
    <n v="273.56799999999998"/>
    <n v="2"/>
    <n v="0.2"/>
    <n v="-34.195999999999998"/>
  </r>
  <r>
    <n v="9712"/>
    <x v="4876"/>
    <x v="2"/>
    <x v="1127"/>
    <d v="2011-10-11T00:00:00"/>
    <s v="Standard Class"/>
    <s v="MD-17350"/>
    <s v="Maribeth Dona"/>
    <x v="0"/>
    <s v="United States"/>
    <x v="10"/>
    <x v="9"/>
    <n v="19143"/>
    <x v="3"/>
    <s v="OFF-BI-10003684"/>
    <x v="1"/>
    <x v="8"/>
    <x v="707"/>
    <n v="13.194000000000001"/>
    <n v="2"/>
    <n v="0.7"/>
    <n v="-8.7959999999999994"/>
  </r>
  <r>
    <n v="9713"/>
    <x v="4876"/>
    <x v="2"/>
    <x v="1127"/>
    <d v="2011-10-11T00:00:00"/>
    <s v="Standard Class"/>
    <s v="MD-17350"/>
    <s v="Maribeth Dona"/>
    <x v="0"/>
    <s v="United States"/>
    <x v="10"/>
    <x v="9"/>
    <n v="19143"/>
    <x v="3"/>
    <s v="OFF-ST-10003716"/>
    <x v="1"/>
    <x v="4"/>
    <x v="889"/>
    <n v="1080.096"/>
    <n v="6"/>
    <n v="0.2"/>
    <n v="-94.508399999999995"/>
  </r>
  <r>
    <n v="9714"/>
    <x v="4876"/>
    <x v="2"/>
    <x v="1127"/>
    <d v="2011-10-11T00:00:00"/>
    <s v="Standard Class"/>
    <s v="MD-17350"/>
    <s v="Maribeth Dona"/>
    <x v="0"/>
    <s v="United States"/>
    <x v="10"/>
    <x v="9"/>
    <n v="19143"/>
    <x v="3"/>
    <s v="TEC-AC-10001101"/>
    <x v="2"/>
    <x v="11"/>
    <x v="547"/>
    <n v="51.56"/>
    <n v="5"/>
    <n v="0.2"/>
    <n v="-6.4450000000000003"/>
  </r>
  <r>
    <n v="9715"/>
    <x v="4876"/>
    <x v="2"/>
    <x v="1127"/>
    <d v="2011-10-11T00:00:00"/>
    <s v="Standard Class"/>
    <s v="MD-17350"/>
    <s v="Maribeth Dona"/>
    <x v="0"/>
    <s v="United States"/>
    <x v="10"/>
    <x v="9"/>
    <n v="19143"/>
    <x v="3"/>
    <s v="TEC-AC-10004864"/>
    <x v="2"/>
    <x v="11"/>
    <x v="1289"/>
    <n v="58.415999999999997"/>
    <n v="2"/>
    <n v="0.2"/>
    <n v="16.794599999999999"/>
  </r>
  <r>
    <n v="9716"/>
    <x v="4877"/>
    <x v="0"/>
    <x v="77"/>
    <d v="2013-11-13T00:00:00"/>
    <s v="Standard Class"/>
    <s v="LD-17005"/>
    <s v="Lisa DeCherney"/>
    <x v="0"/>
    <s v="United States"/>
    <x v="8"/>
    <x v="1"/>
    <n v="94122"/>
    <x v="1"/>
    <s v="OFF-BI-10001543"/>
    <x v="1"/>
    <x v="8"/>
    <x v="375"/>
    <n v="57.584000000000003"/>
    <n v="2"/>
    <n v="0.2"/>
    <n v="20.154399999999999"/>
  </r>
  <r>
    <n v="9717"/>
    <x v="4878"/>
    <x v="0"/>
    <x v="399"/>
    <d v="2013-08-15T00:00:00"/>
    <s v="Second Class"/>
    <s v="DB-13270"/>
    <s v="Deborah Brumfield"/>
    <x v="2"/>
    <s v="United States"/>
    <x v="10"/>
    <x v="9"/>
    <n v="19134"/>
    <x v="3"/>
    <s v="OFF-AR-10000914"/>
    <x v="1"/>
    <x v="6"/>
    <x v="1739"/>
    <n v="37.311999999999998"/>
    <n v="4"/>
    <n v="0.2"/>
    <n v="2.7984"/>
  </r>
  <r>
    <n v="9718"/>
    <x v="4879"/>
    <x v="0"/>
    <x v="198"/>
    <d v="2013-01-06T00:00:00"/>
    <s v="Same Day"/>
    <s v="AT-10735"/>
    <s v="Annie Thurman"/>
    <x v="0"/>
    <s v="United States"/>
    <x v="12"/>
    <x v="5"/>
    <n v="77041"/>
    <x v="2"/>
    <s v="TEC-PH-10002293"/>
    <x v="2"/>
    <x v="7"/>
    <x v="126"/>
    <n v="79.959999999999994"/>
    <n v="5"/>
    <n v="0.2"/>
    <n v="7.9960000000000004"/>
  </r>
  <r>
    <n v="9719"/>
    <x v="4879"/>
    <x v="0"/>
    <x v="198"/>
    <d v="2013-01-06T00:00:00"/>
    <s v="Same Day"/>
    <s v="AT-10735"/>
    <s v="Annie Thurman"/>
    <x v="0"/>
    <s v="United States"/>
    <x v="12"/>
    <x v="5"/>
    <n v="77041"/>
    <x v="2"/>
    <s v="TEC-AC-10000109"/>
    <x v="2"/>
    <x v="11"/>
    <x v="200"/>
    <n v="223.96"/>
    <n v="5"/>
    <n v="0.2"/>
    <n v="11.198"/>
  </r>
  <r>
    <n v="9720"/>
    <x v="4880"/>
    <x v="3"/>
    <x v="105"/>
    <d v="2014-11-15T00:00:00"/>
    <s v="Second Class"/>
    <s v="DK-13375"/>
    <s v="Dennis Kane"/>
    <x v="0"/>
    <s v="United States"/>
    <x v="152"/>
    <x v="9"/>
    <n v="17602"/>
    <x v="3"/>
    <s v="OFF-ST-10002574"/>
    <x v="1"/>
    <x v="4"/>
    <x v="926"/>
    <n v="221.024"/>
    <n v="2"/>
    <n v="0.2"/>
    <n v="-55.256"/>
  </r>
  <r>
    <n v="9721"/>
    <x v="4881"/>
    <x v="0"/>
    <x v="897"/>
    <d v="2013-09-27T00:00:00"/>
    <s v="Standard Class"/>
    <s v="CS-12250"/>
    <s v="Chris Selesnick"/>
    <x v="1"/>
    <s v="United States"/>
    <x v="124"/>
    <x v="6"/>
    <n v="54302"/>
    <x v="2"/>
    <s v="FUR-FU-10002445"/>
    <x v="0"/>
    <x v="5"/>
    <x v="1439"/>
    <n v="18.96"/>
    <n v="2"/>
    <n v="0"/>
    <n v="7.5839999999999996"/>
  </r>
  <r>
    <n v="9722"/>
    <x v="4882"/>
    <x v="0"/>
    <x v="595"/>
    <d v="2013-02-20T00:00:00"/>
    <s v="Standard Class"/>
    <s v="JF-15565"/>
    <s v="Jill Fjeld"/>
    <x v="0"/>
    <s v="United States"/>
    <x v="20"/>
    <x v="15"/>
    <n v="10024"/>
    <x v="3"/>
    <s v="FUR-CH-10001802"/>
    <x v="0"/>
    <x v="1"/>
    <x v="1688"/>
    <n v="326.64600000000002"/>
    <n v="3"/>
    <n v="0.1"/>
    <n v="39.923400000000001"/>
  </r>
  <r>
    <n v="9723"/>
    <x v="4882"/>
    <x v="0"/>
    <x v="595"/>
    <d v="2013-02-20T00:00:00"/>
    <s v="Standard Class"/>
    <s v="JF-15565"/>
    <s v="Jill Fjeld"/>
    <x v="0"/>
    <s v="United States"/>
    <x v="20"/>
    <x v="15"/>
    <n v="10024"/>
    <x v="3"/>
    <s v="TEC-AC-10003628"/>
    <x v="2"/>
    <x v="11"/>
    <x v="244"/>
    <n v="89.97"/>
    <n v="3"/>
    <n v="0"/>
    <n v="39.586799999999997"/>
  </r>
  <r>
    <n v="9724"/>
    <x v="4883"/>
    <x v="2"/>
    <x v="1091"/>
    <d v="2011-12-26T00:00:00"/>
    <s v="Standard Class"/>
    <s v="TW-21025"/>
    <s v="Tamara Willingham"/>
    <x v="2"/>
    <s v="United States"/>
    <x v="20"/>
    <x v="15"/>
    <n v="10011"/>
    <x v="3"/>
    <s v="OFF-BI-10003984"/>
    <x v="1"/>
    <x v="8"/>
    <x v="690"/>
    <n v="296.71199999999999"/>
    <n v="13"/>
    <n v="0.2"/>
    <n v="100.1403"/>
  </r>
  <r>
    <n v="9725"/>
    <x v="4884"/>
    <x v="1"/>
    <x v="901"/>
    <d v="2012-11-12T00:00:00"/>
    <s v="Standard Class"/>
    <s v="TB-21250"/>
    <s v="Tim Brockman"/>
    <x v="0"/>
    <s v="United States"/>
    <x v="41"/>
    <x v="10"/>
    <n v="61701"/>
    <x v="2"/>
    <s v="OFF-EN-10004459"/>
    <x v="1"/>
    <x v="12"/>
    <x v="655"/>
    <n v="12.224"/>
    <n v="2"/>
    <n v="0.2"/>
    <n v="4.4311999999999996"/>
  </r>
  <r>
    <n v="9726"/>
    <x v="4885"/>
    <x v="3"/>
    <x v="697"/>
    <d v="2014-09-21T00:00:00"/>
    <s v="First Class"/>
    <s v="SC-20380"/>
    <s v="Shahid Collister"/>
    <x v="0"/>
    <s v="United States"/>
    <x v="394"/>
    <x v="45"/>
    <n v="83704"/>
    <x v="1"/>
    <s v="TEC-AC-10001109"/>
    <x v="2"/>
    <x v="11"/>
    <x v="998"/>
    <n v="89.97"/>
    <n v="3"/>
    <n v="0"/>
    <n v="37.787399999999998"/>
  </r>
  <r>
    <n v="9727"/>
    <x v="4886"/>
    <x v="3"/>
    <x v="574"/>
    <d v="2014-05-12T00:00:00"/>
    <s v="First Class"/>
    <s v="KM-16720"/>
    <s v="Kunst Miller"/>
    <x v="0"/>
    <s v="United States"/>
    <x v="90"/>
    <x v="31"/>
    <n v="1852"/>
    <x v="3"/>
    <s v="OFF-AP-10001293"/>
    <x v="1"/>
    <x v="9"/>
    <x v="1337"/>
    <n v="286.86"/>
    <n v="7"/>
    <n v="0"/>
    <n v="80.320800000000006"/>
  </r>
  <r>
    <n v="9728"/>
    <x v="4886"/>
    <x v="3"/>
    <x v="574"/>
    <d v="2014-05-12T00:00:00"/>
    <s v="First Class"/>
    <s v="KM-16720"/>
    <s v="Kunst Miller"/>
    <x v="0"/>
    <s v="United States"/>
    <x v="90"/>
    <x v="31"/>
    <n v="1852"/>
    <x v="3"/>
    <s v="TEC-PH-10004977"/>
    <x v="2"/>
    <x v="7"/>
    <x v="34"/>
    <n v="979.95"/>
    <n v="5"/>
    <n v="0"/>
    <n v="284.18549999999999"/>
  </r>
  <r>
    <n v="9729"/>
    <x v="4886"/>
    <x v="3"/>
    <x v="574"/>
    <d v="2014-05-12T00:00:00"/>
    <s v="First Class"/>
    <s v="KM-16720"/>
    <s v="Kunst Miller"/>
    <x v="0"/>
    <s v="United States"/>
    <x v="90"/>
    <x v="31"/>
    <n v="1852"/>
    <x v="3"/>
    <s v="OFF-SU-10001935"/>
    <x v="1"/>
    <x v="14"/>
    <x v="33"/>
    <n v="4.3600000000000003"/>
    <n v="2"/>
    <n v="0"/>
    <n v="0.1744"/>
  </r>
  <r>
    <n v="9730"/>
    <x v="4887"/>
    <x v="2"/>
    <x v="411"/>
    <d v="2011-04-10T00:00:00"/>
    <s v="Standard Class"/>
    <s v="EB-14170"/>
    <s v="Evan Bailliet"/>
    <x v="0"/>
    <s v="United States"/>
    <x v="4"/>
    <x v="4"/>
    <n v="98115"/>
    <x v="1"/>
    <s v="OFF-BI-10001308"/>
    <x v="1"/>
    <x v="8"/>
    <x v="1351"/>
    <n v="10.048"/>
    <n v="2"/>
    <n v="0.2"/>
    <n v="3.14"/>
  </r>
  <r>
    <n v="9731"/>
    <x v="4887"/>
    <x v="2"/>
    <x v="411"/>
    <d v="2011-04-10T00:00:00"/>
    <s v="Standard Class"/>
    <s v="EB-14170"/>
    <s v="Evan Bailliet"/>
    <x v="0"/>
    <s v="United States"/>
    <x v="4"/>
    <x v="4"/>
    <n v="98115"/>
    <x v="1"/>
    <s v="OFF-ST-10000046"/>
    <x v="1"/>
    <x v="4"/>
    <x v="757"/>
    <n v="807.75"/>
    <n v="5"/>
    <n v="0"/>
    <n v="153.4725"/>
  </r>
  <r>
    <n v="9732"/>
    <x v="4888"/>
    <x v="3"/>
    <x v="237"/>
    <d v="2014-11-20T00:00:00"/>
    <s v="Standard Class"/>
    <s v="JE-15715"/>
    <s v="Joe Elijah"/>
    <x v="0"/>
    <s v="United States"/>
    <x v="1"/>
    <x v="1"/>
    <n v="90049"/>
    <x v="1"/>
    <s v="OFF-AR-10003504"/>
    <x v="1"/>
    <x v="6"/>
    <x v="1026"/>
    <n v="34.24"/>
    <n v="8"/>
    <n v="0"/>
    <n v="9.9296000000000006"/>
  </r>
  <r>
    <n v="9733"/>
    <x v="4889"/>
    <x v="2"/>
    <x v="1071"/>
    <d v="2011-08-25T00:00:00"/>
    <s v="Standard Class"/>
    <s v="NC-18535"/>
    <s v="Nick Crebassa"/>
    <x v="1"/>
    <s v="United States"/>
    <x v="409"/>
    <x v="17"/>
    <n v="23666"/>
    <x v="0"/>
    <s v="FUR-CH-10001797"/>
    <x v="0"/>
    <x v="1"/>
    <x v="1441"/>
    <n v="500.24"/>
    <n v="13"/>
    <n v="0"/>
    <n v="145.06960000000001"/>
  </r>
  <r>
    <n v="9734"/>
    <x v="4889"/>
    <x v="2"/>
    <x v="1071"/>
    <d v="2011-08-25T00:00:00"/>
    <s v="Standard Class"/>
    <s v="NC-18535"/>
    <s v="Nick Crebassa"/>
    <x v="1"/>
    <s v="United States"/>
    <x v="409"/>
    <x v="17"/>
    <n v="23666"/>
    <x v="0"/>
    <s v="OFF-PA-10000246"/>
    <x v="1"/>
    <x v="10"/>
    <x v="1586"/>
    <n v="20.12"/>
    <n v="2"/>
    <n v="0"/>
    <n v="9.2552000000000003"/>
  </r>
  <r>
    <n v="9735"/>
    <x v="4889"/>
    <x v="2"/>
    <x v="1071"/>
    <d v="2011-08-25T00:00:00"/>
    <s v="Standard Class"/>
    <s v="NC-18535"/>
    <s v="Nick Crebassa"/>
    <x v="1"/>
    <s v="United States"/>
    <x v="409"/>
    <x v="17"/>
    <n v="23666"/>
    <x v="0"/>
    <s v="OFF-BI-10001359"/>
    <x v="1"/>
    <x v="8"/>
    <x v="1153"/>
    <n v="896.99"/>
    <n v="1"/>
    <n v="0"/>
    <n v="421.58530000000002"/>
  </r>
  <r>
    <n v="9736"/>
    <x v="4890"/>
    <x v="2"/>
    <x v="84"/>
    <d v="2011-11-22T00:00:00"/>
    <s v="Second Class"/>
    <s v="AD-10180"/>
    <s v="Alan Dominguez"/>
    <x v="2"/>
    <s v="United States"/>
    <x v="10"/>
    <x v="9"/>
    <n v="19134"/>
    <x v="3"/>
    <s v="OFF-PA-10001583"/>
    <x v="1"/>
    <x v="10"/>
    <x v="1822"/>
    <n v="5.88"/>
    <n v="1"/>
    <n v="0.2"/>
    <n v="1.9844999999999999"/>
  </r>
  <r>
    <n v="9737"/>
    <x v="4891"/>
    <x v="1"/>
    <x v="685"/>
    <d v="2012-03-07T00:00:00"/>
    <s v="Standard Class"/>
    <s v="NF-18475"/>
    <s v="Neil FranzÃ¶sisch"/>
    <x v="2"/>
    <s v="United States"/>
    <x v="155"/>
    <x v="8"/>
    <n v="68104"/>
    <x v="2"/>
    <s v="TEC-PH-10004667"/>
    <x v="2"/>
    <x v="7"/>
    <x v="519"/>
    <n v="269.98"/>
    <n v="2"/>
    <n v="0"/>
    <n v="72.894599999999997"/>
  </r>
  <r>
    <n v="9738"/>
    <x v="4892"/>
    <x v="3"/>
    <x v="633"/>
    <d v="2014-03-22T00:00:00"/>
    <s v="Standard Class"/>
    <s v="KD-16615"/>
    <s v="Ken Dana"/>
    <x v="1"/>
    <s v="United States"/>
    <x v="1"/>
    <x v="1"/>
    <n v="90032"/>
    <x v="1"/>
    <s v="OFF-ST-10002615"/>
    <x v="1"/>
    <x v="4"/>
    <x v="1427"/>
    <n v="310.12"/>
    <n v="2"/>
    <n v="0"/>
    <n v="80.631200000000007"/>
  </r>
  <r>
    <n v="9739"/>
    <x v="4892"/>
    <x v="3"/>
    <x v="633"/>
    <d v="2014-03-22T00:00:00"/>
    <s v="Standard Class"/>
    <s v="KD-16615"/>
    <s v="Ken Dana"/>
    <x v="1"/>
    <s v="United States"/>
    <x v="1"/>
    <x v="1"/>
    <n v="90032"/>
    <x v="1"/>
    <s v="OFF-BI-10004236"/>
    <x v="1"/>
    <x v="8"/>
    <x v="891"/>
    <n v="70.463999999999999"/>
    <n v="6"/>
    <n v="0.2"/>
    <n v="22.9008"/>
  </r>
  <r>
    <n v="9740"/>
    <x v="4892"/>
    <x v="3"/>
    <x v="633"/>
    <d v="2014-03-22T00:00:00"/>
    <s v="Standard Class"/>
    <s v="KD-16615"/>
    <s v="Ken Dana"/>
    <x v="1"/>
    <s v="United States"/>
    <x v="1"/>
    <x v="1"/>
    <n v="90032"/>
    <x v="1"/>
    <s v="OFF-BI-10001757"/>
    <x v="1"/>
    <x v="8"/>
    <x v="1158"/>
    <n v="19.68"/>
    <n v="5"/>
    <n v="0.2"/>
    <n v="6.8879999999999999"/>
  </r>
  <r>
    <n v="9741"/>
    <x v="4892"/>
    <x v="3"/>
    <x v="633"/>
    <d v="2014-03-22T00:00:00"/>
    <s v="Standard Class"/>
    <s v="KD-16615"/>
    <s v="Ken Dana"/>
    <x v="1"/>
    <s v="United States"/>
    <x v="1"/>
    <x v="1"/>
    <n v="90032"/>
    <x v="1"/>
    <s v="OFF-AP-10001154"/>
    <x v="1"/>
    <x v="9"/>
    <x v="584"/>
    <n v="140.66999999999999"/>
    <n v="3"/>
    <n v="0"/>
    <n v="54.8613"/>
  </r>
  <r>
    <n v="9742"/>
    <x v="4893"/>
    <x v="1"/>
    <x v="627"/>
    <d v="2012-12-11T00:00:00"/>
    <s v="Standard Class"/>
    <s v="QJ-19255"/>
    <s v="Quincy Jones"/>
    <x v="1"/>
    <s v="United States"/>
    <x v="140"/>
    <x v="42"/>
    <n v="5408"/>
    <x v="3"/>
    <s v="FUR-BO-10004834"/>
    <x v="0"/>
    <x v="0"/>
    <x v="26"/>
    <n v="4404.8999999999996"/>
    <n v="5"/>
    <n v="0"/>
    <n v="1013.127"/>
  </r>
  <r>
    <n v="9743"/>
    <x v="4894"/>
    <x v="3"/>
    <x v="354"/>
    <d v="2014-03-12T00:00:00"/>
    <s v="Standard Class"/>
    <s v="EP-13915"/>
    <s v="Emily Phan"/>
    <x v="0"/>
    <s v="United States"/>
    <x v="70"/>
    <x v="1"/>
    <n v="92037"/>
    <x v="1"/>
    <s v="OFF-LA-10001074"/>
    <x v="1"/>
    <x v="2"/>
    <x v="297"/>
    <n v="62.65"/>
    <n v="5"/>
    <n v="0"/>
    <n v="29.445499999999999"/>
  </r>
  <r>
    <n v="9744"/>
    <x v="4895"/>
    <x v="0"/>
    <x v="950"/>
    <d v="2013-06-23T00:00:00"/>
    <s v="Standard Class"/>
    <s v="JJ-15445"/>
    <s v="Jennifer Jackson"/>
    <x v="0"/>
    <s v="United States"/>
    <x v="46"/>
    <x v="13"/>
    <n v="19711"/>
    <x v="3"/>
    <s v="OFF-LA-10001641"/>
    <x v="1"/>
    <x v="2"/>
    <x v="1022"/>
    <n v="9.4499999999999993"/>
    <n v="3"/>
    <n v="0"/>
    <n v="4.5359999999999996"/>
  </r>
  <r>
    <n v="9745"/>
    <x v="4896"/>
    <x v="3"/>
    <x v="276"/>
    <d v="2014-01-26T00:00:00"/>
    <s v="Standard Class"/>
    <s v="BE-11410"/>
    <s v="Bobby Elias"/>
    <x v="0"/>
    <s v="United States"/>
    <x v="34"/>
    <x v="10"/>
    <n v="60505"/>
    <x v="2"/>
    <s v="OFF-EN-10002230"/>
    <x v="1"/>
    <x v="12"/>
    <x v="550"/>
    <n v="268.57600000000002"/>
    <n v="4"/>
    <n v="0.2"/>
    <n v="90.644400000000005"/>
  </r>
  <r>
    <n v="9746"/>
    <x v="4897"/>
    <x v="3"/>
    <x v="221"/>
    <d v="2014-11-25T00:00:00"/>
    <s v="Same Day"/>
    <s v="BP-11290"/>
    <s v="Beth Paige"/>
    <x v="0"/>
    <s v="United States"/>
    <x v="1"/>
    <x v="1"/>
    <n v="90008"/>
    <x v="1"/>
    <s v="FUR-TA-10000617"/>
    <x v="0"/>
    <x v="3"/>
    <x v="338"/>
    <n v="364.08"/>
    <n v="2"/>
    <n v="0.2"/>
    <n v="9.1020000000000003"/>
  </r>
  <r>
    <n v="9747"/>
    <x v="4897"/>
    <x v="3"/>
    <x v="221"/>
    <d v="2014-11-25T00:00:00"/>
    <s v="Same Day"/>
    <s v="BP-11290"/>
    <s v="Beth Paige"/>
    <x v="0"/>
    <s v="United States"/>
    <x v="1"/>
    <x v="1"/>
    <n v="90008"/>
    <x v="1"/>
    <s v="FUR-TA-10001676"/>
    <x v="0"/>
    <x v="3"/>
    <x v="957"/>
    <n v="71.087999999999994"/>
    <n v="2"/>
    <n v="0.2"/>
    <n v="-1.7771999999999999"/>
  </r>
  <r>
    <n v="9748"/>
    <x v="4898"/>
    <x v="2"/>
    <x v="7"/>
    <d v="2011-11-15T00:00:00"/>
    <s v="Standard Class"/>
    <s v="BH-11710"/>
    <s v="Brosina Hoffman"/>
    <x v="0"/>
    <s v="United States"/>
    <x v="22"/>
    <x v="10"/>
    <n v="60653"/>
    <x v="2"/>
    <s v="FUR-FU-10000175"/>
    <x v="0"/>
    <x v="5"/>
    <x v="1629"/>
    <n v="10.984"/>
    <n v="2"/>
    <n v="0.6"/>
    <n v="-7.9634"/>
  </r>
  <r>
    <n v="9749"/>
    <x v="4898"/>
    <x v="2"/>
    <x v="7"/>
    <d v="2011-11-15T00:00:00"/>
    <s v="Standard Class"/>
    <s v="BH-11710"/>
    <s v="Brosina Hoffman"/>
    <x v="0"/>
    <s v="United States"/>
    <x v="22"/>
    <x v="10"/>
    <n v="60653"/>
    <x v="2"/>
    <s v="FUR-CH-10003379"/>
    <x v="0"/>
    <x v="1"/>
    <x v="459"/>
    <n v="797.94399999999996"/>
    <n v="4"/>
    <n v="0.3"/>
    <n v="-56.996000000000002"/>
  </r>
  <r>
    <n v="9750"/>
    <x v="4899"/>
    <x v="0"/>
    <x v="758"/>
    <d v="2013-09-03T00:00:00"/>
    <s v="Standard Class"/>
    <s v="EM-13810"/>
    <s v="Eleni McCrary"/>
    <x v="1"/>
    <s v="United States"/>
    <x v="18"/>
    <x v="38"/>
    <n v="3820"/>
    <x v="3"/>
    <s v="TEC-AC-10002567"/>
    <x v="2"/>
    <x v="11"/>
    <x v="423"/>
    <n v="159.97999999999999"/>
    <n v="2"/>
    <n v="0"/>
    <n v="57.592799999999997"/>
  </r>
  <r>
    <n v="9751"/>
    <x v="4900"/>
    <x v="0"/>
    <x v="1228"/>
    <d v="2013-10-16T00:00:00"/>
    <s v="Standard Class"/>
    <s v="EP-13915"/>
    <s v="Emily Phan"/>
    <x v="0"/>
    <s v="United States"/>
    <x v="22"/>
    <x v="10"/>
    <n v="60610"/>
    <x v="2"/>
    <s v="OFF-AR-10003183"/>
    <x v="1"/>
    <x v="6"/>
    <x v="1390"/>
    <n v="5.3440000000000003"/>
    <n v="2"/>
    <n v="0.2"/>
    <n v="0.66800000000000004"/>
  </r>
  <r>
    <n v="9752"/>
    <x v="4900"/>
    <x v="0"/>
    <x v="1228"/>
    <d v="2013-10-16T00:00:00"/>
    <s v="Standard Class"/>
    <s v="EP-13915"/>
    <s v="Emily Phan"/>
    <x v="0"/>
    <s v="United States"/>
    <x v="22"/>
    <x v="10"/>
    <n v="60610"/>
    <x v="2"/>
    <s v="OFF-AR-10001446"/>
    <x v="1"/>
    <x v="6"/>
    <x v="1152"/>
    <n v="27.72"/>
    <n v="3"/>
    <n v="0.2"/>
    <n v="3.4649999999999999"/>
  </r>
  <r>
    <n v="9753"/>
    <x v="4901"/>
    <x v="0"/>
    <x v="949"/>
    <d v="2013-03-07T00:00:00"/>
    <s v="First Class"/>
    <s v="NZ-18565"/>
    <s v="Nick Zandusky"/>
    <x v="2"/>
    <s v="United States"/>
    <x v="4"/>
    <x v="4"/>
    <n v="98115"/>
    <x v="1"/>
    <s v="OFF-BI-10000145"/>
    <x v="1"/>
    <x v="8"/>
    <x v="735"/>
    <n v="2.496"/>
    <n v="1"/>
    <n v="0.2"/>
    <n v="0.90480000000000005"/>
  </r>
  <r>
    <n v="9754"/>
    <x v="4902"/>
    <x v="3"/>
    <x v="996"/>
    <d v="2014-03-30T00:00:00"/>
    <s v="Second Class"/>
    <s v="LC-16870"/>
    <s v="Lena Cacioppo"/>
    <x v="0"/>
    <s v="United States"/>
    <x v="102"/>
    <x v="17"/>
    <n v="23223"/>
    <x v="0"/>
    <s v="OFF-LA-10000476"/>
    <x v="1"/>
    <x v="2"/>
    <x v="1552"/>
    <n v="8.26"/>
    <n v="2"/>
    <n v="0"/>
    <n v="3.7995999999999999"/>
  </r>
  <r>
    <n v="9755"/>
    <x v="4902"/>
    <x v="3"/>
    <x v="996"/>
    <d v="2014-03-30T00:00:00"/>
    <s v="Second Class"/>
    <s v="LC-16870"/>
    <s v="Lena Cacioppo"/>
    <x v="0"/>
    <s v="United States"/>
    <x v="102"/>
    <x v="17"/>
    <n v="23223"/>
    <x v="0"/>
    <s v="OFF-BI-10001679"/>
    <x v="1"/>
    <x v="8"/>
    <x v="212"/>
    <n v="17.760000000000002"/>
    <n v="2"/>
    <n v="0"/>
    <n v="8.8800000000000008"/>
  </r>
  <r>
    <n v="9756"/>
    <x v="4902"/>
    <x v="3"/>
    <x v="996"/>
    <d v="2014-03-30T00:00:00"/>
    <s v="Second Class"/>
    <s v="LC-16870"/>
    <s v="Lena Cacioppo"/>
    <x v="0"/>
    <s v="United States"/>
    <x v="102"/>
    <x v="17"/>
    <n v="23223"/>
    <x v="0"/>
    <s v="OFF-ST-10001128"/>
    <x v="1"/>
    <x v="4"/>
    <x v="1418"/>
    <n v="332.94"/>
    <n v="3"/>
    <n v="0"/>
    <n v="9.9882000000000009"/>
  </r>
  <r>
    <n v="9757"/>
    <x v="4902"/>
    <x v="3"/>
    <x v="996"/>
    <d v="2014-03-30T00:00:00"/>
    <s v="Second Class"/>
    <s v="LC-16870"/>
    <s v="Lena Cacioppo"/>
    <x v="0"/>
    <s v="United States"/>
    <x v="102"/>
    <x v="17"/>
    <n v="23223"/>
    <x v="0"/>
    <s v="FUR-TA-10002533"/>
    <x v="0"/>
    <x v="3"/>
    <x v="274"/>
    <n v="292.10000000000002"/>
    <n v="2"/>
    <n v="0"/>
    <n v="58.42"/>
  </r>
  <r>
    <n v="9758"/>
    <x v="4902"/>
    <x v="3"/>
    <x v="996"/>
    <d v="2014-03-30T00:00:00"/>
    <s v="Second Class"/>
    <s v="LC-16870"/>
    <s v="Lena Cacioppo"/>
    <x v="0"/>
    <s v="United States"/>
    <x v="102"/>
    <x v="17"/>
    <n v="23223"/>
    <x v="0"/>
    <s v="TEC-PH-10004006"/>
    <x v="2"/>
    <x v="7"/>
    <x v="1764"/>
    <n v="206.1"/>
    <n v="5"/>
    <n v="0"/>
    <n v="55.646999999999998"/>
  </r>
  <r>
    <n v="9759"/>
    <x v="4902"/>
    <x v="3"/>
    <x v="996"/>
    <d v="2014-03-30T00:00:00"/>
    <s v="Second Class"/>
    <s v="LC-16870"/>
    <s v="Lena Cacioppo"/>
    <x v="0"/>
    <s v="United States"/>
    <x v="102"/>
    <x v="17"/>
    <n v="23223"/>
    <x v="0"/>
    <s v="OFF-PA-10002615"/>
    <x v="1"/>
    <x v="10"/>
    <x v="247"/>
    <n v="17.64"/>
    <n v="4"/>
    <n v="0"/>
    <n v="8.1143999999999998"/>
  </r>
  <r>
    <n v="9760"/>
    <x v="4903"/>
    <x v="0"/>
    <x v="731"/>
    <d v="2013-06-11T00:00:00"/>
    <s v="Standard Class"/>
    <s v="SF-20965"/>
    <s v="Sylvia Foulston"/>
    <x v="1"/>
    <s v="United States"/>
    <x v="8"/>
    <x v="1"/>
    <n v="94109"/>
    <x v="1"/>
    <s v="FUR-CH-10001854"/>
    <x v="0"/>
    <x v="1"/>
    <x v="1110"/>
    <n v="1403.92"/>
    <n v="5"/>
    <n v="0.2"/>
    <n v="70.195999999999998"/>
  </r>
  <r>
    <n v="9761"/>
    <x v="4904"/>
    <x v="3"/>
    <x v="259"/>
    <d v="2014-09-11T00:00:00"/>
    <s v="Standard Class"/>
    <s v="KM-16375"/>
    <s v="Katherine Murray"/>
    <x v="2"/>
    <s v="United States"/>
    <x v="528"/>
    <x v="36"/>
    <n v="72762"/>
    <x v="0"/>
    <s v="OFF-AR-10000657"/>
    <x v="1"/>
    <x v="6"/>
    <x v="1518"/>
    <n v="4.3"/>
    <n v="2"/>
    <n v="0"/>
    <n v="1.419"/>
  </r>
  <r>
    <n v="9762"/>
    <x v="4905"/>
    <x v="2"/>
    <x v="1047"/>
    <d v="2011-02-19T00:00:00"/>
    <s v="Standard Class"/>
    <s v="ML-17395"/>
    <s v="Marina Lichtenstein"/>
    <x v="1"/>
    <s v="United States"/>
    <x v="4"/>
    <x v="4"/>
    <n v="98103"/>
    <x v="1"/>
    <s v="TEC-AC-10000736"/>
    <x v="2"/>
    <x v="11"/>
    <x v="1085"/>
    <n v="239.97"/>
    <n v="3"/>
    <n v="0"/>
    <n v="86.389200000000002"/>
  </r>
  <r>
    <n v="9763"/>
    <x v="4905"/>
    <x v="2"/>
    <x v="1047"/>
    <d v="2011-02-19T00:00:00"/>
    <s v="Standard Class"/>
    <s v="ML-17395"/>
    <s v="Marina Lichtenstein"/>
    <x v="1"/>
    <s v="United States"/>
    <x v="4"/>
    <x v="4"/>
    <n v="98103"/>
    <x v="1"/>
    <s v="OFF-AP-10001293"/>
    <x v="1"/>
    <x v="9"/>
    <x v="1337"/>
    <n v="81.96"/>
    <n v="2"/>
    <n v="0"/>
    <n v="22.948799999999999"/>
  </r>
  <r>
    <n v="9764"/>
    <x v="4905"/>
    <x v="2"/>
    <x v="1047"/>
    <d v="2011-02-19T00:00:00"/>
    <s v="Standard Class"/>
    <s v="ML-17395"/>
    <s v="Marina Lichtenstein"/>
    <x v="1"/>
    <s v="United States"/>
    <x v="4"/>
    <x v="4"/>
    <n v="98103"/>
    <x v="1"/>
    <s v="OFF-SU-10000157"/>
    <x v="1"/>
    <x v="14"/>
    <x v="1399"/>
    <n v="238.62"/>
    <n v="2"/>
    <n v="0"/>
    <n v="4.7724000000000002"/>
  </r>
  <r>
    <n v="9765"/>
    <x v="4906"/>
    <x v="2"/>
    <x v="1229"/>
    <d v="2011-06-23T00:00:00"/>
    <s v="Standard Class"/>
    <s v="MC-18100"/>
    <s v="Mick Crebagga"/>
    <x v="0"/>
    <s v="United States"/>
    <x v="1"/>
    <x v="1"/>
    <n v="90036"/>
    <x v="1"/>
    <s v="TEC-PH-10000215"/>
    <x v="2"/>
    <x v="7"/>
    <x v="139"/>
    <n v="139.80000000000001"/>
    <n v="5"/>
    <n v="0.2"/>
    <n v="12.2325"/>
  </r>
  <r>
    <n v="9766"/>
    <x v="4907"/>
    <x v="3"/>
    <x v="1230"/>
    <d v="2014-07-03T00:00:00"/>
    <s v="Standard Class"/>
    <s v="DB-13660"/>
    <s v="Duane Benoit"/>
    <x v="0"/>
    <s v="United States"/>
    <x v="209"/>
    <x v="29"/>
    <n v="6457"/>
    <x v="3"/>
    <s v="OFF-BI-10001757"/>
    <x v="1"/>
    <x v="8"/>
    <x v="1158"/>
    <n v="9.84"/>
    <n v="2"/>
    <n v="0"/>
    <n v="4.7232000000000003"/>
  </r>
  <r>
    <n v="9767"/>
    <x v="4907"/>
    <x v="3"/>
    <x v="1230"/>
    <d v="2014-07-03T00:00:00"/>
    <s v="Standard Class"/>
    <s v="DB-13660"/>
    <s v="Duane Benoit"/>
    <x v="0"/>
    <s v="United States"/>
    <x v="209"/>
    <x v="29"/>
    <n v="6457"/>
    <x v="3"/>
    <s v="OFF-PA-10002137"/>
    <x v="1"/>
    <x v="10"/>
    <x v="560"/>
    <n v="7.78"/>
    <n v="1"/>
    <n v="0"/>
    <n v="3.5009999999999999"/>
  </r>
  <r>
    <n v="9768"/>
    <x v="4908"/>
    <x v="3"/>
    <x v="34"/>
    <d v="2014-12-16T00:00:00"/>
    <s v="Standard Class"/>
    <s v="LW-17215"/>
    <s v="Luke Weiss"/>
    <x v="0"/>
    <s v="United States"/>
    <x v="354"/>
    <x v="12"/>
    <n v="49505"/>
    <x v="2"/>
    <s v="OFF-BI-10000088"/>
    <x v="1"/>
    <x v="8"/>
    <x v="1025"/>
    <n v="54.9"/>
    <n v="5"/>
    <n v="0"/>
    <n v="26.901"/>
  </r>
  <r>
    <n v="9769"/>
    <x v="4909"/>
    <x v="3"/>
    <x v="226"/>
    <d v="2014-12-15T00:00:00"/>
    <s v="Standard Class"/>
    <s v="TC-21535"/>
    <s v="Tracy Collins"/>
    <x v="2"/>
    <s v="United States"/>
    <x v="8"/>
    <x v="1"/>
    <n v="94122"/>
    <x v="1"/>
    <s v="OFF-PA-10000380"/>
    <x v="1"/>
    <x v="10"/>
    <x v="1281"/>
    <n v="50.04"/>
    <n v="6"/>
    <n v="0"/>
    <n v="25.02"/>
  </r>
  <r>
    <n v="9770"/>
    <x v="4910"/>
    <x v="0"/>
    <x v="390"/>
    <d v="2013-01-12T00:00:00"/>
    <s v="Standard Class"/>
    <s v="SC-20050"/>
    <s v="Sample Company A"/>
    <x v="2"/>
    <s v="United States"/>
    <x v="146"/>
    <x v="2"/>
    <n v="33012"/>
    <x v="0"/>
    <s v="FUR-BO-10001619"/>
    <x v="0"/>
    <x v="0"/>
    <x v="599"/>
    <n v="339.92"/>
    <n v="5"/>
    <n v="0.2"/>
    <n v="8.4979999999999993"/>
  </r>
  <r>
    <n v="9771"/>
    <x v="4910"/>
    <x v="0"/>
    <x v="390"/>
    <d v="2013-01-12T00:00:00"/>
    <s v="Standard Class"/>
    <s v="SC-20050"/>
    <s v="Sample Company A"/>
    <x v="2"/>
    <s v="United States"/>
    <x v="146"/>
    <x v="2"/>
    <n v="33012"/>
    <x v="0"/>
    <s v="OFF-PA-10001609"/>
    <x v="1"/>
    <x v="10"/>
    <x v="1107"/>
    <n v="10.528"/>
    <n v="4"/>
    <n v="0.2"/>
    <n v="3.4216000000000002"/>
  </r>
  <r>
    <n v="9772"/>
    <x v="4910"/>
    <x v="0"/>
    <x v="390"/>
    <d v="2013-01-12T00:00:00"/>
    <s v="Standard Class"/>
    <s v="SC-20050"/>
    <s v="Sample Company A"/>
    <x v="2"/>
    <s v="United States"/>
    <x v="146"/>
    <x v="2"/>
    <n v="33012"/>
    <x v="0"/>
    <s v="OFF-AP-10002765"/>
    <x v="1"/>
    <x v="9"/>
    <x v="1252"/>
    <n v="42.384"/>
    <n v="2"/>
    <n v="0.2"/>
    <n v="4.2384000000000004"/>
  </r>
  <r>
    <n v="9773"/>
    <x v="4911"/>
    <x v="0"/>
    <x v="894"/>
    <d v="2013-04-07T00:00:00"/>
    <s v="Same Day"/>
    <s v="FM-14215"/>
    <s v="Filia McAdams"/>
    <x v="1"/>
    <s v="United States"/>
    <x v="10"/>
    <x v="9"/>
    <n v="19143"/>
    <x v="3"/>
    <s v="OFF-PA-10000167"/>
    <x v="1"/>
    <x v="10"/>
    <x v="1071"/>
    <n v="123.92"/>
    <n v="5"/>
    <n v="0.2"/>
    <n v="38.725000000000001"/>
  </r>
  <r>
    <n v="9774"/>
    <x v="4912"/>
    <x v="0"/>
    <x v="190"/>
    <d v="2013-04-07T00:00:00"/>
    <s v="Standard Class"/>
    <s v="PF-19225"/>
    <s v="Phillip Flathmann"/>
    <x v="0"/>
    <s v="United States"/>
    <x v="118"/>
    <x v="32"/>
    <n v="30318"/>
    <x v="0"/>
    <s v="TEC-PH-10004434"/>
    <x v="2"/>
    <x v="7"/>
    <x v="1604"/>
    <n v="135.94999999999999"/>
    <n v="1"/>
    <n v="0"/>
    <n v="39.4255"/>
  </r>
  <r>
    <n v="9775"/>
    <x v="4913"/>
    <x v="2"/>
    <x v="711"/>
    <d v="2011-07-30T00:00:00"/>
    <s v="Standard Class"/>
    <s v="LF-17185"/>
    <s v="Luke Foster"/>
    <x v="0"/>
    <s v="United States"/>
    <x v="52"/>
    <x v="5"/>
    <n v="78207"/>
    <x v="2"/>
    <s v="OFF-BI-10004995"/>
    <x v="1"/>
    <x v="8"/>
    <x v="313"/>
    <n v="2177.5839999999998"/>
    <n v="8"/>
    <n v="0.8"/>
    <n v="-3701.8928000000001"/>
  </r>
  <r>
    <n v="9776"/>
    <x v="4913"/>
    <x v="2"/>
    <x v="711"/>
    <d v="2011-07-30T00:00:00"/>
    <s v="Standard Class"/>
    <s v="LF-17185"/>
    <s v="Luke Foster"/>
    <x v="0"/>
    <s v="United States"/>
    <x v="52"/>
    <x v="5"/>
    <n v="78207"/>
    <x v="2"/>
    <s v="FUR-FU-10004666"/>
    <x v="0"/>
    <x v="5"/>
    <x v="1452"/>
    <n v="17.495999999999999"/>
    <n v="3"/>
    <n v="0.6"/>
    <n v="-10.0602"/>
  </r>
  <r>
    <n v="9777"/>
    <x v="4913"/>
    <x v="2"/>
    <x v="711"/>
    <d v="2011-07-30T00:00:00"/>
    <s v="Standard Class"/>
    <s v="LF-17185"/>
    <s v="Luke Foster"/>
    <x v="0"/>
    <s v="United States"/>
    <x v="52"/>
    <x v="5"/>
    <n v="78207"/>
    <x v="2"/>
    <s v="OFF-BI-10001524"/>
    <x v="1"/>
    <x v="8"/>
    <x v="298"/>
    <n v="16.783999999999999"/>
    <n v="4"/>
    <n v="0.8"/>
    <n v="-26.854399999999998"/>
  </r>
  <r>
    <n v="9778"/>
    <x v="4913"/>
    <x v="2"/>
    <x v="711"/>
    <d v="2011-07-30T00:00:00"/>
    <s v="Standard Class"/>
    <s v="LF-17185"/>
    <s v="Luke Foster"/>
    <x v="0"/>
    <s v="United States"/>
    <x v="52"/>
    <x v="5"/>
    <n v="78207"/>
    <x v="2"/>
    <s v="TEC-AC-10002076"/>
    <x v="2"/>
    <x v="11"/>
    <x v="329"/>
    <n v="431.13600000000002"/>
    <n v="9"/>
    <n v="0.2"/>
    <n v="-26.946000000000002"/>
  </r>
  <r>
    <n v="9779"/>
    <x v="4913"/>
    <x v="2"/>
    <x v="711"/>
    <d v="2011-07-30T00:00:00"/>
    <s v="Standard Class"/>
    <s v="LF-17185"/>
    <s v="Luke Foster"/>
    <x v="0"/>
    <s v="United States"/>
    <x v="52"/>
    <x v="5"/>
    <n v="78207"/>
    <x v="2"/>
    <s v="OFF-BI-10001679"/>
    <x v="1"/>
    <x v="8"/>
    <x v="212"/>
    <n v="8.8800000000000008"/>
    <n v="5"/>
    <n v="0.8"/>
    <n v="-13.32"/>
  </r>
  <r>
    <n v="9780"/>
    <x v="4913"/>
    <x v="2"/>
    <x v="711"/>
    <d v="2011-07-30T00:00:00"/>
    <s v="Standard Class"/>
    <s v="LF-17185"/>
    <s v="Luke Foster"/>
    <x v="0"/>
    <s v="United States"/>
    <x v="52"/>
    <x v="5"/>
    <n v="78207"/>
    <x v="2"/>
    <s v="OFF-AP-10003281"/>
    <x v="1"/>
    <x v="9"/>
    <x v="1180"/>
    <n v="4.8360000000000003"/>
    <n v="2"/>
    <n v="0.8"/>
    <n v="-12.09"/>
  </r>
  <r>
    <n v="9781"/>
    <x v="4914"/>
    <x v="0"/>
    <x v="749"/>
    <d v="2013-09-19T00:00:00"/>
    <s v="Standard Class"/>
    <s v="CL-12565"/>
    <s v="Clay Ludtke"/>
    <x v="0"/>
    <s v="United States"/>
    <x v="85"/>
    <x v="15"/>
    <n v="11561"/>
    <x v="3"/>
    <s v="TEC-PH-10001944"/>
    <x v="2"/>
    <x v="7"/>
    <x v="1262"/>
    <n v="437.85"/>
    <n v="3"/>
    <n v="0"/>
    <n v="131.35499999999999"/>
  </r>
  <r>
    <n v="9782"/>
    <x v="4914"/>
    <x v="0"/>
    <x v="749"/>
    <d v="2013-09-19T00:00:00"/>
    <s v="Standard Class"/>
    <s v="CL-12565"/>
    <s v="Clay Ludtke"/>
    <x v="0"/>
    <s v="United States"/>
    <x v="85"/>
    <x v="15"/>
    <n v="11561"/>
    <x v="3"/>
    <s v="OFF-BI-10004390"/>
    <x v="1"/>
    <x v="8"/>
    <x v="1155"/>
    <n v="673.56799999999998"/>
    <n v="2"/>
    <n v="0.2"/>
    <n v="252.58799999999999"/>
  </r>
  <r>
    <n v="9783"/>
    <x v="4915"/>
    <x v="1"/>
    <x v="70"/>
    <d v="2012-02-06T00:00:00"/>
    <s v="Second Class"/>
    <s v="EM-13825"/>
    <s v="Elizabeth Moffitt"/>
    <x v="1"/>
    <s v="United States"/>
    <x v="267"/>
    <x v="30"/>
    <n v="7501"/>
    <x v="3"/>
    <s v="OFF-PA-10002120"/>
    <x v="1"/>
    <x v="10"/>
    <x v="514"/>
    <n v="274.8"/>
    <n v="5"/>
    <n v="0"/>
    <n v="134.65199999999999"/>
  </r>
  <r>
    <n v="9784"/>
    <x v="4915"/>
    <x v="1"/>
    <x v="70"/>
    <d v="2012-02-06T00:00:00"/>
    <s v="Second Class"/>
    <s v="EM-13825"/>
    <s v="Elizabeth Moffitt"/>
    <x v="1"/>
    <s v="United States"/>
    <x v="267"/>
    <x v="30"/>
    <n v="7501"/>
    <x v="3"/>
    <s v="OFF-ST-10004340"/>
    <x v="1"/>
    <x v="4"/>
    <x v="809"/>
    <n v="62.18"/>
    <n v="1"/>
    <n v="0"/>
    <n v="16.788599999999999"/>
  </r>
  <r>
    <n v="9785"/>
    <x v="4915"/>
    <x v="1"/>
    <x v="70"/>
    <d v="2012-02-06T00:00:00"/>
    <s v="Second Class"/>
    <s v="EM-13825"/>
    <s v="Elizabeth Moffitt"/>
    <x v="1"/>
    <s v="United States"/>
    <x v="267"/>
    <x v="30"/>
    <n v="7501"/>
    <x v="3"/>
    <s v="FUR-FU-10001847"/>
    <x v="0"/>
    <x v="5"/>
    <x v="1355"/>
    <n v="8.2799999999999994"/>
    <n v="2"/>
    <n v="0"/>
    <n v="2.9807999999999999"/>
  </r>
  <r>
    <n v="9786"/>
    <x v="4916"/>
    <x v="1"/>
    <x v="1231"/>
    <d v="2012-05-13T00:00:00"/>
    <s v="Standard Class"/>
    <s v="ME-17725"/>
    <s v="Max Engle"/>
    <x v="0"/>
    <s v="United States"/>
    <x v="103"/>
    <x v="0"/>
    <n v="40214"/>
    <x v="0"/>
    <s v="OFF-BI-10000962"/>
    <x v="1"/>
    <x v="8"/>
    <x v="1504"/>
    <n v="48.81"/>
    <n v="3"/>
    <n v="0"/>
    <n v="23.916899999999998"/>
  </r>
  <r>
    <n v="9787"/>
    <x v="4917"/>
    <x v="2"/>
    <x v="1127"/>
    <d v="2011-05-11T00:00:00"/>
    <s v="Same Day"/>
    <s v="BG-11035"/>
    <s v="Barry Gonzalez"/>
    <x v="0"/>
    <s v="United States"/>
    <x v="409"/>
    <x v="17"/>
    <n v="23666"/>
    <x v="0"/>
    <s v="FUR-CH-10004754"/>
    <x v="0"/>
    <x v="1"/>
    <x v="1123"/>
    <n v="149.9"/>
    <n v="5"/>
    <n v="0"/>
    <n v="40.472999999999999"/>
  </r>
  <r>
    <n v="9788"/>
    <x v="4918"/>
    <x v="3"/>
    <x v="996"/>
    <d v="2014-02-04T00:00:00"/>
    <s v="Standard Class"/>
    <s v="CJ-12010"/>
    <s v="Caroline Jumper"/>
    <x v="0"/>
    <s v="United States"/>
    <x v="12"/>
    <x v="5"/>
    <n v="77070"/>
    <x v="2"/>
    <s v="FUR-BO-10001811"/>
    <x v="0"/>
    <x v="0"/>
    <x v="779"/>
    <n v="1023.332"/>
    <n v="5"/>
    <n v="0.32"/>
    <n v="-30.097999999999999"/>
  </r>
  <r>
    <n v="9789"/>
    <x v="4918"/>
    <x v="3"/>
    <x v="996"/>
    <d v="2014-02-04T00:00:00"/>
    <s v="Standard Class"/>
    <s v="CJ-12010"/>
    <s v="Caroline Jumper"/>
    <x v="0"/>
    <s v="United States"/>
    <x v="12"/>
    <x v="5"/>
    <n v="77070"/>
    <x v="2"/>
    <s v="FUR-CH-10004063"/>
    <x v="0"/>
    <x v="1"/>
    <x v="120"/>
    <n v="600.55799999999999"/>
    <n v="3"/>
    <n v="0.3"/>
    <n v="-8.5793999999999997"/>
  </r>
  <r>
    <n v="9790"/>
    <x v="4918"/>
    <x v="3"/>
    <x v="996"/>
    <d v="2014-02-04T00:00:00"/>
    <s v="Standard Class"/>
    <s v="CJ-12010"/>
    <s v="Caroline Jumper"/>
    <x v="0"/>
    <s v="United States"/>
    <x v="12"/>
    <x v="5"/>
    <n v="77070"/>
    <x v="2"/>
    <s v="TEC-AC-10004901"/>
    <x v="2"/>
    <x v="11"/>
    <x v="642"/>
    <n v="39.991999999999997"/>
    <n v="1"/>
    <n v="0.2"/>
    <n v="6.9985999999999997"/>
  </r>
  <r>
    <n v="9791"/>
    <x v="4918"/>
    <x v="3"/>
    <x v="996"/>
    <d v="2014-02-04T00:00:00"/>
    <s v="Standard Class"/>
    <s v="CJ-12010"/>
    <s v="Caroline Jumper"/>
    <x v="0"/>
    <s v="United States"/>
    <x v="12"/>
    <x v="5"/>
    <n v="77070"/>
    <x v="2"/>
    <s v="FUR-CH-10001714"/>
    <x v="0"/>
    <x v="1"/>
    <x v="1295"/>
    <n v="211.24600000000001"/>
    <n v="2"/>
    <n v="0.3"/>
    <n v="-66.391599999999997"/>
  </r>
  <r>
    <n v="9792"/>
    <x v="4919"/>
    <x v="2"/>
    <x v="371"/>
    <d v="2011-05-23T00:00:00"/>
    <s v="Second Class"/>
    <s v="KH-16360"/>
    <s v="Katherine Hughes"/>
    <x v="0"/>
    <s v="United States"/>
    <x v="12"/>
    <x v="5"/>
    <n v="77070"/>
    <x v="2"/>
    <s v="OFF-EN-10003134"/>
    <x v="1"/>
    <x v="12"/>
    <x v="33"/>
    <n v="56.064"/>
    <n v="6"/>
    <n v="0.2"/>
    <n v="21.024000000000001"/>
  </r>
  <r>
    <n v="9793"/>
    <x v="4919"/>
    <x v="2"/>
    <x v="371"/>
    <d v="2011-05-23T00:00:00"/>
    <s v="Second Class"/>
    <s v="KH-16360"/>
    <s v="Katherine Hughes"/>
    <x v="0"/>
    <s v="United States"/>
    <x v="12"/>
    <x v="5"/>
    <n v="77070"/>
    <x v="2"/>
    <s v="FUR-CH-10003396"/>
    <x v="0"/>
    <x v="1"/>
    <x v="385"/>
    <n v="107.77200000000001"/>
    <n v="2"/>
    <n v="0.3"/>
    <n v="-29.252400000000002"/>
  </r>
  <r>
    <n v="9794"/>
    <x v="4919"/>
    <x v="2"/>
    <x v="371"/>
    <d v="2011-05-23T00:00:00"/>
    <s v="Second Class"/>
    <s v="KH-16360"/>
    <s v="Katherine Hughes"/>
    <x v="0"/>
    <s v="United States"/>
    <x v="12"/>
    <x v="5"/>
    <n v="77070"/>
    <x v="2"/>
    <s v="OFF-PA-10001560"/>
    <x v="1"/>
    <x v="10"/>
    <x v="664"/>
    <n v="4.8319999999999999"/>
    <n v="1"/>
    <n v="0.2"/>
    <n v="1.6308"/>
  </r>
  <r>
    <n v="9795"/>
    <x v="4919"/>
    <x v="2"/>
    <x v="371"/>
    <d v="2011-05-23T00:00:00"/>
    <s v="Second Class"/>
    <s v="KH-16360"/>
    <s v="Katherine Hughes"/>
    <x v="0"/>
    <s v="United States"/>
    <x v="12"/>
    <x v="5"/>
    <n v="77070"/>
    <x v="2"/>
    <s v="OFF-BI-10000977"/>
    <x v="1"/>
    <x v="8"/>
    <x v="982"/>
    <n v="18.239999999999998"/>
    <n v="3"/>
    <n v="0.8"/>
    <n v="-31.007999999999999"/>
  </r>
  <r>
    <n v="9796"/>
    <x v="4920"/>
    <x v="0"/>
    <x v="206"/>
    <d v="2013-05-29T00:00:00"/>
    <s v="Standard Class"/>
    <s v="SH-19975"/>
    <s v="Sally Hughsby"/>
    <x v="1"/>
    <s v="United States"/>
    <x v="22"/>
    <x v="10"/>
    <n v="60610"/>
    <x v="2"/>
    <s v="OFF-BI-10003429"/>
    <x v="1"/>
    <x v="8"/>
    <x v="844"/>
    <n v="3.798"/>
    <n v="3"/>
    <n v="0.8"/>
    <n v="-5.8868999999999998"/>
  </r>
  <r>
    <n v="9797"/>
    <x v="4921"/>
    <x v="1"/>
    <x v="1026"/>
    <d v="2012-01-17T00:00:00"/>
    <s v="Standard Class"/>
    <s v="CS-12490"/>
    <s v="Cindy Schnelling"/>
    <x v="1"/>
    <s v="United States"/>
    <x v="167"/>
    <x v="24"/>
    <n v="43615"/>
    <x v="3"/>
    <s v="OFF-AR-10001374"/>
    <x v="1"/>
    <x v="6"/>
    <x v="310"/>
    <n v="10.368"/>
    <n v="2"/>
    <n v="0.2"/>
    <n v="1.5551999999999999"/>
  </r>
  <r>
    <n v="9798"/>
    <x v="4921"/>
    <x v="1"/>
    <x v="1026"/>
    <d v="2012-01-17T00:00:00"/>
    <s v="Standard Class"/>
    <s v="CS-12490"/>
    <s v="Cindy Schnelling"/>
    <x v="1"/>
    <s v="United States"/>
    <x v="167"/>
    <x v="24"/>
    <n v="43615"/>
    <x v="3"/>
    <s v="TEC-PH-10004977"/>
    <x v="2"/>
    <x v="7"/>
    <x v="34"/>
    <n v="235.18799999999999"/>
    <n v="2"/>
    <n v="0.4"/>
    <n v="-43.117800000000003"/>
  </r>
  <r>
    <n v="9799"/>
    <x v="4921"/>
    <x v="1"/>
    <x v="1026"/>
    <d v="2012-01-17T00:00:00"/>
    <s v="Standard Class"/>
    <s v="CS-12490"/>
    <s v="Cindy Schnelling"/>
    <x v="1"/>
    <s v="United States"/>
    <x v="167"/>
    <x v="24"/>
    <n v="43615"/>
    <x v="3"/>
    <s v="TEC-PH-10000912"/>
    <x v="2"/>
    <x v="7"/>
    <x v="1330"/>
    <n v="26.376000000000001"/>
    <n v="4"/>
    <n v="0.4"/>
    <n v="2.6375999999999999"/>
  </r>
  <r>
    <n v="9800"/>
    <x v="4921"/>
    <x v="1"/>
    <x v="1026"/>
    <d v="2012-01-17T00:00:00"/>
    <s v="Standard Class"/>
    <s v="CS-12490"/>
    <s v="Cindy Schnelling"/>
    <x v="1"/>
    <s v="United States"/>
    <x v="167"/>
    <x v="24"/>
    <n v="43615"/>
    <x v="3"/>
    <s v="TEC-AC-10000487"/>
    <x v="2"/>
    <x v="11"/>
    <x v="1673"/>
    <n v="10.384"/>
    <n v="2"/>
    <n v="0.2"/>
    <n v="2.2065999999999999"/>
  </r>
  <r>
    <n v="9801"/>
    <x v="4921"/>
    <x v="1"/>
    <x v="1026"/>
    <d v="2012-01-17T00:00:00"/>
    <s v="Standard Class"/>
    <s v="CS-12490"/>
    <s v="Cindy Schnelling"/>
    <x v="1"/>
    <s v="United States"/>
    <x v="167"/>
    <x v="24"/>
    <n v="43615"/>
    <x v="3"/>
    <s v="TEC-PH-10002262"/>
    <x v="2"/>
    <x v="7"/>
    <x v="472"/>
    <n v="107.11799999999999"/>
    <n v="3"/>
    <n v="0.4"/>
    <n v="-21.4236"/>
  </r>
  <r>
    <n v="9802"/>
    <x v="4922"/>
    <x v="3"/>
    <x v="365"/>
    <d v="2014-07-10T00:00:00"/>
    <s v="Standard Class"/>
    <s v="JK-15730"/>
    <s v="Joe Kamberova"/>
    <x v="0"/>
    <s v="United States"/>
    <x v="529"/>
    <x v="1"/>
    <n v="95240"/>
    <x v="1"/>
    <s v="OFF-SU-10000898"/>
    <x v="1"/>
    <x v="14"/>
    <x v="1181"/>
    <n v="97.3"/>
    <n v="7"/>
    <n v="0"/>
    <n v="28.216999999999999"/>
  </r>
  <r>
    <n v="9803"/>
    <x v="4923"/>
    <x v="1"/>
    <x v="1074"/>
    <d v="2012-07-20T00:00:00"/>
    <s v="Second Class"/>
    <s v="PJ-19015"/>
    <s v="Pauline Johnson"/>
    <x v="0"/>
    <s v="United States"/>
    <x v="20"/>
    <x v="15"/>
    <n v="10024"/>
    <x v="3"/>
    <s v="OFF-BI-10004182"/>
    <x v="1"/>
    <x v="8"/>
    <x v="73"/>
    <n v="3.3279999999999998"/>
    <n v="2"/>
    <n v="0.2"/>
    <n v="1.2063999999999999"/>
  </r>
  <r>
    <n v="9804"/>
    <x v="4923"/>
    <x v="1"/>
    <x v="1074"/>
    <d v="2012-07-20T00:00:00"/>
    <s v="Second Class"/>
    <s v="PJ-19015"/>
    <s v="Pauline Johnson"/>
    <x v="0"/>
    <s v="United States"/>
    <x v="20"/>
    <x v="15"/>
    <n v="10024"/>
    <x v="3"/>
    <s v="TEC-PH-10002468"/>
    <x v="2"/>
    <x v="7"/>
    <x v="1210"/>
    <n v="135.99"/>
    <n v="1"/>
    <n v="0"/>
    <n v="36.717300000000002"/>
  </r>
  <r>
    <n v="9805"/>
    <x v="4923"/>
    <x v="1"/>
    <x v="1074"/>
    <d v="2012-07-20T00:00:00"/>
    <s v="Second Class"/>
    <s v="PJ-19015"/>
    <s v="Pauline Johnson"/>
    <x v="0"/>
    <s v="United States"/>
    <x v="20"/>
    <x v="15"/>
    <n v="10024"/>
    <x v="3"/>
    <s v="FUR-FU-10002364"/>
    <x v="0"/>
    <x v="5"/>
    <x v="1231"/>
    <n v="7.38"/>
    <n v="1"/>
    <n v="0"/>
    <n v="2.1402000000000001"/>
  </r>
  <r>
    <n v="9806"/>
    <x v="4924"/>
    <x v="0"/>
    <x v="147"/>
    <d v="2013-10-27T00:00:00"/>
    <s v="Standard Class"/>
    <s v="AP-10720"/>
    <s v="Anne Pryor"/>
    <x v="2"/>
    <s v="United States"/>
    <x v="2"/>
    <x v="2"/>
    <n v="33311"/>
    <x v="0"/>
    <s v="FUR-FU-10002878"/>
    <x v="0"/>
    <x v="5"/>
    <x v="1125"/>
    <n v="45.567999999999998"/>
    <n v="2"/>
    <n v="0.2"/>
    <n v="9.6831999999999994"/>
  </r>
  <r>
    <n v="9807"/>
    <x v="4924"/>
    <x v="0"/>
    <x v="147"/>
    <d v="2013-10-27T00:00:00"/>
    <s v="Standard Class"/>
    <s v="AP-10720"/>
    <s v="Anne Pryor"/>
    <x v="2"/>
    <s v="United States"/>
    <x v="2"/>
    <x v="2"/>
    <n v="33311"/>
    <x v="0"/>
    <s v="OFF-BI-10004817"/>
    <x v="1"/>
    <x v="8"/>
    <x v="1199"/>
    <n v="28.751999999999999"/>
    <n v="8"/>
    <n v="0.7"/>
    <n v="-21.084800000000001"/>
  </r>
  <r>
    <n v="9808"/>
    <x v="4925"/>
    <x v="3"/>
    <x v="944"/>
    <d v="2014-02-08T00:00:00"/>
    <s v="Second Class"/>
    <s v="JW-15955"/>
    <s v="Joni Wasserman"/>
    <x v="0"/>
    <s v="United States"/>
    <x v="253"/>
    <x v="3"/>
    <n v="27604"/>
    <x v="0"/>
    <s v="FUR-CH-10001146"/>
    <x v="0"/>
    <x v="1"/>
    <x v="64"/>
    <n v="194.84800000000001"/>
    <n v="4"/>
    <n v="0.2"/>
    <n v="12.178000000000001"/>
  </r>
  <r>
    <n v="9809"/>
    <x v="4926"/>
    <x v="3"/>
    <x v="246"/>
    <d v="2014-07-27T00:00:00"/>
    <s v="Standard Class"/>
    <s v="PT-19090"/>
    <s v="Pete Takahito"/>
    <x v="0"/>
    <s v="United States"/>
    <x v="22"/>
    <x v="10"/>
    <n v="60623"/>
    <x v="2"/>
    <s v="OFF-BI-10001116"/>
    <x v="1"/>
    <x v="8"/>
    <x v="1066"/>
    <n v="2.1120000000000001"/>
    <n v="2"/>
    <n v="0.8"/>
    <n v="-3.3792"/>
  </r>
  <r>
    <n v="9810"/>
    <x v="4927"/>
    <x v="2"/>
    <x v="845"/>
    <d v="2011-11-11T00:00:00"/>
    <s v="Second Class"/>
    <s v="TB-21595"/>
    <s v="Troy Blackwell"/>
    <x v="0"/>
    <s v="United States"/>
    <x v="32"/>
    <x v="21"/>
    <n v="97206"/>
    <x v="1"/>
    <s v="OFF-PA-10000304"/>
    <x v="1"/>
    <x v="10"/>
    <x v="88"/>
    <n v="25.92"/>
    <n v="5"/>
    <n v="0.2"/>
    <n v="9.0719999999999992"/>
  </r>
  <r>
    <n v="9811"/>
    <x v="4927"/>
    <x v="2"/>
    <x v="845"/>
    <d v="2011-11-11T00:00:00"/>
    <s v="Second Class"/>
    <s v="TB-21595"/>
    <s v="Troy Blackwell"/>
    <x v="0"/>
    <s v="United States"/>
    <x v="32"/>
    <x v="21"/>
    <n v="97206"/>
    <x v="1"/>
    <s v="OFF-AR-10002240"/>
    <x v="1"/>
    <x v="6"/>
    <x v="962"/>
    <n v="120.768"/>
    <n v="4"/>
    <n v="0.2"/>
    <n v="9.0576000000000008"/>
  </r>
  <r>
    <n v="9812"/>
    <x v="4928"/>
    <x v="0"/>
    <x v="581"/>
    <d v="2013-01-12T00:00:00"/>
    <s v="First Class"/>
    <s v="CB-12025"/>
    <s v="Cassandra Brandow"/>
    <x v="0"/>
    <s v="United States"/>
    <x v="522"/>
    <x v="30"/>
    <n v="7017"/>
    <x v="3"/>
    <s v="OFF-PA-10001246"/>
    <x v="1"/>
    <x v="10"/>
    <x v="1392"/>
    <n v="25.92"/>
    <n v="4"/>
    <n v="0"/>
    <n v="12.441599999999999"/>
  </r>
  <r>
    <n v="9813"/>
    <x v="4928"/>
    <x v="0"/>
    <x v="581"/>
    <d v="2013-01-12T00:00:00"/>
    <s v="First Class"/>
    <s v="CB-12025"/>
    <s v="Cassandra Brandow"/>
    <x v="0"/>
    <s v="United States"/>
    <x v="522"/>
    <x v="30"/>
    <n v="7017"/>
    <x v="3"/>
    <s v="OFF-AR-10000658"/>
    <x v="1"/>
    <x v="6"/>
    <x v="328"/>
    <n v="34.65"/>
    <n v="3"/>
    <n v="0"/>
    <n v="9.702"/>
  </r>
  <r>
    <n v="9814"/>
    <x v="4928"/>
    <x v="0"/>
    <x v="581"/>
    <d v="2013-01-12T00:00:00"/>
    <s v="First Class"/>
    <s v="CB-12025"/>
    <s v="Cassandra Brandow"/>
    <x v="0"/>
    <s v="United States"/>
    <x v="522"/>
    <x v="30"/>
    <n v="7017"/>
    <x v="3"/>
    <s v="OFF-PA-10000100"/>
    <x v="1"/>
    <x v="10"/>
    <x v="825"/>
    <n v="204.95"/>
    <n v="5"/>
    <n v="0"/>
    <n v="100.4255"/>
  </r>
  <r>
    <n v="9815"/>
    <x v="4928"/>
    <x v="0"/>
    <x v="581"/>
    <d v="2013-01-12T00:00:00"/>
    <s v="First Class"/>
    <s v="CB-12025"/>
    <s v="Cassandra Brandow"/>
    <x v="0"/>
    <s v="United States"/>
    <x v="522"/>
    <x v="30"/>
    <n v="7017"/>
    <x v="3"/>
    <s v="OFF-BI-10004233"/>
    <x v="1"/>
    <x v="8"/>
    <x v="1377"/>
    <n v="79.95"/>
    <n v="5"/>
    <n v="0"/>
    <n v="38.375999999999998"/>
  </r>
  <r>
    <n v="9816"/>
    <x v="4929"/>
    <x v="1"/>
    <x v="1214"/>
    <d v="2012-12-06T00:00:00"/>
    <s v="Standard Class"/>
    <s v="AG-10495"/>
    <s v="Andrew Gjertsen"/>
    <x v="1"/>
    <s v="United States"/>
    <x v="84"/>
    <x v="2"/>
    <n v="33710"/>
    <x v="0"/>
    <s v="OFF-PA-10002581"/>
    <x v="1"/>
    <x v="10"/>
    <x v="1300"/>
    <n v="173.488"/>
    <n v="7"/>
    <n v="0.2"/>
    <n v="54.215000000000003"/>
  </r>
  <r>
    <n v="9817"/>
    <x v="4929"/>
    <x v="1"/>
    <x v="1214"/>
    <d v="2012-12-06T00:00:00"/>
    <s v="Standard Class"/>
    <s v="AG-10495"/>
    <s v="Andrew Gjertsen"/>
    <x v="1"/>
    <s v="United States"/>
    <x v="84"/>
    <x v="2"/>
    <n v="33710"/>
    <x v="0"/>
    <s v="OFF-ST-10000046"/>
    <x v="1"/>
    <x v="4"/>
    <x v="757"/>
    <n v="516.96"/>
    <n v="4"/>
    <n v="0.2"/>
    <n v="-6.4619999999999997"/>
  </r>
  <r>
    <n v="9818"/>
    <x v="4929"/>
    <x v="1"/>
    <x v="1214"/>
    <d v="2012-12-06T00:00:00"/>
    <s v="Standard Class"/>
    <s v="AG-10495"/>
    <s v="Andrew Gjertsen"/>
    <x v="1"/>
    <s v="United States"/>
    <x v="84"/>
    <x v="2"/>
    <n v="33710"/>
    <x v="0"/>
    <s v="FUR-FU-10001185"/>
    <x v="0"/>
    <x v="5"/>
    <x v="1414"/>
    <n v="173.208"/>
    <n v="7"/>
    <n v="0.2"/>
    <n v="45.467100000000002"/>
  </r>
  <r>
    <n v="9819"/>
    <x v="4929"/>
    <x v="1"/>
    <x v="1214"/>
    <d v="2012-12-06T00:00:00"/>
    <s v="Standard Class"/>
    <s v="AG-10495"/>
    <s v="Andrew Gjertsen"/>
    <x v="1"/>
    <s v="United States"/>
    <x v="84"/>
    <x v="2"/>
    <n v="33710"/>
    <x v="0"/>
    <s v="OFF-AR-10003856"/>
    <x v="1"/>
    <x v="6"/>
    <x v="444"/>
    <n v="4.4480000000000004"/>
    <n v="2"/>
    <n v="0.2"/>
    <n v="0.33360000000000001"/>
  </r>
  <r>
    <n v="9820"/>
    <x v="4929"/>
    <x v="1"/>
    <x v="1214"/>
    <d v="2012-12-06T00:00:00"/>
    <s v="Standard Class"/>
    <s v="AG-10495"/>
    <s v="Andrew Gjertsen"/>
    <x v="1"/>
    <s v="United States"/>
    <x v="84"/>
    <x v="2"/>
    <n v="33710"/>
    <x v="0"/>
    <s v="OFF-LA-10001982"/>
    <x v="1"/>
    <x v="2"/>
    <x v="1529"/>
    <n v="9"/>
    <n v="3"/>
    <n v="0.2"/>
    <n v="3.15"/>
  </r>
  <r>
    <n v="9821"/>
    <x v="4929"/>
    <x v="1"/>
    <x v="1214"/>
    <d v="2012-12-06T00:00:00"/>
    <s v="Standard Class"/>
    <s v="AG-10495"/>
    <s v="Andrew Gjertsen"/>
    <x v="1"/>
    <s v="United States"/>
    <x v="84"/>
    <x v="2"/>
    <n v="33710"/>
    <x v="0"/>
    <s v="OFF-PA-10001215"/>
    <x v="1"/>
    <x v="10"/>
    <x v="1717"/>
    <n v="42.24"/>
    <n v="10"/>
    <n v="0.2"/>
    <n v="13.2"/>
  </r>
  <r>
    <n v="9822"/>
    <x v="4929"/>
    <x v="1"/>
    <x v="1214"/>
    <d v="2012-12-06T00:00:00"/>
    <s v="Standard Class"/>
    <s v="AG-10495"/>
    <s v="Andrew Gjertsen"/>
    <x v="1"/>
    <s v="United States"/>
    <x v="84"/>
    <x v="2"/>
    <n v="33710"/>
    <x v="0"/>
    <s v="OFF-BI-10002429"/>
    <x v="1"/>
    <x v="8"/>
    <x v="467"/>
    <n v="18.263999999999999"/>
    <n v="2"/>
    <n v="0.7"/>
    <n v="-13.393599999999999"/>
  </r>
  <r>
    <n v="9823"/>
    <x v="4930"/>
    <x v="2"/>
    <x v="860"/>
    <d v="2011-08-19T00:00:00"/>
    <s v="Standard Class"/>
    <s v="BD-11605"/>
    <s v="Brian Dahlen"/>
    <x v="0"/>
    <s v="United States"/>
    <x v="8"/>
    <x v="1"/>
    <n v="94122"/>
    <x v="1"/>
    <s v="OFF-AP-10003287"/>
    <x v="1"/>
    <x v="9"/>
    <x v="538"/>
    <n v="152.91"/>
    <n v="3"/>
    <n v="0"/>
    <n v="42.814799999999998"/>
  </r>
  <r>
    <n v="9824"/>
    <x v="4930"/>
    <x v="2"/>
    <x v="860"/>
    <d v="2011-08-19T00:00:00"/>
    <s v="Standard Class"/>
    <s v="BD-11605"/>
    <s v="Brian Dahlen"/>
    <x v="0"/>
    <s v="United States"/>
    <x v="8"/>
    <x v="1"/>
    <n v="94122"/>
    <x v="1"/>
    <s v="OFF-PA-10000167"/>
    <x v="1"/>
    <x v="10"/>
    <x v="1071"/>
    <n v="92.94"/>
    <n v="3"/>
    <n v="0"/>
    <n v="41.823"/>
  </r>
  <r>
    <n v="9825"/>
    <x v="4930"/>
    <x v="2"/>
    <x v="860"/>
    <d v="2011-08-19T00:00:00"/>
    <s v="Standard Class"/>
    <s v="BD-11605"/>
    <s v="Brian Dahlen"/>
    <x v="0"/>
    <s v="United States"/>
    <x v="8"/>
    <x v="1"/>
    <n v="94122"/>
    <x v="1"/>
    <s v="OFF-BI-10002309"/>
    <x v="1"/>
    <x v="8"/>
    <x v="78"/>
    <n v="17.856000000000002"/>
    <n v="4"/>
    <n v="0.2"/>
    <n v="6.2496"/>
  </r>
  <r>
    <n v="9826"/>
    <x v="4930"/>
    <x v="2"/>
    <x v="860"/>
    <d v="2011-08-19T00:00:00"/>
    <s v="Standard Class"/>
    <s v="BD-11605"/>
    <s v="Brian Dahlen"/>
    <x v="0"/>
    <s v="United States"/>
    <x v="8"/>
    <x v="1"/>
    <n v="94122"/>
    <x v="1"/>
    <s v="OFF-BI-10003638"/>
    <x v="1"/>
    <x v="8"/>
    <x v="607"/>
    <n v="46.44"/>
    <n v="3"/>
    <n v="0.2"/>
    <n v="15.093"/>
  </r>
  <r>
    <n v="9827"/>
    <x v="4930"/>
    <x v="2"/>
    <x v="860"/>
    <d v="2011-08-19T00:00:00"/>
    <s v="Standard Class"/>
    <s v="BD-11605"/>
    <s v="Brian Dahlen"/>
    <x v="0"/>
    <s v="United States"/>
    <x v="8"/>
    <x v="1"/>
    <n v="94122"/>
    <x v="1"/>
    <s v="FUR-CH-10003833"/>
    <x v="0"/>
    <x v="1"/>
    <x v="1200"/>
    <n v="195.136"/>
    <n v="4"/>
    <n v="0.2"/>
    <n v="-12.196"/>
  </r>
  <r>
    <n v="9828"/>
    <x v="4931"/>
    <x v="3"/>
    <x v="249"/>
    <d v="2014-06-27T00:00:00"/>
    <s v="Standard Class"/>
    <s v="JS-15685"/>
    <s v="Jim Sink"/>
    <x v="1"/>
    <s v="United States"/>
    <x v="20"/>
    <x v="15"/>
    <n v="10035"/>
    <x v="3"/>
    <s v="OFF-ST-10001511"/>
    <x v="1"/>
    <x v="4"/>
    <x v="551"/>
    <n v="129.30000000000001"/>
    <n v="2"/>
    <n v="0"/>
    <n v="6.4649999999999999"/>
  </r>
  <r>
    <n v="9829"/>
    <x v="4931"/>
    <x v="3"/>
    <x v="249"/>
    <d v="2014-06-27T00:00:00"/>
    <s v="Standard Class"/>
    <s v="JS-15685"/>
    <s v="Jim Sink"/>
    <x v="1"/>
    <s v="United States"/>
    <x v="20"/>
    <x v="15"/>
    <n v="10035"/>
    <x v="3"/>
    <s v="OFF-BI-10004728"/>
    <x v="1"/>
    <x v="8"/>
    <x v="539"/>
    <n v="11.568"/>
    <n v="3"/>
    <n v="0.2"/>
    <n v="3.7595999999999998"/>
  </r>
  <r>
    <n v="9830"/>
    <x v="4932"/>
    <x v="3"/>
    <x v="11"/>
    <d v="2014-07-24T00:00:00"/>
    <s v="Standard Class"/>
    <s v="NF-18385"/>
    <s v="Natalie Fritzler"/>
    <x v="0"/>
    <s v="United States"/>
    <x v="35"/>
    <x v="3"/>
    <n v="28205"/>
    <x v="0"/>
    <s v="FUR-CH-10004218"/>
    <x v="0"/>
    <x v="1"/>
    <x v="38"/>
    <n v="242.352"/>
    <n v="3"/>
    <n v="0.2"/>
    <n v="15.147"/>
  </r>
  <r>
    <n v="9831"/>
    <x v="4933"/>
    <x v="2"/>
    <x v="757"/>
    <d v="2011-12-18T00:00:00"/>
    <s v="Second Class"/>
    <s v="SC-20305"/>
    <s v="Sean Christensen"/>
    <x v="0"/>
    <s v="United States"/>
    <x v="486"/>
    <x v="5"/>
    <n v="77705"/>
    <x v="2"/>
    <s v="TEC-AC-10004171"/>
    <x v="2"/>
    <x v="11"/>
    <x v="1312"/>
    <n v="319.96800000000002"/>
    <n v="4"/>
    <n v="0.2"/>
    <n v="95.990399999999994"/>
  </r>
  <r>
    <n v="9832"/>
    <x v="4933"/>
    <x v="2"/>
    <x v="757"/>
    <d v="2011-12-18T00:00:00"/>
    <s v="Second Class"/>
    <s v="SC-20305"/>
    <s v="Sean Christensen"/>
    <x v="0"/>
    <s v="United States"/>
    <x v="486"/>
    <x v="5"/>
    <n v="77705"/>
    <x v="2"/>
    <s v="FUR-FU-10001706"/>
    <x v="0"/>
    <x v="5"/>
    <x v="50"/>
    <n v="8.6240000000000006"/>
    <n v="7"/>
    <n v="0.6"/>
    <n v="-2.5872000000000002"/>
  </r>
  <r>
    <n v="9833"/>
    <x v="4934"/>
    <x v="2"/>
    <x v="598"/>
    <d v="2011-05-22T00:00:00"/>
    <s v="Second Class"/>
    <s v="GA-14515"/>
    <s v="George Ashbrook"/>
    <x v="0"/>
    <s v="United States"/>
    <x v="61"/>
    <x v="5"/>
    <n v="75220"/>
    <x v="2"/>
    <s v="OFF-PA-10001526"/>
    <x v="1"/>
    <x v="10"/>
    <x v="1030"/>
    <n v="3.984"/>
    <n v="1"/>
    <n v="0.2"/>
    <n v="1.4441999999999999"/>
  </r>
  <r>
    <n v="9834"/>
    <x v="4935"/>
    <x v="3"/>
    <x v="32"/>
    <d v="2014-09-20T00:00:00"/>
    <s v="Standard Class"/>
    <s v="CY-12745"/>
    <s v="Craig Yedwab"/>
    <x v="1"/>
    <s v="United States"/>
    <x v="24"/>
    <x v="24"/>
    <n v="45503"/>
    <x v="3"/>
    <s v="TEC-AC-10002001"/>
    <x v="2"/>
    <x v="11"/>
    <x v="262"/>
    <n v="895.94399999999996"/>
    <n v="7"/>
    <n v="0.2"/>
    <n v="190.38810000000001"/>
  </r>
  <r>
    <n v="9835"/>
    <x v="4936"/>
    <x v="0"/>
    <x v="1155"/>
    <d v="2013-10-13T00:00:00"/>
    <s v="First Class"/>
    <s v="WB-21850"/>
    <s v="William Brown"/>
    <x v="0"/>
    <s v="United States"/>
    <x v="189"/>
    <x v="5"/>
    <n v="77571"/>
    <x v="2"/>
    <s v="FUR-FU-10004963"/>
    <x v="0"/>
    <x v="5"/>
    <x v="1434"/>
    <n v="14"/>
    <n v="4"/>
    <n v="0.6"/>
    <n v="-6.3"/>
  </r>
  <r>
    <n v="9836"/>
    <x v="4936"/>
    <x v="0"/>
    <x v="1155"/>
    <d v="2013-10-13T00:00:00"/>
    <s v="First Class"/>
    <s v="WB-21850"/>
    <s v="William Brown"/>
    <x v="0"/>
    <s v="United States"/>
    <x v="189"/>
    <x v="5"/>
    <n v="77571"/>
    <x v="2"/>
    <s v="OFF-BI-10001597"/>
    <x v="1"/>
    <x v="8"/>
    <x v="790"/>
    <n v="16.391999999999999"/>
    <n v="2"/>
    <n v="0.8"/>
    <n v="-26.2272"/>
  </r>
  <r>
    <n v="9837"/>
    <x v="4937"/>
    <x v="0"/>
    <x v="477"/>
    <d v="2013-02-10T00:00:00"/>
    <s v="Standard Class"/>
    <s v="DL-12865"/>
    <s v="Dan Lawera"/>
    <x v="0"/>
    <s v="United States"/>
    <x v="85"/>
    <x v="1"/>
    <n v="90805"/>
    <x v="1"/>
    <s v="OFF-PA-10000141"/>
    <x v="1"/>
    <x v="10"/>
    <x v="821"/>
    <n v="10.9"/>
    <n v="5"/>
    <n v="0"/>
    <n v="5.1230000000000002"/>
  </r>
  <r>
    <n v="9838"/>
    <x v="4937"/>
    <x v="0"/>
    <x v="477"/>
    <d v="2013-02-10T00:00:00"/>
    <s v="Standard Class"/>
    <s v="DL-12865"/>
    <s v="Dan Lawera"/>
    <x v="0"/>
    <s v="United States"/>
    <x v="85"/>
    <x v="1"/>
    <n v="90805"/>
    <x v="1"/>
    <s v="OFF-LA-10003923"/>
    <x v="1"/>
    <x v="2"/>
    <x v="424"/>
    <n v="29.6"/>
    <n v="2"/>
    <n v="0"/>
    <n v="14.8"/>
  </r>
  <r>
    <n v="9839"/>
    <x v="4937"/>
    <x v="0"/>
    <x v="477"/>
    <d v="2013-02-10T00:00:00"/>
    <s v="Standard Class"/>
    <s v="DL-12865"/>
    <s v="Dan Lawera"/>
    <x v="0"/>
    <s v="United States"/>
    <x v="85"/>
    <x v="1"/>
    <n v="90805"/>
    <x v="1"/>
    <s v="OFF-LA-10001771"/>
    <x v="1"/>
    <x v="2"/>
    <x v="1119"/>
    <n v="4.9800000000000004"/>
    <n v="1"/>
    <n v="0"/>
    <n v="2.2907999999999999"/>
  </r>
  <r>
    <n v="9840"/>
    <x v="4937"/>
    <x v="0"/>
    <x v="477"/>
    <d v="2013-02-10T00:00:00"/>
    <s v="Standard Class"/>
    <s v="DL-12865"/>
    <s v="Dan Lawera"/>
    <x v="0"/>
    <s v="United States"/>
    <x v="85"/>
    <x v="1"/>
    <n v="90805"/>
    <x v="1"/>
    <s v="TEC-CO-10001943"/>
    <x v="2"/>
    <x v="16"/>
    <x v="1666"/>
    <n v="479.976"/>
    <n v="3"/>
    <n v="0.2"/>
    <n v="161.99189999999999"/>
  </r>
  <r>
    <n v="9841"/>
    <x v="4937"/>
    <x v="0"/>
    <x v="477"/>
    <d v="2013-02-10T00:00:00"/>
    <s v="Standard Class"/>
    <s v="DL-12865"/>
    <s v="Dan Lawera"/>
    <x v="0"/>
    <s v="United States"/>
    <x v="85"/>
    <x v="1"/>
    <n v="90805"/>
    <x v="1"/>
    <s v="TEC-PH-10003356"/>
    <x v="2"/>
    <x v="7"/>
    <x v="1689"/>
    <n v="44.735999999999997"/>
    <n v="8"/>
    <n v="0.2"/>
    <n v="4.4736000000000002"/>
  </r>
  <r>
    <n v="9842"/>
    <x v="4937"/>
    <x v="0"/>
    <x v="477"/>
    <d v="2013-02-10T00:00:00"/>
    <s v="Standard Class"/>
    <s v="DL-12865"/>
    <s v="Dan Lawera"/>
    <x v="0"/>
    <s v="United States"/>
    <x v="85"/>
    <x v="1"/>
    <n v="90805"/>
    <x v="1"/>
    <s v="OFF-AR-10002255"/>
    <x v="1"/>
    <x v="6"/>
    <x v="814"/>
    <n v="5.76"/>
    <n v="2"/>
    <n v="0"/>
    <n v="1.6704000000000001"/>
  </r>
  <r>
    <n v="9843"/>
    <x v="4937"/>
    <x v="0"/>
    <x v="477"/>
    <d v="2013-02-10T00:00:00"/>
    <s v="Standard Class"/>
    <s v="DL-12865"/>
    <s v="Dan Lawera"/>
    <x v="0"/>
    <s v="United States"/>
    <x v="85"/>
    <x v="1"/>
    <n v="90805"/>
    <x v="1"/>
    <s v="FUR-CH-10000665"/>
    <x v="0"/>
    <x v="1"/>
    <x v="656"/>
    <n v="483.13600000000002"/>
    <n v="4"/>
    <n v="0.2"/>
    <n v="60.392000000000003"/>
  </r>
  <r>
    <n v="9844"/>
    <x v="4938"/>
    <x v="2"/>
    <x v="561"/>
    <d v="2011-06-06T00:00:00"/>
    <s v="First Class"/>
    <s v="RE-19450"/>
    <s v="Richard Eichhorn"/>
    <x v="0"/>
    <s v="United States"/>
    <x v="27"/>
    <x v="10"/>
    <n v="62521"/>
    <x v="2"/>
    <s v="OFF-LA-10001771"/>
    <x v="1"/>
    <x v="2"/>
    <x v="1119"/>
    <n v="15.936"/>
    <n v="4"/>
    <n v="0.2"/>
    <n v="5.1791999999999998"/>
  </r>
  <r>
    <n v="9845"/>
    <x v="4938"/>
    <x v="2"/>
    <x v="561"/>
    <d v="2011-06-06T00:00:00"/>
    <s v="First Class"/>
    <s v="RE-19450"/>
    <s v="Richard Eichhorn"/>
    <x v="0"/>
    <s v="United States"/>
    <x v="27"/>
    <x v="10"/>
    <n v="62521"/>
    <x v="2"/>
    <s v="FUR-FU-10001475"/>
    <x v="0"/>
    <x v="5"/>
    <x v="499"/>
    <n v="61.543999999999997"/>
    <n v="7"/>
    <n v="0.6"/>
    <n v="-40.003599999999999"/>
  </r>
  <r>
    <n v="9846"/>
    <x v="4938"/>
    <x v="2"/>
    <x v="561"/>
    <d v="2011-06-06T00:00:00"/>
    <s v="First Class"/>
    <s v="RE-19450"/>
    <s v="Richard Eichhorn"/>
    <x v="0"/>
    <s v="United States"/>
    <x v="27"/>
    <x v="10"/>
    <n v="62521"/>
    <x v="2"/>
    <s v="OFF-ST-10000877"/>
    <x v="1"/>
    <x v="4"/>
    <x v="1104"/>
    <n v="132.696"/>
    <n v="3"/>
    <n v="0.2"/>
    <n v="9.9521999999999995"/>
  </r>
  <r>
    <n v="9847"/>
    <x v="4939"/>
    <x v="3"/>
    <x v="264"/>
    <d v="2014-05-09T00:00:00"/>
    <s v="Second Class"/>
    <s v="MH-17290"/>
    <s v="Marc Harrigan"/>
    <x v="2"/>
    <s v="United States"/>
    <x v="1"/>
    <x v="1"/>
    <n v="90008"/>
    <x v="1"/>
    <s v="OFF-AP-10001492"/>
    <x v="1"/>
    <x v="9"/>
    <x v="22"/>
    <n v="43.1"/>
    <n v="5"/>
    <n v="0"/>
    <n v="11.206"/>
  </r>
  <r>
    <n v="9848"/>
    <x v="4939"/>
    <x v="3"/>
    <x v="264"/>
    <d v="2014-05-09T00:00:00"/>
    <s v="Second Class"/>
    <s v="MH-17290"/>
    <s v="Marc Harrigan"/>
    <x v="2"/>
    <s v="United States"/>
    <x v="1"/>
    <x v="1"/>
    <n v="90008"/>
    <x v="1"/>
    <s v="FUR-FU-10004188"/>
    <x v="0"/>
    <x v="5"/>
    <x v="734"/>
    <n v="511.5"/>
    <n v="5"/>
    <n v="0"/>
    <n v="132.99"/>
  </r>
  <r>
    <n v="9849"/>
    <x v="4939"/>
    <x v="3"/>
    <x v="264"/>
    <d v="2014-05-09T00:00:00"/>
    <s v="Second Class"/>
    <s v="MH-17290"/>
    <s v="Marc Harrigan"/>
    <x v="2"/>
    <s v="United States"/>
    <x v="1"/>
    <x v="1"/>
    <n v="90008"/>
    <x v="1"/>
    <s v="OFF-BI-10004330"/>
    <x v="1"/>
    <x v="8"/>
    <x v="795"/>
    <n v="147.91999999999999"/>
    <n v="5"/>
    <n v="0.2"/>
    <n v="46.225000000000001"/>
  </r>
  <r>
    <n v="9850"/>
    <x v="4940"/>
    <x v="2"/>
    <x v="791"/>
    <d v="2011-04-18T00:00:00"/>
    <s v="Standard Class"/>
    <s v="EH-13765"/>
    <s v="Edward Hooks"/>
    <x v="1"/>
    <s v="United States"/>
    <x v="529"/>
    <x v="1"/>
    <n v="95240"/>
    <x v="1"/>
    <s v="OFF-AR-10002987"/>
    <x v="1"/>
    <x v="6"/>
    <x v="1553"/>
    <n v="39.68"/>
    <n v="2"/>
    <n v="0"/>
    <n v="16.268799999999999"/>
  </r>
  <r>
    <n v="9851"/>
    <x v="4941"/>
    <x v="0"/>
    <x v="440"/>
    <d v="2013-07-05T00:00:00"/>
    <s v="Standard Class"/>
    <s v="EH-13765"/>
    <s v="Edward Hooks"/>
    <x v="1"/>
    <s v="United States"/>
    <x v="20"/>
    <x v="15"/>
    <n v="10009"/>
    <x v="3"/>
    <s v="FUR-FU-10000732"/>
    <x v="0"/>
    <x v="5"/>
    <x v="540"/>
    <n v="12.56"/>
    <n v="2"/>
    <n v="0"/>
    <n v="4.0191999999999997"/>
  </r>
  <r>
    <n v="9852"/>
    <x v="4941"/>
    <x v="0"/>
    <x v="440"/>
    <d v="2013-07-05T00:00:00"/>
    <s v="Standard Class"/>
    <s v="EH-13765"/>
    <s v="Edward Hooks"/>
    <x v="1"/>
    <s v="United States"/>
    <x v="20"/>
    <x v="15"/>
    <n v="10009"/>
    <x v="3"/>
    <s v="OFF-BI-10001670"/>
    <x v="1"/>
    <x v="8"/>
    <x v="438"/>
    <n v="90.48"/>
    <n v="3"/>
    <n v="0.2"/>
    <n v="33.93"/>
  </r>
  <r>
    <n v="9853"/>
    <x v="4941"/>
    <x v="0"/>
    <x v="440"/>
    <d v="2013-07-05T00:00:00"/>
    <s v="Standard Class"/>
    <s v="EH-13765"/>
    <s v="Edward Hooks"/>
    <x v="1"/>
    <s v="United States"/>
    <x v="20"/>
    <x v="15"/>
    <n v="10009"/>
    <x v="3"/>
    <s v="OFF-PA-10000533"/>
    <x v="1"/>
    <x v="10"/>
    <x v="1196"/>
    <n v="13.08"/>
    <n v="2"/>
    <n v="0"/>
    <n v="6.0167999999999999"/>
  </r>
  <r>
    <n v="9854"/>
    <x v="4941"/>
    <x v="0"/>
    <x v="440"/>
    <d v="2013-07-05T00:00:00"/>
    <s v="Standard Class"/>
    <s v="EH-13765"/>
    <s v="Edward Hooks"/>
    <x v="1"/>
    <s v="United States"/>
    <x v="20"/>
    <x v="15"/>
    <n v="10009"/>
    <x v="3"/>
    <s v="FUR-FU-10002253"/>
    <x v="0"/>
    <x v="5"/>
    <x v="587"/>
    <n v="214.7"/>
    <n v="5"/>
    <n v="0"/>
    <n v="83.733000000000004"/>
  </r>
  <r>
    <n v="9855"/>
    <x v="4942"/>
    <x v="3"/>
    <x v="249"/>
    <d v="2014-06-24T00:00:00"/>
    <s v="Standard Class"/>
    <s v="GA-14515"/>
    <s v="George Ashbrook"/>
    <x v="0"/>
    <s v="United States"/>
    <x v="8"/>
    <x v="1"/>
    <n v="94109"/>
    <x v="1"/>
    <s v="FUR-FU-10002396"/>
    <x v="0"/>
    <x v="5"/>
    <x v="1581"/>
    <n v="50.32"/>
    <n v="4"/>
    <n v="0"/>
    <n v="21.134399999999999"/>
  </r>
  <r>
    <n v="9856"/>
    <x v="4942"/>
    <x v="3"/>
    <x v="249"/>
    <d v="2014-06-24T00:00:00"/>
    <s v="Standard Class"/>
    <s v="GA-14515"/>
    <s v="George Ashbrook"/>
    <x v="0"/>
    <s v="United States"/>
    <x v="8"/>
    <x v="1"/>
    <n v="94109"/>
    <x v="1"/>
    <s v="OFF-PA-10004438"/>
    <x v="1"/>
    <x v="10"/>
    <x v="1472"/>
    <n v="24.56"/>
    <n v="2"/>
    <n v="0"/>
    <n v="11.543200000000001"/>
  </r>
  <r>
    <n v="9857"/>
    <x v="4943"/>
    <x v="2"/>
    <x v="1232"/>
    <d v="2011-11-11T00:00:00"/>
    <s v="Standard Class"/>
    <s v="GA-14515"/>
    <s v="George Ashbrook"/>
    <x v="0"/>
    <s v="United States"/>
    <x v="38"/>
    <x v="32"/>
    <n v="31907"/>
    <x v="0"/>
    <s v="OFF-PA-10000587"/>
    <x v="1"/>
    <x v="10"/>
    <x v="57"/>
    <n v="43.68"/>
    <n v="6"/>
    <n v="0"/>
    <n v="20.9664"/>
  </r>
  <r>
    <n v="9858"/>
    <x v="4944"/>
    <x v="1"/>
    <x v="514"/>
    <d v="2012-03-30T00:00:00"/>
    <s v="Standard Class"/>
    <s v="EB-13840"/>
    <s v="Ellis Ballard"/>
    <x v="1"/>
    <s v="United States"/>
    <x v="4"/>
    <x v="4"/>
    <n v="98103"/>
    <x v="1"/>
    <s v="FUR-TA-10001889"/>
    <x v="0"/>
    <x v="3"/>
    <x v="406"/>
    <n v="3393.68"/>
    <n v="8"/>
    <n v="0"/>
    <n v="610.86239999999998"/>
  </r>
  <r>
    <n v="9859"/>
    <x v="4945"/>
    <x v="3"/>
    <x v="424"/>
    <d v="2014-01-21T00:00:00"/>
    <s v="Standard Class"/>
    <s v="HR-14770"/>
    <s v="Hallie Redmond"/>
    <x v="2"/>
    <s v="United States"/>
    <x v="102"/>
    <x v="14"/>
    <n v="47374"/>
    <x v="2"/>
    <s v="OFF-ST-10001590"/>
    <x v="1"/>
    <x v="4"/>
    <x v="146"/>
    <n v="67.400000000000006"/>
    <n v="5"/>
    <n v="0"/>
    <n v="17.524000000000001"/>
  </r>
  <r>
    <n v="9860"/>
    <x v="4945"/>
    <x v="3"/>
    <x v="424"/>
    <d v="2014-01-21T00:00:00"/>
    <s v="Standard Class"/>
    <s v="HR-14770"/>
    <s v="Hallie Redmond"/>
    <x v="2"/>
    <s v="United States"/>
    <x v="102"/>
    <x v="14"/>
    <n v="47374"/>
    <x v="2"/>
    <s v="OFF-FA-10003472"/>
    <x v="1"/>
    <x v="13"/>
    <x v="240"/>
    <n v="2.52"/>
    <n v="2"/>
    <n v="0"/>
    <n v="0.1008"/>
  </r>
  <r>
    <n v="9861"/>
    <x v="4945"/>
    <x v="3"/>
    <x v="424"/>
    <d v="2014-01-21T00:00:00"/>
    <s v="Standard Class"/>
    <s v="HR-14770"/>
    <s v="Hallie Redmond"/>
    <x v="2"/>
    <s v="United States"/>
    <x v="102"/>
    <x v="14"/>
    <n v="47374"/>
    <x v="2"/>
    <s v="TEC-PH-10000169"/>
    <x v="2"/>
    <x v="7"/>
    <x v="1029"/>
    <n v="67.8"/>
    <n v="4"/>
    <n v="0"/>
    <n v="1.3560000000000001"/>
  </r>
  <r>
    <n v="9862"/>
    <x v="4945"/>
    <x v="3"/>
    <x v="424"/>
    <d v="2014-01-21T00:00:00"/>
    <s v="Standard Class"/>
    <s v="HR-14770"/>
    <s v="Hallie Redmond"/>
    <x v="2"/>
    <s v="United States"/>
    <x v="102"/>
    <x v="14"/>
    <n v="47374"/>
    <x v="2"/>
    <s v="OFF-ST-10002562"/>
    <x v="1"/>
    <x v="4"/>
    <x v="33"/>
    <n v="18.760000000000002"/>
    <n v="2"/>
    <n v="0"/>
    <n v="5.2527999999999997"/>
  </r>
  <r>
    <n v="9863"/>
    <x v="4945"/>
    <x v="3"/>
    <x v="424"/>
    <d v="2014-01-21T00:00:00"/>
    <s v="Standard Class"/>
    <s v="HR-14770"/>
    <s v="Hallie Redmond"/>
    <x v="2"/>
    <s v="United States"/>
    <x v="102"/>
    <x v="14"/>
    <n v="47374"/>
    <x v="2"/>
    <s v="TEC-AC-10001445"/>
    <x v="2"/>
    <x v="11"/>
    <x v="422"/>
    <n v="12.12"/>
    <n v="4"/>
    <n v="0"/>
    <n v="2.5451999999999999"/>
  </r>
  <r>
    <n v="9864"/>
    <x v="4945"/>
    <x v="3"/>
    <x v="424"/>
    <d v="2014-01-21T00:00:00"/>
    <s v="Standard Class"/>
    <s v="HR-14770"/>
    <s v="Hallie Redmond"/>
    <x v="2"/>
    <s v="United States"/>
    <x v="102"/>
    <x v="14"/>
    <n v="47374"/>
    <x v="2"/>
    <s v="OFF-PA-10004156"/>
    <x v="1"/>
    <x v="10"/>
    <x v="743"/>
    <n v="11.34"/>
    <n v="1"/>
    <n v="0"/>
    <n v="5.5566000000000004"/>
  </r>
  <r>
    <n v="9865"/>
    <x v="4945"/>
    <x v="3"/>
    <x v="424"/>
    <d v="2014-01-21T00:00:00"/>
    <s v="Standard Class"/>
    <s v="HR-14770"/>
    <s v="Hallie Redmond"/>
    <x v="2"/>
    <s v="United States"/>
    <x v="102"/>
    <x v="14"/>
    <n v="47374"/>
    <x v="2"/>
    <s v="TEC-AC-10004469"/>
    <x v="2"/>
    <x v="11"/>
    <x v="238"/>
    <n v="159.80000000000001"/>
    <n v="4"/>
    <n v="0"/>
    <n v="70.311999999999998"/>
  </r>
  <r>
    <n v="9866"/>
    <x v="4945"/>
    <x v="3"/>
    <x v="424"/>
    <d v="2014-01-21T00:00:00"/>
    <s v="Standard Class"/>
    <s v="HR-14770"/>
    <s v="Hallie Redmond"/>
    <x v="2"/>
    <s v="United States"/>
    <x v="102"/>
    <x v="14"/>
    <n v="47374"/>
    <x v="2"/>
    <s v="FUR-FU-10001037"/>
    <x v="0"/>
    <x v="5"/>
    <x v="1160"/>
    <n v="18.96"/>
    <n v="2"/>
    <n v="0"/>
    <n v="8.532"/>
  </r>
  <r>
    <n v="9867"/>
    <x v="4946"/>
    <x v="1"/>
    <x v="514"/>
    <d v="2012-03-28T00:00:00"/>
    <s v="Second Class"/>
    <s v="SM-20950"/>
    <s v="Suzanne McNair"/>
    <x v="1"/>
    <s v="United States"/>
    <x v="20"/>
    <x v="15"/>
    <n v="10009"/>
    <x v="3"/>
    <s v="OFF-ST-10002615"/>
    <x v="1"/>
    <x v="4"/>
    <x v="1427"/>
    <n v="1085.42"/>
    <n v="7"/>
    <n v="0"/>
    <n v="282.20920000000001"/>
  </r>
  <r>
    <n v="9868"/>
    <x v="4946"/>
    <x v="1"/>
    <x v="514"/>
    <d v="2012-03-28T00:00:00"/>
    <s v="Second Class"/>
    <s v="SM-20950"/>
    <s v="Suzanne McNair"/>
    <x v="1"/>
    <s v="United States"/>
    <x v="20"/>
    <x v="15"/>
    <n v="10009"/>
    <x v="3"/>
    <s v="OFF-AP-10000595"/>
    <x v="1"/>
    <x v="9"/>
    <x v="1496"/>
    <n v="13.11"/>
    <n v="3"/>
    <n v="0"/>
    <n v="3.4085999999999999"/>
  </r>
  <r>
    <n v="9869"/>
    <x v="4947"/>
    <x v="2"/>
    <x v="301"/>
    <d v="2011-03-11T00:00:00"/>
    <s v="First Class"/>
    <s v="EA-14035"/>
    <s v="Erin Ashbrook"/>
    <x v="1"/>
    <s v="United States"/>
    <x v="530"/>
    <x v="24"/>
    <n v="45040"/>
    <x v="3"/>
    <s v="FUR-FU-10002253"/>
    <x v="0"/>
    <x v="5"/>
    <x v="587"/>
    <n v="68.703999999999994"/>
    <n v="2"/>
    <n v="0.2"/>
    <n v="16.3172"/>
  </r>
  <r>
    <n v="9870"/>
    <x v="4947"/>
    <x v="2"/>
    <x v="301"/>
    <d v="2011-03-11T00:00:00"/>
    <s v="First Class"/>
    <s v="EA-14035"/>
    <s v="Erin Ashbrook"/>
    <x v="1"/>
    <s v="United States"/>
    <x v="530"/>
    <x v="24"/>
    <n v="45040"/>
    <x v="3"/>
    <s v="OFF-BI-10000494"/>
    <x v="1"/>
    <x v="8"/>
    <x v="1563"/>
    <n v="3.1320000000000001"/>
    <n v="2"/>
    <n v="0.7"/>
    <n v="-2.61"/>
  </r>
  <r>
    <n v="9871"/>
    <x v="4947"/>
    <x v="2"/>
    <x v="301"/>
    <d v="2011-03-11T00:00:00"/>
    <s v="First Class"/>
    <s v="EA-14035"/>
    <s v="Erin Ashbrook"/>
    <x v="1"/>
    <s v="United States"/>
    <x v="530"/>
    <x v="24"/>
    <n v="45040"/>
    <x v="3"/>
    <s v="OFF-BI-10001658"/>
    <x v="1"/>
    <x v="8"/>
    <x v="439"/>
    <n v="22.428000000000001"/>
    <n v="3"/>
    <n v="0.7"/>
    <n v="-17.942399999999999"/>
  </r>
  <r>
    <n v="9872"/>
    <x v="4948"/>
    <x v="3"/>
    <x v="833"/>
    <d v="2014-07-10T00:00:00"/>
    <s v="Same Day"/>
    <s v="MH-17455"/>
    <s v="Mark Hamilton"/>
    <x v="0"/>
    <s v="United States"/>
    <x v="22"/>
    <x v="10"/>
    <n v="60623"/>
    <x v="2"/>
    <s v="OFF-ST-10003208"/>
    <x v="1"/>
    <x v="4"/>
    <x v="243"/>
    <n v="290.33600000000001"/>
    <n v="2"/>
    <n v="0.2"/>
    <n v="32.662799999999997"/>
  </r>
  <r>
    <n v="9873"/>
    <x v="4948"/>
    <x v="3"/>
    <x v="833"/>
    <d v="2014-07-10T00:00:00"/>
    <s v="Same Day"/>
    <s v="MH-17455"/>
    <s v="Mark Hamilton"/>
    <x v="0"/>
    <s v="United States"/>
    <x v="22"/>
    <x v="10"/>
    <n v="60623"/>
    <x v="2"/>
    <s v="OFF-AR-10004790"/>
    <x v="1"/>
    <x v="6"/>
    <x v="33"/>
    <n v="19.152000000000001"/>
    <n v="2"/>
    <n v="0.2"/>
    <n v="1.1970000000000001"/>
  </r>
  <r>
    <n v="9874"/>
    <x v="4949"/>
    <x v="0"/>
    <x v="107"/>
    <d v="2013-12-15T00:00:00"/>
    <s v="Standard Class"/>
    <s v="SL-20155"/>
    <s v="Sara Luxemburg"/>
    <x v="2"/>
    <s v="United States"/>
    <x v="20"/>
    <x v="15"/>
    <n v="10024"/>
    <x v="3"/>
    <s v="OFF-PA-10004609"/>
    <x v="1"/>
    <x v="10"/>
    <x v="1494"/>
    <n v="6.48"/>
    <n v="1"/>
    <n v="0"/>
    <n v="3.1103999999999998"/>
  </r>
  <r>
    <n v="9875"/>
    <x v="4950"/>
    <x v="0"/>
    <x v="897"/>
    <d v="2013-09-25T00:00:00"/>
    <s v="Second Class"/>
    <s v="NP-18685"/>
    <s v="Nora Pelletier"/>
    <x v="2"/>
    <s v="United States"/>
    <x v="215"/>
    <x v="24"/>
    <n v="44134"/>
    <x v="3"/>
    <s v="OFF-EN-10003055"/>
    <x v="1"/>
    <x v="12"/>
    <x v="873"/>
    <n v="63.968000000000004"/>
    <n v="2"/>
    <n v="0.2"/>
    <n v="19.989999999999998"/>
  </r>
  <r>
    <n v="9876"/>
    <x v="4951"/>
    <x v="1"/>
    <x v="1233"/>
    <d v="2013-05-01T00:00:00"/>
    <s v="Standard Class"/>
    <s v="RF-19840"/>
    <s v="Roy FranzÃ¶sisch"/>
    <x v="0"/>
    <s v="United States"/>
    <x v="20"/>
    <x v="15"/>
    <n v="10035"/>
    <x v="3"/>
    <s v="OFF-SU-10003936"/>
    <x v="1"/>
    <x v="14"/>
    <x v="1826"/>
    <n v="6.36"/>
    <n v="2"/>
    <n v="0"/>
    <n v="6.3600000000000004E-2"/>
  </r>
  <r>
    <n v="9877"/>
    <x v="4952"/>
    <x v="3"/>
    <x v="693"/>
    <d v="2014-04-22T00:00:00"/>
    <s v="First Class"/>
    <s v="BE-11455"/>
    <s v="Brad Eason"/>
    <x v="2"/>
    <s v="United States"/>
    <x v="138"/>
    <x v="24"/>
    <n v="44105"/>
    <x v="3"/>
    <s v="OFF-ST-10000078"/>
    <x v="1"/>
    <x v="4"/>
    <x v="1218"/>
    <n v="848.54399999999998"/>
    <n v="4"/>
    <n v="0.2"/>
    <n v="-21.2136"/>
  </r>
  <r>
    <n v="9878"/>
    <x v="4952"/>
    <x v="3"/>
    <x v="693"/>
    <d v="2014-04-22T00:00:00"/>
    <s v="First Class"/>
    <s v="BE-11455"/>
    <s v="Brad Eason"/>
    <x v="2"/>
    <s v="United States"/>
    <x v="138"/>
    <x v="24"/>
    <n v="44105"/>
    <x v="3"/>
    <s v="OFF-BI-10000174"/>
    <x v="1"/>
    <x v="8"/>
    <x v="1435"/>
    <n v="8.6999999999999993"/>
    <n v="5"/>
    <n v="0.7"/>
    <n v="-6.38"/>
  </r>
  <r>
    <n v="9879"/>
    <x v="4952"/>
    <x v="3"/>
    <x v="693"/>
    <d v="2014-04-22T00:00:00"/>
    <s v="First Class"/>
    <s v="BE-11455"/>
    <s v="Brad Eason"/>
    <x v="2"/>
    <s v="United States"/>
    <x v="138"/>
    <x v="24"/>
    <n v="44105"/>
    <x v="3"/>
    <s v="TEC-PH-10004080"/>
    <x v="2"/>
    <x v="7"/>
    <x v="1768"/>
    <n v="122.38200000000001"/>
    <n v="3"/>
    <n v="0.4"/>
    <n v="-24.476400000000002"/>
  </r>
  <r>
    <n v="9880"/>
    <x v="4953"/>
    <x v="0"/>
    <x v="1036"/>
    <d v="2013-08-26T00:00:00"/>
    <s v="Standard Class"/>
    <s v="JK-15370"/>
    <s v="Jay Kimmel"/>
    <x v="0"/>
    <s v="United States"/>
    <x v="20"/>
    <x v="15"/>
    <n v="10035"/>
    <x v="3"/>
    <s v="FUR-CH-10002961"/>
    <x v="0"/>
    <x v="1"/>
    <x v="939"/>
    <n v="573.17399999999998"/>
    <n v="7"/>
    <n v="0.1"/>
    <n v="63.686"/>
  </r>
  <r>
    <n v="9881"/>
    <x v="4954"/>
    <x v="1"/>
    <x v="352"/>
    <d v="2012-05-31T00:00:00"/>
    <s v="First Class"/>
    <s v="CC-12100"/>
    <s v="Chad Cunningham"/>
    <x v="2"/>
    <s v="United States"/>
    <x v="138"/>
    <x v="24"/>
    <n v="44105"/>
    <x v="3"/>
    <s v="OFF-PA-10000474"/>
    <x v="1"/>
    <x v="10"/>
    <x v="33"/>
    <n v="85.055999999999997"/>
    <n v="3"/>
    <n v="0.2"/>
    <n v="28.706399999999999"/>
  </r>
  <r>
    <n v="9882"/>
    <x v="4955"/>
    <x v="2"/>
    <x v="1132"/>
    <d v="2011-08-13T00:00:00"/>
    <s v="First Class"/>
    <s v="LL-16840"/>
    <s v="Lauren Leatherbury"/>
    <x v="0"/>
    <s v="United States"/>
    <x v="318"/>
    <x v="32"/>
    <n v="30188"/>
    <x v="0"/>
    <s v="OFF-BI-10000138"/>
    <x v="1"/>
    <x v="8"/>
    <x v="600"/>
    <n v="14.04"/>
    <n v="3"/>
    <n v="0"/>
    <n v="6.7392000000000003"/>
  </r>
  <r>
    <n v="9883"/>
    <x v="4955"/>
    <x v="2"/>
    <x v="1132"/>
    <d v="2011-08-13T00:00:00"/>
    <s v="First Class"/>
    <s v="LL-16840"/>
    <s v="Lauren Leatherbury"/>
    <x v="0"/>
    <s v="United States"/>
    <x v="318"/>
    <x v="32"/>
    <n v="30188"/>
    <x v="0"/>
    <s v="TEC-AC-10000023"/>
    <x v="2"/>
    <x v="11"/>
    <x v="900"/>
    <n v="272.61"/>
    <n v="13"/>
    <n v="0"/>
    <n v="98.139600000000002"/>
  </r>
  <r>
    <n v="9884"/>
    <x v="4956"/>
    <x v="2"/>
    <x v="1234"/>
    <d v="2011-08-04T00:00:00"/>
    <s v="Standard Class"/>
    <s v="KE-16420"/>
    <s v="Katrina Edelman"/>
    <x v="1"/>
    <s v="United States"/>
    <x v="1"/>
    <x v="1"/>
    <n v="90008"/>
    <x v="1"/>
    <s v="OFF-EN-10001415"/>
    <x v="1"/>
    <x v="12"/>
    <x v="33"/>
    <n v="11.16"/>
    <n v="2"/>
    <n v="0"/>
    <n v="5.58"/>
  </r>
  <r>
    <n v="9885"/>
    <x v="4956"/>
    <x v="2"/>
    <x v="1234"/>
    <d v="2011-08-04T00:00:00"/>
    <s v="Standard Class"/>
    <s v="KE-16420"/>
    <s v="Katrina Edelman"/>
    <x v="1"/>
    <s v="United States"/>
    <x v="1"/>
    <x v="1"/>
    <n v="90008"/>
    <x v="1"/>
    <s v="TEC-AC-10001284"/>
    <x v="2"/>
    <x v="11"/>
    <x v="1172"/>
    <n v="62.31"/>
    <n v="3"/>
    <n v="0"/>
    <n v="22.4316"/>
  </r>
  <r>
    <n v="9886"/>
    <x v="4956"/>
    <x v="2"/>
    <x v="1234"/>
    <d v="2011-08-04T00:00:00"/>
    <s v="Standard Class"/>
    <s v="KE-16420"/>
    <s v="Katrina Edelman"/>
    <x v="1"/>
    <s v="United States"/>
    <x v="1"/>
    <x v="1"/>
    <n v="90008"/>
    <x v="1"/>
    <s v="TEC-AC-10000736"/>
    <x v="2"/>
    <x v="11"/>
    <x v="1085"/>
    <n v="159.97999999999999"/>
    <n v="2"/>
    <n v="0"/>
    <n v="57.592799999999997"/>
  </r>
  <r>
    <n v="9887"/>
    <x v="4957"/>
    <x v="2"/>
    <x v="1213"/>
    <d v="2011-01-28T00:00:00"/>
    <s v="Standard Class"/>
    <s v="SG-20605"/>
    <s v="Speros Goranitis"/>
    <x v="0"/>
    <s v="United States"/>
    <x v="240"/>
    <x v="14"/>
    <n v="47905"/>
    <x v="2"/>
    <s v="OFF-FA-10003467"/>
    <x v="1"/>
    <x v="13"/>
    <x v="489"/>
    <n v="5.94"/>
    <n v="3"/>
    <n v="0"/>
    <n v="0"/>
  </r>
  <r>
    <n v="9888"/>
    <x v="4958"/>
    <x v="3"/>
    <x v="386"/>
    <d v="2014-10-16T00:00:00"/>
    <s v="First Class"/>
    <s v="CA-12265"/>
    <s v="Christina Anderson"/>
    <x v="0"/>
    <s v="United States"/>
    <x v="20"/>
    <x v="15"/>
    <n v="10024"/>
    <x v="3"/>
    <s v="OFF-PA-10000477"/>
    <x v="1"/>
    <x v="10"/>
    <x v="1205"/>
    <n v="9.9600000000000009"/>
    <n v="2"/>
    <n v="0"/>
    <n v="4.6811999999999996"/>
  </r>
  <r>
    <n v="9889"/>
    <x v="4959"/>
    <x v="1"/>
    <x v="816"/>
    <d v="2012-12-08T00:00:00"/>
    <s v="Standard Class"/>
    <s v="RD-19585"/>
    <s v="Rob Dowd"/>
    <x v="0"/>
    <s v="United States"/>
    <x v="456"/>
    <x v="15"/>
    <n v="13501"/>
    <x v="3"/>
    <s v="TEC-AC-10000736"/>
    <x v="2"/>
    <x v="11"/>
    <x v="1085"/>
    <n v="79.989999999999995"/>
    <n v="1"/>
    <n v="0"/>
    <n v="28.796399999999998"/>
  </r>
  <r>
    <n v="9890"/>
    <x v="4960"/>
    <x v="3"/>
    <x v="498"/>
    <d v="2014-03-21T00:00:00"/>
    <s v="First Class"/>
    <s v="VG-21805"/>
    <s v="Vivek Grady"/>
    <x v="1"/>
    <s v="United States"/>
    <x v="80"/>
    <x v="30"/>
    <n v="8701"/>
    <x v="3"/>
    <s v="OFF-AR-10002467"/>
    <x v="1"/>
    <x v="6"/>
    <x v="1681"/>
    <n v="8.94"/>
    <n v="3"/>
    <n v="0"/>
    <n v="2.4138000000000002"/>
  </r>
  <r>
    <n v="9891"/>
    <x v="4961"/>
    <x v="0"/>
    <x v="197"/>
    <d v="2013-07-29T00:00:00"/>
    <s v="Second Class"/>
    <s v="SH-19975"/>
    <s v="Sally Hughsby"/>
    <x v="1"/>
    <s v="United States"/>
    <x v="158"/>
    <x v="6"/>
    <n v="53209"/>
    <x v="2"/>
    <s v="OFF-PA-10004996"/>
    <x v="1"/>
    <x v="10"/>
    <x v="1519"/>
    <n v="20.62"/>
    <n v="2"/>
    <n v="0"/>
    <n v="9.6913999999999998"/>
  </r>
  <r>
    <n v="9892"/>
    <x v="4961"/>
    <x v="0"/>
    <x v="197"/>
    <d v="2013-07-29T00:00:00"/>
    <s v="Second Class"/>
    <s v="SH-19975"/>
    <s v="Sally Hughsby"/>
    <x v="1"/>
    <s v="United States"/>
    <x v="158"/>
    <x v="6"/>
    <n v="53209"/>
    <x v="2"/>
    <s v="TEC-AC-10003116"/>
    <x v="2"/>
    <x v="11"/>
    <x v="920"/>
    <n v="124.25"/>
    <n v="7"/>
    <n v="0"/>
    <n v="48.457500000000003"/>
  </r>
  <r>
    <n v="9893"/>
    <x v="4961"/>
    <x v="0"/>
    <x v="197"/>
    <d v="2013-07-29T00:00:00"/>
    <s v="Second Class"/>
    <s v="SH-19975"/>
    <s v="Sally Hughsby"/>
    <x v="1"/>
    <s v="United States"/>
    <x v="158"/>
    <x v="6"/>
    <n v="53209"/>
    <x v="2"/>
    <s v="TEC-PH-10002262"/>
    <x v="2"/>
    <x v="7"/>
    <x v="472"/>
    <n v="297.55"/>
    <n v="5"/>
    <n v="0"/>
    <n v="83.313999999999993"/>
  </r>
  <r>
    <n v="9894"/>
    <x v="4961"/>
    <x v="0"/>
    <x v="197"/>
    <d v="2013-07-29T00:00:00"/>
    <s v="Second Class"/>
    <s v="SH-19975"/>
    <s v="Sally Hughsby"/>
    <x v="1"/>
    <s v="United States"/>
    <x v="158"/>
    <x v="6"/>
    <n v="53209"/>
    <x v="2"/>
    <s v="FUR-CH-10004626"/>
    <x v="0"/>
    <x v="1"/>
    <x v="1697"/>
    <n v="403.56"/>
    <n v="4"/>
    <n v="0"/>
    <n v="96.854399999999998"/>
  </r>
  <r>
    <n v="9895"/>
    <x v="4961"/>
    <x v="0"/>
    <x v="197"/>
    <d v="2013-07-29T00:00:00"/>
    <s v="Second Class"/>
    <s v="SH-19975"/>
    <s v="Sally Hughsby"/>
    <x v="1"/>
    <s v="United States"/>
    <x v="158"/>
    <x v="6"/>
    <n v="53209"/>
    <x v="2"/>
    <s v="FUR-FU-10001756"/>
    <x v="0"/>
    <x v="5"/>
    <x v="282"/>
    <n v="95.2"/>
    <n v="5"/>
    <n v="0"/>
    <n v="27.608000000000001"/>
  </r>
  <r>
    <n v="9896"/>
    <x v="4962"/>
    <x v="2"/>
    <x v="467"/>
    <d v="2011-01-10T00:00:00"/>
    <s v="Standard Class"/>
    <s v="MM-17920"/>
    <s v="Michael Moore"/>
    <x v="0"/>
    <s v="United States"/>
    <x v="22"/>
    <x v="10"/>
    <n v="60623"/>
    <x v="2"/>
    <s v="TEC-AC-10004859"/>
    <x v="2"/>
    <x v="11"/>
    <x v="1545"/>
    <n v="153.82400000000001"/>
    <n v="11"/>
    <n v="0.2"/>
    <n v="38.456000000000003"/>
  </r>
  <r>
    <n v="9897"/>
    <x v="4963"/>
    <x v="2"/>
    <x v="1103"/>
    <d v="2011-06-20T00:00:00"/>
    <s v="Second Class"/>
    <s v="JF-15415"/>
    <s v="Jennifer Ferguson"/>
    <x v="0"/>
    <s v="United States"/>
    <x v="22"/>
    <x v="10"/>
    <n v="60653"/>
    <x v="2"/>
    <s v="OFF-PA-10001725"/>
    <x v="1"/>
    <x v="10"/>
    <x v="1648"/>
    <n v="62.015999999999998"/>
    <n v="2"/>
    <n v="0.2"/>
    <n v="22.480799999999999"/>
  </r>
  <r>
    <n v="9898"/>
    <x v="4964"/>
    <x v="0"/>
    <x v="112"/>
    <d v="2013-11-06T00:00:00"/>
    <s v="Standard Class"/>
    <s v="LP-17095"/>
    <s v="Liz Preis"/>
    <x v="0"/>
    <s v="United States"/>
    <x v="54"/>
    <x v="24"/>
    <n v="45014"/>
    <x v="3"/>
    <s v="FUR-FU-10004306"/>
    <x v="0"/>
    <x v="5"/>
    <x v="616"/>
    <n v="466.32"/>
    <n v="3"/>
    <n v="0.2"/>
    <n v="34.973999999999997"/>
  </r>
  <r>
    <n v="9899"/>
    <x v="4964"/>
    <x v="0"/>
    <x v="112"/>
    <d v="2013-11-06T00:00:00"/>
    <s v="Standard Class"/>
    <s v="LP-17095"/>
    <s v="Liz Preis"/>
    <x v="0"/>
    <s v="United States"/>
    <x v="54"/>
    <x v="24"/>
    <n v="45014"/>
    <x v="3"/>
    <s v="FUR-FU-10004845"/>
    <x v="0"/>
    <x v="5"/>
    <x v="1684"/>
    <n v="82.64"/>
    <n v="2"/>
    <n v="0.2"/>
    <n v="0"/>
  </r>
  <r>
    <n v="9900"/>
    <x v="4965"/>
    <x v="2"/>
    <x v="1176"/>
    <d v="2011-03-04T00:00:00"/>
    <s v="Standard Class"/>
    <s v="MP-18175"/>
    <s v="Mike Pelletier"/>
    <x v="2"/>
    <s v="United States"/>
    <x v="24"/>
    <x v="24"/>
    <n v="45503"/>
    <x v="3"/>
    <s v="FUR-TA-10000198"/>
    <x v="0"/>
    <x v="3"/>
    <x v="589"/>
    <n v="330.58800000000002"/>
    <n v="1"/>
    <n v="0.4"/>
    <n v="-143.25479999999999"/>
  </r>
  <r>
    <n v="9901"/>
    <x v="4966"/>
    <x v="3"/>
    <x v="170"/>
    <d v="2014-08-26T00:00:00"/>
    <s v="Standard Class"/>
    <s v="SC-20845"/>
    <s v="Sung Chung"/>
    <x v="0"/>
    <s v="United States"/>
    <x v="103"/>
    <x v="22"/>
    <n v="80027"/>
    <x v="1"/>
    <s v="OFF-ST-10000036"/>
    <x v="1"/>
    <x v="4"/>
    <x v="590"/>
    <n v="237.096"/>
    <n v="3"/>
    <n v="0.2"/>
    <n v="20.745899999999999"/>
  </r>
  <r>
    <n v="9902"/>
    <x v="4966"/>
    <x v="3"/>
    <x v="170"/>
    <d v="2014-08-26T00:00:00"/>
    <s v="Standard Class"/>
    <s v="SC-20845"/>
    <s v="Sung Chung"/>
    <x v="0"/>
    <s v="United States"/>
    <x v="103"/>
    <x v="22"/>
    <n v="80027"/>
    <x v="1"/>
    <s v="FUR-FU-10001037"/>
    <x v="0"/>
    <x v="5"/>
    <x v="1160"/>
    <n v="22.751999999999999"/>
    <n v="3"/>
    <n v="0.2"/>
    <n v="7.11"/>
  </r>
  <r>
    <n v="9903"/>
    <x v="4966"/>
    <x v="3"/>
    <x v="170"/>
    <d v="2014-08-26T00:00:00"/>
    <s v="Standard Class"/>
    <s v="SC-20845"/>
    <s v="Sung Chung"/>
    <x v="0"/>
    <s v="United States"/>
    <x v="103"/>
    <x v="22"/>
    <n v="80027"/>
    <x v="1"/>
    <s v="OFF-PA-10001950"/>
    <x v="1"/>
    <x v="10"/>
    <x v="144"/>
    <n v="6.6719999999999997"/>
    <n v="1"/>
    <n v="0.2"/>
    <n v="2.085"/>
  </r>
  <r>
    <n v="9904"/>
    <x v="4967"/>
    <x v="2"/>
    <x v="607"/>
    <d v="2011-11-18T00:00:00"/>
    <s v="Standard Class"/>
    <s v="DP-13000"/>
    <s v="Darren Powers"/>
    <x v="0"/>
    <s v="United States"/>
    <x v="238"/>
    <x v="5"/>
    <n v="75007"/>
    <x v="2"/>
    <s v="FUR-FU-10004587"/>
    <x v="0"/>
    <x v="5"/>
    <x v="1353"/>
    <n v="25.128"/>
    <n v="3"/>
    <n v="0.6"/>
    <n v="-6.9101999999999997"/>
  </r>
  <r>
    <n v="9905"/>
    <x v="4967"/>
    <x v="2"/>
    <x v="607"/>
    <d v="2011-11-18T00:00:00"/>
    <s v="Standard Class"/>
    <s v="DP-13000"/>
    <s v="Darren Powers"/>
    <x v="0"/>
    <s v="United States"/>
    <x v="238"/>
    <x v="5"/>
    <n v="75007"/>
    <x v="2"/>
    <s v="TEC-AC-10002567"/>
    <x v="2"/>
    <x v="11"/>
    <x v="423"/>
    <n v="127.98399999999999"/>
    <n v="2"/>
    <n v="0.2"/>
    <n v="25.596800000000002"/>
  </r>
  <r>
    <n v="9906"/>
    <x v="4968"/>
    <x v="1"/>
    <x v="1023"/>
    <d v="2012-09-15T00:00:00"/>
    <s v="First Class"/>
    <s v="KD-16615"/>
    <s v="Ken Dana"/>
    <x v="1"/>
    <s v="United States"/>
    <x v="125"/>
    <x v="1"/>
    <n v="92804"/>
    <x v="1"/>
    <s v="FUR-FU-10004973"/>
    <x v="0"/>
    <x v="5"/>
    <x v="1134"/>
    <n v="131.88"/>
    <n v="7"/>
    <n v="0"/>
    <n v="55.389600000000002"/>
  </r>
  <r>
    <n v="9907"/>
    <x v="4968"/>
    <x v="1"/>
    <x v="1023"/>
    <d v="2012-09-15T00:00:00"/>
    <s v="First Class"/>
    <s v="KD-16615"/>
    <s v="Ken Dana"/>
    <x v="1"/>
    <s v="United States"/>
    <x v="125"/>
    <x v="1"/>
    <n v="92804"/>
    <x v="1"/>
    <s v="OFF-BI-10001628"/>
    <x v="1"/>
    <x v="8"/>
    <x v="1103"/>
    <n v="25.032"/>
    <n v="3"/>
    <n v="0.2"/>
    <n v="7.8224999999999998"/>
  </r>
  <r>
    <n v="9908"/>
    <x v="4968"/>
    <x v="1"/>
    <x v="1023"/>
    <d v="2012-09-15T00:00:00"/>
    <s v="First Class"/>
    <s v="KD-16615"/>
    <s v="Ken Dana"/>
    <x v="1"/>
    <s v="United States"/>
    <x v="125"/>
    <x v="1"/>
    <n v="92804"/>
    <x v="1"/>
    <s v="FUR-CH-10000155"/>
    <x v="0"/>
    <x v="1"/>
    <x v="1157"/>
    <n v="717.72"/>
    <n v="3"/>
    <n v="0.2"/>
    <n v="71.772000000000006"/>
  </r>
  <r>
    <n v="9909"/>
    <x v="4968"/>
    <x v="1"/>
    <x v="1023"/>
    <d v="2012-09-15T00:00:00"/>
    <s v="First Class"/>
    <s v="KD-16615"/>
    <s v="Ken Dana"/>
    <x v="1"/>
    <s v="United States"/>
    <x v="125"/>
    <x v="1"/>
    <n v="92804"/>
    <x v="1"/>
    <s v="FUR-FU-10002379"/>
    <x v="0"/>
    <x v="5"/>
    <x v="1462"/>
    <n v="207.35"/>
    <n v="5"/>
    <n v="0"/>
    <n v="24.882000000000001"/>
  </r>
  <r>
    <n v="9910"/>
    <x v="4968"/>
    <x v="1"/>
    <x v="1023"/>
    <d v="2012-09-15T00:00:00"/>
    <s v="First Class"/>
    <s v="KD-16615"/>
    <s v="Ken Dana"/>
    <x v="1"/>
    <s v="United States"/>
    <x v="125"/>
    <x v="1"/>
    <n v="92804"/>
    <x v="1"/>
    <s v="FUR-FU-10004018"/>
    <x v="0"/>
    <x v="5"/>
    <x v="927"/>
    <n v="44.67"/>
    <n v="3"/>
    <n v="0"/>
    <n v="12.0609"/>
  </r>
  <r>
    <n v="9911"/>
    <x v="4968"/>
    <x v="1"/>
    <x v="1023"/>
    <d v="2012-09-15T00:00:00"/>
    <s v="First Class"/>
    <s v="KD-16615"/>
    <s v="Ken Dana"/>
    <x v="1"/>
    <s v="United States"/>
    <x v="125"/>
    <x v="1"/>
    <n v="92804"/>
    <x v="1"/>
    <s v="OFF-PA-10000994"/>
    <x v="1"/>
    <x v="10"/>
    <x v="904"/>
    <n v="209.7"/>
    <n v="2"/>
    <n v="0"/>
    <n v="100.65600000000001"/>
  </r>
  <r>
    <n v="9912"/>
    <x v="4969"/>
    <x v="2"/>
    <x v="267"/>
    <d v="2011-09-04T00:00:00"/>
    <s v="Standard Class"/>
    <s v="RP-19855"/>
    <s v="Roy Phan"/>
    <x v="1"/>
    <s v="United States"/>
    <x v="102"/>
    <x v="0"/>
    <n v="40475"/>
    <x v="0"/>
    <s v="OFF-BI-10002852"/>
    <x v="1"/>
    <x v="8"/>
    <x v="91"/>
    <n v="115.36"/>
    <n v="7"/>
    <n v="0"/>
    <n v="56.526400000000002"/>
  </r>
  <r>
    <n v="9913"/>
    <x v="4970"/>
    <x v="1"/>
    <x v="998"/>
    <d v="2012-12-10T00:00:00"/>
    <s v="First Class"/>
    <s v="KN-16390"/>
    <s v="Katherine Nockton"/>
    <x v="1"/>
    <s v="United States"/>
    <x v="443"/>
    <x v="1"/>
    <n v="93101"/>
    <x v="1"/>
    <s v="FUR-CH-10001714"/>
    <x v="0"/>
    <x v="1"/>
    <x v="1295"/>
    <n v="362.13600000000002"/>
    <n v="3"/>
    <n v="0.2"/>
    <n v="-54.320399999999999"/>
  </r>
  <r>
    <n v="9914"/>
    <x v="4970"/>
    <x v="1"/>
    <x v="998"/>
    <d v="2012-12-10T00:00:00"/>
    <s v="First Class"/>
    <s v="KN-16390"/>
    <s v="Katherine Nockton"/>
    <x v="1"/>
    <s v="United States"/>
    <x v="443"/>
    <x v="1"/>
    <n v="93101"/>
    <x v="1"/>
    <s v="OFF-LA-10000414"/>
    <x v="1"/>
    <x v="2"/>
    <x v="1634"/>
    <n v="31.05"/>
    <n v="3"/>
    <n v="0"/>
    <n v="14.904"/>
  </r>
  <r>
    <n v="9915"/>
    <x v="4971"/>
    <x v="3"/>
    <x v="926"/>
    <d v="2014-01-02T00:00:00"/>
    <s v="Second Class"/>
    <s v="TM-21010"/>
    <s v="Tamara Manning"/>
    <x v="0"/>
    <s v="United States"/>
    <x v="292"/>
    <x v="23"/>
    <n v="52302"/>
    <x v="2"/>
    <s v="OFF-PA-10003848"/>
    <x v="1"/>
    <x v="10"/>
    <x v="1442"/>
    <n v="12.96"/>
    <n v="2"/>
    <n v="0"/>
    <n v="6.2207999999999997"/>
  </r>
  <r>
    <n v="9916"/>
    <x v="4971"/>
    <x v="3"/>
    <x v="926"/>
    <d v="2014-01-02T00:00:00"/>
    <s v="Second Class"/>
    <s v="TM-21010"/>
    <s v="Tamara Manning"/>
    <x v="0"/>
    <s v="United States"/>
    <x v="292"/>
    <x v="23"/>
    <n v="52302"/>
    <x v="2"/>
    <s v="OFF-PA-10000176"/>
    <x v="1"/>
    <x v="10"/>
    <x v="634"/>
    <n v="94.85"/>
    <n v="5"/>
    <n v="0"/>
    <n v="45.527999999999999"/>
  </r>
  <r>
    <n v="9917"/>
    <x v="4971"/>
    <x v="3"/>
    <x v="926"/>
    <d v="2014-01-02T00:00:00"/>
    <s v="Second Class"/>
    <s v="TM-21010"/>
    <s v="Tamara Manning"/>
    <x v="0"/>
    <s v="United States"/>
    <x v="292"/>
    <x v="23"/>
    <n v="52302"/>
    <x v="2"/>
    <s v="OFF-ST-10001590"/>
    <x v="1"/>
    <x v="4"/>
    <x v="146"/>
    <n v="13.48"/>
    <n v="1"/>
    <n v="0"/>
    <n v="3.5047999999999999"/>
  </r>
  <r>
    <n v="9918"/>
    <x v="4971"/>
    <x v="3"/>
    <x v="926"/>
    <d v="2014-01-02T00:00:00"/>
    <s v="Second Class"/>
    <s v="TM-21010"/>
    <s v="Tamara Manning"/>
    <x v="0"/>
    <s v="United States"/>
    <x v="292"/>
    <x v="23"/>
    <n v="52302"/>
    <x v="2"/>
    <s v="FUR-FU-10000010"/>
    <x v="0"/>
    <x v="5"/>
    <x v="522"/>
    <n v="14.91"/>
    <n v="3"/>
    <n v="0"/>
    <n v="4.6220999999999997"/>
  </r>
  <r>
    <n v="9919"/>
    <x v="4972"/>
    <x v="1"/>
    <x v="496"/>
    <d v="2012-09-29T00:00:00"/>
    <s v="Standard Class"/>
    <s v="JF-15190"/>
    <s v="Jamie Frazer"/>
    <x v="0"/>
    <s v="United States"/>
    <x v="20"/>
    <x v="15"/>
    <n v="10035"/>
    <x v="3"/>
    <s v="OFF-EN-10003055"/>
    <x v="1"/>
    <x v="12"/>
    <x v="873"/>
    <n v="39.979999999999997"/>
    <n v="1"/>
    <n v="0"/>
    <n v="17.991"/>
  </r>
  <r>
    <n v="9920"/>
    <x v="4973"/>
    <x v="0"/>
    <x v="543"/>
    <d v="2013-03-20T00:00:00"/>
    <s v="Standard Class"/>
    <s v="MY-18295"/>
    <s v="Muhammed Yedwab"/>
    <x v="1"/>
    <s v="United States"/>
    <x v="518"/>
    <x v="5"/>
    <n v="77803"/>
    <x v="2"/>
    <s v="FUR-CH-10000863"/>
    <x v="0"/>
    <x v="1"/>
    <x v="83"/>
    <n v="528.42999999999995"/>
    <n v="5"/>
    <n v="0.3"/>
    <n v="-143.43100000000001"/>
  </r>
  <r>
    <n v="9921"/>
    <x v="4973"/>
    <x v="0"/>
    <x v="543"/>
    <d v="2013-03-20T00:00:00"/>
    <s v="Standard Class"/>
    <s v="MY-18295"/>
    <s v="Muhammed Yedwab"/>
    <x v="1"/>
    <s v="United States"/>
    <x v="518"/>
    <x v="5"/>
    <n v="77803"/>
    <x v="2"/>
    <s v="OFF-BI-10004233"/>
    <x v="1"/>
    <x v="8"/>
    <x v="1377"/>
    <n v="22.385999999999999"/>
    <n v="7"/>
    <n v="0.8"/>
    <n v="-35.817599999999999"/>
  </r>
  <r>
    <n v="9922"/>
    <x v="4974"/>
    <x v="2"/>
    <x v="156"/>
    <d v="2011-11-30T00:00:00"/>
    <s v="Standard Class"/>
    <s v="AT-10435"/>
    <s v="Alyssa Tate"/>
    <x v="2"/>
    <s v="United States"/>
    <x v="59"/>
    <x v="24"/>
    <n v="44312"/>
    <x v="3"/>
    <s v="OFF-BI-10003350"/>
    <x v="1"/>
    <x v="8"/>
    <x v="834"/>
    <n v="5.742"/>
    <n v="3"/>
    <n v="0.7"/>
    <n v="-4.5936000000000003"/>
  </r>
  <r>
    <n v="9923"/>
    <x v="4975"/>
    <x v="3"/>
    <x v="636"/>
    <d v="2014-11-05T00:00:00"/>
    <s v="Standard Class"/>
    <s v="JF-15490"/>
    <s v="Jeremy Farry"/>
    <x v="0"/>
    <s v="United States"/>
    <x v="22"/>
    <x v="10"/>
    <n v="60653"/>
    <x v="2"/>
    <s v="TEC-AC-10001990"/>
    <x v="2"/>
    <x v="11"/>
    <x v="861"/>
    <n v="191.96799999999999"/>
    <n v="4"/>
    <n v="0.2"/>
    <n v="28.795200000000001"/>
  </r>
  <r>
    <n v="9924"/>
    <x v="4976"/>
    <x v="1"/>
    <x v="305"/>
    <d v="2012-03-23T00:00:00"/>
    <s v="First Class"/>
    <s v="DH-13075"/>
    <s v="Dave Hallsten"/>
    <x v="1"/>
    <s v="United States"/>
    <x v="20"/>
    <x v="15"/>
    <n v="10035"/>
    <x v="3"/>
    <s v="OFF-BI-10003982"/>
    <x v="1"/>
    <x v="8"/>
    <x v="346"/>
    <n v="49.847999999999999"/>
    <n v="3"/>
    <n v="0.2"/>
    <n v="16.823699999999999"/>
  </r>
  <r>
    <n v="9925"/>
    <x v="4976"/>
    <x v="1"/>
    <x v="305"/>
    <d v="2012-03-23T00:00:00"/>
    <s v="First Class"/>
    <s v="DH-13075"/>
    <s v="Dave Hallsten"/>
    <x v="1"/>
    <s v="United States"/>
    <x v="20"/>
    <x v="15"/>
    <n v="10035"/>
    <x v="3"/>
    <s v="OFF-EN-10004386"/>
    <x v="1"/>
    <x v="12"/>
    <x v="242"/>
    <n v="23.99"/>
    <n v="1"/>
    <n v="0"/>
    <n v="11.994999999999999"/>
  </r>
  <r>
    <n v="9926"/>
    <x v="4976"/>
    <x v="1"/>
    <x v="305"/>
    <d v="2012-03-23T00:00:00"/>
    <s v="First Class"/>
    <s v="DH-13075"/>
    <s v="Dave Hallsten"/>
    <x v="1"/>
    <s v="United States"/>
    <x v="20"/>
    <x v="15"/>
    <n v="10035"/>
    <x v="3"/>
    <s v="OFF-BI-10003656"/>
    <x v="1"/>
    <x v="8"/>
    <x v="13"/>
    <n v="1087.9359999999999"/>
    <n v="8"/>
    <n v="0.2"/>
    <n v="353.57920000000001"/>
  </r>
  <r>
    <n v="9927"/>
    <x v="4976"/>
    <x v="1"/>
    <x v="305"/>
    <d v="2012-03-23T00:00:00"/>
    <s v="First Class"/>
    <s v="DH-13075"/>
    <s v="Dave Hallsten"/>
    <x v="1"/>
    <s v="United States"/>
    <x v="20"/>
    <x v="15"/>
    <n v="10035"/>
    <x v="3"/>
    <s v="TEC-PH-10002310"/>
    <x v="2"/>
    <x v="7"/>
    <x v="950"/>
    <n v="199.98"/>
    <n v="2"/>
    <n v="0"/>
    <n v="53.994599999999998"/>
  </r>
  <r>
    <n v="9928"/>
    <x v="4976"/>
    <x v="1"/>
    <x v="305"/>
    <d v="2012-03-23T00:00:00"/>
    <s v="First Class"/>
    <s v="DH-13075"/>
    <s v="Dave Hallsten"/>
    <x v="1"/>
    <s v="United States"/>
    <x v="20"/>
    <x v="15"/>
    <n v="10035"/>
    <x v="3"/>
    <s v="OFF-ST-10001172"/>
    <x v="1"/>
    <x v="4"/>
    <x v="1197"/>
    <n v="83.92"/>
    <n v="4"/>
    <n v="0"/>
    <n v="20.140799999999999"/>
  </r>
  <r>
    <n v="9929"/>
    <x v="4977"/>
    <x v="0"/>
    <x v="913"/>
    <d v="2013-05-09T00:00:00"/>
    <s v="Same Day"/>
    <s v="IM-15055"/>
    <s v="Ionia McGrath"/>
    <x v="0"/>
    <s v="United States"/>
    <x v="8"/>
    <x v="1"/>
    <n v="94122"/>
    <x v="1"/>
    <s v="FUR-FU-10000260"/>
    <x v="0"/>
    <x v="5"/>
    <x v="74"/>
    <n v="24.27"/>
    <n v="3"/>
    <n v="0"/>
    <n v="8.7371999999999996"/>
  </r>
  <r>
    <n v="9930"/>
    <x v="4977"/>
    <x v="0"/>
    <x v="913"/>
    <d v="2013-05-09T00:00:00"/>
    <s v="Same Day"/>
    <s v="IM-15055"/>
    <s v="Ionia McGrath"/>
    <x v="0"/>
    <s v="United States"/>
    <x v="8"/>
    <x v="1"/>
    <n v="94122"/>
    <x v="1"/>
    <s v="TEC-CO-10003763"/>
    <x v="2"/>
    <x v="16"/>
    <x v="1270"/>
    <n v="2799.96"/>
    <n v="5"/>
    <n v="0.2"/>
    <n v="944.98649999999998"/>
  </r>
  <r>
    <n v="9931"/>
    <x v="4978"/>
    <x v="1"/>
    <x v="50"/>
    <d v="2012-11-17T00:00:00"/>
    <s v="Standard Class"/>
    <s v="KH-16510"/>
    <s v="Keith Herrera"/>
    <x v="0"/>
    <s v="United States"/>
    <x v="272"/>
    <x v="1"/>
    <n v="92404"/>
    <x v="1"/>
    <s v="OFF-BI-10001267"/>
    <x v="1"/>
    <x v="8"/>
    <x v="1466"/>
    <n v="9.8719999999999999"/>
    <n v="2"/>
    <n v="0.2"/>
    <n v="3.4552"/>
  </r>
  <r>
    <n v="9932"/>
    <x v="4978"/>
    <x v="1"/>
    <x v="50"/>
    <d v="2012-11-17T00:00:00"/>
    <s v="Standard Class"/>
    <s v="KH-16510"/>
    <s v="Keith Herrera"/>
    <x v="0"/>
    <s v="United States"/>
    <x v="272"/>
    <x v="1"/>
    <n v="92404"/>
    <x v="1"/>
    <s v="FUR-BO-10004357"/>
    <x v="0"/>
    <x v="0"/>
    <x v="1349"/>
    <n v="683.33199999999999"/>
    <n v="4"/>
    <n v="0.15"/>
    <n v="-40.195999999999998"/>
  </r>
  <r>
    <n v="9933"/>
    <x v="4978"/>
    <x v="1"/>
    <x v="50"/>
    <d v="2012-11-17T00:00:00"/>
    <s v="Standard Class"/>
    <s v="KH-16510"/>
    <s v="Keith Herrera"/>
    <x v="0"/>
    <s v="United States"/>
    <x v="272"/>
    <x v="1"/>
    <n v="92404"/>
    <x v="1"/>
    <s v="OFF-PA-10004610"/>
    <x v="1"/>
    <x v="10"/>
    <x v="1511"/>
    <n v="29.96"/>
    <n v="7"/>
    <n v="0"/>
    <n v="13.481999999999999"/>
  </r>
  <r>
    <n v="9934"/>
    <x v="4979"/>
    <x v="2"/>
    <x v="384"/>
    <d v="2011-07-14T00:00:00"/>
    <s v="First Class"/>
    <s v="JK-15205"/>
    <s v="Jamie Kunitz"/>
    <x v="0"/>
    <s v="United States"/>
    <x v="221"/>
    <x v="15"/>
    <n v="14304"/>
    <x v="3"/>
    <s v="TEC-PH-10004912"/>
    <x v="2"/>
    <x v="7"/>
    <x v="1492"/>
    <n v="164.85"/>
    <n v="3"/>
    <n v="0"/>
    <n v="47.8065"/>
  </r>
  <r>
    <n v="9935"/>
    <x v="4980"/>
    <x v="0"/>
    <x v="281"/>
    <d v="2013-04-13T00:00:00"/>
    <s v="Standard Class"/>
    <s v="AS-10240"/>
    <s v="Alan Shonely"/>
    <x v="0"/>
    <s v="United States"/>
    <x v="10"/>
    <x v="9"/>
    <n v="19120"/>
    <x v="3"/>
    <s v="OFF-AP-10003278"/>
    <x v="1"/>
    <x v="9"/>
    <x v="1784"/>
    <n v="33.527999999999999"/>
    <n v="3"/>
    <n v="0.2"/>
    <n v="2.5146000000000002"/>
  </r>
  <r>
    <n v="9936"/>
    <x v="4980"/>
    <x v="0"/>
    <x v="281"/>
    <d v="2013-04-13T00:00:00"/>
    <s v="Standard Class"/>
    <s v="AS-10240"/>
    <s v="Alan Shonely"/>
    <x v="0"/>
    <s v="United States"/>
    <x v="10"/>
    <x v="9"/>
    <n v="19120"/>
    <x v="3"/>
    <s v="OFF-ST-10001627"/>
    <x v="1"/>
    <x v="4"/>
    <x v="1840"/>
    <n v="36.744"/>
    <n v="3"/>
    <n v="0.2"/>
    <n v="3.6743999999999999"/>
  </r>
  <r>
    <n v="9937"/>
    <x v="4981"/>
    <x v="3"/>
    <x v="92"/>
    <d v="2014-06-29T00:00:00"/>
    <s v="Standard Class"/>
    <s v="SC-20575"/>
    <s v="Sonia Cooley"/>
    <x v="0"/>
    <s v="United States"/>
    <x v="395"/>
    <x v="34"/>
    <n v="2920"/>
    <x v="3"/>
    <s v="OFF-BI-10002735"/>
    <x v="1"/>
    <x v="8"/>
    <x v="141"/>
    <n v="102.93"/>
    <n v="3"/>
    <n v="0"/>
    <n v="48.377099999999999"/>
  </r>
  <r>
    <n v="9938"/>
    <x v="4982"/>
    <x v="0"/>
    <x v="1235"/>
    <d v="2013-07-06T00:00:00"/>
    <s v="Second Class"/>
    <s v="CP-12340"/>
    <s v="Christine Phan"/>
    <x v="1"/>
    <s v="United States"/>
    <x v="1"/>
    <x v="1"/>
    <n v="90049"/>
    <x v="1"/>
    <s v="FUR-TA-10001676"/>
    <x v="0"/>
    <x v="3"/>
    <x v="957"/>
    <n v="71.087999999999994"/>
    <n v="2"/>
    <n v="0.2"/>
    <n v="-1.7771999999999999"/>
  </r>
  <r>
    <n v="9939"/>
    <x v="4983"/>
    <x v="0"/>
    <x v="939"/>
    <d v="2013-12-18T00:00:00"/>
    <s v="Standard Class"/>
    <s v="NS-18640"/>
    <s v="Noel Staavos"/>
    <x v="1"/>
    <s v="United States"/>
    <x v="20"/>
    <x v="15"/>
    <n v="10009"/>
    <x v="3"/>
    <s v="FUR-FU-10004864"/>
    <x v="0"/>
    <x v="5"/>
    <x v="1710"/>
    <n v="60.35"/>
    <n v="5"/>
    <n v="0"/>
    <n v="19.915500000000002"/>
  </r>
  <r>
    <n v="9940"/>
    <x v="4983"/>
    <x v="0"/>
    <x v="939"/>
    <d v="2013-12-18T00:00:00"/>
    <s v="Standard Class"/>
    <s v="NS-18640"/>
    <s v="Noel Staavos"/>
    <x v="1"/>
    <s v="United States"/>
    <x v="20"/>
    <x v="15"/>
    <n v="10009"/>
    <x v="3"/>
    <s v="OFF-SU-10000952"/>
    <x v="1"/>
    <x v="14"/>
    <x v="1256"/>
    <n v="35.520000000000003"/>
    <n v="4"/>
    <n v="0"/>
    <n v="9.9456000000000007"/>
  </r>
  <r>
    <n v="9941"/>
    <x v="4983"/>
    <x v="0"/>
    <x v="939"/>
    <d v="2013-12-18T00:00:00"/>
    <s v="Standard Class"/>
    <s v="NS-18640"/>
    <s v="Noel Staavos"/>
    <x v="1"/>
    <s v="United States"/>
    <x v="20"/>
    <x v="15"/>
    <n v="10009"/>
    <x v="3"/>
    <s v="OFF-AR-10000462"/>
    <x v="1"/>
    <x v="6"/>
    <x v="885"/>
    <n v="11.2"/>
    <n v="7"/>
    <n v="0"/>
    <n v="4.8159999999999998"/>
  </r>
  <r>
    <n v="9942"/>
    <x v="4984"/>
    <x v="3"/>
    <x v="221"/>
    <d v="2014-01-12T00:00:00"/>
    <s v="Standard Class"/>
    <s v="JL-15835"/>
    <s v="John Lee"/>
    <x v="0"/>
    <s v="United States"/>
    <x v="8"/>
    <x v="1"/>
    <n v="94122"/>
    <x v="1"/>
    <s v="TEC-AC-10001772"/>
    <x v="2"/>
    <x v="11"/>
    <x v="400"/>
    <n v="223.58"/>
    <n v="14"/>
    <n v="0"/>
    <n v="87.196200000000005"/>
  </r>
  <r>
    <n v="9943"/>
    <x v="4985"/>
    <x v="2"/>
    <x v="129"/>
    <d v="2012-03-01T00:00:00"/>
    <s v="Standard Class"/>
    <s v="MD-17350"/>
    <s v="Maribeth Dona"/>
    <x v="0"/>
    <s v="United States"/>
    <x v="125"/>
    <x v="1"/>
    <n v="92804"/>
    <x v="1"/>
    <s v="OFF-ST-10001128"/>
    <x v="1"/>
    <x v="4"/>
    <x v="1418"/>
    <n v="998.82"/>
    <n v="9"/>
    <n v="0"/>
    <n v="29.964600000000001"/>
  </r>
  <r>
    <n v="9944"/>
    <x v="4985"/>
    <x v="2"/>
    <x v="129"/>
    <d v="2012-03-01T00:00:00"/>
    <s v="Standard Class"/>
    <s v="MD-17350"/>
    <s v="Maribeth Dona"/>
    <x v="0"/>
    <s v="United States"/>
    <x v="125"/>
    <x v="1"/>
    <n v="92804"/>
    <x v="1"/>
    <s v="OFF-SU-10002537"/>
    <x v="1"/>
    <x v="14"/>
    <x v="676"/>
    <n v="51.15"/>
    <n v="5"/>
    <n v="0"/>
    <n v="13.298999999999999"/>
  </r>
  <r>
    <n v="9945"/>
    <x v="4986"/>
    <x v="1"/>
    <x v="1236"/>
    <d v="2012-04-17T00:00:00"/>
    <s v="Second Class"/>
    <s v="RD-19660"/>
    <s v="Robert Dilbeck"/>
    <x v="2"/>
    <s v="United States"/>
    <x v="4"/>
    <x v="4"/>
    <n v="98103"/>
    <x v="1"/>
    <s v="OFF-ST-10000419"/>
    <x v="1"/>
    <x v="4"/>
    <x v="1015"/>
    <n v="40.74"/>
    <n v="3"/>
    <n v="0"/>
    <n v="0.40739999999999998"/>
  </r>
  <r>
    <n v="9946"/>
    <x v="4987"/>
    <x v="2"/>
    <x v="1086"/>
    <d v="2011-06-03T00:00:00"/>
    <s v="Standard Class"/>
    <s v="NH-18610"/>
    <s v="Nicole Hansen"/>
    <x v="1"/>
    <s v="United States"/>
    <x v="10"/>
    <x v="9"/>
    <n v="19120"/>
    <x v="3"/>
    <s v="OFF-PA-10000327"/>
    <x v="1"/>
    <x v="10"/>
    <x v="1428"/>
    <n v="3.4239999999999999"/>
    <n v="1"/>
    <n v="0.2"/>
    <n v="1.07"/>
  </r>
  <r>
    <n v="9947"/>
    <x v="4987"/>
    <x v="2"/>
    <x v="1086"/>
    <d v="2011-06-03T00:00:00"/>
    <s v="Standard Class"/>
    <s v="NH-18610"/>
    <s v="Nicole Hansen"/>
    <x v="1"/>
    <s v="United States"/>
    <x v="10"/>
    <x v="9"/>
    <n v="19120"/>
    <x v="3"/>
    <s v="TEC-AC-10004353"/>
    <x v="2"/>
    <x v="11"/>
    <x v="717"/>
    <n v="151.19999999999999"/>
    <n v="3"/>
    <n v="0.2"/>
    <n v="32.130000000000003"/>
  </r>
  <r>
    <n v="9948"/>
    <x v="4988"/>
    <x v="3"/>
    <x v="702"/>
    <d v="2014-04-06T00:00:00"/>
    <s v="Second Class"/>
    <s v="HW-14935"/>
    <s v="Helen Wasserman"/>
    <x v="1"/>
    <s v="United States"/>
    <x v="245"/>
    <x v="14"/>
    <n v="46203"/>
    <x v="2"/>
    <s v="FUR-CH-10003746"/>
    <x v="0"/>
    <x v="1"/>
    <x v="617"/>
    <n v="1925.88"/>
    <n v="6"/>
    <n v="0"/>
    <n v="539.24639999999999"/>
  </r>
  <r>
    <n v="9949"/>
    <x v="4988"/>
    <x v="3"/>
    <x v="702"/>
    <d v="2014-04-06T00:00:00"/>
    <s v="Second Class"/>
    <s v="HW-14935"/>
    <s v="Helen Wasserman"/>
    <x v="1"/>
    <s v="United States"/>
    <x v="245"/>
    <x v="14"/>
    <n v="46203"/>
    <x v="2"/>
    <s v="OFF-AP-10002945"/>
    <x v="1"/>
    <x v="9"/>
    <x v="225"/>
    <n v="2405.1999999999998"/>
    <n v="8"/>
    <n v="0"/>
    <n v="793.71600000000001"/>
  </r>
  <r>
    <n v="9950"/>
    <x v="4988"/>
    <x v="3"/>
    <x v="702"/>
    <d v="2014-04-06T00:00:00"/>
    <s v="Second Class"/>
    <s v="HW-14935"/>
    <s v="Helen Wasserman"/>
    <x v="1"/>
    <s v="United States"/>
    <x v="245"/>
    <x v="14"/>
    <n v="46203"/>
    <x v="2"/>
    <s v="TEC-AC-10004568"/>
    <x v="2"/>
    <x v="11"/>
    <x v="1109"/>
    <n v="83.97"/>
    <n v="3"/>
    <n v="0"/>
    <n v="15.9543"/>
  </r>
  <r>
    <n v="9951"/>
    <x v="4988"/>
    <x v="3"/>
    <x v="702"/>
    <d v="2014-04-06T00:00:00"/>
    <s v="Second Class"/>
    <s v="HW-14935"/>
    <s v="Helen Wasserman"/>
    <x v="1"/>
    <s v="United States"/>
    <x v="245"/>
    <x v="14"/>
    <n v="46203"/>
    <x v="2"/>
    <s v="TEC-AC-10001714"/>
    <x v="2"/>
    <x v="11"/>
    <x v="678"/>
    <n v="39.89"/>
    <n v="1"/>
    <n v="0"/>
    <n v="14.7593"/>
  </r>
  <r>
    <n v="9952"/>
    <x v="4988"/>
    <x v="3"/>
    <x v="702"/>
    <d v="2014-04-06T00:00:00"/>
    <s v="Second Class"/>
    <s v="HW-14935"/>
    <s v="Helen Wasserman"/>
    <x v="1"/>
    <s v="United States"/>
    <x v="245"/>
    <x v="14"/>
    <n v="46203"/>
    <x v="2"/>
    <s v="OFF-BI-10002072"/>
    <x v="1"/>
    <x v="8"/>
    <x v="830"/>
    <n v="17.38"/>
    <n v="2"/>
    <n v="0"/>
    <n v="8.69"/>
  </r>
  <r>
    <n v="9953"/>
    <x v="4989"/>
    <x v="1"/>
    <x v="639"/>
    <d v="2012-12-16T00:00:00"/>
    <s v="Second Class"/>
    <s v="DB-12970"/>
    <s v="Darren Budd"/>
    <x v="1"/>
    <s v="United States"/>
    <x v="1"/>
    <x v="1"/>
    <n v="90045"/>
    <x v="1"/>
    <s v="OFF-BI-10001153"/>
    <x v="1"/>
    <x v="8"/>
    <x v="300"/>
    <n v="55.264000000000003"/>
    <n v="2"/>
    <n v="0.2"/>
    <n v="20.724"/>
  </r>
  <r>
    <n v="9954"/>
    <x v="4989"/>
    <x v="1"/>
    <x v="639"/>
    <d v="2012-12-16T00:00:00"/>
    <s v="Second Class"/>
    <s v="DB-12970"/>
    <s v="Darren Budd"/>
    <x v="1"/>
    <s v="United States"/>
    <x v="1"/>
    <x v="1"/>
    <n v="90045"/>
    <x v="1"/>
    <s v="OFF-PA-10004983"/>
    <x v="1"/>
    <x v="10"/>
    <x v="1323"/>
    <n v="6.48"/>
    <n v="1"/>
    <n v="0"/>
    <n v="3.1103999999999998"/>
  </r>
  <r>
    <n v="9955"/>
    <x v="4989"/>
    <x v="1"/>
    <x v="639"/>
    <d v="2012-12-16T00:00:00"/>
    <s v="Second Class"/>
    <s v="DB-12970"/>
    <s v="Darren Budd"/>
    <x v="1"/>
    <s v="United States"/>
    <x v="1"/>
    <x v="1"/>
    <n v="90045"/>
    <x v="1"/>
    <s v="OFF-BI-10000948"/>
    <x v="1"/>
    <x v="8"/>
    <x v="1373"/>
    <n v="34.247999999999998"/>
    <n v="3"/>
    <n v="0.2"/>
    <n v="11.5587"/>
  </r>
  <r>
    <n v="9956"/>
    <x v="4989"/>
    <x v="1"/>
    <x v="639"/>
    <d v="2012-12-16T00:00:00"/>
    <s v="Second Class"/>
    <s v="DB-12970"/>
    <s v="Darren Budd"/>
    <x v="1"/>
    <s v="United States"/>
    <x v="1"/>
    <x v="1"/>
    <n v="90045"/>
    <x v="1"/>
    <s v="FUR-TA-10002622"/>
    <x v="0"/>
    <x v="3"/>
    <x v="960"/>
    <n v="273.56799999999998"/>
    <n v="2"/>
    <n v="0.2"/>
    <n v="10.258800000000001"/>
  </r>
  <r>
    <n v="9957"/>
    <x v="4990"/>
    <x v="2"/>
    <x v="7"/>
    <d v="2011-11-17T00:00:00"/>
    <s v="Standard Class"/>
    <s v="KN-16705"/>
    <s v="Kristina Nunn"/>
    <x v="2"/>
    <s v="United States"/>
    <x v="106"/>
    <x v="15"/>
    <n v="10801"/>
    <x v="3"/>
    <s v="OFF-PA-10001776"/>
    <x v="1"/>
    <x v="10"/>
    <x v="1263"/>
    <n v="46.35"/>
    <n v="5"/>
    <n v="0"/>
    <n v="21.784500000000001"/>
  </r>
  <r>
    <n v="9958"/>
    <x v="4990"/>
    <x v="2"/>
    <x v="7"/>
    <d v="2011-11-17T00:00:00"/>
    <s v="Standard Class"/>
    <s v="KN-16705"/>
    <s v="Kristina Nunn"/>
    <x v="2"/>
    <s v="United States"/>
    <x v="106"/>
    <x v="15"/>
    <n v="10801"/>
    <x v="3"/>
    <s v="OFF-PA-10004039"/>
    <x v="1"/>
    <x v="10"/>
    <x v="1538"/>
    <n v="223.92"/>
    <n v="4"/>
    <n v="0"/>
    <n v="109.7208"/>
  </r>
  <r>
    <n v="9959"/>
    <x v="4990"/>
    <x v="2"/>
    <x v="7"/>
    <d v="2011-11-17T00:00:00"/>
    <s v="Standard Class"/>
    <s v="KN-16705"/>
    <s v="Kristina Nunn"/>
    <x v="2"/>
    <s v="United States"/>
    <x v="106"/>
    <x v="15"/>
    <n v="10801"/>
    <x v="3"/>
    <s v="OFF-SU-10001574"/>
    <x v="1"/>
    <x v="14"/>
    <x v="498"/>
    <n v="7.3"/>
    <n v="2"/>
    <n v="0"/>
    <n v="2.19"/>
  </r>
  <r>
    <n v="9960"/>
    <x v="4991"/>
    <x v="3"/>
    <x v="833"/>
    <d v="2014-12-10T00:00:00"/>
    <s v="Standard Class"/>
    <s v="AJ-10945"/>
    <s v="Ashley Jarboe"/>
    <x v="0"/>
    <s v="United States"/>
    <x v="432"/>
    <x v="16"/>
    <n v="85224"/>
    <x v="1"/>
    <s v="OFF-AR-10001761"/>
    <x v="1"/>
    <x v="6"/>
    <x v="1642"/>
    <n v="9.3439999999999994"/>
    <n v="2"/>
    <n v="0.2"/>
    <n v="1.8688"/>
  </r>
  <r>
    <n v="9961"/>
    <x v="4992"/>
    <x v="3"/>
    <x v="118"/>
    <d v="2014-09-19T00:00:00"/>
    <s v="Second Class"/>
    <s v="CL-12700"/>
    <s v="Craig Leslie"/>
    <x v="2"/>
    <s v="United States"/>
    <x v="159"/>
    <x v="0"/>
    <n v="41042"/>
    <x v="0"/>
    <s v="TEC-AC-10002305"/>
    <x v="2"/>
    <x v="11"/>
    <x v="1521"/>
    <n v="18"/>
    <n v="1"/>
    <n v="0"/>
    <n v="3.24"/>
  </r>
  <r>
    <n v="9962"/>
    <x v="4993"/>
    <x v="1"/>
    <x v="531"/>
    <d v="2012-03-22T00:00:00"/>
    <s v="First Class"/>
    <s v="CM-12655"/>
    <s v="Corinna Mitchell"/>
    <x v="2"/>
    <s v="United States"/>
    <x v="12"/>
    <x v="5"/>
    <n v="77041"/>
    <x v="2"/>
    <s v="OFF-PA-10000675"/>
    <x v="1"/>
    <x v="10"/>
    <x v="1106"/>
    <n v="65.584000000000003"/>
    <n v="2"/>
    <n v="0.2"/>
    <n v="23.7742"/>
  </r>
  <r>
    <n v="9963"/>
    <x v="4993"/>
    <x v="1"/>
    <x v="531"/>
    <d v="2012-03-22T00:00:00"/>
    <s v="First Class"/>
    <s v="CM-12655"/>
    <s v="Corinna Mitchell"/>
    <x v="2"/>
    <s v="United States"/>
    <x v="12"/>
    <x v="5"/>
    <n v="77041"/>
    <x v="2"/>
    <s v="FUR-BO-10004218"/>
    <x v="0"/>
    <x v="0"/>
    <x v="1584"/>
    <n v="383.46559999999999"/>
    <n v="4"/>
    <n v="0.32"/>
    <n v="-67.670400000000001"/>
  </r>
  <r>
    <n v="9964"/>
    <x v="4994"/>
    <x v="1"/>
    <x v="353"/>
    <d v="2012-07-26T00:00:00"/>
    <s v="Same Day"/>
    <s v="AS-10240"/>
    <s v="Alan Shonely"/>
    <x v="0"/>
    <s v="United States"/>
    <x v="10"/>
    <x v="9"/>
    <n v="19140"/>
    <x v="3"/>
    <s v="OFF-PA-10003072"/>
    <x v="1"/>
    <x v="10"/>
    <x v="918"/>
    <n v="10.368"/>
    <n v="2"/>
    <n v="0.2"/>
    <n v="3.6288"/>
  </r>
  <r>
    <n v="9965"/>
    <x v="4995"/>
    <x v="0"/>
    <x v="5"/>
    <d v="2013-11-12T00:00:00"/>
    <s v="Second Class"/>
    <s v="HE-14800"/>
    <s v="Harold Engle"/>
    <x v="1"/>
    <s v="United States"/>
    <x v="46"/>
    <x v="13"/>
    <n v="19711"/>
    <x v="3"/>
    <s v="FUR-FU-10002671"/>
    <x v="0"/>
    <x v="5"/>
    <x v="275"/>
    <n v="13.4"/>
    <n v="1"/>
    <n v="0"/>
    <n v="6.4320000000000004"/>
  </r>
  <r>
    <n v="9966"/>
    <x v="4995"/>
    <x v="0"/>
    <x v="5"/>
    <d v="2013-11-12T00:00:00"/>
    <s v="Second Class"/>
    <s v="HE-14800"/>
    <s v="Harold Engle"/>
    <x v="1"/>
    <s v="United States"/>
    <x v="46"/>
    <x v="13"/>
    <n v="19711"/>
    <x v="3"/>
    <s v="OFF-PA-10000349"/>
    <x v="1"/>
    <x v="10"/>
    <x v="33"/>
    <n v="4.9800000000000004"/>
    <n v="1"/>
    <n v="0"/>
    <n v="2.3405999999999998"/>
  </r>
  <r>
    <n v="9967"/>
    <x v="4995"/>
    <x v="0"/>
    <x v="5"/>
    <d v="2013-11-12T00:00:00"/>
    <s v="Second Class"/>
    <s v="HE-14800"/>
    <s v="Harold Engle"/>
    <x v="1"/>
    <s v="United States"/>
    <x v="46"/>
    <x v="13"/>
    <n v="19711"/>
    <x v="3"/>
    <s v="OFF-EN-10004483"/>
    <x v="1"/>
    <x v="12"/>
    <x v="1335"/>
    <n v="109.69"/>
    <n v="7"/>
    <n v="0"/>
    <n v="51.554299999999998"/>
  </r>
  <r>
    <n v="9968"/>
    <x v="4996"/>
    <x v="3"/>
    <x v="157"/>
    <d v="2014-12-18T00:00:00"/>
    <s v="Standard Class"/>
    <s v="RB-19435"/>
    <s v="Richard Bierner"/>
    <x v="0"/>
    <s v="United States"/>
    <x v="135"/>
    <x v="30"/>
    <n v="7060"/>
    <x v="3"/>
    <s v="OFF-BI-10004209"/>
    <x v="1"/>
    <x v="8"/>
    <x v="1206"/>
    <n v="40.200000000000003"/>
    <n v="5"/>
    <n v="0"/>
    <n v="18.09"/>
  </r>
  <r>
    <n v="9969"/>
    <x v="4996"/>
    <x v="3"/>
    <x v="157"/>
    <d v="2014-12-18T00:00:00"/>
    <s v="Standard Class"/>
    <s v="RB-19435"/>
    <s v="Richard Bierner"/>
    <x v="0"/>
    <s v="United States"/>
    <x v="135"/>
    <x v="30"/>
    <n v="7060"/>
    <x v="3"/>
    <s v="OFF-BI-10004600"/>
    <x v="1"/>
    <x v="8"/>
    <x v="1477"/>
    <n v="735.98"/>
    <n v="2"/>
    <n v="0"/>
    <n v="331.19099999999997"/>
  </r>
  <r>
    <n v="9970"/>
    <x v="4996"/>
    <x v="3"/>
    <x v="157"/>
    <d v="2014-12-18T00:00:00"/>
    <s v="Standard Class"/>
    <s v="RB-19435"/>
    <s v="Richard Bierner"/>
    <x v="0"/>
    <s v="United States"/>
    <x v="135"/>
    <x v="30"/>
    <n v="7060"/>
    <x v="3"/>
    <s v="OFF-AP-10003622"/>
    <x v="1"/>
    <x v="9"/>
    <x v="188"/>
    <n v="22.75"/>
    <n v="7"/>
    <n v="0"/>
    <n v="6.5975000000000001"/>
  </r>
  <r>
    <n v="9971"/>
    <x v="4997"/>
    <x v="1"/>
    <x v="1141"/>
    <d v="2012-02-07T00:00:00"/>
    <s v="Standard Class"/>
    <s v="MP-17470"/>
    <s v="Mark Packer"/>
    <x v="2"/>
    <s v="United States"/>
    <x v="214"/>
    <x v="32"/>
    <n v="30080"/>
    <x v="0"/>
    <s v="OFF-BI-10002867"/>
    <x v="1"/>
    <x v="8"/>
    <x v="963"/>
    <n v="119.56"/>
    <n v="2"/>
    <n v="0"/>
    <n v="54.997599999999998"/>
  </r>
  <r>
    <n v="9972"/>
    <x v="4997"/>
    <x v="1"/>
    <x v="1141"/>
    <d v="2012-02-07T00:00:00"/>
    <s v="Standard Class"/>
    <s v="MP-17470"/>
    <s v="Mark Packer"/>
    <x v="2"/>
    <s v="United States"/>
    <x v="214"/>
    <x v="32"/>
    <n v="30080"/>
    <x v="0"/>
    <s v="OFF-AR-10000538"/>
    <x v="1"/>
    <x v="6"/>
    <x v="1245"/>
    <n v="140.75"/>
    <n v="5"/>
    <n v="0"/>
    <n v="42.225000000000001"/>
  </r>
  <r>
    <n v="9973"/>
    <x v="4998"/>
    <x v="0"/>
    <x v="108"/>
    <d v="2013-09-18T00:00:00"/>
    <s v="Standard Class"/>
    <s v="RC-19960"/>
    <s v="Ryan Crowe"/>
    <x v="0"/>
    <s v="United States"/>
    <x v="12"/>
    <x v="5"/>
    <n v="77041"/>
    <x v="2"/>
    <s v="OFF-EN-10000056"/>
    <x v="1"/>
    <x v="12"/>
    <x v="627"/>
    <n v="99.567999999999998"/>
    <n v="2"/>
    <n v="0.2"/>
    <n v="33.604199999999999"/>
  </r>
  <r>
    <n v="9974"/>
    <x v="4999"/>
    <x v="0"/>
    <x v="409"/>
    <d v="2013-11-12T00:00:00"/>
    <s v="Standard Class"/>
    <s v="AP-10720"/>
    <s v="Anne Pryor"/>
    <x v="2"/>
    <s v="United States"/>
    <x v="1"/>
    <x v="1"/>
    <n v="90032"/>
    <x v="1"/>
    <s v="TEC-PH-10004080"/>
    <x v="2"/>
    <x v="7"/>
    <x v="1768"/>
    <n v="271.95999999999998"/>
    <n v="5"/>
    <n v="0.2"/>
    <n v="27.196000000000002"/>
  </r>
  <r>
    <n v="9975"/>
    <x v="4999"/>
    <x v="0"/>
    <x v="409"/>
    <d v="2013-11-12T00:00:00"/>
    <s v="Standard Class"/>
    <s v="AP-10720"/>
    <s v="Anne Pryor"/>
    <x v="2"/>
    <s v="United States"/>
    <x v="1"/>
    <x v="1"/>
    <n v="90032"/>
    <x v="1"/>
    <s v="OFF-AR-10004752"/>
    <x v="1"/>
    <x v="6"/>
    <x v="1105"/>
    <n v="18.690000000000001"/>
    <n v="7"/>
    <n v="0"/>
    <n v="5.2332000000000001"/>
  </r>
  <r>
    <n v="9976"/>
    <x v="4999"/>
    <x v="0"/>
    <x v="409"/>
    <d v="2013-11-12T00:00:00"/>
    <s v="Standard Class"/>
    <s v="AP-10720"/>
    <s v="Anne Pryor"/>
    <x v="2"/>
    <s v="United States"/>
    <x v="1"/>
    <x v="1"/>
    <n v="90032"/>
    <x v="1"/>
    <s v="OFF-PA-10000743"/>
    <x v="1"/>
    <x v="10"/>
    <x v="573"/>
    <n v="13.36"/>
    <n v="2"/>
    <n v="0"/>
    <n v="6.4127999999999998"/>
  </r>
  <r>
    <n v="9977"/>
    <x v="4999"/>
    <x v="0"/>
    <x v="409"/>
    <d v="2013-11-12T00:00:00"/>
    <s v="Standard Class"/>
    <s v="AP-10720"/>
    <s v="Anne Pryor"/>
    <x v="2"/>
    <s v="United States"/>
    <x v="1"/>
    <x v="1"/>
    <n v="90032"/>
    <x v="1"/>
    <s v="TEC-PH-10002496"/>
    <x v="2"/>
    <x v="7"/>
    <x v="490"/>
    <n v="249.584"/>
    <n v="2"/>
    <n v="0.2"/>
    <n v="31.198"/>
  </r>
  <r>
    <n v="9978"/>
    <x v="4999"/>
    <x v="0"/>
    <x v="409"/>
    <d v="2013-11-12T00:00:00"/>
    <s v="Standard Class"/>
    <s v="AP-10720"/>
    <s v="Anne Pryor"/>
    <x v="2"/>
    <s v="United States"/>
    <x v="1"/>
    <x v="1"/>
    <n v="90032"/>
    <x v="1"/>
    <s v="OFF-FA-10003467"/>
    <x v="1"/>
    <x v="13"/>
    <x v="489"/>
    <n v="13.86"/>
    <n v="7"/>
    <n v="0"/>
    <n v="0"/>
  </r>
  <r>
    <n v="9979"/>
    <x v="4999"/>
    <x v="0"/>
    <x v="409"/>
    <d v="2013-11-12T00:00:00"/>
    <s v="Standard Class"/>
    <s v="AP-10720"/>
    <s v="Anne Pryor"/>
    <x v="2"/>
    <s v="United States"/>
    <x v="1"/>
    <x v="1"/>
    <n v="90032"/>
    <x v="1"/>
    <s v="OFF-BI-10003727"/>
    <x v="1"/>
    <x v="8"/>
    <x v="797"/>
    <n v="13.375999999999999"/>
    <n v="4"/>
    <n v="0.2"/>
    <n v="4.6816000000000004"/>
  </r>
  <r>
    <n v="9980"/>
    <x v="4999"/>
    <x v="0"/>
    <x v="409"/>
    <d v="2013-11-12T00:00:00"/>
    <s v="Standard Class"/>
    <s v="AP-10720"/>
    <s v="Anne Pryor"/>
    <x v="2"/>
    <s v="United States"/>
    <x v="1"/>
    <x v="1"/>
    <n v="90032"/>
    <x v="1"/>
    <s v="OFF-BI-10002026"/>
    <x v="1"/>
    <x v="8"/>
    <x v="1749"/>
    <n v="437.47199999999998"/>
    <n v="14"/>
    <n v="0.2"/>
    <n v="153.11519999999999"/>
  </r>
  <r>
    <n v="9981"/>
    <x v="5000"/>
    <x v="1"/>
    <x v="684"/>
    <d v="2012-09-09T00:00:00"/>
    <s v="Second Class"/>
    <s v="SW-20455"/>
    <s v="Shaun Weien"/>
    <x v="0"/>
    <s v="United States"/>
    <x v="240"/>
    <x v="28"/>
    <n v="70506"/>
    <x v="0"/>
    <s v="FUR-TA-10001039"/>
    <x v="0"/>
    <x v="3"/>
    <x v="824"/>
    <n v="85.98"/>
    <n v="1"/>
    <n v="0"/>
    <n v="22.354800000000001"/>
  </r>
  <r>
    <n v="9982"/>
    <x v="5001"/>
    <x v="3"/>
    <x v="646"/>
    <d v="2014-07-08T00:00:00"/>
    <s v="First Class"/>
    <s v="TB-21055"/>
    <s v="Ted Butterfield"/>
    <x v="0"/>
    <s v="United States"/>
    <x v="54"/>
    <x v="24"/>
    <n v="45014"/>
    <x v="3"/>
    <s v="OFF-LA-10004484"/>
    <x v="1"/>
    <x v="2"/>
    <x v="612"/>
    <n v="16.52"/>
    <n v="5"/>
    <n v="0.2"/>
    <n v="5.3689999999999998"/>
  </r>
  <r>
    <n v="9983"/>
    <x v="5002"/>
    <x v="0"/>
    <x v="897"/>
    <d v="2013-09-29T00:00:00"/>
    <s v="Standard Class"/>
    <s v="RC-19960"/>
    <s v="Ryan Crowe"/>
    <x v="0"/>
    <s v="United States"/>
    <x v="354"/>
    <x v="12"/>
    <n v="49505"/>
    <x v="2"/>
    <s v="OFF-PA-10002195"/>
    <x v="1"/>
    <x v="10"/>
    <x v="719"/>
    <n v="35.56"/>
    <n v="7"/>
    <n v="0"/>
    <n v="16.713200000000001"/>
  </r>
  <r>
    <n v="9984"/>
    <x v="5002"/>
    <x v="0"/>
    <x v="897"/>
    <d v="2013-09-29T00:00:00"/>
    <s v="Standard Class"/>
    <s v="RC-19960"/>
    <s v="Ryan Crowe"/>
    <x v="0"/>
    <s v="United States"/>
    <x v="354"/>
    <x v="12"/>
    <n v="49505"/>
    <x v="2"/>
    <s v="TEC-PH-10001305"/>
    <x v="2"/>
    <x v="7"/>
    <x v="1671"/>
    <n v="97.98"/>
    <n v="2"/>
    <n v="0"/>
    <n v="27.4344"/>
  </r>
  <r>
    <n v="9985"/>
    <x v="5003"/>
    <x v="1"/>
    <x v="961"/>
    <d v="2012-05-23T00:00:00"/>
    <s v="Standard Class"/>
    <s v="DV-13465"/>
    <s v="Dianna Vittorini"/>
    <x v="0"/>
    <s v="United States"/>
    <x v="85"/>
    <x v="15"/>
    <n v="11561"/>
    <x v="3"/>
    <s v="OFF-LA-10003766"/>
    <x v="1"/>
    <x v="2"/>
    <x v="360"/>
    <n v="31.5"/>
    <n v="10"/>
    <n v="0"/>
    <n v="15.12"/>
  </r>
  <r>
    <n v="9986"/>
    <x v="5003"/>
    <x v="1"/>
    <x v="961"/>
    <d v="2012-05-23T00:00:00"/>
    <s v="Standard Class"/>
    <s v="DV-13465"/>
    <s v="Dianna Vittorini"/>
    <x v="0"/>
    <s v="United States"/>
    <x v="85"/>
    <x v="15"/>
    <n v="11561"/>
    <x v="3"/>
    <s v="OFF-SU-10000898"/>
    <x v="1"/>
    <x v="14"/>
    <x v="1181"/>
    <n v="55.6"/>
    <n v="4"/>
    <n v="0"/>
    <n v="16.123999999999999"/>
  </r>
  <r>
    <n v="9987"/>
    <x v="5004"/>
    <x v="0"/>
    <x v="321"/>
    <d v="2013-04-10T00:00:00"/>
    <s v="Standard Class"/>
    <s v="ML-17410"/>
    <s v="Maris LaWare"/>
    <x v="0"/>
    <s v="United States"/>
    <x v="1"/>
    <x v="1"/>
    <n v="90008"/>
    <x v="1"/>
    <s v="TEC-AC-10003399"/>
    <x v="2"/>
    <x v="11"/>
    <x v="1497"/>
    <n v="36.24"/>
    <n v="1"/>
    <n v="0"/>
    <n v="15.220800000000001"/>
  </r>
  <r>
    <n v="9988"/>
    <x v="5005"/>
    <x v="3"/>
    <x v="701"/>
    <d v="2014-11-22T00:00:00"/>
    <s v="Standard Class"/>
    <s v="RA-19885"/>
    <s v="Ruben Ausman"/>
    <x v="1"/>
    <s v="United States"/>
    <x v="417"/>
    <x v="32"/>
    <n v="30605"/>
    <x v="0"/>
    <s v="TEC-AC-10001539"/>
    <x v="2"/>
    <x v="11"/>
    <x v="1576"/>
    <n v="79.989999999999995"/>
    <n v="1"/>
    <n v="0"/>
    <n v="28.796399999999998"/>
  </r>
  <r>
    <n v="9989"/>
    <x v="5005"/>
    <x v="3"/>
    <x v="701"/>
    <d v="2014-11-22T00:00:00"/>
    <s v="Standard Class"/>
    <s v="RA-19885"/>
    <s v="Ruben Ausman"/>
    <x v="1"/>
    <s v="United States"/>
    <x v="417"/>
    <x v="32"/>
    <n v="30605"/>
    <x v="0"/>
    <s v="TEC-PH-10004006"/>
    <x v="2"/>
    <x v="7"/>
    <x v="1764"/>
    <n v="206.1"/>
    <n v="5"/>
    <n v="0"/>
    <n v="55.646999999999998"/>
  </r>
  <r>
    <n v="9990"/>
    <x v="5006"/>
    <x v="2"/>
    <x v="1237"/>
    <d v="2011-01-24T00:00:00"/>
    <s v="Second Class"/>
    <s v="TB-21400"/>
    <s v="Tom Boeckenhauer"/>
    <x v="0"/>
    <s v="United States"/>
    <x v="100"/>
    <x v="2"/>
    <n v="33180"/>
    <x v="0"/>
    <s v="FUR-FU-10001889"/>
    <x v="0"/>
    <x v="5"/>
    <x v="1149"/>
    <n v="25.248000000000001"/>
    <n v="3"/>
    <n v="0.2"/>
    <n v="4.1028000000000002"/>
  </r>
  <r>
    <n v="9991"/>
    <x v="5007"/>
    <x v="3"/>
    <x v="425"/>
    <d v="2014-04-03T00:00:00"/>
    <s v="Standard Class"/>
    <s v="DB-13060"/>
    <s v="Dave Brooks"/>
    <x v="0"/>
    <s v="United States"/>
    <x v="116"/>
    <x v="1"/>
    <n v="92627"/>
    <x v="1"/>
    <s v="FUR-FU-10000747"/>
    <x v="0"/>
    <x v="5"/>
    <x v="1742"/>
    <n v="91.96"/>
    <n v="2"/>
    <n v="0"/>
    <n v="15.6332"/>
  </r>
  <r>
    <n v="9992"/>
    <x v="5007"/>
    <x v="3"/>
    <x v="425"/>
    <d v="2014-04-03T00:00:00"/>
    <s v="Standard Class"/>
    <s v="DB-13060"/>
    <s v="Dave Brooks"/>
    <x v="0"/>
    <s v="United States"/>
    <x v="116"/>
    <x v="1"/>
    <n v="92627"/>
    <x v="1"/>
    <s v="TEC-PH-10003645"/>
    <x v="2"/>
    <x v="7"/>
    <x v="294"/>
    <n v="258.57600000000002"/>
    <n v="2"/>
    <n v="0.2"/>
    <n v="19.3932"/>
  </r>
  <r>
    <n v="9993"/>
    <x v="5007"/>
    <x v="3"/>
    <x v="425"/>
    <d v="2014-04-03T00:00:00"/>
    <s v="Standard Class"/>
    <s v="DB-13060"/>
    <s v="Dave Brooks"/>
    <x v="0"/>
    <s v="United States"/>
    <x v="116"/>
    <x v="1"/>
    <n v="92627"/>
    <x v="1"/>
    <s v="OFF-PA-10004041"/>
    <x v="1"/>
    <x v="10"/>
    <x v="940"/>
    <n v="29.6"/>
    <n v="4"/>
    <n v="0"/>
    <n v="13.32"/>
  </r>
  <r>
    <n v="9994"/>
    <x v="5008"/>
    <x v="3"/>
    <x v="464"/>
    <d v="2014-10-05T00:00:00"/>
    <s v="Second Class"/>
    <s v="CC-12220"/>
    <s v="Chris Cortes"/>
    <x v="0"/>
    <s v="United States"/>
    <x v="223"/>
    <x v="1"/>
    <n v="92683"/>
    <x v="1"/>
    <s v="OFF-AP-10002684"/>
    <x v="1"/>
    <x v="9"/>
    <x v="165"/>
    <n v="243.16"/>
    <n v="2"/>
    <n v="0"/>
    <n v="72.947999999999993"/>
  </r>
  <r>
    <m/>
    <x v="5009"/>
    <x v="4"/>
    <x v="1238"/>
    <m/>
    <m/>
    <m/>
    <m/>
    <x v="3"/>
    <m/>
    <x v="531"/>
    <x v="49"/>
    <m/>
    <x v="4"/>
    <m/>
    <x v="3"/>
    <x v="17"/>
    <x v="184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E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Sub Category">
  <location ref="J3:K9" firstHeaderRow="1" firstDataRow="1" firstDataCol="1"/>
  <pivotFields count="25">
    <pivotField showAll="0"/>
    <pivotField showAll="0"/>
    <pivotField showAll="0">
      <items count="6">
        <item x="2"/>
        <item x="1"/>
        <item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axis="axisRow" showAll="0" measureFilter="1" sortType="de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7"/>
  </dataFields>
  <formats count="2">
    <format dxfId="33">
      <pivotArea outline="0" collapsedLevelsAreSubtotals="1" fieldPosition="0"/>
    </format>
    <format dxfId="32">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Months">
  <location ref="AB5:AC18" firstHeaderRow="1" firstDataRow="1" firstDataCol="1"/>
  <pivotFields count="25">
    <pivotField showAll="0"/>
    <pivotField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it Margin" fld="24" baseField="0" baseItem="0"/>
  </dataFields>
  <formats count="1">
    <format dxfId="34">
      <pivotArea collapsedLevelsAreSubtotals="1" fieldPosition="0">
        <references count="2">
          <reference field="4294967294" count="1" selected="0">
            <x v="0"/>
          </reference>
          <reference field="3" count="12">
            <x v="1"/>
            <x v="2"/>
            <x v="3"/>
            <x v="4"/>
            <x v="5"/>
            <x v="6"/>
            <x v="7"/>
            <x v="8"/>
            <x v="9"/>
            <x v="10"/>
            <x v="11"/>
            <x v="12"/>
          </reference>
        </references>
      </pivotArea>
    </format>
  </formats>
  <chartFormats count="3">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FE28DD-4512-4C01-975F-C06448B5737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EGMENT">
  <location ref="BC6:BE10" firstHeaderRow="0" firstDataRow="1" firstDataCol="1"/>
  <pivotFields count="25">
    <pivotField showAll="0"/>
    <pivotField showAll="0"/>
    <pivotField showAll="0">
      <items count="6">
        <item x="2"/>
        <item x="1"/>
        <item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8"/>
  </rowFields>
  <rowItems count="4">
    <i>
      <x/>
    </i>
    <i>
      <x v="1"/>
    </i>
    <i>
      <x v="2"/>
    </i>
    <i t="grand">
      <x/>
    </i>
  </rowItems>
  <colFields count="1">
    <field x="-2"/>
  </colFields>
  <colItems count="2">
    <i>
      <x/>
    </i>
    <i i="1">
      <x v="1"/>
    </i>
  </colItems>
  <dataFields count="2">
    <dataField name="Sum of Sales" fld="18" baseField="0" baseItem="0"/>
    <dataField name="Sum of Profit" fld="21" baseField="0" baseItem="0"/>
  </dataFields>
  <formats count="1">
    <format dxfId="35">
      <pivotArea collapsedLevelsAreSubtotals="1" fieldPosition="0">
        <references count="1">
          <reference field="8" count="0"/>
        </references>
      </pivotArea>
    </format>
  </formats>
  <chartFormats count="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Months">
  <location ref="AK5:AL18" firstHeaderRow="1" firstDataRow="1" firstDataCol="1"/>
  <pivotFields count="25">
    <pivotField showAll="0"/>
    <pivotField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5">
    <format dxfId="31">
      <pivotArea field="3" type="button" dataOnly="0" labelOnly="1" outline="0" axis="axisRow" fieldPosition="0"/>
    </format>
    <format dxfId="30">
      <pivotArea dataOnly="0" labelOnly="1" fieldPosition="0">
        <references count="1">
          <reference field="3" count="12">
            <x v="1"/>
            <x v="2"/>
            <x v="3"/>
            <x v="4"/>
            <x v="5"/>
            <x v="6"/>
            <x v="7"/>
            <x v="8"/>
            <x v="9"/>
            <x v="10"/>
            <x v="11"/>
            <x v="12"/>
          </reference>
        </references>
      </pivotArea>
    </format>
    <format dxfId="29">
      <pivotArea dataOnly="0" labelOnly="1" grandRow="1" outline="0" fieldPosition="0"/>
    </format>
    <format dxfId="28">
      <pivotArea outline="0" collapsedLevelsAreSubtotals="1" fieldPosition="0"/>
    </format>
    <format dxfId="27">
      <pivotArea dataOnly="0" labelOnly="1" outline="0" axis="axisValues" fieldPosition="0"/>
    </format>
  </formats>
  <chartFormats count="3">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Category">
  <location ref="F3:G7" firstHeaderRow="1" firstDataRow="1" firstDataCol="1"/>
  <pivotFields count="25">
    <pivotField showAll="0"/>
    <pivotField showAll="0"/>
    <pivotField showAll="0">
      <items count="6">
        <item x="2"/>
        <item x="1"/>
        <item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6"/>
  </dataFields>
  <formats count="3">
    <format dxfId="38">
      <pivotArea collapsedLevelsAreSubtotals="1" fieldPosition="0">
        <references count="1">
          <reference field="15" count="3">
            <x v="0"/>
            <x v="1"/>
            <x v="2"/>
          </reference>
        </references>
      </pivotArea>
    </format>
    <format dxfId="37">
      <pivotArea outline="0" collapsedLevelsAreSubtotals="1" fieldPosition="0"/>
    </format>
    <format dxfId="36">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15" count="1" selected="0">
            <x v="0"/>
          </reference>
        </references>
      </pivotArea>
    </chartFormat>
    <chartFormat chart="12" format="7">
      <pivotArea type="data" outline="0" fieldPosition="0">
        <references count="2">
          <reference field="4294967294" count="1" selected="0">
            <x v="0"/>
          </reference>
          <reference field="15" count="1" selected="0">
            <x v="1"/>
          </reference>
        </references>
      </pivotArea>
    </chartFormat>
    <chartFormat chart="12" format="8">
      <pivotArea type="data" outline="0" fieldPosition="0">
        <references count="2">
          <reference field="4294967294" count="1" selected="0">
            <x v="0"/>
          </reference>
          <reference field="15" count="1" selected="0">
            <x v="2"/>
          </reference>
        </references>
      </pivotArea>
    </chartFormat>
    <chartFormat chart="7" format="1">
      <pivotArea type="data" outline="0" fieldPosition="0">
        <references count="2">
          <reference field="4294967294" count="1" selected="0">
            <x v="0"/>
          </reference>
          <reference field="15" count="1" selected="0">
            <x v="0"/>
          </reference>
        </references>
      </pivotArea>
    </chartFormat>
    <chartFormat chart="7" format="2">
      <pivotArea type="data" outline="0" fieldPosition="0">
        <references count="2">
          <reference field="4294967294" count="1" selected="0">
            <x v="0"/>
          </reference>
          <reference field="15" count="1" selected="0">
            <x v="1"/>
          </reference>
        </references>
      </pivotArea>
    </chartFormat>
    <chartFormat chart="7" format="3">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Product">
  <location ref="AH5:AJ16" firstHeaderRow="0" firstDataRow="1" firstDataCol="1"/>
  <pivotFields count="25">
    <pivotField showAll="0"/>
    <pivotField showAll="0"/>
    <pivotField showAll="0">
      <items count="6">
        <item x="2"/>
        <item x="1"/>
        <item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axis="axisRow" showAll="0" measureFilter="1">
      <items count="533">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x="531"/>
        <item t="default"/>
      </items>
    </pivotField>
    <pivotField showAll="0"/>
    <pivotField showAll="0"/>
    <pivotField showAll="0">
      <items count="6">
        <item x="2"/>
        <item x="3"/>
        <item x="0"/>
        <item x="1"/>
        <item x="4"/>
        <item t="default"/>
      </items>
    </pivotField>
    <pivotField showAll="0"/>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0"/>
  </rowFields>
  <rowItems count="11">
    <i>
      <x v="80"/>
    </i>
    <i>
      <x v="207"/>
    </i>
    <i>
      <x v="216"/>
    </i>
    <i>
      <x v="266"/>
    </i>
    <i>
      <x v="329"/>
    </i>
    <i>
      <x v="374"/>
    </i>
    <i>
      <x v="437"/>
    </i>
    <i>
      <x v="438"/>
    </i>
    <i>
      <x v="452"/>
    </i>
    <i>
      <x v="464"/>
    </i>
    <i t="grand">
      <x/>
    </i>
  </rowItems>
  <colFields count="1">
    <field x="-2"/>
  </colFields>
  <colItems count="2">
    <i>
      <x/>
    </i>
    <i i="1">
      <x v="1"/>
    </i>
  </colItems>
  <dataFields count="2">
    <dataField name="Sum of Sales" fld="18" baseField="0" baseItem="0"/>
    <dataField name="Sum of Profit" fld="21" baseField="0" baseItem="0"/>
  </dataFields>
  <formats count="3">
    <format dxfId="41">
      <pivotArea collapsedLevelsAreSubtotals="1" fieldPosition="0">
        <references count="1">
          <reference field="10" count="10">
            <x v="80"/>
            <x v="94"/>
            <x v="123"/>
            <x v="207"/>
            <x v="266"/>
            <x v="329"/>
            <x v="374"/>
            <x v="437"/>
            <x v="438"/>
            <x v="452"/>
          </reference>
        </references>
      </pivotArea>
    </format>
    <format dxfId="40">
      <pivotArea collapsedLevelsAreSubtotals="1" fieldPosition="0">
        <references count="1">
          <reference field="10" count="10">
            <x v="80"/>
            <x v="207"/>
            <x v="266"/>
            <x v="300"/>
            <x v="329"/>
            <x v="374"/>
            <x v="434"/>
            <x v="437"/>
            <x v="438"/>
            <x v="452"/>
          </reference>
        </references>
      </pivotArea>
    </format>
    <format dxfId="39">
      <pivotArea collapsedLevelsAreSubtotals="1" fieldPosition="0">
        <references count="1">
          <reference field="10" count="10">
            <x v="16"/>
            <x v="80"/>
            <x v="123"/>
            <x v="207"/>
            <x v="266"/>
            <x v="329"/>
            <x v="374"/>
            <x v="437"/>
            <x v="438"/>
            <x v="452"/>
          </reference>
        </references>
      </pivotArea>
    </format>
  </formats>
  <chartFormats count="12">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1"/>
          </reference>
        </references>
      </pivotArea>
    </chartFormat>
    <chartFormat chart="16"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1"/>
          </reference>
        </references>
      </pivotArea>
    </chartFormat>
    <chartFormat chart="17" format="5"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1"/>
          </reference>
        </references>
      </pivotArea>
    </chartFormat>
    <chartFormat chart="19" format="5"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1"/>
          </reference>
        </references>
      </pivotArea>
    </chartFormat>
    <chartFormat chart="20"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1"/>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7" type="count" evalOrder="-1" id="1" iMeasureFld="0">
      <autoFilter ref="A1">
        <filterColumn colId="0">
          <top10 val="10" filterVal="10"/>
        </filterColumn>
      </autoFilter>
    </filter>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1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F27:G31" firstHeaderRow="1" firstDataRow="1" firstDataCol="1"/>
  <pivotFields count="25">
    <pivotField showAll="0"/>
    <pivotField showAll="0"/>
    <pivotField showAll="0">
      <items count="6">
        <item x="2"/>
        <item x="1"/>
        <item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3">
    <format dxfId="44">
      <pivotArea outline="0" collapsedLevelsAreSubtotals="1" fieldPosition="0"/>
    </format>
    <format dxfId="43">
      <pivotArea collapsedLevelsAreSubtotals="1" fieldPosition="0">
        <references count="1">
          <reference field="15" count="0"/>
        </references>
      </pivotArea>
    </format>
    <format dxfId="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1E3B5EB-E1F7-4AA6-BF40-3C03FAFB20D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rowHeaderCaption="Months">
  <location ref="AE5:AF10" firstHeaderRow="1" firstDataRow="1" firstDataCol="1"/>
  <pivotFields count="25">
    <pivotField showAll="0"/>
    <pivotField showAll="0"/>
    <pivotField showAll="0">
      <items count="6">
        <item x="2"/>
        <item x="1"/>
        <item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axis="axisRow" showAll="0">
      <items count="8">
        <item h="1" sd="0" x="0"/>
        <item x="1"/>
        <item x="2"/>
        <item x="3"/>
        <item x="4"/>
        <item sd="0" x="5"/>
        <item h="1" sd="0" x="6"/>
        <item t="default"/>
      </items>
    </pivotField>
    <pivotField dragToRow="0" dragToCol="0" dragToPage="0" showAll="0" defaultSubtotal="0"/>
  </pivotFields>
  <rowFields count="1">
    <field x="23"/>
  </rowFields>
  <rowItems count="5">
    <i>
      <x v="1"/>
    </i>
    <i>
      <x v="2"/>
    </i>
    <i>
      <x v="3"/>
    </i>
    <i>
      <x v="4"/>
    </i>
    <i t="grand">
      <x/>
    </i>
  </rowItems>
  <colItems count="1">
    <i/>
  </colItems>
  <dataFields count="1">
    <dataField name="Sum of Quantity" fld="19" baseField="0" baseItem="0"/>
  </dataFields>
  <chartFormats count="3">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B000000}"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origin">
  <location ref="AY5:AZ10" firstHeaderRow="1" firstDataRow="1" firstDataCol="1"/>
  <pivotFields count="25">
    <pivotField showAll="0"/>
    <pivotField showAll="0"/>
    <pivotField showAll="0">
      <items count="6">
        <item x="2"/>
        <item x="1"/>
        <item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axis="axisRow"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3"/>
  </rowFields>
  <rowItems count="5">
    <i>
      <x/>
    </i>
    <i>
      <x v="1"/>
    </i>
    <i>
      <x v="2"/>
    </i>
    <i>
      <x v="3"/>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8" rowHeaderCaption="Months">
  <location ref="S5:T18" firstHeaderRow="1" firstDataRow="1" firstDataCol="1"/>
  <pivotFields count="25">
    <pivotField showAll="0"/>
    <pivotField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9"/>
  </dataFields>
  <formats count="2">
    <format dxfId="46">
      <pivotArea outline="0" collapsedLevelsAreSubtotals="1" fieldPosition="0"/>
    </format>
    <format dxfId="45">
      <pivotArea collapsedLevelsAreSubtotals="1" fieldPosition="0">
        <references count="1">
          <reference field="3" count="12">
            <x v="1"/>
            <x v="2"/>
            <x v="3"/>
            <x v="4"/>
            <x v="5"/>
            <x v="6"/>
            <x v="7"/>
            <x v="8"/>
            <x v="9"/>
            <x v="10"/>
            <x v="11"/>
            <x v="12"/>
          </reference>
        </references>
      </pivotArea>
    </format>
  </formats>
  <chartFormats count="3">
    <chartFormat chart="0"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9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Months">
  <location ref="Y5:Z18" firstHeaderRow="1" firstDataRow="1" firstDataCol="1"/>
  <pivotFields count="25">
    <pivotField showAll="0"/>
    <pivotField dataField="1"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orders" fld="1"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F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TATE">
  <location ref="M4:N54" firstHeaderRow="1" firstDataRow="1" firstDataCol="1"/>
  <pivotFields count="25">
    <pivotField showAll="0"/>
    <pivotField showAll="0"/>
    <pivotField showAll="0">
      <items count="6">
        <item x="2"/>
        <item x="1"/>
        <item x="0"/>
        <item x="3"/>
        <item h="1" x="4"/>
        <item t="default"/>
      </items>
    </pivotField>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sortType="descending">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autoSortScope>
        <pivotArea dataOnly="0" outline="0" fieldPosition="0">
          <references count="1">
            <reference field="4294967294" count="1" selected="0">
              <x v="0"/>
            </reference>
          </references>
        </pivotArea>
      </autoSortScope>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11"/>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8" baseField="0" baseItem="0" numFmtId="169"/>
  </dataFields>
  <formats count="2">
    <format dxfId="48">
      <pivotArea outline="0" collapsedLevelsAreSubtotals="1" fieldPosition="0"/>
    </format>
    <format dxfId="4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rowHeaderCaption="Months">
  <location ref="V5:W18" firstHeaderRow="1" firstDataRow="1" firstDataCol="1"/>
  <pivotFields count="25">
    <pivotField showAll="0"/>
    <pivotField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9"/>
  </dataFields>
  <formats count="1">
    <format dxfId="49">
      <pivotArea outline="0" collapsedLevelsAreSubtotals="1" fieldPosition="0"/>
    </format>
  </formats>
  <chartFormats count="2">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D60C3D0-6DDF-4689-90D7-4F92503CAF3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YEAR">
  <location ref="BJ7:BK12" firstHeaderRow="1" firstDataRow="1" firstDataCol="1"/>
  <pivotFields count="25">
    <pivotField showAll="0"/>
    <pivotField showAll="0"/>
    <pivotField axis="axisRow" showAll="0">
      <items count="6">
        <item x="2"/>
        <item x="1"/>
        <item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items count="1843">
        <item x="1081"/>
        <item x="746"/>
        <item x="583"/>
        <item x="315"/>
        <item x="1453"/>
        <item x="1335"/>
        <item x="36"/>
        <item x="1632"/>
        <item x="77"/>
        <item x="1822"/>
        <item x="1008"/>
        <item x="555"/>
        <item x="1675"/>
        <item x="348"/>
        <item x="1651"/>
        <item x="875"/>
        <item x="1193"/>
        <item x="1456"/>
        <item x="1626"/>
        <item x="1763"/>
        <item x="341"/>
        <item x="403"/>
        <item x="796"/>
        <item x="1590"/>
        <item x="1345"/>
        <item x="967"/>
        <item x="1829"/>
        <item x="180"/>
        <item x="396"/>
        <item x="74"/>
        <item x="93"/>
        <item x="294"/>
        <item x="1471"/>
        <item x="234"/>
        <item x="1227"/>
        <item x="1528"/>
        <item x="921"/>
        <item x="1180"/>
        <item x="165"/>
        <item x="1561"/>
        <item x="1033"/>
        <item x="1103"/>
        <item x="405"/>
        <item x="1563"/>
        <item x="834"/>
        <item x="1504"/>
        <item x="969"/>
        <item x="1723"/>
        <item x="312"/>
        <item x="1298"/>
        <item x="1049"/>
        <item x="1000"/>
        <item x="712"/>
        <item x="725"/>
        <item x="31"/>
        <item x="689"/>
        <item x="531"/>
        <item x="61"/>
        <item x="630"/>
        <item x="958"/>
        <item x="1765"/>
        <item x="1549"/>
        <item x="22"/>
        <item x="1302"/>
        <item x="1075"/>
        <item x="748"/>
        <item x="600"/>
        <item x="908"/>
        <item x="849"/>
        <item x="1367"/>
        <item x="350"/>
        <item x="676"/>
        <item x="1818"/>
        <item x="1704"/>
        <item x="1039"/>
        <item x="654"/>
        <item x="1780"/>
        <item x="1181"/>
        <item x="1544"/>
        <item x="1299"/>
        <item x="1232"/>
        <item x="669"/>
        <item x="167"/>
        <item x="1826"/>
        <item x="592"/>
        <item x="510"/>
        <item x="552"/>
        <item x="1748"/>
        <item x="498"/>
        <item x="1547"/>
        <item x="1385"/>
        <item x="317"/>
        <item x="160"/>
        <item x="557"/>
        <item x="999"/>
        <item x="224"/>
        <item x="664"/>
        <item x="250"/>
        <item x="243"/>
        <item x="1551"/>
        <item x="201"/>
        <item x="42"/>
        <item x="1414"/>
        <item x="1411"/>
        <item x="1380"/>
        <item x="488"/>
        <item x="1101"/>
        <item x="653"/>
        <item x="52"/>
        <item x="194"/>
        <item x="1403"/>
        <item x="452"/>
        <item x="260"/>
        <item x="480"/>
        <item x="550"/>
        <item x="1534"/>
        <item x="333"/>
        <item x="489"/>
        <item x="1449"/>
        <item x="1484"/>
        <item x="424"/>
        <item x="386"/>
        <item x="776"/>
        <item x="1674"/>
        <item x="368"/>
        <item x="955"/>
        <item x="1319"/>
        <item x="821"/>
        <item x="247"/>
        <item x="893"/>
        <item x="695"/>
        <item x="1457"/>
        <item x="343"/>
        <item x="515"/>
        <item x="1330"/>
        <item x="126"/>
        <item x="140"/>
        <item x="1410"/>
        <item x="1209"/>
        <item x="694"/>
        <item x="1408"/>
        <item x="1458"/>
        <item x="1127"/>
        <item x="822"/>
        <item x="427"/>
        <item x="1029"/>
        <item x="1237"/>
        <item x="57"/>
        <item x="116"/>
        <item x="794"/>
        <item x="1692"/>
        <item x="285"/>
        <item x="807"/>
        <item x="1525"/>
        <item x="1387"/>
        <item x="299"/>
        <item x="1395"/>
        <item x="1108"/>
        <item x="53"/>
        <item x="1397"/>
        <item x="501"/>
        <item x="171"/>
        <item x="1383"/>
        <item x="1527"/>
        <item x="802"/>
        <item x="1251"/>
        <item x="37"/>
        <item x="177"/>
        <item x="779"/>
        <item x="1703"/>
        <item x="1087"/>
        <item x="1168"/>
        <item x="1768"/>
        <item x="149"/>
        <item x="1184"/>
        <item x="1552"/>
        <item x="850"/>
        <item x="575"/>
        <item x="483"/>
        <item x="1163"/>
        <item x="1740"/>
        <item x="612"/>
        <item x="917"/>
        <item x="1102"/>
        <item x="1777"/>
        <item x="902"/>
        <item x="542"/>
        <item x="1019"/>
        <item x="681"/>
        <item x="683"/>
        <item x="1797"/>
        <item x="49"/>
        <item x="670"/>
        <item x="1627"/>
        <item x="804"/>
        <item x="252"/>
        <item x="1340"/>
        <item x="574"/>
        <item x="1700"/>
        <item x="1550"/>
        <item x="517"/>
        <item x="932"/>
        <item x="1707"/>
        <item x="1321"/>
        <item x="1079"/>
        <item x="1364"/>
        <item x="633"/>
        <item x="1654"/>
        <item x="1328"/>
        <item x="1080"/>
        <item x="1118"/>
        <item x="826"/>
        <item x="1634"/>
        <item x="197"/>
        <item x="991"/>
        <item x="1214"/>
        <item x="602"/>
        <item x="283"/>
        <item x="164"/>
        <item x="1148"/>
        <item x="85"/>
        <item x="261"/>
        <item x="1119"/>
        <item x="773"/>
        <item x="1568"/>
        <item x="568"/>
        <item x="916"/>
        <item x="1022"/>
        <item x="148"/>
        <item x="1212"/>
        <item x="391"/>
        <item x="319"/>
        <item x="903"/>
        <item x="1045"/>
        <item x="68"/>
        <item x="609"/>
        <item x="109"/>
        <item x="549"/>
        <item x="732"/>
        <item x="797"/>
        <item x="122"/>
        <item x="736"/>
        <item x="1381"/>
        <item x="1390"/>
        <item x="1204"/>
        <item x="565"/>
        <item x="78"/>
        <item x="1182"/>
        <item x="98"/>
        <item x="1535"/>
        <item x="355"/>
        <item x="1150"/>
        <item x="1709"/>
        <item x="1817"/>
        <item x="1642"/>
        <item x="789"/>
        <item x="1767"/>
        <item x="1526"/>
        <item x="304"/>
        <item x="936"/>
        <item x="96"/>
        <item x="174"/>
        <item x="273"/>
        <item x="476"/>
        <item x="27"/>
        <item x="905"/>
        <item x="788"/>
        <item x="1258"/>
        <item x="727"/>
        <item x="102"/>
        <item x="1678"/>
        <item x="1486"/>
        <item x="922"/>
        <item x="1129"/>
        <item x="240"/>
        <item x="433"/>
        <item x="1275"/>
        <item x="1564"/>
        <item x="1722"/>
        <item x="1507"/>
        <item x="1705"/>
        <item x="1736"/>
        <item x="230"/>
        <item x="842"/>
        <item x="1285"/>
        <item x="914"/>
        <item x="637"/>
        <item x="142"/>
        <item x="1784"/>
        <item x="1337"/>
        <item x="800"/>
        <item x="318"/>
        <item x="1690"/>
        <item x="9"/>
        <item x="1028"/>
        <item x="644"/>
        <item x="545"/>
        <item x="1407"/>
        <item x="781"/>
        <item x="398"/>
        <item x="606"/>
        <item x="1014"/>
        <item x="530"/>
        <item x="382"/>
        <item x="1225"/>
        <item x="1183"/>
        <item x="1362"/>
        <item x="883"/>
        <item x="208"/>
        <item x="121"/>
        <item x="728"/>
        <item x="956"/>
        <item x="1318"/>
        <item x="255"/>
        <item x="1271"/>
        <item x="1189"/>
        <item x="358"/>
        <item x="366"/>
        <item x="596"/>
        <item x="1175"/>
        <item x="744"/>
        <item x="153"/>
        <item x="310"/>
        <item x="907"/>
        <item x="1065"/>
        <item x="1188"/>
        <item x="698"/>
        <item x="181"/>
        <item x="576"/>
        <item x="1518"/>
        <item x="182"/>
        <item x="1588"/>
        <item x="1273"/>
        <item x="584"/>
        <item x="1594"/>
        <item x="1793"/>
        <item x="1730"/>
        <item x="1322"/>
        <item x="1398"/>
        <item x="1105"/>
        <item x="913"/>
        <item x="873"/>
        <item x="1485"/>
        <item x="254"/>
        <item x="395"/>
        <item x="931"/>
        <item x="1429"/>
        <item x="1739"/>
        <item x="660"/>
        <item x="1371"/>
        <item x="1481"/>
        <item x="1624"/>
        <item x="1596"/>
        <item x="620"/>
        <item x="1451"/>
        <item x="278"/>
        <item x="1540"/>
        <item x="1217"/>
        <item x="1245"/>
        <item x="30"/>
        <item x="1042"/>
        <item x="287"/>
        <item x="187"/>
        <item x="274"/>
        <item x="188"/>
        <item x="484"/>
        <item x="3"/>
        <item x="1358"/>
        <item x="214"/>
        <item x="1060"/>
        <item x="836"/>
        <item x="1796"/>
        <item x="613"/>
        <item x="749"/>
        <item x="365"/>
        <item x="406"/>
        <item x="213"/>
        <item x="569"/>
        <item x="960"/>
        <item x="1524"/>
        <item x="1465"/>
        <item x="1724"/>
        <item x="1584"/>
        <item x="410"/>
        <item x="820"/>
        <item x="0"/>
        <item x="1344"/>
        <item x="1809"/>
        <item x="705"/>
        <item x="263"/>
        <item x="627"/>
        <item x="383"/>
        <item x="451"/>
        <item x="1365"/>
        <item x="874"/>
        <item x="289"/>
        <item x="1270"/>
        <item x="345"/>
        <item x="1598"/>
        <item x="1666"/>
        <item x="1058"/>
        <item x="970"/>
        <item x="618"/>
        <item x="586"/>
        <item x="411"/>
        <item x="1320"/>
        <item x="844"/>
        <item x="468"/>
        <item x="525"/>
        <item x="830"/>
        <item x="1738"/>
        <item x="856"/>
        <item x="455"/>
        <item x="870"/>
        <item x="1418"/>
        <item x="943"/>
        <item x="1061"/>
        <item x="1787"/>
        <item x="840"/>
        <item x="1233"/>
        <item x="589"/>
        <item x="556"/>
        <item x="10"/>
        <item x="611"/>
        <item x="1837"/>
        <item x="519"/>
        <item x="199"/>
        <item x="930"/>
        <item x="1620"/>
        <item x="997"/>
        <item x="1604"/>
        <item x="237"/>
        <item x="19"/>
        <item x="1167"/>
        <item x="1492"/>
        <item x="490"/>
        <item x="772"/>
        <item x="766"/>
        <item x="419"/>
        <item x="1389"/>
        <item x="632"/>
        <item x="659"/>
        <item x="1139"/>
        <item x="435"/>
        <item x="641"/>
        <item x="553"/>
        <item x="1303"/>
        <item x="594"/>
        <item x="845"/>
        <item x="280"/>
        <item x="621"/>
        <item x="48"/>
        <item x="1493"/>
        <item x="737"/>
        <item x="431"/>
        <item x="1069"/>
        <item x="374"/>
        <item x="906"/>
        <item x="1016"/>
        <item x="1399"/>
        <item x="117"/>
        <item x="1314"/>
        <item x="739"/>
        <item x="1211"/>
        <item x="1394"/>
        <item x="1031"/>
        <item x="1762"/>
        <item x="1348"/>
        <item x="352"/>
        <item x="499"/>
        <item x="135"/>
        <item x="372"/>
        <item x="838"/>
        <item x="342"/>
        <item x="1476"/>
        <item x="567"/>
        <item x="495"/>
        <item x="771"/>
        <item x="1133"/>
        <item x="509"/>
        <item x="1423"/>
        <item x="1226"/>
        <item x="741"/>
        <item x="1160"/>
        <item x="691"/>
        <item x="1452"/>
        <item x="1682"/>
        <item x="1581"/>
        <item x="1116"/>
        <item x="1664"/>
        <item x="964"/>
        <item x="521"/>
        <item x="1073"/>
        <item x="1301"/>
        <item x="1439"/>
        <item x="1633"/>
        <item x="522"/>
        <item x="984"/>
        <item x="1629"/>
        <item x="183"/>
        <item x="416"/>
        <item x="1786"/>
        <item x="101"/>
        <item x="1684"/>
        <item x="475"/>
        <item x="1269"/>
        <item x="437"/>
        <item x="729"/>
        <item x="284"/>
        <item x="1347"/>
        <item x="677"/>
        <item x="702"/>
        <item x="399"/>
        <item x="377"/>
        <item x="1770"/>
        <item x="1695"/>
        <item x="941"/>
        <item x="1496"/>
        <item x="622"/>
        <item x="673"/>
        <item x="316"/>
        <item x="1565"/>
        <item x="1812"/>
        <item x="786"/>
        <item x="1034"/>
        <item x="1297"/>
        <item x="1681"/>
        <item x="288"/>
        <item x="1223"/>
        <item x="1661"/>
        <item x="503"/>
        <item x="1427"/>
        <item x="1447"/>
        <item x="8"/>
        <item x="1099"/>
        <item x="942"/>
        <item x="412"/>
        <item x="1430"/>
        <item x="1579"/>
        <item x="73"/>
        <item x="541"/>
        <item x="1711"/>
        <item x="1580"/>
        <item x="222"/>
        <item x="540"/>
        <item x="954"/>
        <item x="190"/>
        <item x="1426"/>
        <item x="1575"/>
        <item x="1434"/>
        <item x="1710"/>
        <item x="775"/>
        <item x="787"/>
        <item x="783"/>
        <item x="41"/>
        <item x="1257"/>
        <item x="125"/>
        <item x="266"/>
        <item x="759"/>
        <item x="1462"/>
        <item x="1514"/>
        <item x="1244"/>
        <item x="76"/>
        <item x="282"/>
        <item x="1443"/>
        <item x="1420"/>
        <item x="867"/>
        <item x="5"/>
        <item x="1593"/>
        <item x="1231"/>
        <item x="1556"/>
        <item x="4"/>
        <item x="460"/>
        <item x="1699"/>
        <item x="1355"/>
        <item x="989"/>
        <item x="877"/>
        <item x="1840"/>
        <item x="388"/>
        <item x="1324"/>
        <item x="86"/>
        <item x="1195"/>
        <item x="876"/>
        <item x="1555"/>
        <item x="837"/>
        <item x="693"/>
        <item x="251"/>
        <item x="1191"/>
        <item x="639"/>
        <item x="322"/>
        <item x="275"/>
        <item x="35"/>
        <item x="1798"/>
        <item x="616"/>
        <item x="1121"/>
        <item x="1548"/>
        <item x="1416"/>
        <item x="761"/>
        <item x="471"/>
        <item x="1172"/>
        <item x="1446"/>
        <item x="1366"/>
        <item x="376"/>
        <item x="235"/>
        <item x="1838"/>
        <item x="918"/>
        <item x="189"/>
        <item x="1274"/>
        <item x="469"/>
        <item x="1294"/>
        <item x="544"/>
        <item x="1691"/>
        <item x="1247"/>
        <item x="1508"/>
        <item x="1357"/>
        <item x="1570"/>
        <item x="1372"/>
        <item x="1433"/>
        <item x="1356"/>
        <item x="636"/>
        <item x="1813"/>
        <item x="204"/>
        <item x="1810"/>
        <item x="1141"/>
        <item x="447"/>
        <item x="279"/>
        <item x="881"/>
        <item x="581"/>
        <item x="723"/>
        <item x="1089"/>
        <item x="1252"/>
        <item x="394"/>
        <item x="387"/>
        <item x="894"/>
        <item x="1268"/>
        <item x="95"/>
        <item x="667"/>
        <item x="692"/>
        <item x="1505"/>
        <item x="1657"/>
        <item x="871"/>
        <item x="710"/>
        <item x="1241"/>
        <item x="809"/>
        <item x="566"/>
        <item x="430"/>
        <item x="13"/>
        <item x="751"/>
        <item x="446"/>
        <item x="228"/>
        <item x="1498"/>
        <item x="409"/>
        <item x="923"/>
        <item x="1646"/>
        <item x="657"/>
        <item x="1641"/>
        <item x="615"/>
        <item x="421"/>
        <item x="17"/>
        <item x="757"/>
        <item x="508"/>
        <item x="1206"/>
        <item x="326"/>
        <item x="295"/>
        <item x="546"/>
        <item x="1760"/>
        <item x="605"/>
        <item x="1256"/>
        <item x="133"/>
        <item x="1329"/>
        <item x="1134"/>
        <item x="92"/>
        <item x="272"/>
        <item x="696"/>
        <item x="762"/>
        <item x="1473"/>
        <item x="910"/>
        <item x="277"/>
        <item x="1155"/>
        <item x="115"/>
        <item x="880"/>
        <item x="313"/>
        <item x="1216"/>
        <item x="1165"/>
        <item x="1153"/>
        <item x="607"/>
        <item x="685"/>
        <item x="1025"/>
        <item x="212"/>
        <item x="619"/>
        <item x="1373"/>
        <item x="577"/>
        <item x="1199"/>
        <item x="768"/>
        <item x="1405"/>
        <item x="1578"/>
        <item x="298"/>
        <item x="1377"/>
        <item x="486"/>
        <item x="141"/>
        <item x="378"/>
        <item x="663"/>
        <item x="1076"/>
        <item x="649"/>
        <item x="963"/>
        <item x="810"/>
        <item x="603"/>
        <item x="1351"/>
        <item x="816"/>
        <item x="439"/>
        <item x="1660"/>
        <item x="1173"/>
        <item x="334"/>
        <item x="1068"/>
        <item x="795"/>
        <item x="258"/>
        <item x="375"/>
        <item x="1716"/>
        <item x="492"/>
        <item x="1315"/>
        <item x="132"/>
        <item x="512"/>
        <item x="1112"/>
        <item x="34"/>
        <item x="1421"/>
        <item x="1051"/>
        <item x="869"/>
        <item x="392"/>
        <item x="1353"/>
        <item x="706"/>
        <item x="901"/>
        <item x="848"/>
        <item x="1376"/>
        <item x="1639"/>
        <item x="656"/>
        <item x="1513"/>
        <item x="862"/>
        <item x="765"/>
        <item x="1157"/>
        <item x="459"/>
        <item x="1166"/>
        <item x="120"/>
        <item x="1326"/>
        <item x="265"/>
        <item x="23"/>
        <item x="385"/>
        <item x="1612"/>
        <item x="1830"/>
        <item x="320"/>
        <item x="986"/>
        <item x="38"/>
        <item x="401"/>
        <item x="1432"/>
        <item x="801"/>
        <item x="1379"/>
        <item x="1295"/>
        <item x="1475"/>
        <item x="648"/>
        <item x="226"/>
        <item x="51"/>
        <item x="210"/>
        <item x="526"/>
        <item x="211"/>
        <item x="1123"/>
        <item x="782"/>
        <item x="975"/>
        <item x="124"/>
        <item x="440"/>
        <item x="64"/>
        <item x="162"/>
        <item x="1185"/>
        <item x="118"/>
        <item x="1378"/>
        <item x="195"/>
        <item x="45"/>
        <item x="524"/>
        <item x="1062"/>
        <item x="453"/>
        <item x="1375"/>
        <item x="1617"/>
        <item x="1743"/>
        <item x="1785"/>
        <item x="1833"/>
        <item x="858"/>
        <item x="1614"/>
        <item x="1360"/>
        <item x="1159"/>
        <item x="937"/>
        <item x="1436"/>
        <item x="851"/>
        <item x="1120"/>
        <item x="1242"/>
        <item x="628"/>
        <item x="1304"/>
        <item x="610"/>
        <item x="303"/>
        <item x="1706"/>
        <item x="981"/>
        <item x="1162"/>
        <item x="1388"/>
        <item x="1628"/>
        <item x="1823"/>
        <item x="1808"/>
        <item x="1336"/>
        <item x="70"/>
        <item x="1635"/>
        <item x="925"/>
        <item x="1352"/>
        <item x="1092"/>
        <item x="332"/>
        <item x="661"/>
        <item x="1177"/>
        <item x="14"/>
        <item x="1607"/>
        <item x="54"/>
        <item x="296"/>
        <item x="1003"/>
        <item x="1095"/>
        <item x="1146"/>
        <item x="811"/>
        <item x="281"/>
        <item x="617"/>
        <item x="402"/>
        <item x="1638"/>
        <item x="306"/>
        <item x="478"/>
        <item x="957"/>
        <item x="1208"/>
        <item x="1737"/>
        <item x="841"/>
        <item x="1"/>
        <item x="1402"/>
        <item x="1688"/>
        <item x="494"/>
        <item x="623"/>
        <item x="1523"/>
        <item x="1605"/>
        <item x="1509"/>
        <item x="1240"/>
        <item x="373"/>
        <item x="882"/>
        <item x="1783"/>
        <item x="1132"/>
        <item x="1454"/>
        <item x="338"/>
        <item x="114"/>
        <item x="1313"/>
        <item x="915"/>
        <item x="1122"/>
        <item x="1317"/>
        <item x="225"/>
        <item x="527"/>
        <item x="1131"/>
        <item x="1790"/>
        <item x="1759"/>
        <item x="1018"/>
        <item x="1804"/>
        <item x="561"/>
        <item x="1088"/>
        <item x="1662"/>
        <item x="833"/>
        <item x="1341"/>
        <item x="947"/>
        <item x="513"/>
        <item x="1600"/>
        <item x="479"/>
        <item x="682"/>
        <item x="785"/>
        <item x="1621"/>
        <item x="264"/>
        <item x="587"/>
        <item x="563"/>
        <item x="28"/>
        <item x="436"/>
        <item x="1243"/>
        <item x="888"/>
        <item x="1610"/>
        <item x="1587"/>
        <item x="993"/>
        <item x="1729"/>
        <item x="173"/>
        <item x="1254"/>
        <item x="1346"/>
        <item x="65"/>
        <item x="1734"/>
        <item x="1111"/>
        <item x="108"/>
        <item x="717"/>
        <item x="178"/>
        <item x="1382"/>
        <item x="504"/>
        <item x="1005"/>
        <item x="1574"/>
        <item x="1606"/>
        <item x="564"/>
        <item x="1477"/>
        <item x="267"/>
        <item x="668"/>
        <item x="982"/>
        <item x="1384"/>
        <item x="300"/>
        <item x="1749"/>
        <item x="91"/>
        <item x="1151"/>
        <item x="764"/>
        <item x="1316"/>
        <item x="983"/>
        <item x="131"/>
        <item x="426"/>
        <item x="1002"/>
        <item x="1522"/>
        <item x="572"/>
        <item x="458"/>
        <item x="1670"/>
        <item x="533"/>
        <item x="46"/>
        <item x="25"/>
        <item x="1178"/>
        <item x="170"/>
        <item x="1278"/>
        <item x="1546"/>
        <item x="422"/>
        <item x="784"/>
        <item x="1113"/>
        <item x="805"/>
        <item x="1287"/>
        <item x="381"/>
        <item x="1643"/>
        <item x="818"/>
        <item x="1708"/>
        <item x="1758"/>
        <item x="1732"/>
        <item x="847"/>
        <item x="940"/>
        <item x="143"/>
        <item x="534"/>
        <item x="1142"/>
        <item x="1187"/>
        <item x="1602"/>
        <item x="1333"/>
        <item x="1056"/>
        <item x="159"/>
        <item x="1655"/>
        <item x="81"/>
        <item x="1154"/>
        <item x="721"/>
        <item x="715"/>
        <item x="559"/>
        <item x="1260"/>
        <item x="1815"/>
        <item x="163"/>
        <item x="158"/>
        <item x="1448"/>
        <item x="1501"/>
        <item x="1327"/>
        <item x="861"/>
        <item x="642"/>
        <item x="370"/>
        <item x="1521"/>
        <item x="1363"/>
        <item x="1350"/>
        <item x="824"/>
        <item x="221"/>
        <item x="1024"/>
        <item x="652"/>
        <item x="1715"/>
        <item x="1609"/>
        <item x="119"/>
        <item x="1677"/>
        <item x="11"/>
        <item x="1772"/>
        <item x="579"/>
        <item x="684"/>
        <item x="753"/>
        <item x="939"/>
        <item x="151"/>
        <item x="946"/>
        <item x="711"/>
        <item x="1488"/>
        <item x="380"/>
        <item x="1694"/>
        <item x="1558"/>
        <item x="1203"/>
        <item x="1824"/>
        <item x="340"/>
        <item x="154"/>
        <item x="1290"/>
        <item x="1004"/>
        <item x="47"/>
        <item x="472"/>
        <item x="1577"/>
        <item x="1839"/>
        <item x="1585"/>
        <item x="629"/>
        <item x="671"/>
        <item x="1773"/>
        <item x="690"/>
        <item x="244"/>
        <item x="680"/>
        <item x="813"/>
        <item x="944"/>
        <item x="1264"/>
        <item x="1070"/>
        <item x="897"/>
        <item x="688"/>
        <item x="1277"/>
        <item x="1576"/>
        <item x="1487"/>
        <item x="1085"/>
        <item x="423"/>
        <item x="404"/>
        <item x="1572"/>
        <item x="100"/>
        <item x="1679"/>
        <item x="429"/>
        <item x="339"/>
        <item x="231"/>
        <item x="998"/>
        <item x="1562"/>
        <item x="262"/>
        <item x="1460"/>
        <item x="292"/>
        <item x="1114"/>
        <item x="585"/>
        <item x="601"/>
        <item x="106"/>
        <item x="598"/>
        <item x="84"/>
        <item x="678"/>
        <item x="216"/>
        <item x="1308"/>
        <item x="1753"/>
        <item x="1718"/>
        <item x="50"/>
        <item x="1011"/>
        <item x="32"/>
        <item x="1731"/>
        <item x="1720"/>
        <item x="63"/>
        <item x="734"/>
        <item x="219"/>
        <item x="570"/>
        <item x="1354"/>
        <item x="755"/>
        <item x="107"/>
        <item x="1255"/>
        <item x="593"/>
        <item x="461"/>
        <item x="500"/>
        <item x="1201"/>
        <item x="529"/>
        <item x="1502"/>
        <item x="1656"/>
        <item x="1009"/>
        <item x="554"/>
        <item x="1409"/>
        <item x="778"/>
        <item x="713"/>
        <item x="1404"/>
        <item x="1342"/>
        <item x="900"/>
        <item x="1582"/>
        <item x="1816"/>
        <item x="672"/>
        <item x="1545"/>
        <item x="709"/>
        <item x="1109"/>
        <item x="1625"/>
        <item x="1115"/>
        <item x="933"/>
        <item x="1599"/>
        <item x="1539"/>
        <item x="899"/>
        <item x="920"/>
        <item x="1078"/>
        <item x="1289"/>
        <item x="1631"/>
        <item x="196"/>
        <item x="400"/>
        <item x="1803"/>
        <item x="1077"/>
        <item x="1497"/>
        <item x="103"/>
        <item x="1229"/>
        <item x="724"/>
        <item x="1515"/>
        <item x="1248"/>
        <item x="1052"/>
        <item x="1583"/>
        <item x="798"/>
        <item x="256"/>
        <item x="626"/>
        <item x="329"/>
        <item x="238"/>
        <item x="1202"/>
        <item x="528"/>
        <item x="7"/>
        <item x="886"/>
        <item x="1222"/>
        <item x="640"/>
        <item x="511"/>
        <item x="1230"/>
        <item x="1499"/>
        <item x="457"/>
        <item x="1788"/>
        <item x="516"/>
        <item x="1170"/>
        <item x="1059"/>
        <item x="1653"/>
        <item x="1135"/>
        <item x="1013"/>
        <item x="1789"/>
        <item x="327"/>
        <item x="290"/>
        <item x="1806"/>
        <item x="66"/>
        <item x="1043"/>
        <item x="1220"/>
        <item x="1152"/>
        <item x="1541"/>
        <item x="1020"/>
        <item x="147"/>
        <item x="507"/>
        <item x="1332"/>
        <item x="308"/>
        <item x="864"/>
        <item x="1640"/>
        <item x="450"/>
        <item x="21"/>
        <item x="1021"/>
        <item x="643"/>
        <item x="988"/>
        <item x="1186"/>
        <item x="6"/>
        <item x="1623"/>
        <item x="328"/>
        <item x="1006"/>
        <item x="812"/>
        <item x="449"/>
        <item x="799"/>
        <item x="949"/>
        <item x="1235"/>
        <item x="248"/>
        <item x="558"/>
        <item x="496"/>
        <item x="321"/>
        <item x="1145"/>
        <item x="665"/>
        <item x="777"/>
        <item x="679"/>
        <item x="1611"/>
        <item x="1455"/>
        <item x="1479"/>
        <item x="990"/>
        <item x="18"/>
        <item x="397"/>
        <item x="134"/>
        <item x="444"/>
        <item x="393"/>
        <item x="814"/>
        <item x="1026"/>
        <item x="1591"/>
        <item x="1215"/>
        <item x="934"/>
        <item x="276"/>
        <item x="823"/>
        <item x="1179"/>
        <item x="105"/>
        <item x="1825"/>
        <item x="172"/>
        <item x="1422"/>
        <item x="1249"/>
        <item x="191"/>
        <item x="344"/>
        <item x="1343"/>
        <item x="697"/>
        <item x="1200"/>
        <item x="363"/>
        <item x="83"/>
        <item x="56"/>
        <item x="1284"/>
        <item x="1781"/>
        <item x="1084"/>
        <item x="608"/>
        <item x="1659"/>
        <item x="331"/>
        <item x="740"/>
        <item x="884"/>
        <item x="631"/>
        <item x="1725"/>
        <item x="1567"/>
        <item x="1667"/>
        <item x="390"/>
        <item x="536"/>
        <item x="1560"/>
        <item x="1110"/>
        <item x="1832"/>
        <item x="1697"/>
        <item x="896"/>
        <item x="853"/>
        <item x="291"/>
        <item x="307"/>
        <item x="202"/>
        <item x="110"/>
        <item x="1512"/>
        <item x="1685"/>
        <item x="1752"/>
        <item x="1827"/>
        <item x="1469"/>
        <item x="1778"/>
        <item x="1533"/>
        <item x="1811"/>
        <item x="1530"/>
        <item x="198"/>
        <item x="1171"/>
        <item x="666"/>
        <item x="362"/>
        <item x="1613"/>
        <item x="1636"/>
        <item x="599"/>
        <item x="1194"/>
        <item x="425"/>
        <item x="1349"/>
        <item x="582"/>
        <item x="1083"/>
        <item x="1309"/>
        <item x="714"/>
        <item x="763"/>
        <item x="978"/>
        <item x="976"/>
        <item x="166"/>
        <item x="1733"/>
        <item x="962"/>
        <item x="924"/>
        <item x="1236"/>
        <item x="898"/>
        <item x="1044"/>
        <item x="1764"/>
        <item x="1311"/>
        <item x="1361"/>
        <item x="950"/>
        <item x="1164"/>
        <item x="1671"/>
        <item x="1338"/>
        <item x="1474"/>
        <item x="193"/>
        <item x="465"/>
        <item x="1310"/>
        <item x="40"/>
        <item x="1618"/>
        <item x="1027"/>
        <item x="1537"/>
        <item x="767"/>
        <item x="1702"/>
        <item x="855"/>
        <item x="1048"/>
        <item x="892"/>
        <item x="1834"/>
        <item x="895"/>
        <item x="1459"/>
        <item x="1174"/>
        <item x="701"/>
        <item x="1603"/>
        <item x="491"/>
        <item x="445"/>
        <item x="176"/>
        <item x="597"/>
        <item x="966"/>
        <item x="324"/>
        <item x="793"/>
        <item x="1207"/>
        <item x="973"/>
        <item x="1359"/>
        <item x="139"/>
        <item x="1210"/>
        <item x="756"/>
        <item x="1495"/>
        <item x="39"/>
        <item x="1276"/>
        <item x="614"/>
        <item x="1053"/>
        <item x="1800"/>
        <item x="1396"/>
        <item x="752"/>
        <item x="58"/>
        <item x="1406"/>
        <item x="1192"/>
        <item x="1687"/>
        <item x="407"/>
        <item x="29"/>
        <item x="1480"/>
        <item x="708"/>
        <item x="928"/>
        <item x="1246"/>
        <item x="1221"/>
        <item x="1517"/>
        <item x="1128"/>
        <item x="754"/>
        <item x="1735"/>
        <item x="249"/>
        <item x="843"/>
        <item x="420"/>
        <item x="1041"/>
        <item x="59"/>
        <item x="259"/>
        <item x="408"/>
        <item x="467"/>
        <item x="537"/>
        <item x="1542"/>
        <item x="79"/>
        <item x="184"/>
        <item x="945"/>
        <item x="865"/>
        <item x="1158"/>
        <item x="246"/>
        <item x="520"/>
        <item x="1553"/>
        <item x="760"/>
        <item x="220"/>
        <item x="658"/>
        <item x="1035"/>
        <item x="1224"/>
        <item x="780"/>
        <item x="239"/>
        <item x="1072"/>
        <item x="1312"/>
        <item x="651"/>
        <item x="645"/>
        <item x="1726"/>
        <item x="1589"/>
        <item x="1836"/>
        <item x="1745"/>
        <item x="1067"/>
        <item x="590"/>
        <item x="417"/>
        <item x="523"/>
        <item x="571"/>
        <item x="817"/>
        <item x="242"/>
        <item x="1305"/>
        <item x="502"/>
        <item x="1253"/>
        <item x="1104"/>
        <item x="1281"/>
        <item x="929"/>
        <item x="497"/>
        <item x="1082"/>
        <item x="815"/>
        <item x="111"/>
        <item x="245"/>
        <item x="953"/>
        <item x="1775"/>
        <item x="1586"/>
        <item x="730"/>
        <item x="1645"/>
        <item x="26"/>
        <item x="209"/>
        <item x="443"/>
        <item x="1015"/>
        <item x="1744"/>
        <item x="1536"/>
        <item x="253"/>
        <item x="297"/>
        <item x="719"/>
        <item x="1010"/>
        <item x="1296"/>
        <item x="1506"/>
        <item x="1608"/>
        <item x="232"/>
        <item x="156"/>
        <item x="413"/>
        <item x="1441"/>
        <item x="241"/>
        <item x="839"/>
        <item x="926"/>
        <item x="463"/>
        <item x="1147"/>
        <item x="1566"/>
        <item x="233"/>
        <item x="82"/>
        <item x="72"/>
        <item x="1331"/>
        <item x="1368"/>
        <item x="1727"/>
        <item x="1090"/>
        <item x="223"/>
        <item x="625"/>
        <item x="1619"/>
        <item x="951"/>
        <item x="1698"/>
        <item x="1438"/>
        <item x="868"/>
        <item x="415"/>
        <item x="745"/>
        <item x="1696"/>
        <item x="1559"/>
        <item x="1126"/>
        <item x="1491"/>
        <item x="879"/>
        <item x="968"/>
        <item x="1669"/>
        <item x="448"/>
        <item x="1673"/>
        <item x="473"/>
        <item x="1401"/>
        <item x="1400"/>
        <item x="175"/>
        <item x="97"/>
        <item x="878"/>
        <item x="130"/>
        <item x="168"/>
        <item x="1228"/>
        <item x="1686"/>
        <item x="157"/>
        <item x="872"/>
        <item x="1637"/>
        <item x="885"/>
        <item x="718"/>
        <item x="207"/>
        <item x="487"/>
        <item x="854"/>
        <item x="137"/>
        <item x="1719"/>
        <item x="1288"/>
        <item x="314"/>
        <item x="1098"/>
        <item x="1100"/>
        <item x="1665"/>
        <item x="911"/>
        <item x="1086"/>
        <item x="863"/>
        <item x="1140"/>
        <item x="1325"/>
        <item x="1037"/>
        <item x="414"/>
        <item x="655"/>
        <item x="1649"/>
        <item x="2"/>
        <item x="1831"/>
        <item x="360"/>
        <item x="647"/>
        <item x="1023"/>
        <item x="1573"/>
        <item x="919"/>
        <item x="90"/>
        <item x="1125"/>
        <item x="138"/>
        <item x="591"/>
        <item x="1470"/>
        <item x="1554"/>
        <item x="356"/>
        <item x="835"/>
        <item x="965"/>
        <item x="75"/>
        <item x="470"/>
        <item x="1156"/>
        <item x="1450"/>
        <item x="1689"/>
        <item x="1055"/>
        <item x="1529"/>
        <item x="635"/>
        <item x="67"/>
        <item x="1821"/>
        <item x="1751"/>
        <item x="547"/>
        <item x="337"/>
        <item x="353"/>
        <item x="1835"/>
        <item x="200"/>
        <item x="1756"/>
        <item x="432"/>
        <item x="80"/>
        <item x="686"/>
        <item x="560"/>
        <item x="144"/>
        <item x="774"/>
        <item x="186"/>
        <item x="1652"/>
        <item x="1196"/>
        <item x="335"/>
        <item x="551"/>
        <item x="155"/>
        <item x="1799"/>
        <item x="104"/>
        <item x="1519"/>
        <item x="1234"/>
        <item x="1293"/>
        <item x="1036"/>
        <item x="428"/>
        <item x="309"/>
        <item x="336"/>
        <item x="1369"/>
        <item x="1054"/>
        <item x="1445"/>
        <item x="1714"/>
        <item x="726"/>
        <item x="206"/>
        <item x="806"/>
        <item x="33"/>
        <item x="1819"/>
        <item x="832"/>
        <item x="1074"/>
        <item x="827"/>
        <item x="466"/>
        <item x="1483"/>
        <item x="1814"/>
        <item x="1489"/>
        <item x="791"/>
        <item x="831"/>
        <item x="302"/>
        <item x="15"/>
        <item x="441"/>
        <item x="434"/>
        <item x="1468"/>
        <item x="971"/>
        <item x="1792"/>
        <item x="16"/>
        <item x="792"/>
        <item x="351"/>
        <item x="980"/>
        <item x="205"/>
        <item x="1531"/>
        <item x="69"/>
        <item x="293"/>
        <item x="578"/>
        <item x="1040"/>
        <item x="1280"/>
        <item x="1742"/>
        <item x="1431"/>
        <item x="1795"/>
        <item x="464"/>
        <item x="1503"/>
        <item x="215"/>
        <item x="169"/>
        <item x="1510"/>
        <item x="146"/>
        <item x="1017"/>
        <item x="1516"/>
        <item x="71"/>
        <item x="1437"/>
        <item x="481"/>
        <item x="1218"/>
        <item x="1490"/>
        <item x="889"/>
        <item x="1144"/>
        <item x="192"/>
        <item x="1197"/>
        <item x="532"/>
        <item x="454"/>
        <item x="1339"/>
        <item x="270"/>
        <item x="1802"/>
        <item x="1774"/>
        <item x="927"/>
        <item x="1782"/>
        <item x="1683"/>
        <item x="1713"/>
        <item x="699"/>
        <item x="1571"/>
        <item x="1650"/>
        <item x="1569"/>
        <item x="1286"/>
        <item x="588"/>
        <item x="1769"/>
        <item x="1370"/>
        <item x="1137"/>
        <item x="1107"/>
        <item x="857"/>
        <item x="1213"/>
        <item x="123"/>
        <item x="1093"/>
        <item x="94"/>
        <item x="1282"/>
        <item x="548"/>
        <item x="538"/>
        <item x="305"/>
        <item x="347"/>
        <item x="87"/>
        <item x="828"/>
        <item x="113"/>
        <item x="1676"/>
        <item x="229"/>
        <item x="1761"/>
        <item x="1595"/>
        <item x="1149"/>
        <item x="860"/>
        <item x="758"/>
        <item x="99"/>
        <item x="1466"/>
        <item x="733"/>
        <item x="1721"/>
        <item x="1047"/>
        <item x="1444"/>
        <item x="535"/>
        <item x="562"/>
        <item x="43"/>
        <item x="60"/>
        <item x="1557"/>
        <item x="268"/>
        <item x="438"/>
        <item x="1741"/>
        <item x="1463"/>
        <item x="1046"/>
        <item x="747"/>
        <item x="1279"/>
        <item x="1597"/>
        <item x="1176"/>
        <item x="996"/>
        <item x="887"/>
        <item x="912"/>
        <item x="371"/>
        <item x="1057"/>
        <item x="203"/>
        <item x="462"/>
        <item x="952"/>
        <item x="442"/>
        <item x="369"/>
        <item x="1091"/>
        <item x="1262"/>
        <item x="1097"/>
        <item x="1066"/>
        <item x="935"/>
        <item x="323"/>
        <item x="24"/>
        <item x="346"/>
        <item x="1435"/>
        <item x="301"/>
        <item x="1238"/>
        <item x="979"/>
        <item x="742"/>
        <item x="1138"/>
        <item x="1482"/>
        <item x="700"/>
        <item x="20"/>
        <item x="985"/>
        <item x="1478"/>
        <item x="152"/>
        <item x="44"/>
        <item x="790"/>
        <item x="707"/>
        <item x="866"/>
        <item x="977"/>
        <item x="539"/>
        <item x="890"/>
        <item x="1386"/>
        <item x="357"/>
        <item x="720"/>
        <item x="185"/>
        <item x="1424"/>
        <item x="1050"/>
        <item x="1263"/>
        <item x="227"/>
        <item x="1776"/>
        <item x="359"/>
        <item x="1771"/>
        <item x="852"/>
        <item x="379"/>
        <item x="474"/>
        <item x="743"/>
        <item x="129"/>
        <item x="311"/>
        <item x="1538"/>
        <item x="145"/>
        <item x="675"/>
        <item x="1393"/>
        <item x="1032"/>
        <item x="634"/>
        <item x="1219"/>
        <item x="514"/>
        <item x="961"/>
        <item x="1601"/>
        <item x="1161"/>
        <item x="1648"/>
        <item x="1500"/>
        <item x="506"/>
        <item x="1334"/>
        <item x="829"/>
        <item x="384"/>
        <item x="477"/>
        <item x="1807"/>
        <item x="1672"/>
        <item x="1647"/>
        <item x="1511"/>
        <item x="1038"/>
        <item x="1747"/>
        <item x="1307"/>
        <item x="819"/>
        <item x="1712"/>
        <item x="1472"/>
        <item x="361"/>
        <item x="938"/>
        <item x="364"/>
        <item x="687"/>
        <item x="136"/>
        <item x="418"/>
        <item x="161"/>
        <item x="1746"/>
        <item x="904"/>
        <item x="127"/>
        <item x="1668"/>
        <item x="1292"/>
        <item x="1106"/>
        <item x="992"/>
        <item x="150"/>
        <item x="112"/>
        <item x="1198"/>
        <item x="703"/>
        <item x="859"/>
        <item x="1071"/>
        <item x="1291"/>
        <item x="624"/>
        <item x="1592"/>
        <item x="1117"/>
        <item x="1757"/>
        <item x="325"/>
        <item x="704"/>
        <item x="1680"/>
        <item x="1616"/>
        <item x="948"/>
        <item x="770"/>
        <item x="1766"/>
        <item x="1663"/>
        <item x="1805"/>
        <item x="271"/>
        <item x="1464"/>
        <item x="1063"/>
        <item x="650"/>
        <item x="1417"/>
        <item x="62"/>
        <item x="1391"/>
        <item x="825"/>
        <item x="987"/>
        <item x="1755"/>
        <item x="974"/>
        <item x="1030"/>
        <item x="128"/>
        <item x="808"/>
        <item x="1300"/>
        <item x="1205"/>
        <item x="1412"/>
        <item x="1415"/>
        <item x="1820"/>
        <item x="1658"/>
        <item x="218"/>
        <item x="349"/>
        <item x="1259"/>
        <item x="604"/>
        <item x="330"/>
        <item x="1096"/>
        <item x="1717"/>
        <item x="595"/>
        <item x="1272"/>
        <item x="1543"/>
        <item x="12"/>
        <item x="646"/>
        <item x="1425"/>
        <item x="1001"/>
        <item x="1007"/>
        <item x="1428"/>
        <item x="518"/>
        <item x="909"/>
        <item x="354"/>
        <item x="1622"/>
        <item x="1791"/>
        <item x="573"/>
        <item x="1190"/>
        <item x="750"/>
        <item x="1440"/>
        <item x="1467"/>
        <item x="1136"/>
        <item x="1239"/>
        <item x="1794"/>
        <item x="1266"/>
        <item x="716"/>
        <item x="1064"/>
        <item x="367"/>
        <item x="1012"/>
        <item x="1265"/>
        <item x="995"/>
        <item x="1615"/>
        <item x="1250"/>
        <item x="1644"/>
        <item x="543"/>
        <item x="1283"/>
        <item x="88"/>
        <item x="846"/>
        <item x="1442"/>
        <item x="1130"/>
        <item x="89"/>
        <item x="769"/>
        <item x="1728"/>
        <item x="1532"/>
        <item x="1374"/>
        <item x="1419"/>
        <item x="674"/>
        <item x="972"/>
        <item x="1520"/>
        <item x="179"/>
        <item x="1124"/>
        <item x="1750"/>
        <item x="1630"/>
        <item x="1701"/>
        <item x="286"/>
        <item x="731"/>
        <item x="1143"/>
        <item x="738"/>
        <item x="722"/>
        <item x="1169"/>
        <item x="1392"/>
        <item x="257"/>
        <item x="959"/>
        <item x="638"/>
        <item x="1306"/>
        <item x="1261"/>
        <item x="580"/>
        <item x="1494"/>
        <item x="493"/>
        <item x="269"/>
        <item x="803"/>
        <item x="505"/>
        <item x="485"/>
        <item x="1267"/>
        <item x="1413"/>
        <item x="1779"/>
        <item x="1323"/>
        <item x="1461"/>
        <item x="1094"/>
        <item x="55"/>
        <item x="217"/>
        <item x="1828"/>
        <item x="389"/>
        <item x="236"/>
        <item x="1754"/>
        <item x="994"/>
        <item x="891"/>
        <item x="456"/>
        <item x="1801"/>
        <item x="662"/>
        <item x="482"/>
        <item x="1693"/>
        <item x="735"/>
        <item x="1841"/>
        <item t="default"/>
      </items>
    </pivotField>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
  </rowFields>
  <rowItems count="5">
    <i>
      <x/>
    </i>
    <i>
      <x v="1"/>
    </i>
    <i>
      <x v="2"/>
    </i>
    <i>
      <x v="3"/>
    </i>
    <i t="grand">
      <x/>
    </i>
  </rowItems>
  <colItems count="1">
    <i/>
  </colItems>
  <dataFields count="1">
    <dataField name="Sum of Proit Margin" fld="24" baseField="0" baseItem="0"/>
  </dataFields>
  <formats count="3">
    <format dxfId="52">
      <pivotArea grandRow="1" outline="0" collapsedLevelsAreSubtotals="1" fieldPosition="0"/>
    </format>
    <format dxfId="51">
      <pivotArea dataOnly="0" labelOnly="1" grandRow="1" outline="0" fieldPosition="0"/>
    </format>
    <format dxfId="50">
      <pivotArea collapsedLevelsAreSubtotals="1" fieldPosition="0">
        <references count="1">
          <reference field="2" count="0"/>
        </references>
      </pivotArea>
    </format>
  </formats>
  <chartFormats count="1">
    <chartFormat chart="1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100-00000D000000}" name="PivotTable2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rowHeaderCaption="Months" fieldListSortAscending="1">
  <location ref="AQ17:AV21" firstHeaderRow="0" firstDataRow="1" firstDataCol="1"/>
  <pivotFields count="25">
    <pivotField showAll="0"/>
    <pivotField dataField="1" showAll="0"/>
    <pivotField axis="axisRow" showAll="0" defaultSubtotal="0">
      <items count="5">
        <item x="1"/>
        <item x="2"/>
        <item x="0"/>
        <item x="3"/>
        <item h="1" x="4"/>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 Orders" fld="1" subtotal="count" baseField="0" baseItem="0"/>
    <dataField name="Sum of Profit" fld="21" baseField="2" baseItem="0"/>
    <dataField name="Quantities" fld="19" baseField="0" baseItem="0"/>
    <dataField name="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46A526F-0FD5-47CA-97E6-60A4511CE8F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YEAR">
  <location ref="AQ5:AR10"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h="1"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 dragToRow="0" dragToCol="0" dragToPage="0" showAll="0" defaultSubtotal="0"/>
  </pivotFields>
  <rowFields count="1">
    <field x="23"/>
  </rowFields>
  <rowItems count="5">
    <i>
      <x v="1"/>
    </i>
    <i>
      <x v="2"/>
    </i>
    <i>
      <x v="3"/>
    </i>
    <i>
      <x v="4"/>
    </i>
    <i t="grand">
      <x/>
    </i>
  </rowItems>
  <colItems count="1">
    <i/>
  </colItems>
  <dataFields count="1">
    <dataField name="Count of Order ID" fld="1" subtotal="count" baseField="0" baseItem="0"/>
  </dataFields>
  <chartFormats count="1">
    <chartFormat chart="1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Months">
  <location ref="A3:C16" firstHeaderRow="0" firstDataRow="1" firstDataCol="1"/>
  <pivotFields count="25">
    <pivotField showAll="0"/>
    <pivotField showAll="0"/>
    <pivotField showAll="0">
      <items count="6">
        <item x="2"/>
        <item x="1"/>
        <item x="0"/>
        <item x="3"/>
        <item h="1"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x="1"/>
        <item x="2"/>
        <item x="3"/>
        <item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3">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1000000}" sourceName="Segment">
  <pivotTables>
    <pivotTable tabId="4" name="PivotTable13"/>
    <pivotTable tabId="4" name="PivotTable1"/>
    <pivotTable tabId="4" name="PivotTable14"/>
    <pivotTable tabId="4" name="PivotTable15"/>
    <pivotTable tabId="4" name="PivotTable16"/>
    <pivotTable tabId="4" name="PivotTable18"/>
    <pivotTable tabId="4" name="PivotTable19"/>
    <pivotTable tabId="4" name="PivotTable2"/>
    <pivotTable tabId="4" name="PivotTable22"/>
    <pivotTable tabId="4" name="PivotTable26"/>
    <pivotTable tabId="4" name="PivotTable3"/>
    <pivotTable tabId="4" name="PivotTable5"/>
    <pivotTable tabId="4" name="PivotTable8"/>
    <pivotTable tabId="4" name="PivotTable4"/>
    <pivotTable tabId="4" name="PivotTable6"/>
    <pivotTable tabId="4" name="PivotTable9"/>
    <pivotTable tabId="4" name="PivotTable10"/>
  </pivotTables>
  <data>
    <tabular pivotCacheId="1743608221">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4" name="PivotTable13"/>
    <pivotTable tabId="4" name="PivotTable1"/>
    <pivotTable tabId="4" name="PivotTable14"/>
    <pivotTable tabId="4" name="PivotTable15"/>
    <pivotTable tabId="4" name="PivotTable16"/>
    <pivotTable tabId="4" name="PivotTable18"/>
    <pivotTable tabId="4" name="PivotTable19"/>
    <pivotTable tabId="4" name="PivotTable2"/>
    <pivotTable tabId="4" name="PivotTable22"/>
    <pivotTable tabId="4" name="PivotTable26"/>
    <pivotTable tabId="4" name="PivotTable3"/>
    <pivotTable tabId="4" name="PivotTable5"/>
    <pivotTable tabId="4" name="PivotTable8"/>
    <pivotTable tabId="4" name="PivotTable4"/>
    <pivotTable tabId="4" name="PivotTable6"/>
    <pivotTable tabId="4" name="PivotTable9"/>
    <pivotTable tabId="4" name="PivotTable10"/>
  </pivotTables>
  <data>
    <tabular pivotCacheId="1743608221">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00000000-0013-0000-FFFF-FFFF03000000}" sourceName="Year">
  <pivotTables>
    <pivotTable tabId="4" name="PivotTable13"/>
    <pivotTable tabId="4" name="PivotTable1"/>
    <pivotTable tabId="4" name="PivotTable14"/>
    <pivotTable tabId="4" name="PivotTable15"/>
    <pivotTable tabId="4" name="PivotTable16"/>
    <pivotTable tabId="4" name="PivotTable18"/>
    <pivotTable tabId="4" name="PivotTable19"/>
    <pivotTable tabId="4" name="PivotTable2"/>
    <pivotTable tabId="4" name="PivotTable22"/>
    <pivotTable tabId="4" name="PivotTable3"/>
    <pivotTable tabId="4" name="PivotTable5"/>
    <pivotTable tabId="4" name="PivotTable8"/>
    <pivotTable tabId="4" name="PivotTable26"/>
    <pivotTable tabId="4" name="PivotTable4"/>
    <pivotTable tabId="4" name="PivotTable6"/>
    <pivotTable tabId="4" name="PivotTable9"/>
    <pivotTable tabId="4" name="PivotTable10"/>
  </pivotTables>
  <data>
    <tabular pivotCacheId="1743608221">
      <items count="5">
        <i x="2" s="1"/>
        <i x="1" s="1"/>
        <i x="0" s="1"/>
        <i x="3" s="1"/>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Slicer_Segment" caption="Segment" rowHeight="234950"/>
  <slicer name="Region" xr10:uid="{00000000-0014-0000-FFFF-FFFF02000000}" cache="Slicer_Region" caption="Region" rowHeight="234950"/>
  <slicer name="Year" xr10:uid="{00000000-0014-0000-FFFF-FFFF03000000}" cache="Slicer_Year1"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00000000-0014-0000-FFFF-FFFF04000000}" cache="Slicer_Segment" caption="Segment" style="SlicerStyleOther2" rowHeight="234950"/>
  <slicer name="Year 1" xr10:uid="{00000000-0014-0000-FFFF-FFFF06000000}" cache="Slicer_Year1" caption="Yea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M15" sqref="M15"/>
    </sheetView>
  </sheetViews>
  <sheetFormatPr defaultColWidth="14.44140625" defaultRowHeight="14.4" x14ac:dyDescent="0.3"/>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1</v>
      </c>
      <c r="B2" t="s">
        <v>22</v>
      </c>
      <c r="C2">
        <v>2013</v>
      </c>
      <c r="D2" s="1">
        <v>41528</v>
      </c>
      <c r="E2" s="1">
        <v>41619</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3">
      <c r="A3">
        <v>2</v>
      </c>
      <c r="B3" t="s">
        <v>22</v>
      </c>
      <c r="C3">
        <v>2013</v>
      </c>
      <c r="D3" s="1">
        <v>41528</v>
      </c>
      <c r="E3" s="1">
        <v>41619</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3">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3">
      <c r="A5">
        <v>4</v>
      </c>
      <c r="B5" t="s">
        <v>49</v>
      </c>
      <c r="C5">
        <v>2012</v>
      </c>
      <c r="D5" s="1">
        <v>41223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3">
      <c r="A6">
        <v>5</v>
      </c>
      <c r="B6" t="s">
        <v>49</v>
      </c>
      <c r="C6">
        <v>2012</v>
      </c>
      <c r="D6" s="1">
        <v>41223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3">
      <c r="A7">
        <v>6</v>
      </c>
      <c r="B7" t="s">
        <v>61</v>
      </c>
      <c r="C7">
        <v>2011</v>
      </c>
      <c r="D7" s="1">
        <v>40792</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3">
      <c r="A8">
        <v>7</v>
      </c>
      <c r="B8" t="s">
        <v>61</v>
      </c>
      <c r="C8">
        <v>2011</v>
      </c>
      <c r="D8" s="1">
        <v>40792</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3">
      <c r="A9">
        <v>8</v>
      </c>
      <c r="B9" t="s">
        <v>61</v>
      </c>
      <c r="C9">
        <v>2011</v>
      </c>
      <c r="D9" s="1">
        <v>40792</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3">
      <c r="A10">
        <v>9</v>
      </c>
      <c r="B10" t="s">
        <v>61</v>
      </c>
      <c r="C10">
        <v>2011</v>
      </c>
      <c r="D10" s="1">
        <v>40792</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3">
      <c r="A11">
        <v>10</v>
      </c>
      <c r="B11" t="s">
        <v>61</v>
      </c>
      <c r="C11">
        <v>2011</v>
      </c>
      <c r="D11" s="1">
        <v>40792</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3">
      <c r="A12">
        <v>11</v>
      </c>
      <c r="B12" t="s">
        <v>61</v>
      </c>
      <c r="C12">
        <v>2011</v>
      </c>
      <c r="D12" s="1">
        <v>40792</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3">
      <c r="A13">
        <v>12</v>
      </c>
      <c r="B13" t="s">
        <v>61</v>
      </c>
      <c r="C13">
        <v>2011</v>
      </c>
      <c r="D13" s="1">
        <v>40792</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3">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3">
      <c r="A15">
        <v>14</v>
      </c>
      <c r="B15" t="s">
        <v>92</v>
      </c>
      <c r="C15">
        <v>2013</v>
      </c>
      <c r="D15" s="1">
        <v>41437</v>
      </c>
      <c r="E15" s="1">
        <v>41590</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3">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3">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3">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3">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3">
      <c r="A20">
        <v>19</v>
      </c>
      <c r="B20" t="s">
        <v>124</v>
      </c>
      <c r="C20">
        <v>2011</v>
      </c>
      <c r="D20" s="1">
        <v>40782</v>
      </c>
      <c r="E20" s="1">
        <v>40552</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3">
      <c r="A21">
        <v>20</v>
      </c>
      <c r="B21" t="s">
        <v>124</v>
      </c>
      <c r="C21">
        <v>2011</v>
      </c>
      <c r="D21" s="1">
        <v>40782</v>
      </c>
      <c r="E21" s="1">
        <v>40552</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3">
      <c r="A22">
        <v>21</v>
      </c>
      <c r="B22" t="s">
        <v>124</v>
      </c>
      <c r="C22">
        <v>2011</v>
      </c>
      <c r="D22" s="1">
        <v>40782</v>
      </c>
      <c r="E22" s="1">
        <v>40552</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3">
      <c r="A23">
        <v>22</v>
      </c>
      <c r="B23" t="s">
        <v>134</v>
      </c>
      <c r="C23">
        <v>2013</v>
      </c>
      <c r="D23" s="1">
        <v>41559</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3">
      <c r="A24">
        <v>23</v>
      </c>
      <c r="B24" t="s">
        <v>134</v>
      </c>
      <c r="C24">
        <v>2013</v>
      </c>
      <c r="D24" s="1">
        <v>41559</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3">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3">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3">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3">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3">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3">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3">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3">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3">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3">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3">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3">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3">
      <c r="A37">
        <v>36</v>
      </c>
      <c r="B37" t="s">
        <v>187</v>
      </c>
      <c r="C37">
        <v>2013</v>
      </c>
      <c r="D37" s="1">
        <v>41529</v>
      </c>
      <c r="E37" s="1">
        <v>41590</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3">
      <c r="A38">
        <v>37</v>
      </c>
      <c r="B38" t="s">
        <v>187</v>
      </c>
      <c r="C38">
        <v>2013</v>
      </c>
      <c r="D38" s="1">
        <v>41529</v>
      </c>
      <c r="E38" s="1">
        <v>41590</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3">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3">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3">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3">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3">
      <c r="A43">
        <v>42</v>
      </c>
      <c r="B43" t="s">
        <v>207</v>
      </c>
      <c r="C43">
        <v>2014</v>
      </c>
      <c r="D43" s="1">
        <v>41952</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3">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3">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3">
      <c r="A46">
        <v>45</v>
      </c>
      <c r="B46" t="s">
        <v>225</v>
      </c>
      <c r="C46">
        <v>2013</v>
      </c>
      <c r="D46" s="1">
        <v>41611</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3">
      <c r="A47">
        <v>46</v>
      </c>
      <c r="B47" t="s">
        <v>225</v>
      </c>
      <c r="C47">
        <v>2013</v>
      </c>
      <c r="D47" s="1">
        <v>41611</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3">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3">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3">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3">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3">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3">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3">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3">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3">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3">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3">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3">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3">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3">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3">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3">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3">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3">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3">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3">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3">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3">
      <c r="A69">
        <v>68</v>
      </c>
      <c r="B69" t="s">
        <v>306</v>
      </c>
      <c r="C69">
        <v>2011</v>
      </c>
      <c r="D69" s="1">
        <v>40675</v>
      </c>
      <c r="E69" s="1">
        <v>40828</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3">
      <c r="A70">
        <v>69</v>
      </c>
      <c r="B70" t="s">
        <v>306</v>
      </c>
      <c r="C70">
        <v>2011</v>
      </c>
      <c r="D70" s="1">
        <v>40675</v>
      </c>
      <c r="E70" s="1">
        <v>40828</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3">
      <c r="A71">
        <v>70</v>
      </c>
      <c r="B71" t="s">
        <v>315</v>
      </c>
      <c r="C71">
        <v>2013</v>
      </c>
      <c r="D71" s="1">
        <v>41400</v>
      </c>
      <c r="E71" s="1">
        <v>41461</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3">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3">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3">
      <c r="A74">
        <v>73</v>
      </c>
      <c r="B74" t="s">
        <v>331</v>
      </c>
      <c r="C74">
        <v>2012</v>
      </c>
      <c r="D74" s="1">
        <v>41025</v>
      </c>
      <c r="E74" s="1">
        <v>40944</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3">
      <c r="A75">
        <v>74</v>
      </c>
      <c r="B75" t="s">
        <v>331</v>
      </c>
      <c r="C75">
        <v>2012</v>
      </c>
      <c r="D75" s="1">
        <v>41025</v>
      </c>
      <c r="E75" s="1">
        <v>40944</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3">
      <c r="A76">
        <v>75</v>
      </c>
      <c r="B76" t="s">
        <v>331</v>
      </c>
      <c r="C76">
        <v>2012</v>
      </c>
      <c r="D76" s="1">
        <v>41025</v>
      </c>
      <c r="E76" s="1">
        <v>40944</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3">
      <c r="A77">
        <v>76</v>
      </c>
      <c r="B77" t="s">
        <v>342</v>
      </c>
      <c r="C77">
        <v>2014</v>
      </c>
      <c r="D77" s="1">
        <v>41924</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3">
      <c r="A78">
        <v>77</v>
      </c>
      <c r="B78" t="s">
        <v>342</v>
      </c>
      <c r="C78">
        <v>2014</v>
      </c>
      <c r="D78" s="1">
        <v>41924</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3">
      <c r="A79">
        <v>78</v>
      </c>
      <c r="B79" t="s">
        <v>342</v>
      </c>
      <c r="C79">
        <v>2014</v>
      </c>
      <c r="D79" s="1">
        <v>41924</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3">
      <c r="A80">
        <v>79</v>
      </c>
      <c r="B80" t="s">
        <v>351</v>
      </c>
      <c r="C80">
        <v>2011</v>
      </c>
      <c r="D80" s="1">
        <v>40873</v>
      </c>
      <c r="E80" s="1">
        <v>40555</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3">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3">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3">
      <c r="A83">
        <v>82</v>
      </c>
      <c r="B83" t="s">
        <v>363</v>
      </c>
      <c r="C83">
        <v>2011</v>
      </c>
      <c r="D83" s="1">
        <v>40887</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3">
      <c r="A84">
        <v>83</v>
      </c>
      <c r="B84" t="s">
        <v>363</v>
      </c>
      <c r="C84">
        <v>2011</v>
      </c>
      <c r="D84" s="1">
        <v>40887</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3">
      <c r="A85">
        <v>84</v>
      </c>
      <c r="B85" t="s">
        <v>370</v>
      </c>
      <c r="C85">
        <v>2012</v>
      </c>
      <c r="D85" s="1">
        <v>40977</v>
      </c>
      <c r="E85" s="1">
        <v>41130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3">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3">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3">
      <c r="A88">
        <v>87</v>
      </c>
      <c r="B88" t="s">
        <v>386</v>
      </c>
      <c r="C88">
        <v>2014</v>
      </c>
      <c r="D88" s="1">
        <v>41939</v>
      </c>
      <c r="E88" s="1">
        <v>41709</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3">
      <c r="A89">
        <v>88</v>
      </c>
      <c r="B89" t="s">
        <v>386</v>
      </c>
      <c r="C89">
        <v>2014</v>
      </c>
      <c r="D89" s="1">
        <v>41939</v>
      </c>
      <c r="E89" s="1">
        <v>41709</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3">
      <c r="A90">
        <v>89</v>
      </c>
      <c r="B90" t="s">
        <v>394</v>
      </c>
      <c r="C90">
        <v>2013</v>
      </c>
      <c r="D90" s="1">
        <v>41429</v>
      </c>
      <c r="E90" s="1">
        <v>41582</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3">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3">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3">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3">
      <c r="A94">
        <v>93</v>
      </c>
      <c r="B94" t="s">
        <v>406</v>
      </c>
      <c r="C94">
        <v>2012</v>
      </c>
      <c r="D94" s="1">
        <v>40939</v>
      </c>
      <c r="E94" s="1">
        <v>41031</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3">
      <c r="A95">
        <v>94</v>
      </c>
      <c r="B95" t="s">
        <v>406</v>
      </c>
      <c r="C95">
        <v>2012</v>
      </c>
      <c r="D95" s="1">
        <v>40939</v>
      </c>
      <c r="E95" s="1">
        <v>41031</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3">
      <c r="A96">
        <v>95</v>
      </c>
      <c r="B96" t="s">
        <v>406</v>
      </c>
      <c r="C96">
        <v>2012</v>
      </c>
      <c r="D96" s="1">
        <v>40939</v>
      </c>
      <c r="E96" s="1">
        <v>41031</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3">
      <c r="A97">
        <v>96</v>
      </c>
      <c r="B97" t="s">
        <v>416</v>
      </c>
      <c r="C97">
        <v>2014</v>
      </c>
      <c r="D97" s="1">
        <v>41831</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3">
      <c r="A98">
        <v>97</v>
      </c>
      <c r="B98" t="s">
        <v>423</v>
      </c>
      <c r="C98">
        <v>2014</v>
      </c>
      <c r="D98" s="1">
        <v>41923</v>
      </c>
      <c r="E98" s="1">
        <v>41984</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3">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3">
      <c r="A100">
        <v>99</v>
      </c>
      <c r="B100" t="s">
        <v>433</v>
      </c>
      <c r="C100">
        <v>2013</v>
      </c>
      <c r="D100" s="1">
        <v>41464</v>
      </c>
      <c r="E100" s="1">
        <v>41617</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3">
      <c r="A101">
        <v>100</v>
      </c>
      <c r="B101" t="s">
        <v>439</v>
      </c>
      <c r="C101">
        <v>2013</v>
      </c>
      <c r="D101" s="1">
        <v>41516</v>
      </c>
      <c r="E101" s="1">
        <v>41342</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3">
      <c r="A102">
        <v>101</v>
      </c>
      <c r="B102" t="s">
        <v>439</v>
      </c>
      <c r="C102">
        <v>2013</v>
      </c>
      <c r="D102" s="1">
        <v>41516</v>
      </c>
      <c r="E102" s="1">
        <v>41342</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3">
      <c r="A103">
        <v>102</v>
      </c>
      <c r="B103" t="s">
        <v>439</v>
      </c>
      <c r="C103">
        <v>2013</v>
      </c>
      <c r="D103" s="1">
        <v>41516</v>
      </c>
      <c r="E103" s="1">
        <v>41342</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3">
      <c r="A104">
        <v>103</v>
      </c>
      <c r="B104" t="s">
        <v>448</v>
      </c>
      <c r="C104">
        <v>2013</v>
      </c>
      <c r="D104" s="1">
        <v>41317</v>
      </c>
      <c r="E104" s="1">
        <v>41406</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3">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3">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3">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3">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3">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3">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3">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3">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3">
      <c r="A113">
        <v>112</v>
      </c>
      <c r="B113" t="s">
        <v>485</v>
      </c>
      <c r="C113">
        <v>2013</v>
      </c>
      <c r="D113" s="1">
        <v>41375</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3">
      <c r="A114">
        <v>113</v>
      </c>
      <c r="B114" t="s">
        <v>485</v>
      </c>
      <c r="C114">
        <v>2013</v>
      </c>
      <c r="D114" s="1">
        <v>41375</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3">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3">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3">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3">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3">
      <c r="A119">
        <v>118</v>
      </c>
      <c r="B119" t="s">
        <v>507</v>
      </c>
      <c r="C119">
        <v>2012</v>
      </c>
      <c r="D119" s="1">
        <v>40942</v>
      </c>
      <c r="E119" s="1">
        <v>41063</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3">
      <c r="A120">
        <v>119</v>
      </c>
      <c r="B120" t="s">
        <v>512</v>
      </c>
      <c r="C120">
        <v>2012</v>
      </c>
      <c r="D120" s="1">
        <v>41033</v>
      </c>
      <c r="E120" s="1">
        <v>41186</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3">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3">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3">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3">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3">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3">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3">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3">
      <c r="A128">
        <v>127</v>
      </c>
      <c r="B128" t="s">
        <v>541</v>
      </c>
      <c r="C128">
        <v>2014</v>
      </c>
      <c r="D128" s="1">
        <v>41801</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3">
      <c r="A129">
        <v>128</v>
      </c>
      <c r="B129" t="s">
        <v>541</v>
      </c>
      <c r="C129">
        <v>2014</v>
      </c>
      <c r="D129" s="1">
        <v>41801</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3">
      <c r="A130">
        <v>129</v>
      </c>
      <c r="B130" t="s">
        <v>549</v>
      </c>
      <c r="C130">
        <v>2013</v>
      </c>
      <c r="D130" s="1">
        <v>41466</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3">
      <c r="A131">
        <v>130</v>
      </c>
      <c r="B131" t="s">
        <v>549</v>
      </c>
      <c r="C131">
        <v>2013</v>
      </c>
      <c r="D131" s="1">
        <v>41466</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3">
      <c r="A132">
        <v>131</v>
      </c>
      <c r="B132" t="s">
        <v>555</v>
      </c>
      <c r="C132">
        <v>2014</v>
      </c>
      <c r="D132" s="1">
        <v>41700</v>
      </c>
      <c r="E132" s="1">
        <v>41792</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3">
      <c r="A133">
        <v>132</v>
      </c>
      <c r="B133" t="s">
        <v>555</v>
      </c>
      <c r="C133">
        <v>2014</v>
      </c>
      <c r="D133" s="1">
        <v>41700</v>
      </c>
      <c r="E133" s="1">
        <v>41792</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3">
      <c r="A134">
        <v>133</v>
      </c>
      <c r="B134" t="s">
        <v>555</v>
      </c>
      <c r="C134">
        <v>2014</v>
      </c>
      <c r="D134" s="1">
        <v>41700</v>
      </c>
      <c r="E134" s="1">
        <v>41792</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3">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3">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3">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3">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3">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3">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3">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3">
      <c r="A142">
        <v>141</v>
      </c>
      <c r="B142" t="s">
        <v>580</v>
      </c>
      <c r="C142">
        <v>2013</v>
      </c>
      <c r="D142" s="1">
        <v>41434</v>
      </c>
      <c r="E142" s="1">
        <v>41495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3">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3">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3">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3">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3">
      <c r="A147">
        <v>146</v>
      </c>
      <c r="B147" t="s">
        <v>599</v>
      </c>
      <c r="C147">
        <v>2012</v>
      </c>
      <c r="D147" s="1">
        <v>41099</v>
      </c>
      <c r="E147" s="1">
        <v>41252</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3">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3">
      <c r="A149">
        <v>148</v>
      </c>
      <c r="B149" t="s">
        <v>609</v>
      </c>
      <c r="C149">
        <v>2013</v>
      </c>
      <c r="D149" s="1">
        <v>41437</v>
      </c>
      <c r="E149" s="1">
        <v>41559</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3">
      <c r="A150">
        <v>149</v>
      </c>
      <c r="B150" t="s">
        <v>609</v>
      </c>
      <c r="C150">
        <v>2013</v>
      </c>
      <c r="D150" s="1">
        <v>41437</v>
      </c>
      <c r="E150" s="1">
        <v>41559</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3">
      <c r="A151">
        <v>150</v>
      </c>
      <c r="B151" t="s">
        <v>609</v>
      </c>
      <c r="C151">
        <v>2013</v>
      </c>
      <c r="D151" s="1">
        <v>41437</v>
      </c>
      <c r="E151" s="1">
        <v>41559</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3">
      <c r="A152">
        <v>151</v>
      </c>
      <c r="B152" t="s">
        <v>609</v>
      </c>
      <c r="C152">
        <v>2013</v>
      </c>
      <c r="D152" s="1">
        <v>41437</v>
      </c>
      <c r="E152" s="1">
        <v>41559</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3">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3">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3">
      <c r="A155">
        <v>154</v>
      </c>
      <c r="B155" t="s">
        <v>627</v>
      </c>
      <c r="C155">
        <v>2012</v>
      </c>
      <c r="D155" s="1">
        <v>41060</v>
      </c>
      <c r="E155" s="1">
        <v>40945</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3">
      <c r="A156">
        <v>155</v>
      </c>
      <c r="B156" t="s">
        <v>627</v>
      </c>
      <c r="C156">
        <v>2012</v>
      </c>
      <c r="D156" s="1">
        <v>41060</v>
      </c>
      <c r="E156" s="1">
        <v>40945</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3">
      <c r="A157">
        <v>156</v>
      </c>
      <c r="B157" t="s">
        <v>627</v>
      </c>
      <c r="C157">
        <v>2012</v>
      </c>
      <c r="D157" s="1">
        <v>41060</v>
      </c>
      <c r="E157" s="1">
        <v>40945</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3">
      <c r="A158">
        <v>157</v>
      </c>
      <c r="B158" t="s">
        <v>637</v>
      </c>
      <c r="C158">
        <v>2012</v>
      </c>
      <c r="D158" s="1">
        <v>41057</v>
      </c>
      <c r="E158" s="1">
        <v>40974</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158</v>
      </c>
      <c r="B159" t="s">
        <v>642</v>
      </c>
      <c r="C159">
        <v>2011</v>
      </c>
      <c r="D159" s="1">
        <v>40546</v>
      </c>
      <c r="E159" s="1">
        <v>40697</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3">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3">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3">
      <c r="A162">
        <v>161</v>
      </c>
      <c r="B162" t="s">
        <v>654</v>
      </c>
      <c r="C162">
        <v>2013</v>
      </c>
      <c r="D162" s="1">
        <v>41613</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3">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3">
      <c r="A165">
        <v>164</v>
      </c>
      <c r="B165" t="s">
        <v>670</v>
      </c>
      <c r="C165">
        <v>2013</v>
      </c>
      <c r="D165" s="1">
        <v>41497</v>
      </c>
      <c r="E165" s="1">
        <v>41619</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3">
      <c r="A166">
        <v>165</v>
      </c>
      <c r="B166" t="s">
        <v>675</v>
      </c>
      <c r="C166">
        <v>2011</v>
      </c>
      <c r="D166" s="1">
        <v>40764</v>
      </c>
      <c r="E166" s="1">
        <v>40886</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3">
      <c r="A167">
        <v>166</v>
      </c>
      <c r="B167" t="s">
        <v>675</v>
      </c>
      <c r="C167">
        <v>2011</v>
      </c>
      <c r="D167" s="1">
        <v>40764</v>
      </c>
      <c r="E167" s="1">
        <v>40886</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3">
      <c r="A168">
        <v>167</v>
      </c>
      <c r="B168" t="s">
        <v>675</v>
      </c>
      <c r="C168">
        <v>2011</v>
      </c>
      <c r="D168" s="1">
        <v>40764</v>
      </c>
      <c r="E168" s="1">
        <v>40886</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3">
      <c r="A169">
        <v>168</v>
      </c>
      <c r="B169" t="s">
        <v>675</v>
      </c>
      <c r="C169">
        <v>2011</v>
      </c>
      <c r="D169" s="1">
        <v>40764</v>
      </c>
      <c r="E169" s="1">
        <v>40886</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3">
      <c r="A170">
        <v>169</v>
      </c>
      <c r="B170" t="s">
        <v>675</v>
      </c>
      <c r="C170">
        <v>2011</v>
      </c>
      <c r="D170" s="1">
        <v>40764</v>
      </c>
      <c r="E170" s="1">
        <v>40886</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3">
      <c r="A171">
        <v>170</v>
      </c>
      <c r="B171" t="s">
        <v>675</v>
      </c>
      <c r="C171">
        <v>2011</v>
      </c>
      <c r="D171" s="1">
        <v>40764</v>
      </c>
      <c r="E171" s="1">
        <v>40886</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3">
      <c r="A172">
        <v>171</v>
      </c>
      <c r="B172" t="s">
        <v>675</v>
      </c>
      <c r="C172">
        <v>2011</v>
      </c>
      <c r="D172" s="1">
        <v>40764</v>
      </c>
      <c r="E172" s="1">
        <v>40886</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3">
      <c r="A173">
        <v>172</v>
      </c>
      <c r="B173" t="s">
        <v>694</v>
      </c>
      <c r="C173">
        <v>2011</v>
      </c>
      <c r="D173" s="1">
        <v>40671</v>
      </c>
      <c r="E173" s="1">
        <v>40794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3">
      <c r="A174">
        <v>173</v>
      </c>
      <c r="B174" t="s">
        <v>694</v>
      </c>
      <c r="C174">
        <v>2011</v>
      </c>
      <c r="D174" s="1">
        <v>40671</v>
      </c>
      <c r="E174" s="1">
        <v>40794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3">
      <c r="A175">
        <v>174</v>
      </c>
      <c r="B175" t="s">
        <v>694</v>
      </c>
      <c r="C175">
        <v>2011</v>
      </c>
      <c r="D175" s="1">
        <v>40671</v>
      </c>
      <c r="E175" s="1">
        <v>40794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3">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3">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3">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3">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3">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3">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3">
      <c r="A182">
        <v>181</v>
      </c>
      <c r="B182" t="s">
        <v>725</v>
      </c>
      <c r="C182">
        <v>2011</v>
      </c>
      <c r="D182" s="1">
        <v>40675</v>
      </c>
      <c r="E182" s="1">
        <v>40798</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3">
      <c r="A183">
        <v>182</v>
      </c>
      <c r="B183" t="s">
        <v>725</v>
      </c>
      <c r="C183">
        <v>2011</v>
      </c>
      <c r="D183" s="1">
        <v>40675</v>
      </c>
      <c r="E183" s="1">
        <v>40798</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3">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3">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3">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3">
      <c r="A187">
        <v>186</v>
      </c>
      <c r="B187" t="s">
        <v>743</v>
      </c>
      <c r="C187">
        <v>2013</v>
      </c>
      <c r="D187" s="1">
        <v>41607</v>
      </c>
      <c r="E187" s="1">
        <v>41345</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3">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3">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3">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3">
      <c r="A191">
        <v>190</v>
      </c>
      <c r="B191" t="s">
        <v>761</v>
      </c>
      <c r="C191">
        <v>2012</v>
      </c>
      <c r="D191" s="1">
        <v>41253</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3">
      <c r="A192">
        <v>191</v>
      </c>
      <c r="B192" t="s">
        <v>761</v>
      </c>
      <c r="C192">
        <v>2012</v>
      </c>
      <c r="D192" s="1">
        <v>41253</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3">
      <c r="A193">
        <v>192</v>
      </c>
      <c r="B193" t="s">
        <v>761</v>
      </c>
      <c r="C193">
        <v>2012</v>
      </c>
      <c r="D193" s="1">
        <v>41253</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3">
      <c r="A194">
        <v>193</v>
      </c>
      <c r="B194" t="s">
        <v>761</v>
      </c>
      <c r="C194">
        <v>2012</v>
      </c>
      <c r="D194" s="1">
        <v>41253</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3">
      <c r="A195">
        <v>194</v>
      </c>
      <c r="B195" t="s">
        <v>761</v>
      </c>
      <c r="C195">
        <v>2012</v>
      </c>
      <c r="D195" s="1">
        <v>41253</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3">
      <c r="A196">
        <v>195</v>
      </c>
      <c r="B196" t="s">
        <v>772</v>
      </c>
      <c r="C196">
        <v>2012</v>
      </c>
      <c r="D196" s="1">
        <v>41213</v>
      </c>
      <c r="E196" s="1">
        <v>41071</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3">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3">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3">
      <c r="A199">
        <v>198</v>
      </c>
      <c r="B199" t="s">
        <v>784</v>
      </c>
      <c r="C199">
        <v>2014</v>
      </c>
      <c r="D199" s="1">
        <v>41831</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3">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3">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3">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3">
      <c r="A203">
        <v>202</v>
      </c>
      <c r="B203" t="s">
        <v>804</v>
      </c>
      <c r="C203">
        <v>2011</v>
      </c>
      <c r="D203" s="1">
        <v>40610</v>
      </c>
      <c r="E203" s="1">
        <v>40671</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3">
      <c r="A204">
        <v>203</v>
      </c>
      <c r="B204" t="s">
        <v>804</v>
      </c>
      <c r="C204">
        <v>2011</v>
      </c>
      <c r="D204" s="1">
        <v>40610</v>
      </c>
      <c r="E204" s="1">
        <v>40671</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3">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3">
      <c r="A206">
        <v>205</v>
      </c>
      <c r="B206" t="s">
        <v>818</v>
      </c>
      <c r="C206">
        <v>2014</v>
      </c>
      <c r="D206" s="1">
        <v>41735</v>
      </c>
      <c r="E206" s="1">
        <v>41857</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3">
      <c r="A207">
        <v>206</v>
      </c>
      <c r="B207" t="s">
        <v>823</v>
      </c>
      <c r="C207">
        <v>2014</v>
      </c>
      <c r="D207" s="1">
        <v>41924</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3">
      <c r="A208">
        <v>207</v>
      </c>
      <c r="B208" t="s">
        <v>829</v>
      </c>
      <c r="C208">
        <v>2014</v>
      </c>
      <c r="D208" s="1">
        <v>41682</v>
      </c>
      <c r="E208" s="1">
        <v>41863</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3">
      <c r="A209">
        <v>208</v>
      </c>
      <c r="B209" t="s">
        <v>829</v>
      </c>
      <c r="C209">
        <v>2014</v>
      </c>
      <c r="D209" s="1">
        <v>41682</v>
      </c>
      <c r="E209" s="1">
        <v>41863</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3">
      <c r="A210">
        <v>209</v>
      </c>
      <c r="B210" t="s">
        <v>829</v>
      </c>
      <c r="C210">
        <v>2014</v>
      </c>
      <c r="D210" s="1">
        <v>41682</v>
      </c>
      <c r="E210" s="1">
        <v>41863</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3">
      <c r="A211">
        <v>210</v>
      </c>
      <c r="B211" t="s">
        <v>829</v>
      </c>
      <c r="C211">
        <v>2014</v>
      </c>
      <c r="D211" s="1">
        <v>41682</v>
      </c>
      <c r="E211" s="1">
        <v>41863</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3">
      <c r="A212">
        <v>211</v>
      </c>
      <c r="B212" t="s">
        <v>829</v>
      </c>
      <c r="C212">
        <v>2014</v>
      </c>
      <c r="D212" s="1">
        <v>41682</v>
      </c>
      <c r="E212" s="1">
        <v>41863</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3">
      <c r="A213">
        <v>212</v>
      </c>
      <c r="B213" t="s">
        <v>841</v>
      </c>
      <c r="C213">
        <v>2012</v>
      </c>
      <c r="D213" s="1">
        <v>41154</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3">
      <c r="A214">
        <v>213</v>
      </c>
      <c r="B214" t="s">
        <v>846</v>
      </c>
      <c r="C214">
        <v>2012</v>
      </c>
      <c r="D214" s="1">
        <v>40940</v>
      </c>
      <c r="E214" s="1">
        <v>41153</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3">
      <c r="A215">
        <v>214</v>
      </c>
      <c r="B215" t="s">
        <v>846</v>
      </c>
      <c r="C215">
        <v>2012</v>
      </c>
      <c r="D215" s="1">
        <v>40940</v>
      </c>
      <c r="E215" s="1">
        <v>41153</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3">
      <c r="A216">
        <v>215</v>
      </c>
      <c r="B216" t="s">
        <v>846</v>
      </c>
      <c r="C216">
        <v>2012</v>
      </c>
      <c r="D216" s="1">
        <v>40940</v>
      </c>
      <c r="E216" s="1">
        <v>41153</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3">
      <c r="A217">
        <v>216</v>
      </c>
      <c r="B217" t="s">
        <v>846</v>
      </c>
      <c r="C217">
        <v>2012</v>
      </c>
      <c r="D217" s="1">
        <v>40940</v>
      </c>
      <c r="E217" s="1">
        <v>41153</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3">
      <c r="A218">
        <v>217</v>
      </c>
      <c r="B218" t="s">
        <v>846</v>
      </c>
      <c r="C218">
        <v>2012</v>
      </c>
      <c r="D218" s="1">
        <v>40940</v>
      </c>
      <c r="E218" s="1">
        <v>41153</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3">
      <c r="A219">
        <v>218</v>
      </c>
      <c r="B219" t="s">
        <v>858</v>
      </c>
      <c r="C219">
        <v>2013</v>
      </c>
      <c r="D219" s="1">
        <v>41576</v>
      </c>
      <c r="E219" s="1">
        <v>41316</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3">
      <c r="A220">
        <v>219</v>
      </c>
      <c r="B220" t="s">
        <v>858</v>
      </c>
      <c r="C220">
        <v>2013</v>
      </c>
      <c r="D220" s="1">
        <v>41576</v>
      </c>
      <c r="E220" s="1">
        <v>41316</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3">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3">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3">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3">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3">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3">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3">
      <c r="A227">
        <v>226</v>
      </c>
      <c r="B227" t="s">
        <v>877</v>
      </c>
      <c r="C227">
        <v>2012</v>
      </c>
      <c r="D227" s="1">
        <v>41160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3">
      <c r="A228">
        <v>227</v>
      </c>
      <c r="B228" t="s">
        <v>877</v>
      </c>
      <c r="C228">
        <v>2012</v>
      </c>
      <c r="D228" s="1">
        <v>41160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3">
      <c r="A229">
        <v>228</v>
      </c>
      <c r="B229" t="s">
        <v>877</v>
      </c>
      <c r="C229">
        <v>2012</v>
      </c>
      <c r="D229" s="1">
        <v>41160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3">
      <c r="A230">
        <v>229</v>
      </c>
      <c r="B230" t="s">
        <v>887</v>
      </c>
      <c r="C230">
        <v>2012</v>
      </c>
      <c r="D230" s="1">
        <v>40967</v>
      </c>
      <c r="E230" s="1">
        <v>41002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3">
      <c r="A231">
        <v>230</v>
      </c>
      <c r="B231" t="s">
        <v>887</v>
      </c>
      <c r="C231">
        <v>2012</v>
      </c>
      <c r="D231" s="1">
        <v>40967</v>
      </c>
      <c r="E231" s="1">
        <v>41002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3">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3">
      <c r="A233">
        <v>232</v>
      </c>
      <c r="B233" t="s">
        <v>899</v>
      </c>
      <c r="C233">
        <v>2014</v>
      </c>
      <c r="D233" s="1">
        <v>41855</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3">
      <c r="A234">
        <v>233</v>
      </c>
      <c r="B234" t="s">
        <v>899</v>
      </c>
      <c r="C234">
        <v>2014</v>
      </c>
      <c r="D234" s="1">
        <v>41855</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3">
      <c r="A235">
        <v>234</v>
      </c>
      <c r="B235" t="s">
        <v>899</v>
      </c>
      <c r="C235">
        <v>2014</v>
      </c>
      <c r="D235" s="1">
        <v>41855</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3">
      <c r="A236">
        <v>235</v>
      </c>
      <c r="B236" t="s">
        <v>899</v>
      </c>
      <c r="C236">
        <v>2014</v>
      </c>
      <c r="D236" s="1">
        <v>41855</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3">
      <c r="A237">
        <v>236</v>
      </c>
      <c r="B237" t="s">
        <v>899</v>
      </c>
      <c r="C237">
        <v>2014</v>
      </c>
      <c r="D237" s="1">
        <v>41855</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3">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3">
      <c r="A239">
        <v>238</v>
      </c>
      <c r="B239" t="s">
        <v>915</v>
      </c>
      <c r="C239">
        <v>2013</v>
      </c>
      <c r="D239" s="1">
        <v>41400</v>
      </c>
      <c r="E239" s="1">
        <v>41553</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3">
      <c r="A240">
        <v>239</v>
      </c>
      <c r="B240" t="s">
        <v>915</v>
      </c>
      <c r="C240">
        <v>2013</v>
      </c>
      <c r="D240" s="1">
        <v>41400</v>
      </c>
      <c r="E240" s="1">
        <v>41553</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3">
      <c r="A241">
        <v>240</v>
      </c>
      <c r="B241" t="s">
        <v>915</v>
      </c>
      <c r="C241">
        <v>2013</v>
      </c>
      <c r="D241" s="1">
        <v>41400</v>
      </c>
      <c r="E241" s="1">
        <v>41553</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3">
      <c r="A242">
        <v>241</v>
      </c>
      <c r="B242" t="s">
        <v>915</v>
      </c>
      <c r="C242">
        <v>2013</v>
      </c>
      <c r="D242" s="1">
        <v>41400</v>
      </c>
      <c r="E242" s="1">
        <v>41553</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3">
      <c r="A243">
        <v>242</v>
      </c>
      <c r="B243" t="s">
        <v>915</v>
      </c>
      <c r="C243">
        <v>2013</v>
      </c>
      <c r="D243" s="1">
        <v>41400</v>
      </c>
      <c r="E243" s="1">
        <v>41553</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3">
      <c r="A244">
        <v>243</v>
      </c>
      <c r="B244" t="s">
        <v>915</v>
      </c>
      <c r="C244">
        <v>2013</v>
      </c>
      <c r="D244" s="1">
        <v>41400</v>
      </c>
      <c r="E244" s="1">
        <v>41553</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3">
      <c r="A245">
        <v>244</v>
      </c>
      <c r="B245" t="s">
        <v>915</v>
      </c>
      <c r="C245">
        <v>2013</v>
      </c>
      <c r="D245" s="1">
        <v>41400</v>
      </c>
      <c r="E245" s="1">
        <v>41553</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3">
      <c r="A246">
        <v>245</v>
      </c>
      <c r="B246" t="s">
        <v>929</v>
      </c>
      <c r="C246">
        <v>2011</v>
      </c>
      <c r="D246" s="1">
        <v>40549</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3">
      <c r="A247">
        <v>246</v>
      </c>
      <c r="B247" t="s">
        <v>929</v>
      </c>
      <c r="C247">
        <v>2011</v>
      </c>
      <c r="D247" s="1">
        <v>40549</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3">
      <c r="A248">
        <v>247</v>
      </c>
      <c r="B248" t="s">
        <v>929</v>
      </c>
      <c r="C248">
        <v>2011</v>
      </c>
      <c r="D248" s="1">
        <v>40549</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3">
      <c r="A249">
        <v>248</v>
      </c>
      <c r="B249" t="s">
        <v>929</v>
      </c>
      <c r="C249">
        <v>2011</v>
      </c>
      <c r="D249" s="1">
        <v>40549</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3">
      <c r="A250">
        <v>249</v>
      </c>
      <c r="B250" t="s">
        <v>929</v>
      </c>
      <c r="C250">
        <v>2011</v>
      </c>
      <c r="D250" s="1">
        <v>40549</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3">
      <c r="A251">
        <v>250</v>
      </c>
      <c r="B251" t="s">
        <v>939</v>
      </c>
      <c r="C251">
        <v>2013</v>
      </c>
      <c r="D251" s="1">
        <v>41590</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3">
      <c r="A252">
        <v>251</v>
      </c>
      <c r="B252" t="s">
        <v>944</v>
      </c>
      <c r="C252">
        <v>2013</v>
      </c>
      <c r="D252" s="1">
        <v>41617</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3">
      <c r="A253">
        <v>252</v>
      </c>
      <c r="B253" t="s">
        <v>944</v>
      </c>
      <c r="C253">
        <v>2013</v>
      </c>
      <c r="D253" s="1">
        <v>41617</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3">
      <c r="A254">
        <v>253</v>
      </c>
      <c r="B254" t="s">
        <v>950</v>
      </c>
      <c r="C254">
        <v>2013</v>
      </c>
      <c r="D254" s="1">
        <v>41590</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3">
      <c r="A255">
        <v>254</v>
      </c>
      <c r="B255" t="s">
        <v>950</v>
      </c>
      <c r="C255">
        <v>2013</v>
      </c>
      <c r="D255" s="1">
        <v>41590</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3">
      <c r="A256">
        <v>255</v>
      </c>
      <c r="B256" t="s">
        <v>957</v>
      </c>
      <c r="C256">
        <v>2012</v>
      </c>
      <c r="D256" s="1">
        <v>41241</v>
      </c>
      <c r="E256" s="1">
        <v>41011</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3">
      <c r="A257">
        <v>256</v>
      </c>
      <c r="B257" t="s">
        <v>957</v>
      </c>
      <c r="C257">
        <v>2012</v>
      </c>
      <c r="D257" s="1">
        <v>41241</v>
      </c>
      <c r="E257" s="1">
        <v>41011</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3">
      <c r="A258">
        <v>257</v>
      </c>
      <c r="B258" t="s">
        <v>957</v>
      </c>
      <c r="C258">
        <v>2012</v>
      </c>
      <c r="D258" s="1">
        <v>41241</v>
      </c>
      <c r="E258" s="1">
        <v>41011</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3">
      <c r="A259">
        <v>258</v>
      </c>
      <c r="B259" t="s">
        <v>957</v>
      </c>
      <c r="C259">
        <v>2012</v>
      </c>
      <c r="D259" s="1">
        <v>41241</v>
      </c>
      <c r="E259" s="1">
        <v>41011</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3">
      <c r="A260">
        <v>259</v>
      </c>
      <c r="B260" t="s">
        <v>964</v>
      </c>
      <c r="C260">
        <v>2014</v>
      </c>
      <c r="D260" s="1">
        <v>41682</v>
      </c>
      <c r="E260" s="1">
        <v>41741</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3">
      <c r="A261">
        <v>260</v>
      </c>
      <c r="B261" t="s">
        <v>964</v>
      </c>
      <c r="C261">
        <v>2014</v>
      </c>
      <c r="D261" s="1">
        <v>41682</v>
      </c>
      <c r="E261" s="1">
        <v>41741</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3">
      <c r="A262">
        <v>261</v>
      </c>
      <c r="B262" t="s">
        <v>964</v>
      </c>
      <c r="C262">
        <v>2014</v>
      </c>
      <c r="D262" s="1">
        <v>41682</v>
      </c>
      <c r="E262" s="1">
        <v>41741</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3">
      <c r="A263">
        <v>262</v>
      </c>
      <c r="B263" t="s">
        <v>973</v>
      </c>
      <c r="C263">
        <v>2014</v>
      </c>
      <c r="D263" s="1">
        <v>41888</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3">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3">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3">
      <c r="A266">
        <v>265</v>
      </c>
      <c r="B266" t="s">
        <v>983</v>
      </c>
      <c r="C266">
        <v>2013</v>
      </c>
      <c r="D266" s="1">
        <v>41461</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3">
      <c r="A267">
        <v>266</v>
      </c>
      <c r="B267" t="s">
        <v>988</v>
      </c>
      <c r="C267">
        <v>2012</v>
      </c>
      <c r="D267" s="1">
        <v>41193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3">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3">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3">
      <c r="A270">
        <v>269</v>
      </c>
      <c r="B270" t="s">
        <v>1004</v>
      </c>
      <c r="C270">
        <v>2014</v>
      </c>
      <c r="D270" s="1">
        <v>41924</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3">
      <c r="A271">
        <v>270</v>
      </c>
      <c r="B271" t="s">
        <v>1004</v>
      </c>
      <c r="C271">
        <v>2014</v>
      </c>
      <c r="D271" s="1">
        <v>41924</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3">
      <c r="A272">
        <v>271</v>
      </c>
      <c r="B272" t="s">
        <v>1012</v>
      </c>
      <c r="C272">
        <v>2014</v>
      </c>
      <c r="D272" s="1">
        <v>42002</v>
      </c>
      <c r="E272" s="1">
        <v>42064</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3">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3">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3">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3">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3">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3">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3">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3">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3">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3">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3">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3">
      <c r="A284">
        <v>283</v>
      </c>
      <c r="B284" t="s">
        <v>1048</v>
      </c>
      <c r="C284">
        <v>2012</v>
      </c>
      <c r="D284" s="1">
        <v>40950</v>
      </c>
      <c r="E284" s="1">
        <v>41071</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3">
      <c r="A285">
        <v>284</v>
      </c>
      <c r="B285" t="s">
        <v>1053</v>
      </c>
      <c r="C285">
        <v>2012</v>
      </c>
      <c r="D285" s="1">
        <v>41178</v>
      </c>
      <c r="E285" s="1">
        <v>40949</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3">
      <c r="A286">
        <v>285</v>
      </c>
      <c r="B286" t="s">
        <v>1053</v>
      </c>
      <c r="C286">
        <v>2012</v>
      </c>
      <c r="D286" s="1">
        <v>41178</v>
      </c>
      <c r="E286" s="1">
        <v>40949</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3">
      <c r="A287">
        <v>286</v>
      </c>
      <c r="B287" t="s">
        <v>1053</v>
      </c>
      <c r="C287">
        <v>2012</v>
      </c>
      <c r="D287" s="1">
        <v>41178</v>
      </c>
      <c r="E287" s="1">
        <v>40949</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3">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3">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3">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3">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3">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3">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3">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3">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3">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3">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3">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3">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3">
      <c r="A300">
        <v>299</v>
      </c>
      <c r="B300" t="s">
        <v>1092</v>
      </c>
      <c r="C300">
        <v>2013</v>
      </c>
      <c r="D300" s="1">
        <v>41576</v>
      </c>
      <c r="E300" s="1">
        <v>41375</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3">
      <c r="A301">
        <v>300</v>
      </c>
      <c r="B301" t="s">
        <v>1092</v>
      </c>
      <c r="C301">
        <v>2013</v>
      </c>
      <c r="D301" s="1">
        <v>41576</v>
      </c>
      <c r="E301" s="1">
        <v>41375</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3">
      <c r="A302">
        <v>301</v>
      </c>
      <c r="B302" t="s">
        <v>1092</v>
      </c>
      <c r="C302">
        <v>2013</v>
      </c>
      <c r="D302" s="1">
        <v>41576</v>
      </c>
      <c r="E302" s="1">
        <v>41375</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3">
      <c r="A303">
        <v>302</v>
      </c>
      <c r="B303" t="s">
        <v>1092</v>
      </c>
      <c r="C303">
        <v>2013</v>
      </c>
      <c r="D303" s="1">
        <v>41576</v>
      </c>
      <c r="E303" s="1">
        <v>41375</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3">
      <c r="A304">
        <v>303</v>
      </c>
      <c r="B304" t="s">
        <v>1092</v>
      </c>
      <c r="C304">
        <v>2013</v>
      </c>
      <c r="D304" s="1">
        <v>41576</v>
      </c>
      <c r="E304" s="1">
        <v>41375</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3">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3">
      <c r="A306">
        <v>305</v>
      </c>
      <c r="B306" t="s">
        <v>1107</v>
      </c>
      <c r="C306">
        <v>2012</v>
      </c>
      <c r="D306" s="1">
        <v>41004</v>
      </c>
      <c r="E306" s="1">
        <v>41157</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3">
      <c r="A307">
        <v>306</v>
      </c>
      <c r="B307" t="s">
        <v>1112</v>
      </c>
      <c r="C307">
        <v>2011</v>
      </c>
      <c r="D307" s="1">
        <v>40907</v>
      </c>
      <c r="E307" s="1">
        <v>41000</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3">
      <c r="A308">
        <v>307</v>
      </c>
      <c r="B308" t="s">
        <v>1116</v>
      </c>
      <c r="C308">
        <v>2011</v>
      </c>
      <c r="D308" s="1">
        <v>40549</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3">
      <c r="A309">
        <v>308</v>
      </c>
      <c r="B309" t="s">
        <v>1116</v>
      </c>
      <c r="C309">
        <v>2011</v>
      </c>
      <c r="D309" s="1">
        <v>40549</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3">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3">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3">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3">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3">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3">
      <c r="A315">
        <v>314</v>
      </c>
      <c r="B315" t="s">
        <v>1142</v>
      </c>
      <c r="C315">
        <v>2011</v>
      </c>
      <c r="D315" s="1">
        <v>40813</v>
      </c>
      <c r="E315" s="1">
        <v>40612</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3">
      <c r="A316">
        <v>315</v>
      </c>
      <c r="B316" t="s">
        <v>1148</v>
      </c>
      <c r="C316">
        <v>2011</v>
      </c>
      <c r="D316" s="1">
        <v>40794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3">
      <c r="A317">
        <v>316</v>
      </c>
      <c r="B317" t="s">
        <v>1148</v>
      </c>
      <c r="C317">
        <v>2011</v>
      </c>
      <c r="D317" s="1">
        <v>40794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3">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3">
      <c r="A319">
        <v>318</v>
      </c>
      <c r="B319" t="s">
        <v>1161</v>
      </c>
      <c r="C319">
        <v>2011</v>
      </c>
      <c r="D319" s="1">
        <v>40644</v>
      </c>
      <c r="E319" s="1">
        <v>40797</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3">
      <c r="A320">
        <v>319</v>
      </c>
      <c r="B320" t="s">
        <v>1161</v>
      </c>
      <c r="C320">
        <v>2011</v>
      </c>
      <c r="D320" s="1">
        <v>40644</v>
      </c>
      <c r="E320" s="1">
        <v>40797</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3">
      <c r="A321">
        <v>320</v>
      </c>
      <c r="B321" t="s">
        <v>1161</v>
      </c>
      <c r="C321">
        <v>2011</v>
      </c>
      <c r="D321" s="1">
        <v>40644</v>
      </c>
      <c r="E321" s="1">
        <v>40797</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3">
      <c r="A322">
        <v>321</v>
      </c>
      <c r="B322" t="s">
        <v>1161</v>
      </c>
      <c r="C322">
        <v>2011</v>
      </c>
      <c r="D322" s="1">
        <v>40644</v>
      </c>
      <c r="E322" s="1">
        <v>40797</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3">
      <c r="A323">
        <v>322</v>
      </c>
      <c r="B323" t="s">
        <v>1161</v>
      </c>
      <c r="C323">
        <v>2011</v>
      </c>
      <c r="D323" s="1">
        <v>40644</v>
      </c>
      <c r="E323" s="1">
        <v>40797</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3">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3">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3">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3">
      <c r="A327">
        <v>326</v>
      </c>
      <c r="B327" t="s">
        <v>1182</v>
      </c>
      <c r="C327">
        <v>2014</v>
      </c>
      <c r="D327" s="1">
        <v>41740</v>
      </c>
      <c r="E327" s="1">
        <v>41801</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3">
      <c r="A328">
        <v>327</v>
      </c>
      <c r="B328" t="s">
        <v>1188</v>
      </c>
      <c r="C328">
        <v>2013</v>
      </c>
      <c r="D328" s="1">
        <v>41517</v>
      </c>
      <c r="E328" s="1">
        <v>41314</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3">
      <c r="A329">
        <v>328</v>
      </c>
      <c r="B329" t="s">
        <v>1188</v>
      </c>
      <c r="C329">
        <v>2013</v>
      </c>
      <c r="D329" s="1">
        <v>41517</v>
      </c>
      <c r="E329" s="1">
        <v>41314</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3">
      <c r="A330">
        <v>329</v>
      </c>
      <c r="B330" t="s">
        <v>1188</v>
      </c>
      <c r="C330">
        <v>2013</v>
      </c>
      <c r="D330" s="1">
        <v>41517</v>
      </c>
      <c r="E330" s="1">
        <v>41314</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3">
      <c r="A331">
        <v>330</v>
      </c>
      <c r="B331" t="s">
        <v>1188</v>
      </c>
      <c r="C331">
        <v>2013</v>
      </c>
      <c r="D331" s="1">
        <v>41517</v>
      </c>
      <c r="E331" s="1">
        <v>41314</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3">
      <c r="A332">
        <v>331</v>
      </c>
      <c r="B332" t="s">
        <v>1188</v>
      </c>
      <c r="C332">
        <v>2013</v>
      </c>
      <c r="D332" s="1">
        <v>41517</v>
      </c>
      <c r="E332" s="1">
        <v>41314</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3">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3">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3">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3">
      <c r="A336">
        <v>335</v>
      </c>
      <c r="B336" t="s">
        <v>1210</v>
      </c>
      <c r="C336">
        <v>2012</v>
      </c>
      <c r="D336" s="1">
        <v>40917</v>
      </c>
      <c r="E336" s="1">
        <v>41008</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3">
      <c r="A337">
        <v>336</v>
      </c>
      <c r="B337" t="s">
        <v>1210</v>
      </c>
      <c r="C337">
        <v>2012</v>
      </c>
      <c r="D337" s="1">
        <v>40917</v>
      </c>
      <c r="E337" s="1">
        <v>41008</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3">
      <c r="A338">
        <v>337</v>
      </c>
      <c r="B338" t="s">
        <v>1210</v>
      </c>
      <c r="C338">
        <v>2012</v>
      </c>
      <c r="D338" s="1">
        <v>40917</v>
      </c>
      <c r="E338" s="1">
        <v>41008</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3">
      <c r="A339">
        <v>338</v>
      </c>
      <c r="B339" t="s">
        <v>1220</v>
      </c>
      <c r="C339">
        <v>2011</v>
      </c>
      <c r="D339" s="1">
        <v>40884</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3">
      <c r="A340">
        <v>339</v>
      </c>
      <c r="B340" t="s">
        <v>1220</v>
      </c>
      <c r="C340">
        <v>2011</v>
      </c>
      <c r="D340" s="1">
        <v>40884</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3">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3">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3">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3">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3">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3">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3">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3">
      <c r="A348">
        <v>347</v>
      </c>
      <c r="B348" t="s">
        <v>1241</v>
      </c>
      <c r="C348">
        <v>2014</v>
      </c>
      <c r="D348" s="1">
        <v>41889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3">
      <c r="A349">
        <v>348</v>
      </c>
      <c r="B349" t="s">
        <v>1241</v>
      </c>
      <c r="C349">
        <v>2014</v>
      </c>
      <c r="D349" s="1">
        <v>41889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3">
      <c r="A350">
        <v>349</v>
      </c>
      <c r="B350" t="s">
        <v>1241</v>
      </c>
      <c r="C350">
        <v>2014</v>
      </c>
      <c r="D350" s="1">
        <v>41889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3">
      <c r="A351">
        <v>350</v>
      </c>
      <c r="B351" t="s">
        <v>1248</v>
      </c>
      <c r="C351">
        <v>2013</v>
      </c>
      <c r="D351" s="1">
        <v>41314</v>
      </c>
      <c r="E351" s="1">
        <v>41373</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3">
      <c r="A352">
        <v>351</v>
      </c>
      <c r="B352" t="s">
        <v>1248</v>
      </c>
      <c r="C352">
        <v>2013</v>
      </c>
      <c r="D352" s="1">
        <v>41314</v>
      </c>
      <c r="E352" s="1">
        <v>41373</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3">
      <c r="A353">
        <v>352</v>
      </c>
      <c r="B353" t="s">
        <v>1248</v>
      </c>
      <c r="C353">
        <v>2013</v>
      </c>
      <c r="D353" s="1">
        <v>41314</v>
      </c>
      <c r="E353" s="1">
        <v>41373</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3">
      <c r="A354">
        <v>353</v>
      </c>
      <c r="B354" t="s">
        <v>1248</v>
      </c>
      <c r="C354">
        <v>2013</v>
      </c>
      <c r="D354" s="1">
        <v>41314</v>
      </c>
      <c r="E354" s="1">
        <v>41373</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3">
      <c r="A355">
        <v>354</v>
      </c>
      <c r="B355" t="s">
        <v>1248</v>
      </c>
      <c r="C355">
        <v>2013</v>
      </c>
      <c r="D355" s="1">
        <v>41314</v>
      </c>
      <c r="E355" s="1">
        <v>41373</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3">
      <c r="A356">
        <v>355</v>
      </c>
      <c r="B356" t="s">
        <v>1257</v>
      </c>
      <c r="C356">
        <v>2013</v>
      </c>
      <c r="D356" s="1">
        <v>41521</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3">
      <c r="A357">
        <v>356</v>
      </c>
      <c r="B357" t="s">
        <v>1257</v>
      </c>
      <c r="C357">
        <v>2013</v>
      </c>
      <c r="D357" s="1">
        <v>41521</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3">
      <c r="A358">
        <v>357</v>
      </c>
      <c r="B358" t="s">
        <v>1257</v>
      </c>
      <c r="C358">
        <v>2013</v>
      </c>
      <c r="D358" s="1">
        <v>41521</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3">
      <c r="A359">
        <v>358</v>
      </c>
      <c r="B359" t="s">
        <v>1257</v>
      </c>
      <c r="C359">
        <v>2013</v>
      </c>
      <c r="D359" s="1">
        <v>41521</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3">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3">
      <c r="A361">
        <v>360</v>
      </c>
      <c r="B361" t="s">
        <v>1269</v>
      </c>
      <c r="C361">
        <v>2014</v>
      </c>
      <c r="D361" s="1">
        <v>41885</v>
      </c>
      <c r="E361" s="1">
        <v>41976</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3">
      <c r="A362">
        <v>361</v>
      </c>
      <c r="B362" t="s">
        <v>1269</v>
      </c>
      <c r="C362">
        <v>2014</v>
      </c>
      <c r="D362" s="1">
        <v>41885</v>
      </c>
      <c r="E362" s="1">
        <v>41976</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3">
      <c r="A363">
        <v>362</v>
      </c>
      <c r="B363" t="s">
        <v>1277</v>
      </c>
      <c r="C363">
        <v>2014</v>
      </c>
      <c r="D363" s="1">
        <v>41908</v>
      </c>
      <c r="E363" s="1">
        <v>41680</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3">
      <c r="A364">
        <v>363</v>
      </c>
      <c r="B364" t="s">
        <v>1277</v>
      </c>
      <c r="C364">
        <v>2014</v>
      </c>
      <c r="D364" s="1">
        <v>41908</v>
      </c>
      <c r="E364" s="1">
        <v>41680</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3">
      <c r="A365">
        <v>364</v>
      </c>
      <c r="B365" t="s">
        <v>1277</v>
      </c>
      <c r="C365">
        <v>2014</v>
      </c>
      <c r="D365" s="1">
        <v>41908</v>
      </c>
      <c r="E365" s="1">
        <v>41680</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3">
      <c r="A366">
        <v>365</v>
      </c>
      <c r="B366" t="s">
        <v>1277</v>
      </c>
      <c r="C366">
        <v>2014</v>
      </c>
      <c r="D366" s="1">
        <v>41908</v>
      </c>
      <c r="E366" s="1">
        <v>41680</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3">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3">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3">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3">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3">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3">
      <c r="A372">
        <v>371</v>
      </c>
      <c r="B372" t="s">
        <v>1299</v>
      </c>
      <c r="C372">
        <v>2014</v>
      </c>
      <c r="D372" s="1">
        <v>41789</v>
      </c>
      <c r="E372" s="1">
        <v>41765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3">
      <c r="A373">
        <v>372</v>
      </c>
      <c r="B373" t="s">
        <v>1299</v>
      </c>
      <c r="C373">
        <v>2014</v>
      </c>
      <c r="D373" s="1">
        <v>41789</v>
      </c>
      <c r="E373" s="1">
        <v>41765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3">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3">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3">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3">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3">
      <c r="A378">
        <v>377</v>
      </c>
      <c r="B378" t="s">
        <v>1317</v>
      </c>
      <c r="C378">
        <v>2013</v>
      </c>
      <c r="D378" s="1">
        <v>41546</v>
      </c>
      <c r="E378" s="1">
        <v>41315</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3">
      <c r="A379">
        <v>378</v>
      </c>
      <c r="B379" t="s">
        <v>1323</v>
      </c>
      <c r="C379">
        <v>2014</v>
      </c>
      <c r="D379" s="1">
        <v>41879</v>
      </c>
      <c r="E379" s="1">
        <v>41679</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3">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3">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3">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3">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3">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3">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3">
      <c r="A386">
        <v>385</v>
      </c>
      <c r="B386" t="s">
        <v>1349</v>
      </c>
      <c r="C386">
        <v>2012</v>
      </c>
      <c r="D386" s="1">
        <v>41240</v>
      </c>
      <c r="E386" s="1">
        <v>40951</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3">
      <c r="A387">
        <v>386</v>
      </c>
      <c r="B387" t="s">
        <v>1349</v>
      </c>
      <c r="C387">
        <v>2012</v>
      </c>
      <c r="D387" s="1">
        <v>41240</v>
      </c>
      <c r="E387" s="1">
        <v>40951</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3">
      <c r="A388">
        <v>387</v>
      </c>
      <c r="B388" t="s">
        <v>1357</v>
      </c>
      <c r="C388">
        <v>2012</v>
      </c>
      <c r="D388" s="1">
        <v>40980</v>
      </c>
      <c r="E388" s="1">
        <v>41102</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3">
      <c r="A389">
        <v>388</v>
      </c>
      <c r="B389" t="s">
        <v>1357</v>
      </c>
      <c r="C389">
        <v>2012</v>
      </c>
      <c r="D389" s="1">
        <v>40980</v>
      </c>
      <c r="E389" s="1">
        <v>41102</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3">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3">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3">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3">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3">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3">
      <c r="A395">
        <v>394</v>
      </c>
      <c r="B395" t="s">
        <v>1382</v>
      </c>
      <c r="C395">
        <v>2011</v>
      </c>
      <c r="D395" s="1">
        <v>40730</v>
      </c>
      <c r="E395" s="1">
        <v>40822</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3">
      <c r="A396">
        <v>395</v>
      </c>
      <c r="B396" t="s">
        <v>1388</v>
      </c>
      <c r="C396">
        <v>2014</v>
      </c>
      <c r="D396" s="1">
        <v>41646</v>
      </c>
      <c r="E396" s="1">
        <v>41797</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3">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3">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3">
      <c r="A399">
        <v>398</v>
      </c>
      <c r="B399" t="s">
        <v>1404</v>
      </c>
      <c r="C399">
        <v>2012</v>
      </c>
      <c r="D399" s="1">
        <v>41213</v>
      </c>
      <c r="E399" s="1">
        <v>41010</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3">
      <c r="A400">
        <v>399</v>
      </c>
      <c r="B400" t="s">
        <v>1407</v>
      </c>
      <c r="C400">
        <v>2013</v>
      </c>
      <c r="D400" s="1">
        <v>41526</v>
      </c>
      <c r="E400" s="1">
        <v>41587</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3">
      <c r="A401">
        <v>400</v>
      </c>
      <c r="B401" t="s">
        <v>1407</v>
      </c>
      <c r="C401">
        <v>2013</v>
      </c>
      <c r="D401" s="1">
        <v>41526</v>
      </c>
      <c r="E401" s="1">
        <v>41587</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3">
      <c r="A402">
        <v>401</v>
      </c>
      <c r="B402" t="s">
        <v>1407</v>
      </c>
      <c r="C402">
        <v>2013</v>
      </c>
      <c r="D402" s="1">
        <v>41526</v>
      </c>
      <c r="E402" s="1">
        <v>41587</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3">
      <c r="A403">
        <v>402</v>
      </c>
      <c r="B403" t="s">
        <v>1407</v>
      </c>
      <c r="C403">
        <v>2013</v>
      </c>
      <c r="D403" s="1">
        <v>41526</v>
      </c>
      <c r="E403" s="1">
        <v>41587</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3">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3">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3">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3">
      <c r="A407">
        <v>406</v>
      </c>
      <c r="B407" t="s">
        <v>1429</v>
      </c>
      <c r="C407">
        <v>2014</v>
      </c>
      <c r="D407" s="1">
        <v>41894</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3">
      <c r="A408">
        <v>407</v>
      </c>
      <c r="B408" t="s">
        <v>1429</v>
      </c>
      <c r="C408">
        <v>2014</v>
      </c>
      <c r="D408" s="1">
        <v>41894</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3">
      <c r="A409">
        <v>408</v>
      </c>
      <c r="B409" t="s">
        <v>1429</v>
      </c>
      <c r="C409">
        <v>2014</v>
      </c>
      <c r="D409" s="1">
        <v>41894</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3">
      <c r="A410">
        <v>409</v>
      </c>
      <c r="B410" t="s">
        <v>1429</v>
      </c>
      <c r="C410">
        <v>2014</v>
      </c>
      <c r="D410" s="1">
        <v>41894</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3">
      <c r="A411">
        <v>410</v>
      </c>
      <c r="B411" t="s">
        <v>1429</v>
      </c>
      <c r="C411">
        <v>2014</v>
      </c>
      <c r="D411" s="1">
        <v>41894</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3">
      <c r="A412">
        <v>411</v>
      </c>
      <c r="B412" t="s">
        <v>1429</v>
      </c>
      <c r="C412">
        <v>2014</v>
      </c>
      <c r="D412" s="1">
        <v>41894</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3">
      <c r="A413">
        <v>412</v>
      </c>
      <c r="B413" t="s">
        <v>1429</v>
      </c>
      <c r="C413">
        <v>2014</v>
      </c>
      <c r="D413" s="1">
        <v>41894</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3">
      <c r="A414">
        <v>413</v>
      </c>
      <c r="B414" t="s">
        <v>1429</v>
      </c>
      <c r="C414">
        <v>2014</v>
      </c>
      <c r="D414" s="1">
        <v>41894</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3">
      <c r="A415">
        <v>414</v>
      </c>
      <c r="B415" t="s">
        <v>1429</v>
      </c>
      <c r="C415">
        <v>2014</v>
      </c>
      <c r="D415" s="1">
        <v>41894</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3">
      <c r="A416">
        <v>415</v>
      </c>
      <c r="B416" t="s">
        <v>1447</v>
      </c>
      <c r="C416">
        <v>2014</v>
      </c>
      <c r="D416" s="1">
        <v>41740</v>
      </c>
      <c r="E416" s="1">
        <v>41862</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3">
      <c r="A417">
        <v>416</v>
      </c>
      <c r="B417" t="s">
        <v>1447</v>
      </c>
      <c r="C417">
        <v>2014</v>
      </c>
      <c r="D417" s="1">
        <v>41740</v>
      </c>
      <c r="E417" s="1">
        <v>41862</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3">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3">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3">
      <c r="A420">
        <v>419</v>
      </c>
      <c r="B420" t="s">
        <v>1463</v>
      </c>
      <c r="C420">
        <v>2014</v>
      </c>
      <c r="D420" s="1">
        <v>41831</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3">
      <c r="A421">
        <v>420</v>
      </c>
      <c r="B421" t="s">
        <v>1467</v>
      </c>
      <c r="C421">
        <v>2014</v>
      </c>
      <c r="D421" s="1">
        <v>41762</v>
      </c>
      <c r="E421" s="1">
        <v>41915</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3">
      <c r="A422">
        <v>421</v>
      </c>
      <c r="B422" t="s">
        <v>1467</v>
      </c>
      <c r="C422">
        <v>2014</v>
      </c>
      <c r="D422" s="1">
        <v>41762</v>
      </c>
      <c r="E422" s="1">
        <v>41915</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3">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3">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3">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3">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3">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3">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3">
      <c r="A429">
        <v>428</v>
      </c>
      <c r="B429" t="s">
        <v>1496</v>
      </c>
      <c r="C429">
        <v>2011</v>
      </c>
      <c r="D429" s="1">
        <v>40886</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3">
      <c r="A430">
        <v>429</v>
      </c>
      <c r="B430" t="s">
        <v>1502</v>
      </c>
      <c r="C430">
        <v>2014</v>
      </c>
      <c r="D430" s="1">
        <v>41680</v>
      </c>
      <c r="E430" s="1">
        <v>41892</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3">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3">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3">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3">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3">
      <c r="A435">
        <v>434</v>
      </c>
      <c r="B435" t="s">
        <v>1515</v>
      </c>
      <c r="C435">
        <v>2013</v>
      </c>
      <c r="D435" s="1">
        <v>41461</v>
      </c>
      <c r="E435" s="1">
        <v>41492</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3">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3">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3">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3">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3">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3">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3">
      <c r="A442">
        <v>441</v>
      </c>
      <c r="B442" t="s">
        <v>1539</v>
      </c>
      <c r="C442">
        <v>2013</v>
      </c>
      <c r="D442" s="1">
        <v>41434</v>
      </c>
      <c r="E442" s="1">
        <v>41495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3">
      <c r="A443">
        <v>442</v>
      </c>
      <c r="B443" t="s">
        <v>1539</v>
      </c>
      <c r="C443">
        <v>2013</v>
      </c>
      <c r="D443" s="1">
        <v>41434</v>
      </c>
      <c r="E443" s="1">
        <v>41495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3">
      <c r="A444">
        <v>443</v>
      </c>
      <c r="B444" t="s">
        <v>1539</v>
      </c>
      <c r="C444">
        <v>2013</v>
      </c>
      <c r="D444" s="1">
        <v>41434</v>
      </c>
      <c r="E444" s="1">
        <v>41495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3">
      <c r="A445">
        <v>444</v>
      </c>
      <c r="B445" t="s">
        <v>1539</v>
      </c>
      <c r="C445">
        <v>2013</v>
      </c>
      <c r="D445" s="1">
        <v>41434</v>
      </c>
      <c r="E445" s="1">
        <v>41495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3">
      <c r="A446">
        <v>445</v>
      </c>
      <c r="B446" t="s">
        <v>1539</v>
      </c>
      <c r="C446">
        <v>2013</v>
      </c>
      <c r="D446" s="1">
        <v>41434</v>
      </c>
      <c r="E446" s="1">
        <v>41495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3">
      <c r="A447">
        <v>446</v>
      </c>
      <c r="B447" t="s">
        <v>1539</v>
      </c>
      <c r="C447">
        <v>2013</v>
      </c>
      <c r="D447" s="1">
        <v>41434</v>
      </c>
      <c r="E447" s="1">
        <v>41495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3">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3">
      <c r="A449">
        <v>448</v>
      </c>
      <c r="B449" t="s">
        <v>1557</v>
      </c>
      <c r="C449">
        <v>2013</v>
      </c>
      <c r="D449" s="1">
        <v>41309</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3">
      <c r="A450">
        <v>449</v>
      </c>
      <c r="B450" t="s">
        <v>1557</v>
      </c>
      <c r="C450">
        <v>2013</v>
      </c>
      <c r="D450" s="1">
        <v>41309</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3">
      <c r="A451">
        <v>450</v>
      </c>
      <c r="B451" t="s">
        <v>1557</v>
      </c>
      <c r="C451">
        <v>2013</v>
      </c>
      <c r="D451" s="1">
        <v>41309</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3">
      <c r="A452">
        <v>451</v>
      </c>
      <c r="B452" t="s">
        <v>1557</v>
      </c>
      <c r="C452">
        <v>2013</v>
      </c>
      <c r="D452" s="1">
        <v>41309</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3">
      <c r="A453">
        <v>452</v>
      </c>
      <c r="B453" t="s">
        <v>1557</v>
      </c>
      <c r="C453">
        <v>2013</v>
      </c>
      <c r="D453" s="1">
        <v>41309</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3">
      <c r="A454">
        <v>453</v>
      </c>
      <c r="B454" t="s">
        <v>1557</v>
      </c>
      <c r="C454">
        <v>2013</v>
      </c>
      <c r="D454" s="1">
        <v>41309</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3">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3">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3">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3">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3">
      <c r="A459">
        <v>458</v>
      </c>
      <c r="B459" t="s">
        <v>1587</v>
      </c>
      <c r="C459">
        <v>2013</v>
      </c>
      <c r="D459" s="1">
        <v>41544</v>
      </c>
      <c r="E459" s="1">
        <v>41315</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3">
      <c r="A460">
        <v>459</v>
      </c>
      <c r="B460" t="s">
        <v>1587</v>
      </c>
      <c r="C460">
        <v>2013</v>
      </c>
      <c r="D460" s="1">
        <v>41544</v>
      </c>
      <c r="E460" s="1">
        <v>41315</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3">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3">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3">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3">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3">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3">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3">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3">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3">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3">
      <c r="A470">
        <v>469</v>
      </c>
      <c r="B470" t="s">
        <v>1613</v>
      </c>
      <c r="C470">
        <v>2014</v>
      </c>
      <c r="D470" s="1">
        <v>41643</v>
      </c>
      <c r="E470" s="1">
        <v>41763</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3">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3">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3">
      <c r="A473">
        <v>472</v>
      </c>
      <c r="B473" t="s">
        <v>1626</v>
      </c>
      <c r="C473">
        <v>2011</v>
      </c>
      <c r="D473" s="1">
        <v>40797</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3">
      <c r="A474">
        <v>473</v>
      </c>
      <c r="B474" t="s">
        <v>1626</v>
      </c>
      <c r="C474">
        <v>2011</v>
      </c>
      <c r="D474" s="1">
        <v>40797</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3">
      <c r="A475">
        <v>474</v>
      </c>
      <c r="B475" t="s">
        <v>1626</v>
      </c>
      <c r="C475">
        <v>2011</v>
      </c>
      <c r="D475" s="1">
        <v>40797</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3">
      <c r="A476">
        <v>475</v>
      </c>
      <c r="B476" t="s">
        <v>1626</v>
      </c>
      <c r="C476">
        <v>2011</v>
      </c>
      <c r="D476" s="1">
        <v>40797</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3">
      <c r="A477">
        <v>476</v>
      </c>
      <c r="B477" t="s">
        <v>1626</v>
      </c>
      <c r="C477">
        <v>2011</v>
      </c>
      <c r="D477" s="1">
        <v>40797</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3">
      <c r="A478">
        <v>477</v>
      </c>
      <c r="B478" t="s">
        <v>1626</v>
      </c>
      <c r="C478">
        <v>2011</v>
      </c>
      <c r="D478" s="1">
        <v>40797</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3">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3">
      <c r="A480">
        <v>479</v>
      </c>
      <c r="B480" t="s">
        <v>1644</v>
      </c>
      <c r="C480">
        <v>2013</v>
      </c>
      <c r="D480" s="1">
        <v>41575</v>
      </c>
      <c r="E480" s="1">
        <v>41344</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3">
      <c r="A481">
        <v>480</v>
      </c>
      <c r="B481" t="s">
        <v>1647</v>
      </c>
      <c r="C481">
        <v>2013</v>
      </c>
      <c r="D481" s="1">
        <v>41452</v>
      </c>
      <c r="E481" s="1">
        <v>41340</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3">
      <c r="A482">
        <v>481</v>
      </c>
      <c r="B482" t="s">
        <v>1647</v>
      </c>
      <c r="C482">
        <v>2013</v>
      </c>
      <c r="D482" s="1">
        <v>41452</v>
      </c>
      <c r="E482" s="1">
        <v>41340</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3">
      <c r="A483">
        <v>482</v>
      </c>
      <c r="B483" t="s">
        <v>1654</v>
      </c>
      <c r="C483">
        <v>2011</v>
      </c>
      <c r="D483" s="1">
        <v>40704</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3">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3">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3">
      <c r="A486">
        <v>485</v>
      </c>
      <c r="B486" t="s">
        <v>1664</v>
      </c>
      <c r="C486">
        <v>2014</v>
      </c>
      <c r="D486" s="1">
        <v>41949</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3">
      <c r="A487">
        <v>486</v>
      </c>
      <c r="B487" t="s">
        <v>1664</v>
      </c>
      <c r="C487">
        <v>2014</v>
      </c>
      <c r="D487" s="1">
        <v>41949</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3">
      <c r="A488">
        <v>487</v>
      </c>
      <c r="B488" t="s">
        <v>1664</v>
      </c>
      <c r="C488">
        <v>2014</v>
      </c>
      <c r="D488" s="1">
        <v>41949</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3">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3">
      <c r="A490">
        <v>489</v>
      </c>
      <c r="B490" t="s">
        <v>1678</v>
      </c>
      <c r="C490">
        <v>2011</v>
      </c>
      <c r="D490" s="1">
        <v>40792</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3">
      <c r="A491">
        <v>490</v>
      </c>
      <c r="B491" t="s">
        <v>1678</v>
      </c>
      <c r="C491">
        <v>2011</v>
      </c>
      <c r="D491" s="1">
        <v>40792</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3">
      <c r="A492">
        <v>491</v>
      </c>
      <c r="B492" t="s">
        <v>1678</v>
      </c>
      <c r="C492">
        <v>2011</v>
      </c>
      <c r="D492" s="1">
        <v>40792</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3">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3">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3">
      <c r="A495">
        <v>494</v>
      </c>
      <c r="B495" t="s">
        <v>1693</v>
      </c>
      <c r="C495">
        <v>2013</v>
      </c>
      <c r="D495" s="1">
        <v>41552</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3">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3">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3">
      <c r="A498">
        <v>497</v>
      </c>
      <c r="B498" t="s">
        <v>1710</v>
      </c>
      <c r="C498">
        <v>2013</v>
      </c>
      <c r="D498" s="1">
        <v>41481</v>
      </c>
      <c r="E498" s="1">
        <v>41282</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3">
      <c r="A499">
        <v>498</v>
      </c>
      <c r="B499" t="s">
        <v>1710</v>
      </c>
      <c r="C499">
        <v>2013</v>
      </c>
      <c r="D499" s="1">
        <v>41481</v>
      </c>
      <c r="E499" s="1">
        <v>41282</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3">
      <c r="A500">
        <v>499</v>
      </c>
      <c r="B500" t="s">
        <v>1710</v>
      </c>
      <c r="C500">
        <v>2013</v>
      </c>
      <c r="D500" s="1">
        <v>41481</v>
      </c>
      <c r="E500" s="1">
        <v>41282</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3">
      <c r="A501">
        <v>500</v>
      </c>
      <c r="B501" t="s">
        <v>1710</v>
      </c>
      <c r="C501">
        <v>2013</v>
      </c>
      <c r="D501" s="1">
        <v>41481</v>
      </c>
      <c r="E501" s="1">
        <v>41282</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3">
      <c r="A502">
        <v>501</v>
      </c>
      <c r="B502" t="s">
        <v>1718</v>
      </c>
      <c r="C502">
        <v>2013</v>
      </c>
      <c r="D502" s="1">
        <v>41425</v>
      </c>
      <c r="E502" s="1">
        <v>41400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3">
      <c r="A503">
        <v>502</v>
      </c>
      <c r="B503" t="s">
        <v>1718</v>
      </c>
      <c r="C503">
        <v>2013</v>
      </c>
      <c r="D503" s="1">
        <v>41425</v>
      </c>
      <c r="E503" s="1">
        <v>41400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3">
      <c r="A504">
        <v>503</v>
      </c>
      <c r="B504" t="s">
        <v>1718</v>
      </c>
      <c r="C504">
        <v>2013</v>
      </c>
      <c r="D504" s="1">
        <v>41425</v>
      </c>
      <c r="E504" s="1">
        <v>41400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3">
      <c r="A505">
        <v>504</v>
      </c>
      <c r="B505" t="s">
        <v>1718</v>
      </c>
      <c r="C505">
        <v>2013</v>
      </c>
      <c r="D505" s="1">
        <v>41425</v>
      </c>
      <c r="E505" s="1">
        <v>41400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3">
      <c r="A506">
        <v>505</v>
      </c>
      <c r="B506" t="s">
        <v>1718</v>
      </c>
      <c r="C506">
        <v>2013</v>
      </c>
      <c r="D506" s="1">
        <v>41425</v>
      </c>
      <c r="E506" s="1">
        <v>41400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3">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3">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3">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3">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3">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3">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3">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3">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3">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3">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3">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3">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3">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3">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3">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3">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3">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3">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3">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3">
      <c r="A527">
        <v>526</v>
      </c>
      <c r="B527" t="s">
        <v>1785</v>
      </c>
      <c r="C527">
        <v>2012</v>
      </c>
      <c r="D527" s="1">
        <v>41269</v>
      </c>
      <c r="E527" s="1">
        <v>41306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3">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3">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3">
      <c r="A530">
        <v>529</v>
      </c>
      <c r="B530" t="s">
        <v>1795</v>
      </c>
      <c r="C530">
        <v>2012</v>
      </c>
      <c r="D530" s="1">
        <v>40977</v>
      </c>
      <c r="E530" s="1">
        <v>41099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3">
      <c r="A531">
        <v>530</v>
      </c>
      <c r="B531" t="s">
        <v>1795</v>
      </c>
      <c r="C531">
        <v>2012</v>
      </c>
      <c r="D531" s="1">
        <v>40977</v>
      </c>
      <c r="E531" s="1">
        <v>41099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3">
      <c r="A532">
        <v>531</v>
      </c>
      <c r="B532" t="s">
        <v>1795</v>
      </c>
      <c r="C532">
        <v>2012</v>
      </c>
      <c r="D532" s="1">
        <v>40977</v>
      </c>
      <c r="E532" s="1">
        <v>41099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3">
      <c r="A533">
        <v>532</v>
      </c>
      <c r="B533" t="s">
        <v>1804</v>
      </c>
      <c r="C533">
        <v>2012</v>
      </c>
      <c r="D533" s="1">
        <v>41101</v>
      </c>
      <c r="E533" s="1">
        <v>41163</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3">
      <c r="A534">
        <v>533</v>
      </c>
      <c r="B534" t="s">
        <v>1809</v>
      </c>
      <c r="C534">
        <v>2014</v>
      </c>
      <c r="D534" s="1">
        <v>41860</v>
      </c>
      <c r="E534" s="1">
        <v>41982</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3">
      <c r="A535">
        <v>534</v>
      </c>
      <c r="B535" t="s">
        <v>1814</v>
      </c>
      <c r="C535">
        <v>2013</v>
      </c>
      <c r="D535" s="1">
        <v>41424</v>
      </c>
      <c r="E535" s="1">
        <v>41311</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3">
      <c r="A536">
        <v>535</v>
      </c>
      <c r="B536" t="s">
        <v>1814</v>
      </c>
      <c r="C536">
        <v>2013</v>
      </c>
      <c r="D536" s="1">
        <v>41424</v>
      </c>
      <c r="E536" s="1">
        <v>41311</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536</v>
      </c>
      <c r="B537" t="s">
        <v>1820</v>
      </c>
      <c r="C537">
        <v>2013</v>
      </c>
      <c r="D537" s="1">
        <v>41585</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3">
      <c r="A538">
        <v>537</v>
      </c>
      <c r="B538" t="s">
        <v>1826</v>
      </c>
      <c r="C538">
        <v>2014</v>
      </c>
      <c r="D538" s="1">
        <v>41738</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3">
      <c r="A539">
        <v>538</v>
      </c>
      <c r="B539" t="s">
        <v>1831</v>
      </c>
      <c r="C539">
        <v>2012</v>
      </c>
      <c r="D539" s="1">
        <v>40980</v>
      </c>
      <c r="E539" s="1">
        <v>41133</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3">
      <c r="A540">
        <v>539</v>
      </c>
      <c r="B540" t="s">
        <v>1834</v>
      </c>
      <c r="C540">
        <v>2012</v>
      </c>
      <c r="D540" s="1">
        <v>41102</v>
      </c>
      <c r="E540" s="1">
        <v>41225</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3">
      <c r="A541">
        <v>540</v>
      </c>
      <c r="B541" t="s">
        <v>1834</v>
      </c>
      <c r="C541">
        <v>2012</v>
      </c>
      <c r="D541" s="1">
        <v>41102</v>
      </c>
      <c r="E541" s="1">
        <v>41225</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3">
      <c r="A542">
        <v>541</v>
      </c>
      <c r="B542" t="s">
        <v>1841</v>
      </c>
      <c r="C542">
        <v>2011</v>
      </c>
      <c r="D542" s="1">
        <v>40576</v>
      </c>
      <c r="E542" s="1">
        <v>40635</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3">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3">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3">
      <c r="A545">
        <v>544</v>
      </c>
      <c r="B545" t="s">
        <v>1853</v>
      </c>
      <c r="C545">
        <v>2011</v>
      </c>
      <c r="D545" s="1">
        <v>40852</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3">
      <c r="A546">
        <v>545</v>
      </c>
      <c r="B546" t="s">
        <v>1853</v>
      </c>
      <c r="C546">
        <v>2011</v>
      </c>
      <c r="D546" s="1">
        <v>40852</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3">
      <c r="A547">
        <v>546</v>
      </c>
      <c r="B547" t="s">
        <v>1853</v>
      </c>
      <c r="C547">
        <v>2011</v>
      </c>
      <c r="D547" s="1">
        <v>40852</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3">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3">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3">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3">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3">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3">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3">
      <c r="A554">
        <v>553</v>
      </c>
      <c r="B554" t="s">
        <v>1874</v>
      </c>
      <c r="C554">
        <v>2014</v>
      </c>
      <c r="D554" s="1">
        <v>41982</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3">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3">
      <c r="A556">
        <v>555</v>
      </c>
      <c r="B556" t="s">
        <v>1882</v>
      </c>
      <c r="C556">
        <v>2014</v>
      </c>
      <c r="D556" s="1">
        <v>41820</v>
      </c>
      <c r="E556" s="1">
        <v>41736</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3">
      <c r="A557">
        <v>556</v>
      </c>
      <c r="B557" t="s">
        <v>1886</v>
      </c>
      <c r="C557">
        <v>2011</v>
      </c>
      <c r="D557" s="1">
        <v>40605</v>
      </c>
      <c r="E557" s="1">
        <v>40727</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3">
      <c r="A558">
        <v>557</v>
      </c>
      <c r="B558" t="s">
        <v>1891</v>
      </c>
      <c r="C558">
        <v>2013</v>
      </c>
      <c r="D558" s="1">
        <v>41584</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3">
      <c r="A559">
        <v>558</v>
      </c>
      <c r="B559" t="s">
        <v>1891</v>
      </c>
      <c r="C559">
        <v>2013</v>
      </c>
      <c r="D559" s="1">
        <v>41584</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3">
      <c r="A560">
        <v>559</v>
      </c>
      <c r="B560" t="s">
        <v>1891</v>
      </c>
      <c r="C560">
        <v>2013</v>
      </c>
      <c r="D560" s="1">
        <v>41584</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3">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3">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3">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3">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3">
      <c r="A565">
        <v>564</v>
      </c>
      <c r="B565" t="s">
        <v>1912</v>
      </c>
      <c r="C565">
        <v>2012</v>
      </c>
      <c r="D565" s="1">
        <v>41102</v>
      </c>
      <c r="E565" s="1">
        <v>41164</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3">
      <c r="A566">
        <v>565</v>
      </c>
      <c r="B566" t="s">
        <v>1912</v>
      </c>
      <c r="C566">
        <v>2012</v>
      </c>
      <c r="D566" s="1">
        <v>41102</v>
      </c>
      <c r="E566" s="1">
        <v>41164</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3">
      <c r="A567">
        <v>566</v>
      </c>
      <c r="B567" t="s">
        <v>1917</v>
      </c>
      <c r="C567">
        <v>2014</v>
      </c>
      <c r="D567" s="1">
        <v>41863</v>
      </c>
      <c r="E567" s="1">
        <v>41955</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3">
      <c r="A568">
        <v>567</v>
      </c>
      <c r="B568" t="s">
        <v>1922</v>
      </c>
      <c r="C568">
        <v>2014</v>
      </c>
      <c r="D568" s="1">
        <v>41680</v>
      </c>
      <c r="E568" s="1">
        <v>41892</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3">
      <c r="A569">
        <v>568</v>
      </c>
      <c r="B569" t="s">
        <v>1922</v>
      </c>
      <c r="C569">
        <v>2014</v>
      </c>
      <c r="D569" s="1">
        <v>41680</v>
      </c>
      <c r="E569" s="1">
        <v>41892</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3">
      <c r="A570">
        <v>569</v>
      </c>
      <c r="B570" t="s">
        <v>1922</v>
      </c>
      <c r="C570">
        <v>2014</v>
      </c>
      <c r="D570" s="1">
        <v>41680</v>
      </c>
      <c r="E570" s="1">
        <v>41892</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3">
      <c r="A571">
        <v>570</v>
      </c>
      <c r="B571" t="s">
        <v>1922</v>
      </c>
      <c r="C571">
        <v>2014</v>
      </c>
      <c r="D571" s="1">
        <v>41680</v>
      </c>
      <c r="E571" s="1">
        <v>41892</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3">
      <c r="A572">
        <v>571</v>
      </c>
      <c r="B572" t="s">
        <v>1933</v>
      </c>
      <c r="C572">
        <v>2014</v>
      </c>
      <c r="D572" s="1">
        <v>42002</v>
      </c>
      <c r="E572" s="1">
        <v>42125</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3">
      <c r="A573">
        <v>572</v>
      </c>
      <c r="B573" t="s">
        <v>1933</v>
      </c>
      <c r="C573">
        <v>2014</v>
      </c>
      <c r="D573" s="1">
        <v>42002</v>
      </c>
      <c r="E573" s="1">
        <v>42125</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3">
      <c r="A574">
        <v>573</v>
      </c>
      <c r="B574" t="s">
        <v>1933</v>
      </c>
      <c r="C574">
        <v>2014</v>
      </c>
      <c r="D574" s="1">
        <v>42002</v>
      </c>
      <c r="E574" s="1">
        <v>42125</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3">
      <c r="A575">
        <v>574</v>
      </c>
      <c r="B575" t="s">
        <v>1933</v>
      </c>
      <c r="C575">
        <v>2014</v>
      </c>
      <c r="D575" s="1">
        <v>42002</v>
      </c>
      <c r="E575" s="1">
        <v>42125</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3">
      <c r="A576">
        <v>575</v>
      </c>
      <c r="B576" t="s">
        <v>1938</v>
      </c>
      <c r="C576">
        <v>2013</v>
      </c>
      <c r="D576" s="1">
        <v>41375</v>
      </c>
      <c r="E576" s="1">
        <v>41497</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3">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3">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3">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3">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3">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3">
      <c r="A582">
        <v>581</v>
      </c>
      <c r="B582" t="s">
        <v>1956</v>
      </c>
      <c r="C582">
        <v>2012</v>
      </c>
      <c r="D582" s="1">
        <v>41191</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3">
      <c r="A583">
        <v>582</v>
      </c>
      <c r="B583" t="s">
        <v>1961</v>
      </c>
      <c r="C583">
        <v>2014</v>
      </c>
      <c r="D583" s="1">
        <v>41682</v>
      </c>
      <c r="E583" s="1">
        <v>41802</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3">
      <c r="A584">
        <v>583</v>
      </c>
      <c r="B584" t="s">
        <v>1961</v>
      </c>
      <c r="C584">
        <v>2014</v>
      </c>
      <c r="D584" s="1">
        <v>41682</v>
      </c>
      <c r="E584" s="1">
        <v>41802</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3">
      <c r="A585">
        <v>584</v>
      </c>
      <c r="B585" t="s">
        <v>1961</v>
      </c>
      <c r="C585">
        <v>2014</v>
      </c>
      <c r="D585" s="1">
        <v>41682</v>
      </c>
      <c r="E585" s="1">
        <v>41802</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3">
      <c r="A586">
        <v>585</v>
      </c>
      <c r="B586" t="s">
        <v>1961</v>
      </c>
      <c r="C586">
        <v>2014</v>
      </c>
      <c r="D586" s="1">
        <v>41682</v>
      </c>
      <c r="E586" s="1">
        <v>41802</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3">
      <c r="A587">
        <v>586</v>
      </c>
      <c r="B587" t="s">
        <v>1961</v>
      </c>
      <c r="C587">
        <v>2014</v>
      </c>
      <c r="D587" s="1">
        <v>41682</v>
      </c>
      <c r="E587" s="1">
        <v>41802</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3">
      <c r="A588">
        <v>587</v>
      </c>
      <c r="B588" t="s">
        <v>1968</v>
      </c>
      <c r="C588">
        <v>2012</v>
      </c>
      <c r="D588" s="1">
        <v>40975</v>
      </c>
      <c r="E588" s="1">
        <v>41159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3">
      <c r="A589">
        <v>588</v>
      </c>
      <c r="B589" t="s">
        <v>1968</v>
      </c>
      <c r="C589">
        <v>2012</v>
      </c>
      <c r="D589" s="1">
        <v>40975</v>
      </c>
      <c r="E589" s="1">
        <v>41159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3">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3">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3">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3">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3">
      <c r="A594">
        <v>593</v>
      </c>
      <c r="B594" t="s">
        <v>1983</v>
      </c>
      <c r="C594">
        <v>2011</v>
      </c>
      <c r="D594" s="1">
        <v>40817</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3">
      <c r="A595">
        <v>594</v>
      </c>
      <c r="B595" t="s">
        <v>1983</v>
      </c>
      <c r="C595">
        <v>2011</v>
      </c>
      <c r="D595" s="1">
        <v>40817</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3">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3">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3">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3">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3">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3">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3">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3">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3">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3">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3">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3">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3">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3">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3">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3">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3">
      <c r="A612">
        <v>611</v>
      </c>
      <c r="B612" t="s">
        <v>2022</v>
      </c>
      <c r="C612">
        <v>2013</v>
      </c>
      <c r="D612" s="1">
        <v>41393</v>
      </c>
      <c r="E612" s="1">
        <v>41310</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3">
      <c r="A613">
        <v>612</v>
      </c>
      <c r="B613" t="s">
        <v>2022</v>
      </c>
      <c r="C613">
        <v>2013</v>
      </c>
      <c r="D613" s="1">
        <v>41393</v>
      </c>
      <c r="E613" s="1">
        <v>41310</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3">
      <c r="A614">
        <v>613</v>
      </c>
      <c r="B614" t="s">
        <v>2027</v>
      </c>
      <c r="C614">
        <v>2013</v>
      </c>
      <c r="D614" s="1">
        <v>41617</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3">
      <c r="A615">
        <v>614</v>
      </c>
      <c r="B615" t="s">
        <v>2027</v>
      </c>
      <c r="C615">
        <v>2013</v>
      </c>
      <c r="D615" s="1">
        <v>41617</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3">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3">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3">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3">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3">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3">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3">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3">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3">
      <c r="A624">
        <v>623</v>
      </c>
      <c r="B624" t="s">
        <v>2056</v>
      </c>
      <c r="C624">
        <v>2012</v>
      </c>
      <c r="D624" s="1">
        <v>41242</v>
      </c>
      <c r="E624" s="1">
        <v>40980</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3">
      <c r="A625">
        <v>624</v>
      </c>
      <c r="B625" t="s">
        <v>2056</v>
      </c>
      <c r="C625">
        <v>2012</v>
      </c>
      <c r="D625" s="1">
        <v>41242</v>
      </c>
      <c r="E625" s="1">
        <v>40980</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3">
      <c r="A626">
        <v>625</v>
      </c>
      <c r="B626" t="s">
        <v>2056</v>
      </c>
      <c r="C626">
        <v>2012</v>
      </c>
      <c r="D626" s="1">
        <v>41242</v>
      </c>
      <c r="E626" s="1">
        <v>40980</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3">
      <c r="A627">
        <v>626</v>
      </c>
      <c r="B627" t="s">
        <v>2056</v>
      </c>
      <c r="C627">
        <v>2012</v>
      </c>
      <c r="D627" s="1">
        <v>41242</v>
      </c>
      <c r="E627" s="1">
        <v>40980</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3">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3">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3">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3">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3">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3">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3">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3">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3">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3">
      <c r="A637">
        <v>636</v>
      </c>
      <c r="B637" t="s">
        <v>2091</v>
      </c>
      <c r="C637">
        <v>2012</v>
      </c>
      <c r="D637" s="1">
        <v>41009</v>
      </c>
      <c r="E637" s="1">
        <v>41162</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3">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3">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3">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3">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3">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3">
      <c r="A643">
        <v>642</v>
      </c>
      <c r="B643" t="s">
        <v>2113</v>
      </c>
      <c r="C643">
        <v>2014</v>
      </c>
      <c r="D643" s="1">
        <v>41851</v>
      </c>
      <c r="E643" s="1">
        <v>41737</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3">
      <c r="A644">
        <v>643</v>
      </c>
      <c r="B644" t="s">
        <v>2113</v>
      </c>
      <c r="C644">
        <v>2014</v>
      </c>
      <c r="D644" s="1">
        <v>41851</v>
      </c>
      <c r="E644" s="1">
        <v>41737</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3">
      <c r="A645">
        <v>644</v>
      </c>
      <c r="B645" t="s">
        <v>2121</v>
      </c>
      <c r="C645">
        <v>2014</v>
      </c>
      <c r="D645" s="1">
        <v>41949</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3">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3">
      <c r="A647">
        <v>646</v>
      </c>
      <c r="B647" t="s">
        <v>2129</v>
      </c>
      <c r="C647">
        <v>2014</v>
      </c>
      <c r="D647" s="1">
        <v>42004</v>
      </c>
      <c r="E647" s="1">
        <v>42156</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3">
      <c r="A648">
        <v>647</v>
      </c>
      <c r="B648" t="s">
        <v>2134</v>
      </c>
      <c r="C648">
        <v>2013</v>
      </c>
      <c r="D648" s="1">
        <v>41309</v>
      </c>
      <c r="E648" s="1">
        <v>41521</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3">
      <c r="A649">
        <v>648</v>
      </c>
      <c r="B649" t="s">
        <v>2134</v>
      </c>
      <c r="C649">
        <v>2013</v>
      </c>
      <c r="D649" s="1">
        <v>41309</v>
      </c>
      <c r="E649" s="1">
        <v>41521</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3">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3">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3">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3">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3">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3">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3">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3">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3">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3">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3">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3">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3">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3">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3">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3">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3">
      <c r="A666">
        <v>665</v>
      </c>
      <c r="B666" t="s">
        <v>2169</v>
      </c>
      <c r="C666">
        <v>2013</v>
      </c>
      <c r="D666" s="1">
        <v>41405</v>
      </c>
      <c r="E666" s="1">
        <v>41405</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3">
      <c r="A667">
        <v>666</v>
      </c>
      <c r="B667" t="s">
        <v>2170</v>
      </c>
      <c r="C667">
        <v>2014</v>
      </c>
      <c r="D667" s="1">
        <v>41888</v>
      </c>
      <c r="E667" s="1">
        <v>41949</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3">
      <c r="A668">
        <v>667</v>
      </c>
      <c r="B668" t="s">
        <v>2170</v>
      </c>
      <c r="C668">
        <v>2014</v>
      </c>
      <c r="D668" s="1">
        <v>41888</v>
      </c>
      <c r="E668" s="1">
        <v>41949</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3">
      <c r="A669">
        <v>668</v>
      </c>
      <c r="B669" t="s">
        <v>2170</v>
      </c>
      <c r="C669">
        <v>2014</v>
      </c>
      <c r="D669" s="1">
        <v>41888</v>
      </c>
      <c r="E669" s="1">
        <v>41949</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3">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3">
      <c r="A671">
        <v>670</v>
      </c>
      <c r="B671" t="s">
        <v>2183</v>
      </c>
      <c r="C671">
        <v>2014</v>
      </c>
      <c r="D671" s="1">
        <v>41918</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3">
      <c r="A672">
        <v>671</v>
      </c>
      <c r="B672" t="s">
        <v>2183</v>
      </c>
      <c r="C672">
        <v>2014</v>
      </c>
      <c r="D672" s="1">
        <v>41918</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3">
      <c r="A673">
        <v>672</v>
      </c>
      <c r="B673" t="s">
        <v>2183</v>
      </c>
      <c r="C673">
        <v>2014</v>
      </c>
      <c r="D673" s="1">
        <v>41918</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3">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3">
      <c r="A675">
        <v>674</v>
      </c>
      <c r="B675" t="s">
        <v>2192</v>
      </c>
      <c r="C675">
        <v>2014</v>
      </c>
      <c r="D675" s="1">
        <v>41802</v>
      </c>
      <c r="E675" s="1">
        <v>41894</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3">
      <c r="A676">
        <v>675</v>
      </c>
      <c r="B676" t="s">
        <v>2192</v>
      </c>
      <c r="C676">
        <v>2014</v>
      </c>
      <c r="D676" s="1">
        <v>41802</v>
      </c>
      <c r="E676" s="1">
        <v>41894</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3">
      <c r="A677">
        <v>676</v>
      </c>
      <c r="B677" t="s">
        <v>2192</v>
      </c>
      <c r="C677">
        <v>2014</v>
      </c>
      <c r="D677" s="1">
        <v>41802</v>
      </c>
      <c r="E677" s="1">
        <v>41894</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3">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3">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3">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3">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3">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3">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3">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3">
      <c r="A685">
        <v>684</v>
      </c>
      <c r="B685" t="s">
        <v>2218</v>
      </c>
      <c r="C685">
        <v>2014</v>
      </c>
      <c r="D685" s="1">
        <v>41770</v>
      </c>
      <c r="E685" s="1">
        <v>41770</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3">
      <c r="A686">
        <v>685</v>
      </c>
      <c r="B686" t="s">
        <v>2218</v>
      </c>
      <c r="C686">
        <v>2014</v>
      </c>
      <c r="D686" s="1">
        <v>41770</v>
      </c>
      <c r="E686" s="1">
        <v>41770</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3">
      <c r="A687">
        <v>686</v>
      </c>
      <c r="B687" t="s">
        <v>2224</v>
      </c>
      <c r="C687">
        <v>2011</v>
      </c>
      <c r="D687" s="1">
        <v>40670</v>
      </c>
      <c r="E687" s="1">
        <v>40762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3">
      <c r="A688">
        <v>687</v>
      </c>
      <c r="B688" t="s">
        <v>2224</v>
      </c>
      <c r="C688">
        <v>2011</v>
      </c>
      <c r="D688" s="1">
        <v>40670</v>
      </c>
      <c r="E688" s="1">
        <v>40762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3">
      <c r="A689">
        <v>688</v>
      </c>
      <c r="B689" t="s">
        <v>2224</v>
      </c>
      <c r="C689">
        <v>2011</v>
      </c>
      <c r="D689" s="1">
        <v>40670</v>
      </c>
      <c r="E689" s="1">
        <v>40762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3">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3">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3">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3">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3">
      <c r="A694">
        <v>693</v>
      </c>
      <c r="B694" t="s">
        <v>2242</v>
      </c>
      <c r="C694">
        <v>2012</v>
      </c>
      <c r="D694" s="1">
        <v>40996</v>
      </c>
      <c r="E694" s="1">
        <v>40943</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3">
      <c r="A695">
        <v>694</v>
      </c>
      <c r="B695" t="s">
        <v>2242</v>
      </c>
      <c r="C695">
        <v>2012</v>
      </c>
      <c r="D695" s="1">
        <v>40996</v>
      </c>
      <c r="E695" s="1">
        <v>40943</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3">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3">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3">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3">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3">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3">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3">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3">
      <c r="A703">
        <v>702</v>
      </c>
      <c r="B703" t="s">
        <v>2261</v>
      </c>
      <c r="C703">
        <v>2014</v>
      </c>
      <c r="D703" s="1">
        <v>41707</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3">
      <c r="A704">
        <v>703</v>
      </c>
      <c r="B704" t="s">
        <v>2262</v>
      </c>
      <c r="C704">
        <v>2013</v>
      </c>
      <c r="D704" s="1">
        <v>41405</v>
      </c>
      <c r="E704" s="1">
        <v>41528</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3">
      <c r="A705">
        <v>704</v>
      </c>
      <c r="B705" t="s">
        <v>2265</v>
      </c>
      <c r="C705">
        <v>2012</v>
      </c>
      <c r="D705" s="1">
        <v>41156</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3">
      <c r="A706">
        <v>705</v>
      </c>
      <c r="B706" t="s">
        <v>2270</v>
      </c>
      <c r="C706">
        <v>2011</v>
      </c>
      <c r="D706" s="1">
        <v>40886</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3">
      <c r="A707">
        <v>706</v>
      </c>
      <c r="B707" t="s">
        <v>2270</v>
      </c>
      <c r="C707">
        <v>2011</v>
      </c>
      <c r="D707" s="1">
        <v>40886</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3">
      <c r="A708">
        <v>707</v>
      </c>
      <c r="B708" t="s">
        <v>2270</v>
      </c>
      <c r="C708">
        <v>2011</v>
      </c>
      <c r="D708" s="1">
        <v>40886</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3">
      <c r="A709">
        <v>708</v>
      </c>
      <c r="B709" t="s">
        <v>2278</v>
      </c>
      <c r="C709">
        <v>2011</v>
      </c>
      <c r="D709" s="1">
        <v>40586</v>
      </c>
      <c r="E709" s="1">
        <v>40645</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3">
      <c r="A710">
        <v>709</v>
      </c>
      <c r="B710" t="s">
        <v>2278</v>
      </c>
      <c r="C710">
        <v>2011</v>
      </c>
      <c r="D710" s="1">
        <v>40586</v>
      </c>
      <c r="E710" s="1">
        <v>40645</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3">
      <c r="A711">
        <v>710</v>
      </c>
      <c r="B711" t="s">
        <v>2278</v>
      </c>
      <c r="C711">
        <v>2011</v>
      </c>
      <c r="D711" s="1">
        <v>40586</v>
      </c>
      <c r="E711" s="1">
        <v>40645</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3">
      <c r="A712">
        <v>711</v>
      </c>
      <c r="B712" t="s">
        <v>2283</v>
      </c>
      <c r="C712">
        <v>2011</v>
      </c>
      <c r="D712" s="1">
        <v>40667</v>
      </c>
      <c r="E712" s="1">
        <v>40728</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3">
      <c r="A713">
        <v>712</v>
      </c>
      <c r="B713" t="s">
        <v>2286</v>
      </c>
      <c r="C713">
        <v>2014</v>
      </c>
      <c r="D713" s="1">
        <v>41738</v>
      </c>
      <c r="E713" s="1">
        <v>41860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3">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3">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3">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3">
      <c r="A717">
        <v>716</v>
      </c>
      <c r="B717" t="s">
        <v>2300</v>
      </c>
      <c r="C717">
        <v>2011</v>
      </c>
      <c r="D717" s="1">
        <v>40550</v>
      </c>
      <c r="E717" s="1">
        <v>40701</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3">
      <c r="A718">
        <v>717</v>
      </c>
      <c r="B718" t="s">
        <v>2303</v>
      </c>
      <c r="C718">
        <v>2011</v>
      </c>
      <c r="D718" s="1">
        <v>40878</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3">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3">
      <c r="A720">
        <v>719</v>
      </c>
      <c r="B720" t="s">
        <v>2309</v>
      </c>
      <c r="C720">
        <v>2011</v>
      </c>
      <c r="D720" s="1">
        <v>40580</v>
      </c>
      <c r="E720" s="1">
        <v>40730</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3">
      <c r="A721">
        <v>720</v>
      </c>
      <c r="B721" t="s">
        <v>2309</v>
      </c>
      <c r="C721">
        <v>2011</v>
      </c>
      <c r="D721" s="1">
        <v>40580</v>
      </c>
      <c r="E721" s="1">
        <v>40730</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3">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3">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3">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3">
      <c r="A725">
        <v>724</v>
      </c>
      <c r="B725" t="s">
        <v>2322</v>
      </c>
      <c r="C725">
        <v>2011</v>
      </c>
      <c r="D725" s="1">
        <v>40734</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3">
      <c r="A726">
        <v>725</v>
      </c>
      <c r="B726" t="s">
        <v>2327</v>
      </c>
      <c r="C726">
        <v>2013</v>
      </c>
      <c r="D726" s="1">
        <v>41493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3">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3">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3">
      <c r="A729">
        <v>728</v>
      </c>
      <c r="B729" t="s">
        <v>2340</v>
      </c>
      <c r="C729">
        <v>2013</v>
      </c>
      <c r="D729" s="1">
        <v>41376</v>
      </c>
      <c r="E729" s="1">
        <v>41467</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3">
      <c r="A730">
        <v>729</v>
      </c>
      <c r="B730" t="s">
        <v>2340</v>
      </c>
      <c r="C730">
        <v>2013</v>
      </c>
      <c r="D730" s="1">
        <v>41376</v>
      </c>
      <c r="E730" s="1">
        <v>41467</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3">
      <c r="A731">
        <v>730</v>
      </c>
      <c r="B731" t="s">
        <v>2340</v>
      </c>
      <c r="C731">
        <v>2013</v>
      </c>
      <c r="D731" s="1">
        <v>41376</v>
      </c>
      <c r="E731" s="1">
        <v>41467</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3">
      <c r="A732">
        <v>731</v>
      </c>
      <c r="B732" t="s">
        <v>2340</v>
      </c>
      <c r="C732">
        <v>2013</v>
      </c>
      <c r="D732" s="1">
        <v>41376</v>
      </c>
      <c r="E732" s="1">
        <v>41467</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3">
      <c r="A733">
        <v>732</v>
      </c>
      <c r="B733" t="s">
        <v>2340</v>
      </c>
      <c r="C733">
        <v>2013</v>
      </c>
      <c r="D733" s="1">
        <v>41376</v>
      </c>
      <c r="E733" s="1">
        <v>41467</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3">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3">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3">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3">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3">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3">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3">
      <c r="A740">
        <v>739</v>
      </c>
      <c r="B740" t="s">
        <v>2359</v>
      </c>
      <c r="C740">
        <v>2011</v>
      </c>
      <c r="D740" s="1">
        <v>40764</v>
      </c>
      <c r="E740" s="1">
        <v>40886</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3">
      <c r="A741">
        <v>740</v>
      </c>
      <c r="B741" t="s">
        <v>2362</v>
      </c>
      <c r="C741">
        <v>2011</v>
      </c>
      <c r="D741" s="1">
        <v>40664</v>
      </c>
      <c r="E741" s="1">
        <v>40787</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3">
      <c r="A742">
        <v>741</v>
      </c>
      <c r="B742" t="s">
        <v>2362</v>
      </c>
      <c r="C742">
        <v>2011</v>
      </c>
      <c r="D742" s="1">
        <v>40664</v>
      </c>
      <c r="E742" s="1">
        <v>40787</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3">
      <c r="A743">
        <v>742</v>
      </c>
      <c r="B743" t="s">
        <v>2362</v>
      </c>
      <c r="C743">
        <v>2011</v>
      </c>
      <c r="D743" s="1">
        <v>40664</v>
      </c>
      <c r="E743" s="1">
        <v>40787</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3">
      <c r="A744">
        <v>743</v>
      </c>
      <c r="B744" t="s">
        <v>2369</v>
      </c>
      <c r="C744">
        <v>2013</v>
      </c>
      <c r="D744" s="1">
        <v>41514</v>
      </c>
      <c r="E744" s="1">
        <v>41314</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3">
      <c r="A745">
        <v>744</v>
      </c>
      <c r="B745" t="s">
        <v>2369</v>
      </c>
      <c r="C745">
        <v>2013</v>
      </c>
      <c r="D745" s="1">
        <v>41514</v>
      </c>
      <c r="E745" s="1">
        <v>41314</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3">
      <c r="A746">
        <v>745</v>
      </c>
      <c r="B746" t="s">
        <v>2369</v>
      </c>
      <c r="C746">
        <v>2013</v>
      </c>
      <c r="D746" s="1">
        <v>41514</v>
      </c>
      <c r="E746" s="1">
        <v>41314</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3">
      <c r="A747">
        <v>746</v>
      </c>
      <c r="B747" t="s">
        <v>2369</v>
      </c>
      <c r="C747">
        <v>2013</v>
      </c>
      <c r="D747" s="1">
        <v>41514</v>
      </c>
      <c r="E747" s="1">
        <v>41314</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3">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3">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3">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3">
      <c r="A751">
        <v>750</v>
      </c>
      <c r="B751" t="s">
        <v>2383</v>
      </c>
      <c r="C751">
        <v>2014</v>
      </c>
      <c r="D751" s="1">
        <v>41708</v>
      </c>
      <c r="E751" s="1">
        <v>41830</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3">
      <c r="A752">
        <v>751</v>
      </c>
      <c r="B752" t="s">
        <v>2383</v>
      </c>
      <c r="C752">
        <v>2014</v>
      </c>
      <c r="D752" s="1">
        <v>41708</v>
      </c>
      <c r="E752" s="1">
        <v>41830</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3">
      <c r="A753">
        <v>752</v>
      </c>
      <c r="B753" t="s">
        <v>2383</v>
      </c>
      <c r="C753">
        <v>2014</v>
      </c>
      <c r="D753" s="1">
        <v>41708</v>
      </c>
      <c r="E753" s="1">
        <v>41830</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3">
      <c r="A754">
        <v>753</v>
      </c>
      <c r="B754" t="s">
        <v>2383</v>
      </c>
      <c r="C754">
        <v>2014</v>
      </c>
      <c r="D754" s="1">
        <v>41708</v>
      </c>
      <c r="E754" s="1">
        <v>41830</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3">
      <c r="A755">
        <v>754</v>
      </c>
      <c r="B755" t="s">
        <v>2393</v>
      </c>
      <c r="C755">
        <v>2013</v>
      </c>
      <c r="D755" s="1">
        <v>41490</v>
      </c>
      <c r="E755" s="1">
        <v>41551</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3">
      <c r="A756">
        <v>755</v>
      </c>
      <c r="B756" t="s">
        <v>2398</v>
      </c>
      <c r="C756">
        <v>2012</v>
      </c>
      <c r="D756" s="1">
        <v>41102</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3">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3">
      <c r="A758">
        <v>757</v>
      </c>
      <c r="B758" t="s">
        <v>2402</v>
      </c>
      <c r="C758">
        <v>2011</v>
      </c>
      <c r="D758" s="1">
        <v>40906</v>
      </c>
      <c r="E758" s="1">
        <v>40940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3">
      <c r="A759">
        <v>758</v>
      </c>
      <c r="B759" t="s">
        <v>2402</v>
      </c>
      <c r="C759">
        <v>2011</v>
      </c>
      <c r="D759" s="1">
        <v>40906</v>
      </c>
      <c r="E759" s="1">
        <v>40940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3">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3">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3">
      <c r="A762">
        <v>761</v>
      </c>
      <c r="B762" t="s">
        <v>2412</v>
      </c>
      <c r="C762">
        <v>2012</v>
      </c>
      <c r="D762" s="1">
        <v>41152</v>
      </c>
      <c r="E762" s="1">
        <v>41038</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3">
      <c r="A763">
        <v>762</v>
      </c>
      <c r="B763" t="s">
        <v>2413</v>
      </c>
      <c r="C763">
        <v>2014</v>
      </c>
      <c r="D763" s="1">
        <v>41740</v>
      </c>
      <c r="E763" s="1">
        <v>41862</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3">
      <c r="A764">
        <v>763</v>
      </c>
      <c r="B764" t="s">
        <v>2416</v>
      </c>
      <c r="C764">
        <v>2012</v>
      </c>
      <c r="D764" s="1">
        <v>41123</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3">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3">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3">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3">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3">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3">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3">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3">
      <c r="A772">
        <v>771</v>
      </c>
      <c r="B772" t="s">
        <v>2438</v>
      </c>
      <c r="C772">
        <v>2014</v>
      </c>
      <c r="D772" s="1">
        <v>41670</v>
      </c>
      <c r="E772" s="1">
        <v>41792</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3">
      <c r="A773">
        <v>772</v>
      </c>
      <c r="B773" t="s">
        <v>2438</v>
      </c>
      <c r="C773">
        <v>2014</v>
      </c>
      <c r="D773" s="1">
        <v>41670</v>
      </c>
      <c r="E773" s="1">
        <v>41792</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3">
      <c r="A774">
        <v>773</v>
      </c>
      <c r="B774" t="s">
        <v>2438</v>
      </c>
      <c r="C774">
        <v>2014</v>
      </c>
      <c r="D774" s="1">
        <v>41670</v>
      </c>
      <c r="E774" s="1">
        <v>41792</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3">
      <c r="A775">
        <v>774</v>
      </c>
      <c r="B775" t="s">
        <v>2438</v>
      </c>
      <c r="C775">
        <v>2014</v>
      </c>
      <c r="D775" s="1">
        <v>41670</v>
      </c>
      <c r="E775" s="1">
        <v>41792</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3">
      <c r="A776">
        <v>775</v>
      </c>
      <c r="B776" t="s">
        <v>2438</v>
      </c>
      <c r="C776">
        <v>2014</v>
      </c>
      <c r="D776" s="1">
        <v>41670</v>
      </c>
      <c r="E776" s="1">
        <v>41792</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3">
      <c r="A777">
        <v>776</v>
      </c>
      <c r="B777" t="s">
        <v>2438</v>
      </c>
      <c r="C777">
        <v>2014</v>
      </c>
      <c r="D777" s="1">
        <v>41670</v>
      </c>
      <c r="E777" s="1">
        <v>41792</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3">
      <c r="A778">
        <v>777</v>
      </c>
      <c r="B778" t="s">
        <v>2449</v>
      </c>
      <c r="C778">
        <v>2011</v>
      </c>
      <c r="D778" s="1">
        <v>40723</v>
      </c>
      <c r="E778" s="1">
        <v>40701</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3">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3">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3">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3">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3">
      <c r="A783">
        <v>782</v>
      </c>
      <c r="B783" t="s">
        <v>2459</v>
      </c>
      <c r="C783">
        <v>2012</v>
      </c>
      <c r="D783" s="1">
        <v>40978</v>
      </c>
      <c r="E783" s="1">
        <v>41070</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3">
      <c r="A784">
        <v>783</v>
      </c>
      <c r="B784" t="s">
        <v>2459</v>
      </c>
      <c r="C784">
        <v>2012</v>
      </c>
      <c r="D784" s="1">
        <v>40978</v>
      </c>
      <c r="E784" s="1">
        <v>41070</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3">
      <c r="A785">
        <v>784</v>
      </c>
      <c r="B785" t="s">
        <v>2459</v>
      </c>
      <c r="C785">
        <v>2012</v>
      </c>
      <c r="D785" s="1">
        <v>40978</v>
      </c>
      <c r="E785" s="1">
        <v>41070</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3">
      <c r="A786">
        <v>785</v>
      </c>
      <c r="B786" t="s">
        <v>2459</v>
      </c>
      <c r="C786">
        <v>2012</v>
      </c>
      <c r="D786" s="1">
        <v>40978</v>
      </c>
      <c r="E786" s="1">
        <v>41070</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3">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3">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3">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3">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3">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3">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3">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3">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3">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3">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3">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3">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3">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3">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3">
      <c r="A801">
        <v>800</v>
      </c>
      <c r="B801" t="s">
        <v>2502</v>
      </c>
      <c r="C801">
        <v>2012</v>
      </c>
      <c r="D801" s="1">
        <v>41240</v>
      </c>
      <c r="E801" s="1">
        <v>40980</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3">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3">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3">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3">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3">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3">
      <c r="A807">
        <v>806</v>
      </c>
      <c r="B807" t="s">
        <v>2524</v>
      </c>
      <c r="C807">
        <v>2011</v>
      </c>
      <c r="D807" s="1">
        <v>40554</v>
      </c>
      <c r="E807" s="1">
        <v>40735</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3">
      <c r="A808">
        <v>807</v>
      </c>
      <c r="B808" t="s">
        <v>2524</v>
      </c>
      <c r="C808">
        <v>2011</v>
      </c>
      <c r="D808" s="1">
        <v>40554</v>
      </c>
      <c r="E808" s="1">
        <v>40735</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3">
      <c r="A809">
        <v>808</v>
      </c>
      <c r="B809" t="s">
        <v>2529</v>
      </c>
      <c r="C809">
        <v>2012</v>
      </c>
      <c r="D809" s="1">
        <v>40970</v>
      </c>
      <c r="E809" s="1">
        <v>41031</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3">
      <c r="A810">
        <v>809</v>
      </c>
      <c r="B810" t="s">
        <v>2529</v>
      </c>
      <c r="C810">
        <v>2012</v>
      </c>
      <c r="D810" s="1">
        <v>40970</v>
      </c>
      <c r="E810" s="1">
        <v>41031</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3">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3">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3">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3">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3">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3">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3">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3">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3">
      <c r="A819">
        <v>818</v>
      </c>
      <c r="B819" t="s">
        <v>2552</v>
      </c>
      <c r="C819">
        <v>2011</v>
      </c>
      <c r="D819" s="1">
        <v>40722</v>
      </c>
      <c r="E819" s="1">
        <v>40581</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3">
      <c r="A820">
        <v>819</v>
      </c>
      <c r="B820" t="s">
        <v>2552</v>
      </c>
      <c r="C820">
        <v>2011</v>
      </c>
      <c r="D820" s="1">
        <v>40722</v>
      </c>
      <c r="E820" s="1">
        <v>40581</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3">
      <c r="A821">
        <v>820</v>
      </c>
      <c r="B821" t="s">
        <v>2552</v>
      </c>
      <c r="C821">
        <v>2011</v>
      </c>
      <c r="D821" s="1">
        <v>40722</v>
      </c>
      <c r="E821" s="1">
        <v>40581</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3">
      <c r="A822">
        <v>821</v>
      </c>
      <c r="B822" t="s">
        <v>2552</v>
      </c>
      <c r="C822">
        <v>2011</v>
      </c>
      <c r="D822" s="1">
        <v>40722</v>
      </c>
      <c r="E822" s="1">
        <v>40581</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3">
      <c r="A823">
        <v>822</v>
      </c>
      <c r="B823" t="s">
        <v>2552</v>
      </c>
      <c r="C823">
        <v>2011</v>
      </c>
      <c r="D823" s="1">
        <v>40722</v>
      </c>
      <c r="E823" s="1">
        <v>40581</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3">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3">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3">
      <c r="A826">
        <v>825</v>
      </c>
      <c r="B826" t="s">
        <v>2566</v>
      </c>
      <c r="C826">
        <v>2011</v>
      </c>
      <c r="D826" s="1">
        <v>40791</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3">
      <c r="A827">
        <v>826</v>
      </c>
      <c r="B827" t="s">
        <v>2566</v>
      </c>
      <c r="C827">
        <v>2011</v>
      </c>
      <c r="D827" s="1">
        <v>40791</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3">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3">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3">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3">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3">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3">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3">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3">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3">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3">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3">
      <c r="A838">
        <v>837</v>
      </c>
      <c r="B838" t="s">
        <v>2595</v>
      </c>
      <c r="C838">
        <v>2011</v>
      </c>
      <c r="D838" s="1">
        <v>40764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3">
      <c r="A839">
        <v>838</v>
      </c>
      <c r="B839" t="s">
        <v>2598</v>
      </c>
      <c r="C839">
        <v>2014</v>
      </c>
      <c r="D839" s="1">
        <v>41770</v>
      </c>
      <c r="E839" s="1">
        <v>41984</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3">
      <c r="A840">
        <v>839</v>
      </c>
      <c r="B840" t="s">
        <v>2603</v>
      </c>
      <c r="C840">
        <v>2013</v>
      </c>
      <c r="D840" s="1">
        <v>41489</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3">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3">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3">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3">
      <c r="A844">
        <v>843</v>
      </c>
      <c r="B844" t="s">
        <v>2611</v>
      </c>
      <c r="C844">
        <v>2013</v>
      </c>
      <c r="D844" s="1">
        <v>41497</v>
      </c>
      <c r="E844" s="1">
        <v>41558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3">
      <c r="A845">
        <v>844</v>
      </c>
      <c r="B845" t="s">
        <v>2611</v>
      </c>
      <c r="C845">
        <v>2013</v>
      </c>
      <c r="D845" s="1">
        <v>41497</v>
      </c>
      <c r="E845" s="1">
        <v>41558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3">
      <c r="A846">
        <v>845</v>
      </c>
      <c r="B846" t="s">
        <v>2611</v>
      </c>
      <c r="C846">
        <v>2013</v>
      </c>
      <c r="D846" s="1">
        <v>41497</v>
      </c>
      <c r="E846" s="1">
        <v>41558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3">
      <c r="A847">
        <v>846</v>
      </c>
      <c r="B847" t="s">
        <v>2611</v>
      </c>
      <c r="C847">
        <v>2013</v>
      </c>
      <c r="D847" s="1">
        <v>41497</v>
      </c>
      <c r="E847" s="1">
        <v>41558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3">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3">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3">
      <c r="A850">
        <v>849</v>
      </c>
      <c r="B850" t="s">
        <v>2625</v>
      </c>
      <c r="C850">
        <v>2014</v>
      </c>
      <c r="D850" s="1">
        <v>41671</v>
      </c>
      <c r="E850" s="1">
        <v>41821</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3">
      <c r="A851">
        <v>850</v>
      </c>
      <c r="B851" t="s">
        <v>2631</v>
      </c>
      <c r="C851">
        <v>2011</v>
      </c>
      <c r="D851" s="1">
        <v>40757</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3">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3">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3">
      <c r="A854">
        <v>853</v>
      </c>
      <c r="B854" t="s">
        <v>2645</v>
      </c>
      <c r="C854">
        <v>2013</v>
      </c>
      <c r="D854" s="1">
        <v>41423</v>
      </c>
      <c r="E854" s="1">
        <v>41400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3">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3">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3">
      <c r="A857">
        <v>856</v>
      </c>
      <c r="B857" t="s">
        <v>2647</v>
      </c>
      <c r="C857">
        <v>2011</v>
      </c>
      <c r="D857" s="1">
        <v>40610</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3">
      <c r="A858">
        <v>857</v>
      </c>
      <c r="B858" t="s">
        <v>2647</v>
      </c>
      <c r="C858">
        <v>2011</v>
      </c>
      <c r="D858" s="1">
        <v>40610</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3">
      <c r="A859">
        <v>858</v>
      </c>
      <c r="B859" t="s">
        <v>2647</v>
      </c>
      <c r="C859">
        <v>2011</v>
      </c>
      <c r="D859" s="1">
        <v>40610</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3">
      <c r="A860">
        <v>859</v>
      </c>
      <c r="B860" t="s">
        <v>2655</v>
      </c>
      <c r="C860">
        <v>2014</v>
      </c>
      <c r="D860" s="1">
        <v>41947</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3">
      <c r="A861">
        <v>860</v>
      </c>
      <c r="B861" t="s">
        <v>2655</v>
      </c>
      <c r="C861">
        <v>2014</v>
      </c>
      <c r="D861" s="1">
        <v>41947</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3">
      <c r="A862">
        <v>861</v>
      </c>
      <c r="B862" t="s">
        <v>2659</v>
      </c>
      <c r="C862">
        <v>2011</v>
      </c>
      <c r="D862" s="1">
        <v>40792</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3">
      <c r="A863">
        <v>862</v>
      </c>
      <c r="B863" t="s">
        <v>2659</v>
      </c>
      <c r="C863">
        <v>2011</v>
      </c>
      <c r="D863" s="1">
        <v>40792</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3">
      <c r="A864">
        <v>863</v>
      </c>
      <c r="B864" t="s">
        <v>2664</v>
      </c>
      <c r="C864">
        <v>2013</v>
      </c>
      <c r="D864" s="1">
        <v>41395</v>
      </c>
      <c r="E864" s="1">
        <v>41456</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3">
      <c r="A865">
        <v>864</v>
      </c>
      <c r="B865" t="s">
        <v>2664</v>
      </c>
      <c r="C865">
        <v>2013</v>
      </c>
      <c r="D865" s="1">
        <v>41395</v>
      </c>
      <c r="E865" s="1">
        <v>41456</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3">
      <c r="A866">
        <v>865</v>
      </c>
      <c r="B866" t="s">
        <v>2664</v>
      </c>
      <c r="C866">
        <v>2013</v>
      </c>
      <c r="D866" s="1">
        <v>41395</v>
      </c>
      <c r="E866" s="1">
        <v>41456</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3">
      <c r="A867">
        <v>866</v>
      </c>
      <c r="B867" t="s">
        <v>2671</v>
      </c>
      <c r="C867">
        <v>2011</v>
      </c>
      <c r="D867" s="1">
        <v>40848</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3">
      <c r="A868">
        <v>867</v>
      </c>
      <c r="B868" t="s">
        <v>2671</v>
      </c>
      <c r="C868">
        <v>2011</v>
      </c>
      <c r="D868" s="1">
        <v>40848</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3">
      <c r="A869">
        <v>868</v>
      </c>
      <c r="B869" t="s">
        <v>2678</v>
      </c>
      <c r="C869">
        <v>2013</v>
      </c>
      <c r="D869" s="1">
        <v>41547</v>
      </c>
      <c r="E869" s="1">
        <v>41343</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3">
      <c r="A870">
        <v>869</v>
      </c>
      <c r="B870" t="s">
        <v>2683</v>
      </c>
      <c r="C870">
        <v>2011</v>
      </c>
      <c r="D870" s="1">
        <v>40698</v>
      </c>
      <c r="E870" s="1">
        <v>40820</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3">
      <c r="A871">
        <v>870</v>
      </c>
      <c r="B871" t="s">
        <v>2688</v>
      </c>
      <c r="C871">
        <v>2013</v>
      </c>
      <c r="D871" s="1">
        <v>41373</v>
      </c>
      <c r="E871" s="1">
        <v>41434</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3">
      <c r="A872">
        <v>871</v>
      </c>
      <c r="B872" t="s">
        <v>2688</v>
      </c>
      <c r="C872">
        <v>2013</v>
      </c>
      <c r="D872" s="1">
        <v>41373</v>
      </c>
      <c r="E872" s="1">
        <v>41434</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3">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3">
      <c r="A874">
        <v>873</v>
      </c>
      <c r="B874" t="s">
        <v>2697</v>
      </c>
      <c r="C874">
        <v>2011</v>
      </c>
      <c r="D874" s="1">
        <v>40828</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3">
      <c r="A875">
        <v>874</v>
      </c>
      <c r="B875" t="s">
        <v>2697</v>
      </c>
      <c r="C875">
        <v>2011</v>
      </c>
      <c r="D875" s="1">
        <v>40828</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3">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3">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3">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3">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3">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3">
      <c r="A881">
        <v>880</v>
      </c>
      <c r="B881" t="s">
        <v>2711</v>
      </c>
      <c r="C881">
        <v>2014</v>
      </c>
      <c r="D881" s="1">
        <v>41651</v>
      </c>
      <c r="E881" s="1">
        <v>41710</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3">
      <c r="A882">
        <v>881</v>
      </c>
      <c r="B882" t="s">
        <v>2711</v>
      </c>
      <c r="C882">
        <v>2014</v>
      </c>
      <c r="D882" s="1">
        <v>41651</v>
      </c>
      <c r="E882" s="1">
        <v>41710</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3">
      <c r="A883">
        <v>882</v>
      </c>
      <c r="B883" t="s">
        <v>2714</v>
      </c>
      <c r="C883">
        <v>2012</v>
      </c>
      <c r="D883" s="1">
        <v>41162</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3">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3">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3">
      <c r="A886">
        <v>885</v>
      </c>
      <c r="B886" t="s">
        <v>2719</v>
      </c>
      <c r="C886">
        <v>2011</v>
      </c>
      <c r="D886" s="1">
        <v>40662</v>
      </c>
      <c r="E886" s="1">
        <v>40638</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3">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3">
      <c r="A888">
        <v>887</v>
      </c>
      <c r="B888" t="s">
        <v>2729</v>
      </c>
      <c r="C888">
        <v>2014</v>
      </c>
      <c r="D888" s="1">
        <v>41817</v>
      </c>
      <c r="E888" s="1">
        <v>41705</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3">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3">
      <c r="A890">
        <v>889</v>
      </c>
      <c r="B890" t="s">
        <v>2736</v>
      </c>
      <c r="C890">
        <v>2011</v>
      </c>
      <c r="D890" s="1">
        <v>40798</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3">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3">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3">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3">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3">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3">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3">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3">
      <c r="A898">
        <v>897</v>
      </c>
      <c r="B898" t="s">
        <v>2752</v>
      </c>
      <c r="C898">
        <v>2013</v>
      </c>
      <c r="D898" s="1">
        <v>41374</v>
      </c>
      <c r="E898" s="1">
        <v>41465</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3">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3">
      <c r="A900">
        <v>899</v>
      </c>
      <c r="B900" t="s">
        <v>2759</v>
      </c>
      <c r="C900">
        <v>2014</v>
      </c>
      <c r="D900" s="1">
        <v>41942</v>
      </c>
      <c r="E900" s="1">
        <v>41650</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3">
      <c r="A901">
        <v>900</v>
      </c>
      <c r="B901" t="s">
        <v>2764</v>
      </c>
      <c r="C901">
        <v>2013</v>
      </c>
      <c r="D901" s="1">
        <v>41582</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3">
      <c r="A902">
        <v>901</v>
      </c>
      <c r="B902" t="s">
        <v>2769</v>
      </c>
      <c r="C902">
        <v>2014</v>
      </c>
      <c r="D902" s="1">
        <v>41984</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3">
      <c r="A903">
        <v>902</v>
      </c>
      <c r="B903" t="s">
        <v>2769</v>
      </c>
      <c r="C903">
        <v>2014</v>
      </c>
      <c r="D903" s="1">
        <v>41984</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3">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3">
      <c r="A905">
        <v>904</v>
      </c>
      <c r="B905" t="s">
        <v>2776</v>
      </c>
      <c r="C905">
        <v>2013</v>
      </c>
      <c r="D905" s="1">
        <v>41521</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3">
      <c r="A906">
        <v>905</v>
      </c>
      <c r="B906" t="s">
        <v>2776</v>
      </c>
      <c r="C906">
        <v>2013</v>
      </c>
      <c r="D906" s="1">
        <v>41521</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3">
      <c r="A907">
        <v>906</v>
      </c>
      <c r="B907" t="s">
        <v>2776</v>
      </c>
      <c r="C907">
        <v>2013</v>
      </c>
      <c r="D907" s="1">
        <v>41521</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3">
      <c r="A908">
        <v>907</v>
      </c>
      <c r="B908" t="s">
        <v>2781</v>
      </c>
      <c r="C908">
        <v>2014</v>
      </c>
      <c r="D908" s="1">
        <v>42004</v>
      </c>
      <c r="E908" s="1">
        <v>42095</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3">
      <c r="A909">
        <v>908</v>
      </c>
      <c r="B909" t="s">
        <v>2781</v>
      </c>
      <c r="C909">
        <v>2014</v>
      </c>
      <c r="D909" s="1">
        <v>42004</v>
      </c>
      <c r="E909" s="1">
        <v>42095</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3">
      <c r="A910">
        <v>909</v>
      </c>
      <c r="B910" t="s">
        <v>2781</v>
      </c>
      <c r="C910">
        <v>2014</v>
      </c>
      <c r="D910" s="1">
        <v>42004</v>
      </c>
      <c r="E910" s="1">
        <v>42095</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3">
      <c r="A911">
        <v>910</v>
      </c>
      <c r="B911" t="s">
        <v>2788</v>
      </c>
      <c r="C911">
        <v>2014</v>
      </c>
      <c r="D911" s="1">
        <v>41707</v>
      </c>
      <c r="E911" s="1">
        <v>41860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3">
      <c r="A912">
        <v>911</v>
      </c>
      <c r="B912" t="s">
        <v>2788</v>
      </c>
      <c r="C912">
        <v>2014</v>
      </c>
      <c r="D912" s="1">
        <v>41707</v>
      </c>
      <c r="E912" s="1">
        <v>41860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3">
      <c r="A913">
        <v>912</v>
      </c>
      <c r="B913" t="s">
        <v>2788</v>
      </c>
      <c r="C913">
        <v>2014</v>
      </c>
      <c r="D913" s="1">
        <v>41707</v>
      </c>
      <c r="E913" s="1">
        <v>41860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3">
      <c r="A914">
        <v>913</v>
      </c>
      <c r="B914" t="s">
        <v>2797</v>
      </c>
      <c r="C914">
        <v>2012</v>
      </c>
      <c r="D914" s="1">
        <v>41060</v>
      </c>
      <c r="E914" s="1">
        <v>41096</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3">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3">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3">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3">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3">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3">
      <c r="A920">
        <v>919</v>
      </c>
      <c r="B920" t="s">
        <v>2805</v>
      </c>
      <c r="C920">
        <v>2013</v>
      </c>
      <c r="D920" s="1">
        <v>41428</v>
      </c>
      <c r="E920" s="1">
        <v>41611</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3">
      <c r="A921">
        <v>920</v>
      </c>
      <c r="B921" t="s">
        <v>2805</v>
      </c>
      <c r="C921">
        <v>2013</v>
      </c>
      <c r="D921" s="1">
        <v>41428</v>
      </c>
      <c r="E921" s="1">
        <v>41611</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3">
      <c r="A922">
        <v>921</v>
      </c>
      <c r="B922" t="s">
        <v>2810</v>
      </c>
      <c r="C922">
        <v>2011</v>
      </c>
      <c r="D922" s="1">
        <v>40675</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3">
      <c r="A923">
        <v>922</v>
      </c>
      <c r="B923" t="s">
        <v>2812</v>
      </c>
      <c r="C923">
        <v>2012</v>
      </c>
      <c r="D923" s="1">
        <v>41217</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3">
      <c r="A924">
        <v>923</v>
      </c>
      <c r="B924" t="s">
        <v>2812</v>
      </c>
      <c r="C924">
        <v>2012</v>
      </c>
      <c r="D924" s="1">
        <v>41217</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3">
      <c r="A925">
        <v>924</v>
      </c>
      <c r="B925" t="s">
        <v>2812</v>
      </c>
      <c r="C925">
        <v>2012</v>
      </c>
      <c r="D925" s="1">
        <v>41217</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3">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3">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3">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3">
      <c r="A929">
        <v>928</v>
      </c>
      <c r="B929" t="s">
        <v>2831</v>
      </c>
      <c r="C929">
        <v>2012</v>
      </c>
      <c r="D929" s="1">
        <v>41039</v>
      </c>
      <c r="E929" s="1">
        <v>41162</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3">
      <c r="A930">
        <v>929</v>
      </c>
      <c r="B930" t="s">
        <v>2831</v>
      </c>
      <c r="C930">
        <v>2012</v>
      </c>
      <c r="D930" s="1">
        <v>41039</v>
      </c>
      <c r="E930" s="1">
        <v>41162</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3">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3">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3">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3">
      <c r="A934">
        <v>933</v>
      </c>
      <c r="B934" t="s">
        <v>2838</v>
      </c>
      <c r="C934">
        <v>2014</v>
      </c>
      <c r="D934" s="1">
        <v>41707</v>
      </c>
      <c r="E934" s="1">
        <v>41829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3">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3">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3">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3">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3">
      <c r="A939">
        <v>938</v>
      </c>
      <c r="B939" t="s">
        <v>2850</v>
      </c>
      <c r="C939">
        <v>2014</v>
      </c>
      <c r="D939" s="1">
        <v>41801</v>
      </c>
      <c r="E939" s="1">
        <v>41831</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3">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3">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3">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3">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3">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3">
      <c r="A945">
        <v>944</v>
      </c>
      <c r="B945" t="s">
        <v>2869</v>
      </c>
      <c r="C945">
        <v>2012</v>
      </c>
      <c r="D945" s="1">
        <v>41058</v>
      </c>
      <c r="E945" s="1">
        <v>40974</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3">
      <c r="A946">
        <v>945</v>
      </c>
      <c r="B946" t="s">
        <v>2869</v>
      </c>
      <c r="C946">
        <v>2012</v>
      </c>
      <c r="D946" s="1">
        <v>41058</v>
      </c>
      <c r="E946" s="1">
        <v>40974</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3">
      <c r="A947">
        <v>946</v>
      </c>
      <c r="B947" t="s">
        <v>2869</v>
      </c>
      <c r="C947">
        <v>2012</v>
      </c>
      <c r="D947" s="1">
        <v>41058</v>
      </c>
      <c r="E947" s="1">
        <v>40974</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3">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3">
      <c r="A949">
        <v>948</v>
      </c>
      <c r="B949" t="s">
        <v>2877</v>
      </c>
      <c r="C949">
        <v>2014</v>
      </c>
      <c r="D949" s="1">
        <v>41972</v>
      </c>
      <c r="E949" s="1">
        <v>41710</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3">
      <c r="A950">
        <v>949</v>
      </c>
      <c r="B950" t="s">
        <v>2877</v>
      </c>
      <c r="C950">
        <v>2014</v>
      </c>
      <c r="D950" s="1">
        <v>41972</v>
      </c>
      <c r="E950" s="1">
        <v>41710</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3">
      <c r="A951">
        <v>950</v>
      </c>
      <c r="B951" t="s">
        <v>2877</v>
      </c>
      <c r="C951">
        <v>2014</v>
      </c>
      <c r="D951" s="1">
        <v>41972</v>
      </c>
      <c r="E951" s="1">
        <v>41710</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3">
      <c r="A952">
        <v>951</v>
      </c>
      <c r="B952" t="s">
        <v>2877</v>
      </c>
      <c r="C952">
        <v>2014</v>
      </c>
      <c r="D952" s="1">
        <v>41972</v>
      </c>
      <c r="E952" s="1">
        <v>41710</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3">
      <c r="A953">
        <v>952</v>
      </c>
      <c r="B953" t="s">
        <v>2877</v>
      </c>
      <c r="C953">
        <v>2014</v>
      </c>
      <c r="D953" s="1">
        <v>41972</v>
      </c>
      <c r="E953" s="1">
        <v>41710</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3">
      <c r="A954">
        <v>953</v>
      </c>
      <c r="B954" t="s">
        <v>2884</v>
      </c>
      <c r="C954">
        <v>2014</v>
      </c>
      <c r="D954" s="1">
        <v>41733</v>
      </c>
      <c r="E954" s="1">
        <v>41855</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3">
      <c r="A955">
        <v>954</v>
      </c>
      <c r="B955" t="s">
        <v>2888</v>
      </c>
      <c r="C955">
        <v>2014</v>
      </c>
      <c r="D955" s="1">
        <v>42002</v>
      </c>
      <c r="E955" s="1">
        <v>42036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3">
      <c r="A956">
        <v>955</v>
      </c>
      <c r="B956" t="s">
        <v>2888</v>
      </c>
      <c r="C956">
        <v>2014</v>
      </c>
      <c r="D956" s="1">
        <v>42002</v>
      </c>
      <c r="E956" s="1">
        <v>42036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3">
      <c r="A957">
        <v>956</v>
      </c>
      <c r="B957" t="s">
        <v>2892</v>
      </c>
      <c r="C957">
        <v>2014</v>
      </c>
      <c r="D957" s="1">
        <v>41651</v>
      </c>
      <c r="E957" s="1">
        <v>41771</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3">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3">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3">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3">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3">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3">
      <c r="A963">
        <v>962</v>
      </c>
      <c r="B963" t="s">
        <v>2910</v>
      </c>
      <c r="C963">
        <v>2012</v>
      </c>
      <c r="D963" s="1">
        <v>41240</v>
      </c>
      <c r="E963" s="1">
        <v>40920</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3">
      <c r="A964">
        <v>963</v>
      </c>
      <c r="B964" t="s">
        <v>2915</v>
      </c>
      <c r="C964">
        <v>2013</v>
      </c>
      <c r="D964" s="1">
        <v>41314</v>
      </c>
      <c r="E964" s="1">
        <v>41403</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3">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3">
      <c r="A966">
        <v>965</v>
      </c>
      <c r="B966" t="s">
        <v>2920</v>
      </c>
      <c r="C966">
        <v>2014</v>
      </c>
      <c r="D966" s="1">
        <v>41916</v>
      </c>
      <c r="E966" s="1">
        <v>41977</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3">
      <c r="A967">
        <v>966</v>
      </c>
      <c r="B967" t="s">
        <v>2920</v>
      </c>
      <c r="C967">
        <v>2014</v>
      </c>
      <c r="D967" s="1">
        <v>41916</v>
      </c>
      <c r="E967" s="1">
        <v>41977</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3">
      <c r="A968">
        <v>967</v>
      </c>
      <c r="B968" t="s">
        <v>2920</v>
      </c>
      <c r="C968">
        <v>2014</v>
      </c>
      <c r="D968" s="1">
        <v>41916</v>
      </c>
      <c r="E968" s="1">
        <v>41977</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3">
      <c r="A969">
        <v>968</v>
      </c>
      <c r="B969" t="s">
        <v>2920</v>
      </c>
      <c r="C969">
        <v>2014</v>
      </c>
      <c r="D969" s="1">
        <v>41916</v>
      </c>
      <c r="E969" s="1">
        <v>41977</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3">
      <c r="A970">
        <v>969</v>
      </c>
      <c r="B970" t="s">
        <v>2920</v>
      </c>
      <c r="C970">
        <v>2014</v>
      </c>
      <c r="D970" s="1">
        <v>41916</v>
      </c>
      <c r="E970" s="1">
        <v>41977</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3">
      <c r="A971">
        <v>970</v>
      </c>
      <c r="B971" t="s">
        <v>2920</v>
      </c>
      <c r="C971">
        <v>2014</v>
      </c>
      <c r="D971" s="1">
        <v>41916</v>
      </c>
      <c r="E971" s="1">
        <v>41977</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3">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3">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3">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3">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3">
      <c r="A976">
        <v>975</v>
      </c>
      <c r="B976" t="s">
        <v>2934</v>
      </c>
      <c r="C976">
        <v>2014</v>
      </c>
      <c r="D976" s="1">
        <v>41800</v>
      </c>
      <c r="E976" s="1">
        <v>41892</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3">
      <c r="A977">
        <v>976</v>
      </c>
      <c r="B977" t="s">
        <v>2934</v>
      </c>
      <c r="C977">
        <v>2014</v>
      </c>
      <c r="D977" s="1">
        <v>41800</v>
      </c>
      <c r="E977" s="1">
        <v>41892</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3">
      <c r="A978">
        <v>977</v>
      </c>
      <c r="B978" t="s">
        <v>2935</v>
      </c>
      <c r="C978">
        <v>2014</v>
      </c>
      <c r="D978" s="1">
        <v>41919</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3">
      <c r="A979">
        <v>978</v>
      </c>
      <c r="B979" t="s">
        <v>2938</v>
      </c>
      <c r="C979">
        <v>2014</v>
      </c>
      <c r="D979" s="1">
        <v>41852</v>
      </c>
      <c r="E979" s="1">
        <v>41944</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3">
      <c r="A980">
        <v>979</v>
      </c>
      <c r="B980" t="s">
        <v>2939</v>
      </c>
      <c r="C980">
        <v>2013</v>
      </c>
      <c r="D980" s="1">
        <v>41425</v>
      </c>
      <c r="E980" s="1">
        <v>41280</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3">
      <c r="A981">
        <v>980</v>
      </c>
      <c r="B981" t="s">
        <v>2942</v>
      </c>
      <c r="C981">
        <v>2012</v>
      </c>
      <c r="D981" s="1">
        <v>41164</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3">
      <c r="A982">
        <v>981</v>
      </c>
      <c r="B982" t="s">
        <v>2945</v>
      </c>
      <c r="C982">
        <v>2013</v>
      </c>
      <c r="D982" s="1">
        <v>41374</v>
      </c>
      <c r="E982" s="1">
        <v>41527</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3">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3">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3">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3">
      <c r="A986">
        <v>985</v>
      </c>
      <c r="B986" t="s">
        <v>2953</v>
      </c>
      <c r="C986">
        <v>2014</v>
      </c>
      <c r="D986" s="1">
        <v>41912</v>
      </c>
      <c r="E986" s="1">
        <v>41800</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3">
      <c r="A987">
        <v>986</v>
      </c>
      <c r="B987" t="s">
        <v>2953</v>
      </c>
      <c r="C987">
        <v>2014</v>
      </c>
      <c r="D987" s="1">
        <v>41912</v>
      </c>
      <c r="E987" s="1">
        <v>41800</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3">
      <c r="A988">
        <v>987</v>
      </c>
      <c r="B988" t="s">
        <v>2953</v>
      </c>
      <c r="C988">
        <v>2014</v>
      </c>
      <c r="D988" s="1">
        <v>41912</v>
      </c>
      <c r="E988" s="1">
        <v>41800</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3">
      <c r="A989">
        <v>988</v>
      </c>
      <c r="B989" t="s">
        <v>2960</v>
      </c>
      <c r="C989">
        <v>2012</v>
      </c>
      <c r="D989" s="1">
        <v>41185</v>
      </c>
      <c r="E989" s="1">
        <v>41185</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3">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3">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3">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3">
      <c r="A993">
        <v>992</v>
      </c>
      <c r="B993" t="s">
        <v>2971</v>
      </c>
      <c r="C993">
        <v>2013</v>
      </c>
      <c r="D993" s="1">
        <v>41556</v>
      </c>
      <c r="E993" s="1">
        <v>41617</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3">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3">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3">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3">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3">
      <c r="A998">
        <v>997</v>
      </c>
      <c r="B998" t="s">
        <v>2982</v>
      </c>
      <c r="C998">
        <v>2012</v>
      </c>
      <c r="D998" s="1">
        <v>41210</v>
      </c>
      <c r="E998" s="1">
        <v>40979</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3">
      <c r="A999">
        <v>998</v>
      </c>
      <c r="B999" t="s">
        <v>2982</v>
      </c>
      <c r="C999">
        <v>2012</v>
      </c>
      <c r="D999" s="1">
        <v>41210</v>
      </c>
      <c r="E999" s="1">
        <v>40979</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3">
      <c r="A1000">
        <v>999</v>
      </c>
      <c r="B1000" t="s">
        <v>2982</v>
      </c>
      <c r="C1000">
        <v>2012</v>
      </c>
      <c r="D1000" s="1">
        <v>41210</v>
      </c>
      <c r="E1000" s="1">
        <v>40979</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3">
      <c r="A1001">
        <v>1000</v>
      </c>
      <c r="B1001" t="s">
        <v>2982</v>
      </c>
      <c r="C1001">
        <v>2012</v>
      </c>
      <c r="D1001" s="1">
        <v>41210</v>
      </c>
      <c r="E1001" s="1">
        <v>40979</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3">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3">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3">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3">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3">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3">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3">
      <c r="A1008">
        <v>1007</v>
      </c>
      <c r="B1008" t="s">
        <v>3002</v>
      </c>
      <c r="C1008">
        <v>2012</v>
      </c>
      <c r="D1008" s="1">
        <v>41071</v>
      </c>
      <c r="E1008" s="1">
        <v>41163</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3">
      <c r="A1009">
        <v>1008</v>
      </c>
      <c r="B1009" t="s">
        <v>3002</v>
      </c>
      <c r="C1009">
        <v>2012</v>
      </c>
      <c r="D1009" s="1">
        <v>41071</v>
      </c>
      <c r="E1009" s="1">
        <v>41163</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3">
      <c r="A1010">
        <v>1009</v>
      </c>
      <c r="B1010" t="s">
        <v>3007</v>
      </c>
      <c r="C1010">
        <v>2014</v>
      </c>
      <c r="D1010" s="1">
        <v>42000</v>
      </c>
      <c r="E1010" s="1">
        <v>42036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3">
      <c r="A1011">
        <v>1010</v>
      </c>
      <c r="B1011" t="s">
        <v>3008</v>
      </c>
      <c r="C1011">
        <v>2014</v>
      </c>
      <c r="D1011" s="1">
        <v>41678</v>
      </c>
      <c r="E1011" s="1">
        <v>41737</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3">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3">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3">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3">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3">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3">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3">
      <c r="A1018">
        <v>1017</v>
      </c>
      <c r="B1018" t="s">
        <v>3024</v>
      </c>
      <c r="C1018">
        <v>2012</v>
      </c>
      <c r="D1018" s="1">
        <v>41067</v>
      </c>
      <c r="E1018" s="1">
        <v>41189</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3">
      <c r="A1019">
        <v>1018</v>
      </c>
      <c r="B1019" t="s">
        <v>3024</v>
      </c>
      <c r="C1019">
        <v>2012</v>
      </c>
      <c r="D1019" s="1">
        <v>41067</v>
      </c>
      <c r="E1019" s="1">
        <v>41189</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3">
      <c r="A1020">
        <v>1019</v>
      </c>
      <c r="B1020" t="s">
        <v>3024</v>
      </c>
      <c r="C1020">
        <v>2012</v>
      </c>
      <c r="D1020" s="1">
        <v>41067</v>
      </c>
      <c r="E1020" s="1">
        <v>41189</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3">
      <c r="A1021">
        <v>1020</v>
      </c>
      <c r="B1021" t="s">
        <v>3024</v>
      </c>
      <c r="C1021">
        <v>2012</v>
      </c>
      <c r="D1021" s="1">
        <v>41067</v>
      </c>
      <c r="E1021" s="1">
        <v>41189</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3">
      <c r="A1022">
        <v>1021</v>
      </c>
      <c r="B1022" t="s">
        <v>3033</v>
      </c>
      <c r="C1022">
        <v>2012</v>
      </c>
      <c r="D1022" s="1">
        <v>41026</v>
      </c>
      <c r="E1022" s="1">
        <v>40973</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3">
      <c r="A1023">
        <v>1022</v>
      </c>
      <c r="B1023" t="s">
        <v>3033</v>
      </c>
      <c r="C1023">
        <v>2012</v>
      </c>
      <c r="D1023" s="1">
        <v>41026</v>
      </c>
      <c r="E1023" s="1">
        <v>40973</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3">
      <c r="A1024">
        <v>1023</v>
      </c>
      <c r="B1024" t="s">
        <v>3033</v>
      </c>
      <c r="C1024">
        <v>2012</v>
      </c>
      <c r="D1024" s="1">
        <v>41026</v>
      </c>
      <c r="E1024" s="1">
        <v>40973</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3">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3">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3">
      <c r="A1027">
        <v>1026</v>
      </c>
      <c r="B1027" t="s">
        <v>3048</v>
      </c>
      <c r="C1027">
        <v>2013</v>
      </c>
      <c r="D1027" s="1">
        <v>41579</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3">
      <c r="A1028">
        <v>1027</v>
      </c>
      <c r="B1028" t="s">
        <v>3048</v>
      </c>
      <c r="C1028">
        <v>2013</v>
      </c>
      <c r="D1028" s="1">
        <v>41579</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3">
      <c r="A1029">
        <v>1028</v>
      </c>
      <c r="B1029" t="s">
        <v>3048</v>
      </c>
      <c r="C1029">
        <v>2013</v>
      </c>
      <c r="D1029" s="1">
        <v>41579</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3">
      <c r="A1030">
        <v>1029</v>
      </c>
      <c r="B1030" t="s">
        <v>3057</v>
      </c>
      <c r="C1030">
        <v>2011</v>
      </c>
      <c r="D1030" s="1">
        <v>40854</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3">
      <c r="A1031">
        <v>1030</v>
      </c>
      <c r="B1031" t="s">
        <v>3057</v>
      </c>
      <c r="C1031">
        <v>2011</v>
      </c>
      <c r="D1031" s="1">
        <v>40854</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3">
      <c r="A1032">
        <v>1031</v>
      </c>
      <c r="B1032" t="s">
        <v>3057</v>
      </c>
      <c r="C1032">
        <v>2011</v>
      </c>
      <c r="D1032" s="1">
        <v>40854</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3">
      <c r="A1033">
        <v>1032</v>
      </c>
      <c r="B1033" t="s">
        <v>3057</v>
      </c>
      <c r="C1033">
        <v>2011</v>
      </c>
      <c r="D1033" s="1">
        <v>40854</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3">
      <c r="A1034">
        <v>1033</v>
      </c>
      <c r="B1034" t="s">
        <v>3057</v>
      </c>
      <c r="C1034">
        <v>2011</v>
      </c>
      <c r="D1034" s="1">
        <v>40854</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3">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3">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3">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3">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3">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3">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3">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3">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3">
      <c r="A1043">
        <v>1042</v>
      </c>
      <c r="B1043" t="s">
        <v>3086</v>
      </c>
      <c r="C1043">
        <v>2013</v>
      </c>
      <c r="D1043" s="1">
        <v>41464</v>
      </c>
      <c r="E1043" s="1">
        <v>41556</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3">
      <c r="A1044">
        <v>1043</v>
      </c>
      <c r="B1044" t="s">
        <v>3086</v>
      </c>
      <c r="C1044">
        <v>2013</v>
      </c>
      <c r="D1044" s="1">
        <v>41464</v>
      </c>
      <c r="E1044" s="1">
        <v>41556</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3">
      <c r="A1045">
        <v>1044</v>
      </c>
      <c r="B1045" t="s">
        <v>3093</v>
      </c>
      <c r="C1045">
        <v>2014</v>
      </c>
      <c r="D1045" s="1">
        <v>41919</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3">
      <c r="A1046">
        <v>1045</v>
      </c>
      <c r="B1046" t="s">
        <v>3093</v>
      </c>
      <c r="C1046">
        <v>2014</v>
      </c>
      <c r="D1046" s="1">
        <v>41919</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3">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3">
      <c r="A1048">
        <v>1047</v>
      </c>
      <c r="B1048" t="s">
        <v>3104</v>
      </c>
      <c r="C1048">
        <v>2013</v>
      </c>
      <c r="D1048" s="1">
        <v>41520</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3">
      <c r="A1049">
        <v>1048</v>
      </c>
      <c r="B1049" t="s">
        <v>3104</v>
      </c>
      <c r="C1049">
        <v>2013</v>
      </c>
      <c r="D1049" s="1">
        <v>41520</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3">
      <c r="A1050">
        <v>1049</v>
      </c>
      <c r="B1050" t="s">
        <v>3105</v>
      </c>
      <c r="C1050">
        <v>2011</v>
      </c>
      <c r="D1050" s="1">
        <v>40690</v>
      </c>
      <c r="E1050" s="1">
        <v>40549</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3">
      <c r="A1051">
        <v>1050</v>
      </c>
      <c r="B1051" t="s">
        <v>3105</v>
      </c>
      <c r="C1051">
        <v>2011</v>
      </c>
      <c r="D1051" s="1">
        <v>40690</v>
      </c>
      <c r="E1051" s="1">
        <v>40549</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3">
      <c r="A1052">
        <v>1051</v>
      </c>
      <c r="B1052" t="s">
        <v>3106</v>
      </c>
      <c r="C1052">
        <v>2012</v>
      </c>
      <c r="D1052" s="1">
        <v>40975</v>
      </c>
      <c r="E1052" s="1">
        <v>41036</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3">
      <c r="A1053">
        <v>1052</v>
      </c>
      <c r="B1053" t="s">
        <v>3106</v>
      </c>
      <c r="C1053">
        <v>2012</v>
      </c>
      <c r="D1053" s="1">
        <v>40975</v>
      </c>
      <c r="E1053" s="1">
        <v>41036</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3">
      <c r="A1054">
        <v>1053</v>
      </c>
      <c r="B1054" t="s">
        <v>3106</v>
      </c>
      <c r="C1054">
        <v>2012</v>
      </c>
      <c r="D1054" s="1">
        <v>40975</v>
      </c>
      <c r="E1054" s="1">
        <v>41036</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3">
      <c r="A1055">
        <v>1054</v>
      </c>
      <c r="B1055" t="s">
        <v>3115</v>
      </c>
      <c r="C1055">
        <v>2012</v>
      </c>
      <c r="D1055" s="1">
        <v>41003</v>
      </c>
      <c r="E1055" s="1">
        <v>41125</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3">
      <c r="A1056">
        <v>1055</v>
      </c>
      <c r="B1056" t="s">
        <v>3115</v>
      </c>
      <c r="C1056">
        <v>2012</v>
      </c>
      <c r="D1056" s="1">
        <v>41003</v>
      </c>
      <c r="E1056" s="1">
        <v>41125</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3">
      <c r="A1057">
        <v>1056</v>
      </c>
      <c r="B1057" t="s">
        <v>3115</v>
      </c>
      <c r="C1057">
        <v>2012</v>
      </c>
      <c r="D1057" s="1">
        <v>41003</v>
      </c>
      <c r="E1057" s="1">
        <v>41125</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3">
      <c r="A1058">
        <v>1057</v>
      </c>
      <c r="B1058" t="s">
        <v>3115</v>
      </c>
      <c r="C1058">
        <v>2012</v>
      </c>
      <c r="D1058" s="1">
        <v>41003</v>
      </c>
      <c r="E1058" s="1">
        <v>41125</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3">
      <c r="A1059">
        <v>1058</v>
      </c>
      <c r="B1059" t="s">
        <v>3124</v>
      </c>
      <c r="C1059">
        <v>2014</v>
      </c>
      <c r="D1059" s="1">
        <v>41955</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3">
      <c r="A1060">
        <v>1059</v>
      </c>
      <c r="B1060" t="s">
        <v>3124</v>
      </c>
      <c r="C1060">
        <v>2014</v>
      </c>
      <c r="D1060" s="1">
        <v>41955</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3">
      <c r="A1061">
        <v>1060</v>
      </c>
      <c r="B1061" t="s">
        <v>3129</v>
      </c>
      <c r="C1061">
        <v>2013</v>
      </c>
      <c r="D1061" s="1">
        <v>41603</v>
      </c>
      <c r="E1061" s="1">
        <v>41317</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3">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3">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3">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3">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3">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3">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3">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3">
      <c r="A1069">
        <v>1068</v>
      </c>
      <c r="B1069" t="s">
        <v>3146</v>
      </c>
      <c r="C1069">
        <v>2013</v>
      </c>
      <c r="D1069" s="1">
        <v>41315</v>
      </c>
      <c r="E1069" s="1">
        <v>41343</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3">
      <c r="A1070">
        <v>1069</v>
      </c>
      <c r="B1070" t="s">
        <v>3149</v>
      </c>
      <c r="C1070">
        <v>2014</v>
      </c>
      <c r="D1070" s="1">
        <v>41911</v>
      </c>
      <c r="E1070" s="1">
        <v>41649</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3">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3">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3">
      <c r="A1073">
        <v>1072</v>
      </c>
      <c r="B1073" t="s">
        <v>3157</v>
      </c>
      <c r="C1073">
        <v>2013</v>
      </c>
      <c r="D1073" s="1">
        <v>41393</v>
      </c>
      <c r="E1073" s="1">
        <v>41338</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3">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3">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3">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3">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3">
      <c r="A1078">
        <v>1077</v>
      </c>
      <c r="B1078" t="s">
        <v>3172</v>
      </c>
      <c r="C1078">
        <v>2013</v>
      </c>
      <c r="D1078" s="1">
        <v>41547</v>
      </c>
      <c r="E1078" s="1">
        <v>41284</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3">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3">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3">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3">
      <c r="A1082">
        <v>1081</v>
      </c>
      <c r="B1082" t="s">
        <v>3182</v>
      </c>
      <c r="C1082">
        <v>2012</v>
      </c>
      <c r="D1082" s="1">
        <v>41242</v>
      </c>
      <c r="E1082" s="1">
        <v>41011</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3">
      <c r="A1083">
        <v>1082</v>
      </c>
      <c r="B1083" t="s">
        <v>3182</v>
      </c>
      <c r="C1083">
        <v>2012</v>
      </c>
      <c r="D1083" s="1">
        <v>41242</v>
      </c>
      <c r="E1083" s="1">
        <v>41011</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3">
      <c r="A1084">
        <v>1083</v>
      </c>
      <c r="B1084" t="s">
        <v>3188</v>
      </c>
      <c r="C1084">
        <v>2013</v>
      </c>
      <c r="D1084" s="1">
        <v>41308</v>
      </c>
      <c r="E1084" s="1">
        <v>41428</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3">
      <c r="A1085">
        <v>1084</v>
      </c>
      <c r="B1085" t="s">
        <v>3188</v>
      </c>
      <c r="C1085">
        <v>2013</v>
      </c>
      <c r="D1085" s="1">
        <v>41308</v>
      </c>
      <c r="E1085" s="1">
        <v>41428</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3">
      <c r="A1086">
        <v>1085</v>
      </c>
      <c r="B1086" t="s">
        <v>3188</v>
      </c>
      <c r="C1086">
        <v>2013</v>
      </c>
      <c r="D1086" s="1">
        <v>41308</v>
      </c>
      <c r="E1086" s="1">
        <v>41428</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3">
      <c r="A1087">
        <v>1086</v>
      </c>
      <c r="B1087" t="s">
        <v>3188</v>
      </c>
      <c r="C1087">
        <v>2013</v>
      </c>
      <c r="D1087" s="1">
        <v>41308</v>
      </c>
      <c r="E1087" s="1">
        <v>41428</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3">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3">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3">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3">
      <c r="A1091">
        <v>1090</v>
      </c>
      <c r="B1091" t="s">
        <v>3202</v>
      </c>
      <c r="C1091">
        <v>2014</v>
      </c>
      <c r="D1091" s="1">
        <v>41765</v>
      </c>
      <c r="E1091" s="1">
        <v>41949</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3">
      <c r="A1092">
        <v>1091</v>
      </c>
      <c r="B1092" t="s">
        <v>3202</v>
      </c>
      <c r="C1092">
        <v>2014</v>
      </c>
      <c r="D1092" s="1">
        <v>41765</v>
      </c>
      <c r="E1092" s="1">
        <v>41949</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3">
      <c r="A1093">
        <v>1092</v>
      </c>
      <c r="B1093" t="s">
        <v>3205</v>
      </c>
      <c r="C1093">
        <v>2012</v>
      </c>
      <c r="D1093" s="1">
        <v>41072</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3">
      <c r="A1094">
        <v>1093</v>
      </c>
      <c r="B1094" t="s">
        <v>3205</v>
      </c>
      <c r="C1094">
        <v>2012</v>
      </c>
      <c r="D1094" s="1">
        <v>41072</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3">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3">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3">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3">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3">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3">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3">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3">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3">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3">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3">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3">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3">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3">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3">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3">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3">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3">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3">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3">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3">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3">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3">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3">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3">
      <c r="A1119">
        <v>1118</v>
      </c>
      <c r="B1119" t="s">
        <v>3258</v>
      </c>
      <c r="C1119">
        <v>2012</v>
      </c>
      <c r="D1119" s="1">
        <v>41008</v>
      </c>
      <c r="E1119" s="1">
        <v>41130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3">
      <c r="A1120">
        <v>1119</v>
      </c>
      <c r="B1120" t="s">
        <v>3258</v>
      </c>
      <c r="C1120">
        <v>2012</v>
      </c>
      <c r="D1120" s="1">
        <v>41008</v>
      </c>
      <c r="E1120" s="1">
        <v>41130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3">
      <c r="A1121">
        <v>1120</v>
      </c>
      <c r="B1121" t="s">
        <v>3258</v>
      </c>
      <c r="C1121">
        <v>2012</v>
      </c>
      <c r="D1121" s="1">
        <v>41008</v>
      </c>
      <c r="E1121" s="1">
        <v>41130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3">
      <c r="A1122">
        <v>1121</v>
      </c>
      <c r="B1122" t="s">
        <v>3258</v>
      </c>
      <c r="C1122">
        <v>2012</v>
      </c>
      <c r="D1122" s="1">
        <v>41008</v>
      </c>
      <c r="E1122" s="1">
        <v>41130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3">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3">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3">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3">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3">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3">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3">
      <c r="A1129">
        <v>1128</v>
      </c>
      <c r="B1129" t="s">
        <v>3271</v>
      </c>
      <c r="C1129">
        <v>2012</v>
      </c>
      <c r="D1129" s="1">
        <v>40942</v>
      </c>
      <c r="E1129" s="1">
        <v>41093</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3">
      <c r="A1130">
        <v>1129</v>
      </c>
      <c r="B1130" t="s">
        <v>3271</v>
      </c>
      <c r="C1130">
        <v>2012</v>
      </c>
      <c r="D1130" s="1">
        <v>40942</v>
      </c>
      <c r="E1130" s="1">
        <v>41093</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3">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3">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3">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3">
      <c r="A1134">
        <v>1133</v>
      </c>
      <c r="B1134" t="s">
        <v>3277</v>
      </c>
      <c r="C1134">
        <v>2013</v>
      </c>
      <c r="D1134" s="1">
        <v>41467</v>
      </c>
      <c r="E1134" s="1">
        <v>41498</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3">
      <c r="A1135">
        <v>1134</v>
      </c>
      <c r="B1135" t="s">
        <v>3279</v>
      </c>
      <c r="C1135">
        <v>2013</v>
      </c>
      <c r="D1135" s="1">
        <v>41431</v>
      </c>
      <c r="E1135" s="1">
        <v>41553</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3">
      <c r="A1136">
        <v>1135</v>
      </c>
      <c r="B1136" t="s">
        <v>3279</v>
      </c>
      <c r="C1136">
        <v>2013</v>
      </c>
      <c r="D1136" s="1">
        <v>41431</v>
      </c>
      <c r="E1136" s="1">
        <v>41553</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3">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3">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3">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3">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3">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3">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3">
      <c r="A1143">
        <v>1142</v>
      </c>
      <c r="B1143" t="s">
        <v>3296</v>
      </c>
      <c r="C1143">
        <v>2011</v>
      </c>
      <c r="D1143" s="1">
        <v>40815</v>
      </c>
      <c r="E1143" s="1">
        <v>40612</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3">
      <c r="A1144">
        <v>1143</v>
      </c>
      <c r="B1144" t="s">
        <v>3296</v>
      </c>
      <c r="C1144">
        <v>2011</v>
      </c>
      <c r="D1144" s="1">
        <v>40815</v>
      </c>
      <c r="E1144" s="1">
        <v>40612</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3">
      <c r="A1145">
        <v>1144</v>
      </c>
      <c r="B1145" t="s">
        <v>3296</v>
      </c>
      <c r="C1145">
        <v>2011</v>
      </c>
      <c r="D1145" s="1">
        <v>40815</v>
      </c>
      <c r="E1145" s="1">
        <v>40612</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3">
      <c r="A1146">
        <v>1145</v>
      </c>
      <c r="B1146" t="s">
        <v>3296</v>
      </c>
      <c r="C1146">
        <v>2011</v>
      </c>
      <c r="D1146" s="1">
        <v>40815</v>
      </c>
      <c r="E1146" s="1">
        <v>40612</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3">
      <c r="A1147">
        <v>1146</v>
      </c>
      <c r="B1147" t="s">
        <v>3296</v>
      </c>
      <c r="C1147">
        <v>2011</v>
      </c>
      <c r="D1147" s="1">
        <v>40815</v>
      </c>
      <c r="E1147" s="1">
        <v>40612</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3">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3">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3">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3">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3">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3">
      <c r="A1153">
        <v>1152</v>
      </c>
      <c r="B1153" t="s">
        <v>3314</v>
      </c>
      <c r="C1153">
        <v>2012</v>
      </c>
      <c r="D1153" s="1">
        <v>41126</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3">
      <c r="A1154">
        <v>1153</v>
      </c>
      <c r="B1154" t="s">
        <v>3318</v>
      </c>
      <c r="C1154">
        <v>2014</v>
      </c>
      <c r="D1154" s="1">
        <v>41640</v>
      </c>
      <c r="E1154" s="1">
        <v>41821</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3">
      <c r="A1155">
        <v>1154</v>
      </c>
      <c r="B1155" t="s">
        <v>3318</v>
      </c>
      <c r="C1155">
        <v>2014</v>
      </c>
      <c r="D1155" s="1">
        <v>41640</v>
      </c>
      <c r="E1155" s="1">
        <v>41821</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3">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3">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3">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3">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3">
      <c r="A1160">
        <v>1159</v>
      </c>
      <c r="B1160" t="s">
        <v>3328</v>
      </c>
      <c r="C1160">
        <v>2013</v>
      </c>
      <c r="D1160" s="1">
        <v>41340</v>
      </c>
      <c r="E1160" s="1">
        <v>41493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3">
      <c r="A1161">
        <v>1160</v>
      </c>
      <c r="B1161" t="s">
        <v>3331</v>
      </c>
      <c r="C1161">
        <v>2014</v>
      </c>
      <c r="D1161" s="1">
        <v>41820</v>
      </c>
      <c r="E1161" s="1">
        <v>41766</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3">
      <c r="A1162">
        <v>1161</v>
      </c>
      <c r="B1162" t="s">
        <v>3331</v>
      </c>
      <c r="C1162">
        <v>2014</v>
      </c>
      <c r="D1162" s="1">
        <v>41820</v>
      </c>
      <c r="E1162" s="1">
        <v>41766</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3">
      <c r="A1163">
        <v>1162</v>
      </c>
      <c r="B1163" t="s">
        <v>3335</v>
      </c>
      <c r="C1163">
        <v>2011</v>
      </c>
      <c r="D1163" s="1">
        <v>40552</v>
      </c>
      <c r="E1163" s="1">
        <v>40672</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3">
      <c r="A1164">
        <v>1163</v>
      </c>
      <c r="B1164" t="s">
        <v>3339</v>
      </c>
      <c r="C1164">
        <v>2011</v>
      </c>
      <c r="D1164" s="1">
        <v>40605</v>
      </c>
      <c r="E1164" s="1">
        <v>40758</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3">
      <c r="A1165">
        <v>1164</v>
      </c>
      <c r="B1165" t="s">
        <v>3339</v>
      </c>
      <c r="C1165">
        <v>2011</v>
      </c>
      <c r="D1165" s="1">
        <v>40605</v>
      </c>
      <c r="E1165" s="1">
        <v>40758</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3">
      <c r="A1166">
        <v>1165</v>
      </c>
      <c r="B1166" t="s">
        <v>3339</v>
      </c>
      <c r="C1166">
        <v>2011</v>
      </c>
      <c r="D1166" s="1">
        <v>40605</v>
      </c>
      <c r="E1166" s="1">
        <v>40758</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3">
      <c r="A1167">
        <v>1166</v>
      </c>
      <c r="B1167" t="s">
        <v>3346</v>
      </c>
      <c r="C1167">
        <v>2011</v>
      </c>
      <c r="D1167" s="1">
        <v>40638</v>
      </c>
      <c r="E1167" s="1">
        <v>40760</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3">
      <c r="A1168">
        <v>1167</v>
      </c>
      <c r="B1168" t="s">
        <v>3349</v>
      </c>
      <c r="C1168">
        <v>2012</v>
      </c>
      <c r="D1168" s="1">
        <v>40950</v>
      </c>
      <c r="E1168" s="1">
        <v>40950</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3">
      <c r="A1169">
        <v>1168</v>
      </c>
      <c r="B1169" t="s">
        <v>3350</v>
      </c>
      <c r="C1169">
        <v>2014</v>
      </c>
      <c r="D1169" s="1">
        <v>41894</v>
      </c>
      <c r="E1169" s="1">
        <v>41955</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3">
      <c r="A1170">
        <v>1169</v>
      </c>
      <c r="B1170" t="s">
        <v>3350</v>
      </c>
      <c r="C1170">
        <v>2014</v>
      </c>
      <c r="D1170" s="1">
        <v>41894</v>
      </c>
      <c r="E1170" s="1">
        <v>41955</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3">
      <c r="A1171">
        <v>1170</v>
      </c>
      <c r="B1171" t="s">
        <v>3350</v>
      </c>
      <c r="C1171">
        <v>2014</v>
      </c>
      <c r="D1171" s="1">
        <v>41894</v>
      </c>
      <c r="E1171" s="1">
        <v>41955</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3">
      <c r="A1172">
        <v>1171</v>
      </c>
      <c r="B1172" t="s">
        <v>3350</v>
      </c>
      <c r="C1172">
        <v>2014</v>
      </c>
      <c r="D1172" s="1">
        <v>41894</v>
      </c>
      <c r="E1172" s="1">
        <v>41955</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3">
      <c r="A1173">
        <v>1172</v>
      </c>
      <c r="B1173" t="s">
        <v>3357</v>
      </c>
      <c r="C1173">
        <v>2011</v>
      </c>
      <c r="D1173" s="1">
        <v>40819</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3">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3">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3">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3">
      <c r="A1177">
        <v>1176</v>
      </c>
      <c r="B1177" t="s">
        <v>3368</v>
      </c>
      <c r="C1177">
        <v>2013</v>
      </c>
      <c r="D1177" s="1">
        <v>41516</v>
      </c>
      <c r="E1177" s="1">
        <v>41373</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3">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3">
      <c r="A1179">
        <v>1178</v>
      </c>
      <c r="B1179" t="s">
        <v>3373</v>
      </c>
      <c r="C1179">
        <v>2013</v>
      </c>
      <c r="D1179" s="1">
        <v>41317</v>
      </c>
      <c r="E1179" s="1">
        <v>41437</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3">
      <c r="A1180">
        <v>1179</v>
      </c>
      <c r="B1180" t="s">
        <v>3373</v>
      </c>
      <c r="C1180">
        <v>2013</v>
      </c>
      <c r="D1180" s="1">
        <v>41317</v>
      </c>
      <c r="E1180" s="1">
        <v>41437</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3">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3">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3">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3">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3">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3">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3">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3">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3">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3">
      <c r="A1190">
        <v>1189</v>
      </c>
      <c r="B1190" t="s">
        <v>3395</v>
      </c>
      <c r="C1190">
        <v>2014</v>
      </c>
      <c r="D1190" s="1">
        <v>41697</v>
      </c>
      <c r="E1190" s="1">
        <v>41642</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3">
      <c r="A1191">
        <v>1190</v>
      </c>
      <c r="B1191" t="s">
        <v>3395</v>
      </c>
      <c r="C1191">
        <v>2014</v>
      </c>
      <c r="D1191" s="1">
        <v>41697</v>
      </c>
      <c r="E1191" s="1">
        <v>41642</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3">
      <c r="A1192">
        <v>1191</v>
      </c>
      <c r="B1192" t="s">
        <v>3395</v>
      </c>
      <c r="C1192">
        <v>2014</v>
      </c>
      <c r="D1192" s="1">
        <v>41697</v>
      </c>
      <c r="E1192" s="1">
        <v>41642</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3">
      <c r="A1193">
        <v>1192</v>
      </c>
      <c r="B1193" t="s">
        <v>3395</v>
      </c>
      <c r="C1193">
        <v>2014</v>
      </c>
      <c r="D1193" s="1">
        <v>41697</v>
      </c>
      <c r="E1193" s="1">
        <v>41642</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3">
      <c r="A1194">
        <v>1193</v>
      </c>
      <c r="B1194" t="s">
        <v>3395</v>
      </c>
      <c r="C1194">
        <v>2014</v>
      </c>
      <c r="D1194" s="1">
        <v>41697</v>
      </c>
      <c r="E1194" s="1">
        <v>41642</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3">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3">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3">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3">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3">
      <c r="A1199">
        <v>1198</v>
      </c>
      <c r="B1199" t="s">
        <v>3408</v>
      </c>
      <c r="C1199">
        <v>2013</v>
      </c>
      <c r="D1199" s="1">
        <v>41521</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3">
      <c r="A1200">
        <v>1199</v>
      </c>
      <c r="B1200" t="s">
        <v>3408</v>
      </c>
      <c r="C1200">
        <v>2013</v>
      </c>
      <c r="D1200" s="1">
        <v>41521</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3">
      <c r="A1201">
        <v>1200</v>
      </c>
      <c r="B1201" t="s">
        <v>3408</v>
      </c>
      <c r="C1201">
        <v>2013</v>
      </c>
      <c r="D1201" s="1">
        <v>41521</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3">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3">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3">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3">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3">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3">
      <c r="A1207">
        <v>1206</v>
      </c>
      <c r="B1207" t="s">
        <v>3416</v>
      </c>
      <c r="C1207">
        <v>2014</v>
      </c>
      <c r="D1207" s="1">
        <v>41678</v>
      </c>
      <c r="E1207" s="1">
        <v>41767</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3">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3">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3">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3">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3">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3">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3">
      <c r="A1214">
        <v>1213</v>
      </c>
      <c r="B1214" t="s">
        <v>3426</v>
      </c>
      <c r="C1214">
        <v>2014</v>
      </c>
      <c r="D1214" s="1">
        <v>41921</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3">
      <c r="A1215">
        <v>1214</v>
      </c>
      <c r="B1215" t="s">
        <v>3426</v>
      </c>
      <c r="C1215">
        <v>2014</v>
      </c>
      <c r="D1215" s="1">
        <v>41921</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3">
      <c r="A1216">
        <v>1215</v>
      </c>
      <c r="B1216" t="s">
        <v>3426</v>
      </c>
      <c r="C1216">
        <v>2014</v>
      </c>
      <c r="D1216" s="1">
        <v>41921</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3">
      <c r="A1217">
        <v>1216</v>
      </c>
      <c r="B1217" t="s">
        <v>3426</v>
      </c>
      <c r="C1217">
        <v>2014</v>
      </c>
      <c r="D1217" s="1">
        <v>41921</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3">
      <c r="A1218">
        <v>1217</v>
      </c>
      <c r="B1218" t="s">
        <v>3426</v>
      </c>
      <c r="C1218">
        <v>2014</v>
      </c>
      <c r="D1218" s="1">
        <v>41921</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3">
      <c r="A1219">
        <v>1218</v>
      </c>
      <c r="B1219" t="s">
        <v>3426</v>
      </c>
      <c r="C1219">
        <v>2014</v>
      </c>
      <c r="D1219" s="1">
        <v>41921</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3">
      <c r="A1220">
        <v>1219</v>
      </c>
      <c r="B1220" t="s">
        <v>3426</v>
      </c>
      <c r="C1220">
        <v>2014</v>
      </c>
      <c r="D1220" s="1">
        <v>41921</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3">
      <c r="A1221">
        <v>1220</v>
      </c>
      <c r="B1221" t="s">
        <v>3426</v>
      </c>
      <c r="C1221">
        <v>2014</v>
      </c>
      <c r="D1221" s="1">
        <v>41921</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3">
      <c r="A1222">
        <v>1221</v>
      </c>
      <c r="B1222" t="s">
        <v>3435</v>
      </c>
      <c r="C1222">
        <v>2011</v>
      </c>
      <c r="D1222" s="1">
        <v>40884</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3">
      <c r="A1223">
        <v>1222</v>
      </c>
      <c r="B1223" t="s">
        <v>3435</v>
      </c>
      <c r="C1223">
        <v>2011</v>
      </c>
      <c r="D1223" s="1">
        <v>40884</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3">
      <c r="A1224">
        <v>1223</v>
      </c>
      <c r="B1224" t="s">
        <v>3440</v>
      </c>
      <c r="C1224">
        <v>2013</v>
      </c>
      <c r="D1224" s="1">
        <v>41406</v>
      </c>
      <c r="E1224" s="1">
        <v>41437</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3">
      <c r="A1225">
        <v>1224</v>
      </c>
      <c r="B1225" t="s">
        <v>3440</v>
      </c>
      <c r="C1225">
        <v>2013</v>
      </c>
      <c r="D1225" s="1">
        <v>41406</v>
      </c>
      <c r="E1225" s="1">
        <v>41437</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3">
      <c r="A1226">
        <v>1225</v>
      </c>
      <c r="B1226" t="s">
        <v>3440</v>
      </c>
      <c r="C1226">
        <v>2013</v>
      </c>
      <c r="D1226" s="1">
        <v>41406</v>
      </c>
      <c r="E1226" s="1">
        <v>41437</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3">
      <c r="A1227">
        <v>1226</v>
      </c>
      <c r="B1227" t="s">
        <v>3440</v>
      </c>
      <c r="C1227">
        <v>2013</v>
      </c>
      <c r="D1227" s="1">
        <v>41406</v>
      </c>
      <c r="E1227" s="1">
        <v>41437</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3">
      <c r="A1228">
        <v>1227</v>
      </c>
      <c r="B1228" t="s">
        <v>3440</v>
      </c>
      <c r="C1228">
        <v>2013</v>
      </c>
      <c r="D1228" s="1">
        <v>41406</v>
      </c>
      <c r="E1228" s="1">
        <v>41437</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3">
      <c r="A1229">
        <v>1228</v>
      </c>
      <c r="B1229" t="s">
        <v>3440</v>
      </c>
      <c r="C1229">
        <v>2013</v>
      </c>
      <c r="D1229" s="1">
        <v>41406</v>
      </c>
      <c r="E1229" s="1">
        <v>41437</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3">
      <c r="A1230">
        <v>1229</v>
      </c>
      <c r="B1230" t="s">
        <v>3446</v>
      </c>
      <c r="C1230">
        <v>2014</v>
      </c>
      <c r="D1230" s="1">
        <v>41831</v>
      </c>
      <c r="E1230" s="1">
        <v>41984</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3">
      <c r="A1231">
        <v>1230</v>
      </c>
      <c r="B1231" t="s">
        <v>3446</v>
      </c>
      <c r="C1231">
        <v>2014</v>
      </c>
      <c r="D1231" s="1">
        <v>41831</v>
      </c>
      <c r="E1231" s="1">
        <v>41984</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3">
      <c r="A1232">
        <v>1231</v>
      </c>
      <c r="B1232" t="s">
        <v>3446</v>
      </c>
      <c r="C1232">
        <v>2014</v>
      </c>
      <c r="D1232" s="1">
        <v>41831</v>
      </c>
      <c r="E1232" s="1">
        <v>41984</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3">
      <c r="A1233">
        <v>1232</v>
      </c>
      <c r="B1233" t="s">
        <v>3449</v>
      </c>
      <c r="C1233">
        <v>2012</v>
      </c>
      <c r="D1233" s="1">
        <v>41213</v>
      </c>
      <c r="E1233" s="1">
        <v>40950</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3">
      <c r="A1234">
        <v>1233</v>
      </c>
      <c r="B1234" t="s">
        <v>3449</v>
      </c>
      <c r="C1234">
        <v>2012</v>
      </c>
      <c r="D1234" s="1">
        <v>41213</v>
      </c>
      <c r="E1234" s="1">
        <v>40950</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3">
      <c r="A1235">
        <v>1234</v>
      </c>
      <c r="B1235" t="s">
        <v>3455</v>
      </c>
      <c r="C1235">
        <v>2013</v>
      </c>
      <c r="D1235" s="1">
        <v>41425</v>
      </c>
      <c r="E1235" s="1">
        <v>41311</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3">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3">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3">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3">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3">
      <c r="A1240">
        <v>1239</v>
      </c>
      <c r="B1240" t="s">
        <v>3466</v>
      </c>
      <c r="C1240">
        <v>2011</v>
      </c>
      <c r="D1240" s="1">
        <v>40855</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3">
      <c r="A1241">
        <v>1240</v>
      </c>
      <c r="B1241" t="s">
        <v>3466</v>
      </c>
      <c r="C1241">
        <v>2011</v>
      </c>
      <c r="D1241" s="1">
        <v>40855</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3">
      <c r="A1242">
        <v>1241</v>
      </c>
      <c r="B1242" t="s">
        <v>3466</v>
      </c>
      <c r="C1242">
        <v>2011</v>
      </c>
      <c r="D1242" s="1">
        <v>40855</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3">
      <c r="A1243">
        <v>1242</v>
      </c>
      <c r="B1243" t="s">
        <v>3473</v>
      </c>
      <c r="C1243">
        <v>2013</v>
      </c>
      <c r="D1243" s="1">
        <v>41516</v>
      </c>
      <c r="E1243" s="1">
        <v>41403</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3">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3">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3">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3">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3">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3">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3">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3">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3">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3">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3">
      <c r="A1254">
        <v>1253</v>
      </c>
      <c r="B1254" t="s">
        <v>3499</v>
      </c>
      <c r="C1254">
        <v>2012</v>
      </c>
      <c r="D1254" s="1">
        <v>41006</v>
      </c>
      <c r="E1254" s="1">
        <v>41159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3">
      <c r="A1255">
        <v>1254</v>
      </c>
      <c r="B1255" t="s">
        <v>3502</v>
      </c>
      <c r="C1255">
        <v>2014</v>
      </c>
      <c r="D1255" s="1">
        <v>41946</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3">
      <c r="A1256">
        <v>1255</v>
      </c>
      <c r="B1256" t="s">
        <v>3502</v>
      </c>
      <c r="C1256">
        <v>2014</v>
      </c>
      <c r="D1256" s="1">
        <v>41946</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3">
      <c r="A1257">
        <v>1256</v>
      </c>
      <c r="B1257" t="s">
        <v>3502</v>
      </c>
      <c r="C1257">
        <v>2014</v>
      </c>
      <c r="D1257" s="1">
        <v>41946</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3">
      <c r="A1258">
        <v>1257</v>
      </c>
      <c r="B1258" t="s">
        <v>3502</v>
      </c>
      <c r="C1258">
        <v>2014</v>
      </c>
      <c r="D1258" s="1">
        <v>41946</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3">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3">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3">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3">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3">
      <c r="A1263">
        <v>1262</v>
      </c>
      <c r="B1263" t="s">
        <v>3517</v>
      </c>
      <c r="C1263">
        <v>2013</v>
      </c>
      <c r="D1263" s="1">
        <v>41576</v>
      </c>
      <c r="E1263" s="1">
        <v>41405</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3">
      <c r="A1264">
        <v>1263</v>
      </c>
      <c r="B1264" t="s">
        <v>3523</v>
      </c>
      <c r="C1264">
        <v>2014</v>
      </c>
      <c r="D1264" s="1">
        <v>41858</v>
      </c>
      <c r="E1264" s="1">
        <v>41919</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3">
      <c r="A1265">
        <v>1264</v>
      </c>
      <c r="B1265" t="s">
        <v>3524</v>
      </c>
      <c r="C1265">
        <v>2013</v>
      </c>
      <c r="D1265" s="1">
        <v>41315</v>
      </c>
      <c r="E1265" s="1">
        <v>41343</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3">
      <c r="A1266">
        <v>1265</v>
      </c>
      <c r="B1266" t="s">
        <v>3524</v>
      </c>
      <c r="C1266">
        <v>2013</v>
      </c>
      <c r="D1266" s="1">
        <v>41315</v>
      </c>
      <c r="E1266" s="1">
        <v>41343</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3">
      <c r="A1267">
        <v>1266</v>
      </c>
      <c r="B1267" t="s">
        <v>3527</v>
      </c>
      <c r="C1267">
        <v>2014</v>
      </c>
      <c r="D1267" s="1">
        <v>41707</v>
      </c>
      <c r="E1267" s="1">
        <v>41860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3">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3">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3">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3">
      <c r="A1271">
        <v>1270</v>
      </c>
      <c r="B1271" t="s">
        <v>3534</v>
      </c>
      <c r="C1271">
        <v>2014</v>
      </c>
      <c r="D1271" s="1">
        <v>41765</v>
      </c>
      <c r="E1271" s="1">
        <v>41888</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3">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3">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3">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3">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3">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3">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3">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3">
      <c r="A1279">
        <v>1278</v>
      </c>
      <c r="B1279" t="s">
        <v>3549</v>
      </c>
      <c r="C1279">
        <v>2013</v>
      </c>
      <c r="D1279" s="1">
        <v>41338</v>
      </c>
      <c r="E1279" s="1">
        <v>41491</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3">
      <c r="A1280">
        <v>1279</v>
      </c>
      <c r="B1280" t="s">
        <v>3554</v>
      </c>
      <c r="C1280">
        <v>2011</v>
      </c>
      <c r="D1280" s="1">
        <v>40764</v>
      </c>
      <c r="E1280" s="1">
        <v>40856</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3">
      <c r="A1281">
        <v>1280</v>
      </c>
      <c r="B1281" t="s">
        <v>3554</v>
      </c>
      <c r="C1281">
        <v>2011</v>
      </c>
      <c r="D1281" s="1">
        <v>40764</v>
      </c>
      <c r="E1281" s="1">
        <v>40856</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3">
      <c r="A1282">
        <v>1281</v>
      </c>
      <c r="B1282" t="s">
        <v>3560</v>
      </c>
      <c r="C1282">
        <v>2013</v>
      </c>
      <c r="D1282" s="1">
        <v>41434</v>
      </c>
      <c r="E1282" s="1">
        <v>41464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3">
      <c r="A1283">
        <v>1282</v>
      </c>
      <c r="B1283" t="s">
        <v>3564</v>
      </c>
      <c r="C1283">
        <v>2014</v>
      </c>
      <c r="D1283" s="1">
        <v>41916</v>
      </c>
      <c r="E1283" s="1">
        <v>41977</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3">
      <c r="A1284">
        <v>1283</v>
      </c>
      <c r="B1284" t="s">
        <v>3564</v>
      </c>
      <c r="C1284">
        <v>2014</v>
      </c>
      <c r="D1284" s="1">
        <v>41916</v>
      </c>
      <c r="E1284" s="1">
        <v>41977</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3">
      <c r="A1285">
        <v>1284</v>
      </c>
      <c r="B1285" t="s">
        <v>3564</v>
      </c>
      <c r="C1285">
        <v>2014</v>
      </c>
      <c r="D1285" s="1">
        <v>41916</v>
      </c>
      <c r="E1285" s="1">
        <v>41977</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3">
      <c r="A1286">
        <v>1285</v>
      </c>
      <c r="B1286" t="s">
        <v>3571</v>
      </c>
      <c r="C1286">
        <v>2012</v>
      </c>
      <c r="D1286" s="1">
        <v>41072</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3">
      <c r="A1287">
        <v>1286</v>
      </c>
      <c r="B1287" t="s">
        <v>3574</v>
      </c>
      <c r="C1287">
        <v>2013</v>
      </c>
      <c r="D1287" s="1">
        <v>41452</v>
      </c>
      <c r="E1287" s="1">
        <v>41371</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3">
      <c r="A1288">
        <v>1287</v>
      </c>
      <c r="B1288" t="s">
        <v>3578</v>
      </c>
      <c r="C1288">
        <v>2012</v>
      </c>
      <c r="D1288" s="1">
        <v>41006</v>
      </c>
      <c r="E1288" s="1">
        <v>41128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3">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3">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3">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3">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3">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3">
      <c r="A1294">
        <v>1293</v>
      </c>
      <c r="B1294" t="s">
        <v>3589</v>
      </c>
      <c r="C1294">
        <v>2012</v>
      </c>
      <c r="D1294" s="1">
        <v>41148</v>
      </c>
      <c r="E1294" s="1">
        <v>40917</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3">
      <c r="A1295">
        <v>1294</v>
      </c>
      <c r="B1295" t="s">
        <v>3589</v>
      </c>
      <c r="C1295">
        <v>2012</v>
      </c>
      <c r="D1295" s="1">
        <v>41148</v>
      </c>
      <c r="E1295" s="1">
        <v>40917</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3">
      <c r="A1296">
        <v>1295</v>
      </c>
      <c r="B1296" t="s">
        <v>3589</v>
      </c>
      <c r="C1296">
        <v>2012</v>
      </c>
      <c r="D1296" s="1">
        <v>41148</v>
      </c>
      <c r="E1296" s="1">
        <v>40917</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3">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3">
      <c r="A1298">
        <v>1297</v>
      </c>
      <c r="B1298" t="s">
        <v>3596</v>
      </c>
      <c r="C1298">
        <v>2014</v>
      </c>
      <c r="D1298" s="1">
        <v>42004</v>
      </c>
      <c r="E1298" s="1">
        <v>42095</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3">
      <c r="A1299">
        <v>1298</v>
      </c>
      <c r="B1299" t="s">
        <v>3596</v>
      </c>
      <c r="C1299">
        <v>2014</v>
      </c>
      <c r="D1299" s="1">
        <v>42004</v>
      </c>
      <c r="E1299" s="1">
        <v>42095</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3">
      <c r="A1300">
        <v>1299</v>
      </c>
      <c r="B1300" t="s">
        <v>3600</v>
      </c>
      <c r="C1300">
        <v>2013</v>
      </c>
      <c r="D1300" s="1">
        <v>41529</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3">
      <c r="A1301">
        <v>1300</v>
      </c>
      <c r="B1301" t="s">
        <v>3603</v>
      </c>
      <c r="C1301">
        <v>2012</v>
      </c>
      <c r="D1301" s="1">
        <v>41009</v>
      </c>
      <c r="E1301" s="1">
        <v>41100</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3">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3">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3">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3">
      <c r="A1305">
        <v>1304</v>
      </c>
      <c r="B1305" t="s">
        <v>3610</v>
      </c>
      <c r="C1305">
        <v>2014</v>
      </c>
      <c r="D1305" s="1">
        <v>41736</v>
      </c>
      <c r="E1305" s="1">
        <v>41858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3">
      <c r="A1306">
        <v>1305</v>
      </c>
      <c r="B1306" t="s">
        <v>3610</v>
      </c>
      <c r="C1306">
        <v>2014</v>
      </c>
      <c r="D1306" s="1">
        <v>41736</v>
      </c>
      <c r="E1306" s="1">
        <v>41858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3">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3">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3">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3">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3">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3">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3">
      <c r="A1313">
        <v>1312</v>
      </c>
      <c r="B1313" t="s">
        <v>3623</v>
      </c>
      <c r="C1313">
        <v>2013</v>
      </c>
      <c r="D1313" s="1">
        <v>41559</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3">
      <c r="A1314">
        <v>1313</v>
      </c>
      <c r="B1314" t="s">
        <v>3623</v>
      </c>
      <c r="C1314">
        <v>2013</v>
      </c>
      <c r="D1314" s="1">
        <v>41559</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3">
      <c r="A1315">
        <v>1314</v>
      </c>
      <c r="B1315" t="s">
        <v>3628</v>
      </c>
      <c r="C1315">
        <v>2013</v>
      </c>
      <c r="D1315" s="1">
        <v>41542</v>
      </c>
      <c r="E1315" s="1">
        <v>41315</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3">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3">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3">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3">
      <c r="A1319">
        <v>1318</v>
      </c>
      <c r="B1319" t="s">
        <v>3636</v>
      </c>
      <c r="C1319">
        <v>2014</v>
      </c>
      <c r="D1319" s="1">
        <v>41955</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3">
      <c r="A1320">
        <v>1319</v>
      </c>
      <c r="B1320" t="s">
        <v>3639</v>
      </c>
      <c r="C1320">
        <v>2011</v>
      </c>
      <c r="D1320" s="1">
        <v>40550</v>
      </c>
      <c r="E1320" s="1">
        <v>40670</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3">
      <c r="A1321">
        <v>1320</v>
      </c>
      <c r="B1321" t="s">
        <v>3639</v>
      </c>
      <c r="C1321">
        <v>2011</v>
      </c>
      <c r="D1321" s="1">
        <v>40550</v>
      </c>
      <c r="E1321" s="1">
        <v>40670</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3">
      <c r="A1322">
        <v>1321</v>
      </c>
      <c r="B1322" t="s">
        <v>3643</v>
      </c>
      <c r="C1322">
        <v>2014</v>
      </c>
      <c r="D1322" s="1">
        <v>41731</v>
      </c>
      <c r="E1322" s="1">
        <v>41884</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3">
      <c r="A1323">
        <v>1322</v>
      </c>
      <c r="B1323" t="s">
        <v>3643</v>
      </c>
      <c r="C1323">
        <v>2014</v>
      </c>
      <c r="D1323" s="1">
        <v>41731</v>
      </c>
      <c r="E1323" s="1">
        <v>41884</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3">
      <c r="A1324">
        <v>1323</v>
      </c>
      <c r="B1324" t="s">
        <v>3646</v>
      </c>
      <c r="C1324">
        <v>2014</v>
      </c>
      <c r="D1324" s="1">
        <v>41732</v>
      </c>
      <c r="E1324" s="1">
        <v>41885</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3">
      <c r="A1325">
        <v>1324</v>
      </c>
      <c r="B1325" t="s">
        <v>3652</v>
      </c>
      <c r="C1325">
        <v>2014</v>
      </c>
      <c r="D1325" s="1">
        <v>41922</v>
      </c>
      <c r="E1325" s="1">
        <v>41953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3">
      <c r="A1326">
        <v>1325</v>
      </c>
      <c r="B1326" t="s">
        <v>3657</v>
      </c>
      <c r="C1326">
        <v>2011</v>
      </c>
      <c r="D1326" s="1">
        <v>40814</v>
      </c>
      <c r="E1326" s="1">
        <v>40612</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3">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3">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3">
      <c r="A1329">
        <v>1328</v>
      </c>
      <c r="B1329" t="s">
        <v>3664</v>
      </c>
      <c r="C1329">
        <v>2013</v>
      </c>
      <c r="D1329" s="1">
        <v>41364</v>
      </c>
      <c r="E1329" s="1">
        <v>41309</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3">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3">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3">
      <c r="A1332">
        <v>1331</v>
      </c>
      <c r="B1332" t="s">
        <v>3675</v>
      </c>
      <c r="C1332">
        <v>2014</v>
      </c>
      <c r="D1332" s="1">
        <v>41704</v>
      </c>
      <c r="E1332" s="1">
        <v>41826</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3">
      <c r="A1333">
        <v>1332</v>
      </c>
      <c r="B1333" t="s">
        <v>3675</v>
      </c>
      <c r="C1333">
        <v>2014</v>
      </c>
      <c r="D1333" s="1">
        <v>41704</v>
      </c>
      <c r="E1333" s="1">
        <v>41826</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3">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3">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3">
      <c r="A1336">
        <v>1335</v>
      </c>
      <c r="B1336" t="s">
        <v>3683</v>
      </c>
      <c r="C1336">
        <v>2011</v>
      </c>
      <c r="D1336" s="1">
        <v>40699</v>
      </c>
      <c r="E1336" s="1">
        <v>40821</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3">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3">
      <c r="A1338">
        <v>1337</v>
      </c>
      <c r="B1338" t="s">
        <v>3690</v>
      </c>
      <c r="C1338">
        <v>2014</v>
      </c>
      <c r="D1338" s="1">
        <v>41702</v>
      </c>
      <c r="E1338" s="1">
        <v>41855</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3">
      <c r="A1339">
        <v>1338</v>
      </c>
      <c r="B1339" t="s">
        <v>3693</v>
      </c>
      <c r="C1339">
        <v>2014</v>
      </c>
      <c r="D1339" s="1">
        <v>41643</v>
      </c>
      <c r="E1339" s="1">
        <v>41702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3">
      <c r="A1340">
        <v>1339</v>
      </c>
      <c r="B1340" t="s">
        <v>3693</v>
      </c>
      <c r="C1340">
        <v>2014</v>
      </c>
      <c r="D1340" s="1">
        <v>41643</v>
      </c>
      <c r="E1340" s="1">
        <v>41702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3">
      <c r="A1341">
        <v>1340</v>
      </c>
      <c r="B1341" t="s">
        <v>3693</v>
      </c>
      <c r="C1341">
        <v>2014</v>
      </c>
      <c r="D1341" s="1">
        <v>41643</v>
      </c>
      <c r="E1341" s="1">
        <v>41702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3">
      <c r="A1342">
        <v>1341</v>
      </c>
      <c r="B1342" t="s">
        <v>3702</v>
      </c>
      <c r="C1342">
        <v>2014</v>
      </c>
      <c r="D1342" s="1">
        <v>41699</v>
      </c>
      <c r="E1342" s="1">
        <v>41760</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3">
      <c r="A1343">
        <v>1342</v>
      </c>
      <c r="B1343" t="s">
        <v>3702</v>
      </c>
      <c r="C1343">
        <v>2014</v>
      </c>
      <c r="D1343" s="1">
        <v>41699</v>
      </c>
      <c r="E1343" s="1">
        <v>41760</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3">
      <c r="A1344">
        <v>1343</v>
      </c>
      <c r="B1344" t="s">
        <v>3702</v>
      </c>
      <c r="C1344">
        <v>2014</v>
      </c>
      <c r="D1344" s="1">
        <v>41699</v>
      </c>
      <c r="E1344" s="1">
        <v>41760</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3">
      <c r="A1345">
        <v>1344</v>
      </c>
      <c r="B1345" t="s">
        <v>3707</v>
      </c>
      <c r="C1345">
        <v>2012</v>
      </c>
      <c r="D1345" s="1">
        <v>41057</v>
      </c>
      <c r="E1345" s="1">
        <v>40914</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3">
      <c r="A1346">
        <v>1345</v>
      </c>
      <c r="B1346" t="s">
        <v>3707</v>
      </c>
      <c r="C1346">
        <v>2012</v>
      </c>
      <c r="D1346" s="1">
        <v>41057</v>
      </c>
      <c r="E1346" s="1">
        <v>40914</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3">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3">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3">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3">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3">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3">
      <c r="A1352">
        <v>1351</v>
      </c>
      <c r="B1352" t="s">
        <v>3722</v>
      </c>
      <c r="C1352">
        <v>2011</v>
      </c>
      <c r="D1352" s="1">
        <v>40612</v>
      </c>
      <c r="E1352" s="1">
        <v>40765</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3">
      <c r="A1353">
        <v>1352</v>
      </c>
      <c r="B1353" t="s">
        <v>3725</v>
      </c>
      <c r="C1353">
        <v>2013</v>
      </c>
      <c r="D1353" s="1">
        <v>41362</v>
      </c>
      <c r="E1353" s="1">
        <v>41278</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3">
      <c r="A1354">
        <v>1353</v>
      </c>
      <c r="B1354" t="s">
        <v>3728</v>
      </c>
      <c r="C1354">
        <v>2014</v>
      </c>
      <c r="D1354" s="1">
        <v>41764</v>
      </c>
      <c r="E1354" s="1">
        <v>41917</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3">
      <c r="A1355">
        <v>1354</v>
      </c>
      <c r="B1355" t="s">
        <v>3728</v>
      </c>
      <c r="C1355">
        <v>2014</v>
      </c>
      <c r="D1355" s="1">
        <v>41764</v>
      </c>
      <c r="E1355" s="1">
        <v>41917</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3">
      <c r="A1356">
        <v>1355</v>
      </c>
      <c r="B1356" t="s">
        <v>3728</v>
      </c>
      <c r="C1356">
        <v>2014</v>
      </c>
      <c r="D1356" s="1">
        <v>41764</v>
      </c>
      <c r="E1356" s="1">
        <v>41917</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3">
      <c r="A1357">
        <v>1356</v>
      </c>
      <c r="B1357" t="s">
        <v>3729</v>
      </c>
      <c r="C1357">
        <v>2011</v>
      </c>
      <c r="D1357" s="1">
        <v>40670</v>
      </c>
      <c r="E1357" s="1">
        <v>40670</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3">
      <c r="A1358">
        <v>1357</v>
      </c>
      <c r="B1358" t="s">
        <v>3729</v>
      </c>
      <c r="C1358">
        <v>2011</v>
      </c>
      <c r="D1358" s="1">
        <v>40670</v>
      </c>
      <c r="E1358" s="1">
        <v>40670</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3">
      <c r="A1359">
        <v>1358</v>
      </c>
      <c r="B1359" t="s">
        <v>3730</v>
      </c>
      <c r="C1359">
        <v>2013</v>
      </c>
      <c r="D1359" s="1">
        <v>41430</v>
      </c>
      <c r="E1359" s="1">
        <v>41491</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3">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3">
      <c r="A1361">
        <v>1360</v>
      </c>
      <c r="B1361" t="s">
        <v>3738</v>
      </c>
      <c r="C1361">
        <v>2011</v>
      </c>
      <c r="D1361" s="1">
        <v>40812</v>
      </c>
      <c r="E1361" s="1">
        <v>40553</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3">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3">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3">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3">
      <c r="A1365">
        <v>1364</v>
      </c>
      <c r="B1365" t="s">
        <v>3750</v>
      </c>
      <c r="C1365">
        <v>2014</v>
      </c>
      <c r="D1365" s="1">
        <v>41954</v>
      </c>
      <c r="E1365" s="1">
        <v>41984</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3">
      <c r="A1366">
        <v>1365</v>
      </c>
      <c r="B1366" t="s">
        <v>3750</v>
      </c>
      <c r="C1366">
        <v>2014</v>
      </c>
      <c r="D1366" s="1">
        <v>41954</v>
      </c>
      <c r="E1366" s="1">
        <v>41984</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3">
      <c r="A1367">
        <v>1366</v>
      </c>
      <c r="B1367" t="s">
        <v>3750</v>
      </c>
      <c r="C1367">
        <v>2014</v>
      </c>
      <c r="D1367" s="1">
        <v>41954</v>
      </c>
      <c r="E1367" s="1">
        <v>41984</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3">
      <c r="A1368">
        <v>1367</v>
      </c>
      <c r="B1368" t="s">
        <v>3750</v>
      </c>
      <c r="C1368">
        <v>2014</v>
      </c>
      <c r="D1368" s="1">
        <v>41954</v>
      </c>
      <c r="E1368" s="1">
        <v>41984</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3">
      <c r="A1369">
        <v>1368</v>
      </c>
      <c r="B1369" t="s">
        <v>3750</v>
      </c>
      <c r="C1369">
        <v>2014</v>
      </c>
      <c r="D1369" s="1">
        <v>41954</v>
      </c>
      <c r="E1369" s="1">
        <v>41984</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3">
      <c r="A1370">
        <v>1369</v>
      </c>
      <c r="B1370" t="s">
        <v>3757</v>
      </c>
      <c r="C1370">
        <v>2014</v>
      </c>
      <c r="D1370" s="1">
        <v>41889</v>
      </c>
      <c r="E1370" s="1">
        <v>41980</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3">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3">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3">
      <c r="A1373">
        <v>1372</v>
      </c>
      <c r="B1373" t="s">
        <v>3762</v>
      </c>
      <c r="C1373">
        <v>2014</v>
      </c>
      <c r="D1373" s="1">
        <v>41854</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3">
      <c r="A1374">
        <v>1373</v>
      </c>
      <c r="B1374" t="s">
        <v>3767</v>
      </c>
      <c r="C1374">
        <v>2011</v>
      </c>
      <c r="D1374" s="1">
        <v>40547</v>
      </c>
      <c r="E1374" s="1">
        <v>40698</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3">
      <c r="A1375">
        <v>1374</v>
      </c>
      <c r="B1375" t="s">
        <v>3767</v>
      </c>
      <c r="C1375">
        <v>2011</v>
      </c>
      <c r="D1375" s="1">
        <v>40547</v>
      </c>
      <c r="E1375" s="1">
        <v>40698</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3">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3">
      <c r="A1377">
        <v>1376</v>
      </c>
      <c r="B1377" t="s">
        <v>3774</v>
      </c>
      <c r="C1377">
        <v>2011</v>
      </c>
      <c r="D1377" s="1">
        <v>40641</v>
      </c>
      <c r="E1377" s="1">
        <v>40794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3">
      <c r="A1378">
        <v>1377</v>
      </c>
      <c r="B1378" t="s">
        <v>3774</v>
      </c>
      <c r="C1378">
        <v>2011</v>
      </c>
      <c r="D1378" s="1">
        <v>40641</v>
      </c>
      <c r="E1378" s="1">
        <v>40794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3">
      <c r="A1379">
        <v>1378</v>
      </c>
      <c r="B1379" t="s">
        <v>3774</v>
      </c>
      <c r="C1379">
        <v>2011</v>
      </c>
      <c r="D1379" s="1">
        <v>40641</v>
      </c>
      <c r="E1379" s="1">
        <v>40794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3">
      <c r="A1380">
        <v>1379</v>
      </c>
      <c r="B1380" t="s">
        <v>3774</v>
      </c>
      <c r="C1380">
        <v>2011</v>
      </c>
      <c r="D1380" s="1">
        <v>40641</v>
      </c>
      <c r="E1380" s="1">
        <v>40794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3">
      <c r="A1381">
        <v>1380</v>
      </c>
      <c r="B1381" t="s">
        <v>3774</v>
      </c>
      <c r="C1381">
        <v>2011</v>
      </c>
      <c r="D1381" s="1">
        <v>40641</v>
      </c>
      <c r="E1381" s="1">
        <v>40794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3">
      <c r="A1382">
        <v>1381</v>
      </c>
      <c r="B1382" t="s">
        <v>3774</v>
      </c>
      <c r="C1382">
        <v>2011</v>
      </c>
      <c r="D1382" s="1">
        <v>40641</v>
      </c>
      <c r="E1382" s="1">
        <v>40794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3">
      <c r="A1383">
        <v>1382</v>
      </c>
      <c r="B1383" t="s">
        <v>3786</v>
      </c>
      <c r="C1383">
        <v>2013</v>
      </c>
      <c r="D1383" s="1">
        <v>41373</v>
      </c>
      <c r="E1383" s="1">
        <v>41556</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3">
      <c r="A1384">
        <v>1383</v>
      </c>
      <c r="B1384" t="s">
        <v>3789</v>
      </c>
      <c r="C1384">
        <v>2013</v>
      </c>
      <c r="D1384" s="1">
        <v>41396</v>
      </c>
      <c r="E1384" s="1">
        <v>41396</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3">
      <c r="A1385">
        <v>1384</v>
      </c>
      <c r="B1385" t="s">
        <v>3789</v>
      </c>
      <c r="C1385">
        <v>2013</v>
      </c>
      <c r="D1385" s="1">
        <v>41396</v>
      </c>
      <c r="E1385" s="1">
        <v>41396</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3">
      <c r="A1386">
        <v>1385</v>
      </c>
      <c r="B1386" t="s">
        <v>3789</v>
      </c>
      <c r="C1386">
        <v>2013</v>
      </c>
      <c r="D1386" s="1">
        <v>41396</v>
      </c>
      <c r="E1386" s="1">
        <v>41396</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3">
      <c r="A1387">
        <v>1386</v>
      </c>
      <c r="B1387" t="s">
        <v>3789</v>
      </c>
      <c r="C1387">
        <v>2013</v>
      </c>
      <c r="D1387" s="1">
        <v>41396</v>
      </c>
      <c r="E1387" s="1">
        <v>41396</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3">
      <c r="A1388">
        <v>1387</v>
      </c>
      <c r="B1388" t="s">
        <v>3789</v>
      </c>
      <c r="C1388">
        <v>2013</v>
      </c>
      <c r="D1388" s="1">
        <v>41396</v>
      </c>
      <c r="E1388" s="1">
        <v>41396</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3">
      <c r="A1389">
        <v>1388</v>
      </c>
      <c r="B1389" t="s">
        <v>3789</v>
      </c>
      <c r="C1389">
        <v>2013</v>
      </c>
      <c r="D1389" s="1">
        <v>41396</v>
      </c>
      <c r="E1389" s="1">
        <v>41396</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3">
      <c r="A1390">
        <v>1389</v>
      </c>
      <c r="B1390" t="s">
        <v>3789</v>
      </c>
      <c r="C1390">
        <v>2013</v>
      </c>
      <c r="D1390" s="1">
        <v>41396</v>
      </c>
      <c r="E1390" s="1">
        <v>41396</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3">
      <c r="A1391">
        <v>1390</v>
      </c>
      <c r="B1391" t="s">
        <v>3789</v>
      </c>
      <c r="C1391">
        <v>2013</v>
      </c>
      <c r="D1391" s="1">
        <v>41396</v>
      </c>
      <c r="E1391" s="1">
        <v>41396</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3">
      <c r="A1392">
        <v>1391</v>
      </c>
      <c r="B1392" t="s">
        <v>3789</v>
      </c>
      <c r="C1392">
        <v>2013</v>
      </c>
      <c r="D1392" s="1">
        <v>41396</v>
      </c>
      <c r="E1392" s="1">
        <v>41396</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3">
      <c r="A1393">
        <v>1392</v>
      </c>
      <c r="B1393" t="s">
        <v>3789</v>
      </c>
      <c r="C1393">
        <v>2013</v>
      </c>
      <c r="D1393" s="1">
        <v>41396</v>
      </c>
      <c r="E1393" s="1">
        <v>41396</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3">
      <c r="A1394">
        <v>1393</v>
      </c>
      <c r="B1394" t="s">
        <v>3789</v>
      </c>
      <c r="C1394">
        <v>2013</v>
      </c>
      <c r="D1394" s="1">
        <v>41396</v>
      </c>
      <c r="E1394" s="1">
        <v>41396</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3">
      <c r="A1395">
        <v>1394</v>
      </c>
      <c r="B1395" t="s">
        <v>3800</v>
      </c>
      <c r="C1395">
        <v>2014</v>
      </c>
      <c r="D1395" s="1">
        <v>41736</v>
      </c>
      <c r="E1395" s="1">
        <v>41766</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3">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3">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3">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3">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3">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3">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3">
      <c r="A1402">
        <v>1401</v>
      </c>
      <c r="B1402" t="s">
        <v>3813</v>
      </c>
      <c r="C1402">
        <v>2013</v>
      </c>
      <c r="D1402" s="1">
        <v>41316</v>
      </c>
      <c r="E1402" s="1">
        <v>41436</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3">
      <c r="A1403">
        <v>1402</v>
      </c>
      <c r="B1403" t="s">
        <v>3813</v>
      </c>
      <c r="C1403">
        <v>2013</v>
      </c>
      <c r="D1403" s="1">
        <v>41316</v>
      </c>
      <c r="E1403" s="1">
        <v>41436</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3">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3">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3">
      <c r="A1406">
        <v>1405</v>
      </c>
      <c r="B1406" t="s">
        <v>3821</v>
      </c>
      <c r="C1406">
        <v>2011</v>
      </c>
      <c r="D1406" s="1">
        <v>40698</v>
      </c>
      <c r="E1406" s="1">
        <v>40759</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3">
      <c r="A1407">
        <v>1406</v>
      </c>
      <c r="B1407" t="s">
        <v>3821</v>
      </c>
      <c r="C1407">
        <v>2011</v>
      </c>
      <c r="D1407" s="1">
        <v>40698</v>
      </c>
      <c r="E1407" s="1">
        <v>40759</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3">
      <c r="A1408">
        <v>1407</v>
      </c>
      <c r="B1408" t="s">
        <v>3821</v>
      </c>
      <c r="C1408">
        <v>2011</v>
      </c>
      <c r="D1408" s="1">
        <v>40698</v>
      </c>
      <c r="E1408" s="1">
        <v>40759</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3">
      <c r="A1409">
        <v>1408</v>
      </c>
      <c r="B1409" t="s">
        <v>3823</v>
      </c>
      <c r="C1409">
        <v>2013</v>
      </c>
      <c r="D1409" s="1">
        <v>41342</v>
      </c>
      <c r="E1409" s="1">
        <v>41464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3">
      <c r="A1410">
        <v>1409</v>
      </c>
      <c r="B1410" t="s">
        <v>3823</v>
      </c>
      <c r="C1410">
        <v>2013</v>
      </c>
      <c r="D1410" s="1">
        <v>41342</v>
      </c>
      <c r="E1410" s="1">
        <v>41464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3">
      <c r="A1411">
        <v>1410</v>
      </c>
      <c r="B1411" t="s">
        <v>3826</v>
      </c>
      <c r="C1411">
        <v>2013</v>
      </c>
      <c r="D1411" s="1">
        <v>41543</v>
      </c>
      <c r="E1411" s="1">
        <v>41284</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3">
      <c r="A1412">
        <v>1411</v>
      </c>
      <c r="B1412" t="s">
        <v>3829</v>
      </c>
      <c r="C1412">
        <v>2014</v>
      </c>
      <c r="D1412" s="1">
        <v>41770</v>
      </c>
      <c r="E1412" s="1">
        <v>41984</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3">
      <c r="A1413">
        <v>1412</v>
      </c>
      <c r="B1413" t="s">
        <v>3830</v>
      </c>
      <c r="C1413">
        <v>2013</v>
      </c>
      <c r="D1413" s="1">
        <v>41554</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3">
      <c r="A1414">
        <v>1413</v>
      </c>
      <c r="B1414" t="s">
        <v>3830</v>
      </c>
      <c r="C1414">
        <v>2013</v>
      </c>
      <c r="D1414" s="1">
        <v>41554</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3">
      <c r="A1415">
        <v>1414</v>
      </c>
      <c r="B1415" t="s">
        <v>3831</v>
      </c>
      <c r="C1415">
        <v>2011</v>
      </c>
      <c r="D1415" s="1">
        <v>40724</v>
      </c>
      <c r="E1415" s="1">
        <v>40670</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3">
      <c r="A1416">
        <v>1415</v>
      </c>
      <c r="B1416" t="s">
        <v>3836</v>
      </c>
      <c r="C1416">
        <v>2014</v>
      </c>
      <c r="D1416" s="1">
        <v>41668</v>
      </c>
      <c r="E1416" s="1">
        <v>41641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3">
      <c r="A1417">
        <v>1416</v>
      </c>
      <c r="B1417" t="s">
        <v>3836</v>
      </c>
      <c r="C1417">
        <v>2014</v>
      </c>
      <c r="D1417" s="1">
        <v>41668</v>
      </c>
      <c r="E1417" s="1">
        <v>41641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3">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3">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3">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3">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3">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3">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3">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3">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3">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3">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3">
      <c r="A1428">
        <v>1427</v>
      </c>
      <c r="B1428" t="s">
        <v>3855</v>
      </c>
      <c r="C1428">
        <v>2012</v>
      </c>
      <c r="D1428" s="1">
        <v>41213</v>
      </c>
      <c r="E1428" s="1">
        <v>41010</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3">
      <c r="A1429">
        <v>1428</v>
      </c>
      <c r="B1429" t="s">
        <v>3855</v>
      </c>
      <c r="C1429">
        <v>2012</v>
      </c>
      <c r="D1429" s="1">
        <v>41213</v>
      </c>
      <c r="E1429" s="1">
        <v>41010</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3">
      <c r="A1430">
        <v>1429</v>
      </c>
      <c r="B1430" t="s">
        <v>3855</v>
      </c>
      <c r="C1430">
        <v>2012</v>
      </c>
      <c r="D1430" s="1">
        <v>41213</v>
      </c>
      <c r="E1430" s="1">
        <v>41010</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3">
      <c r="A1431">
        <v>1430</v>
      </c>
      <c r="B1431" t="s">
        <v>3855</v>
      </c>
      <c r="C1431">
        <v>2012</v>
      </c>
      <c r="D1431" s="1">
        <v>41213</v>
      </c>
      <c r="E1431" s="1">
        <v>41010</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3">
      <c r="A1432">
        <v>1431</v>
      </c>
      <c r="B1432" t="s">
        <v>3860</v>
      </c>
      <c r="C1432">
        <v>2014</v>
      </c>
      <c r="D1432" s="1">
        <v>41970</v>
      </c>
      <c r="E1432" s="1">
        <v>41651</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3">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3">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3">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3">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3">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3">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3">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3">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3">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3">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3">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3">
      <c r="A1444">
        <v>1443</v>
      </c>
      <c r="B1444" t="s">
        <v>3883</v>
      </c>
      <c r="C1444">
        <v>2014</v>
      </c>
      <c r="D1444" s="1">
        <v>41798</v>
      </c>
      <c r="E1444" s="1">
        <v>41890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3">
      <c r="A1445">
        <v>1444</v>
      </c>
      <c r="B1445" t="s">
        <v>3886</v>
      </c>
      <c r="C1445">
        <v>2012</v>
      </c>
      <c r="D1445" s="1">
        <v>40918</v>
      </c>
      <c r="E1445" s="1">
        <v>41070</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3">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3">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3">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3">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3">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3">
      <c r="A1451">
        <v>1450</v>
      </c>
      <c r="B1451" t="s">
        <v>3898</v>
      </c>
      <c r="C1451">
        <v>2012</v>
      </c>
      <c r="D1451" s="1">
        <v>40913</v>
      </c>
      <c r="E1451" s="1">
        <v>41095</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3">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3">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3">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3">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3">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3">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3">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3">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3">
      <c r="A1460">
        <v>1459</v>
      </c>
      <c r="B1460" t="s">
        <v>3923</v>
      </c>
      <c r="C1460">
        <v>2013</v>
      </c>
      <c r="D1460" s="1">
        <v>41543</v>
      </c>
      <c r="E1460" s="1">
        <v>41315</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3">
      <c r="A1461">
        <v>1460</v>
      </c>
      <c r="B1461" t="s">
        <v>3927</v>
      </c>
      <c r="C1461">
        <v>2011</v>
      </c>
      <c r="D1461" s="1">
        <v>40638</v>
      </c>
      <c r="E1461" s="1">
        <v>40638</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3">
      <c r="A1462">
        <v>1461</v>
      </c>
      <c r="B1462" t="s">
        <v>3930</v>
      </c>
      <c r="C1462">
        <v>2012</v>
      </c>
      <c r="D1462" s="1">
        <v>40920</v>
      </c>
      <c r="E1462" s="1">
        <v>41133</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3">
      <c r="A1463">
        <v>1462</v>
      </c>
      <c r="B1463" t="s">
        <v>3933</v>
      </c>
      <c r="C1463">
        <v>2013</v>
      </c>
      <c r="D1463" s="1">
        <v>41611</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3">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3">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3">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3">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3">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3">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3">
      <c r="A1470">
        <v>1469</v>
      </c>
      <c r="B1470" t="s">
        <v>3944</v>
      </c>
      <c r="C1470">
        <v>2014</v>
      </c>
      <c r="D1470" s="1">
        <v>41924</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3">
      <c r="A1471">
        <v>1470</v>
      </c>
      <c r="B1471" t="s">
        <v>3944</v>
      </c>
      <c r="C1471">
        <v>2014</v>
      </c>
      <c r="D1471" s="1">
        <v>41924</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3">
      <c r="A1472">
        <v>1471</v>
      </c>
      <c r="B1472" t="s">
        <v>3944</v>
      </c>
      <c r="C1472">
        <v>2014</v>
      </c>
      <c r="D1472" s="1">
        <v>41924</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3">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3">
      <c r="A1474">
        <v>1473</v>
      </c>
      <c r="B1474" t="s">
        <v>3952</v>
      </c>
      <c r="C1474">
        <v>2014</v>
      </c>
      <c r="D1474" s="1">
        <v>41980</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3">
      <c r="A1475">
        <v>1474</v>
      </c>
      <c r="B1475" t="s">
        <v>3955</v>
      </c>
      <c r="C1475">
        <v>2012</v>
      </c>
      <c r="D1475" s="1">
        <v>40920</v>
      </c>
      <c r="E1475" s="1">
        <v>40951</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3">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3">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3">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3">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3">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3">
      <c r="A1481">
        <v>1480</v>
      </c>
      <c r="B1481" t="s">
        <v>3973</v>
      </c>
      <c r="C1481">
        <v>2013</v>
      </c>
      <c r="D1481" s="1">
        <v>41345</v>
      </c>
      <c r="E1481" s="1">
        <v>41529</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3">
      <c r="A1482">
        <v>1481</v>
      </c>
      <c r="B1482" t="s">
        <v>3973</v>
      </c>
      <c r="C1482">
        <v>2013</v>
      </c>
      <c r="D1482" s="1">
        <v>41345</v>
      </c>
      <c r="E1482" s="1">
        <v>41529</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3">
      <c r="A1483">
        <v>1482</v>
      </c>
      <c r="B1483" t="s">
        <v>3973</v>
      </c>
      <c r="C1483">
        <v>2013</v>
      </c>
      <c r="D1483" s="1">
        <v>41345</v>
      </c>
      <c r="E1483" s="1">
        <v>41529</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3">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3">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3">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3">
      <c r="A1487">
        <v>1486</v>
      </c>
      <c r="B1487" t="s">
        <v>3986</v>
      </c>
      <c r="C1487">
        <v>2011</v>
      </c>
      <c r="D1487" s="1">
        <v>40874</v>
      </c>
      <c r="E1487" s="1">
        <v>40614</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3">
      <c r="A1488">
        <v>1487</v>
      </c>
      <c r="B1488" t="s">
        <v>3990</v>
      </c>
      <c r="C1488">
        <v>2012</v>
      </c>
      <c r="D1488" s="1">
        <v>40979</v>
      </c>
      <c r="E1488" s="1">
        <v>41101</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3">
      <c r="A1489">
        <v>1488</v>
      </c>
      <c r="B1489" t="s">
        <v>3990</v>
      </c>
      <c r="C1489">
        <v>2012</v>
      </c>
      <c r="D1489" s="1">
        <v>40979</v>
      </c>
      <c r="E1489" s="1">
        <v>41101</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3">
      <c r="A1490">
        <v>1489</v>
      </c>
      <c r="B1490" t="s">
        <v>3990</v>
      </c>
      <c r="C1490">
        <v>2012</v>
      </c>
      <c r="D1490" s="1">
        <v>40979</v>
      </c>
      <c r="E1490" s="1">
        <v>41101</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3">
      <c r="A1491">
        <v>1490</v>
      </c>
      <c r="B1491" t="s">
        <v>3997</v>
      </c>
      <c r="C1491">
        <v>2011</v>
      </c>
      <c r="D1491" s="1">
        <v>40876</v>
      </c>
      <c r="E1491" s="1">
        <v>40706</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3">
      <c r="A1492">
        <v>1491</v>
      </c>
      <c r="B1492" t="s">
        <v>4000</v>
      </c>
      <c r="C1492">
        <v>2014</v>
      </c>
      <c r="D1492" s="1">
        <v>41644</v>
      </c>
      <c r="E1492" s="1">
        <v>41795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3">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3">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3">
      <c r="A1495">
        <v>1494</v>
      </c>
      <c r="B1495" t="s">
        <v>4006</v>
      </c>
      <c r="C1495">
        <v>2014</v>
      </c>
      <c r="D1495" s="1">
        <v>41943</v>
      </c>
      <c r="E1495" s="1">
        <v>41740</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3">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3">
      <c r="A1497">
        <v>1496</v>
      </c>
      <c r="B1497" t="s">
        <v>4010</v>
      </c>
      <c r="C1497">
        <v>2014</v>
      </c>
      <c r="D1497" s="1">
        <v>41768</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3">
      <c r="A1498">
        <v>1497</v>
      </c>
      <c r="B1498" t="s">
        <v>4010</v>
      </c>
      <c r="C1498">
        <v>2014</v>
      </c>
      <c r="D1498" s="1">
        <v>41768</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3">
      <c r="A1499">
        <v>1498</v>
      </c>
      <c r="B1499" t="s">
        <v>4010</v>
      </c>
      <c r="C1499">
        <v>2014</v>
      </c>
      <c r="D1499" s="1">
        <v>41768</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3">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3">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3">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3">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3">
      <c r="A1504">
        <v>1503</v>
      </c>
      <c r="B1504" t="s">
        <v>4020</v>
      </c>
      <c r="C1504">
        <v>2013</v>
      </c>
      <c r="D1504" s="1">
        <v>41603</v>
      </c>
      <c r="E1504" s="1">
        <v>41317</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3">
      <c r="A1505">
        <v>1504</v>
      </c>
      <c r="B1505" t="s">
        <v>4020</v>
      </c>
      <c r="C1505">
        <v>2013</v>
      </c>
      <c r="D1505" s="1">
        <v>41603</v>
      </c>
      <c r="E1505" s="1">
        <v>41317</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3">
      <c r="A1506">
        <v>1505</v>
      </c>
      <c r="B1506" t="s">
        <v>4023</v>
      </c>
      <c r="C1506">
        <v>2012</v>
      </c>
      <c r="D1506" s="1">
        <v>40916</v>
      </c>
      <c r="E1506" s="1">
        <v>41098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3">
      <c r="A1507">
        <v>1506</v>
      </c>
      <c r="B1507" t="s">
        <v>4023</v>
      </c>
      <c r="C1507">
        <v>2012</v>
      </c>
      <c r="D1507" s="1">
        <v>40916</v>
      </c>
      <c r="E1507" s="1">
        <v>41098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3">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3">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3">
      <c r="A1510">
        <v>1509</v>
      </c>
      <c r="B1510" t="s">
        <v>4034</v>
      </c>
      <c r="C1510">
        <v>2014</v>
      </c>
      <c r="D1510" s="1">
        <v>41955</v>
      </c>
      <c r="E1510" s="1">
        <v>41955</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3">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3">
      <c r="A1512">
        <v>1511</v>
      </c>
      <c r="B1512" t="s">
        <v>4038</v>
      </c>
      <c r="C1512">
        <v>2014</v>
      </c>
      <c r="D1512" s="1">
        <v>41815</v>
      </c>
      <c r="E1512" s="1">
        <v>41677</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3">
      <c r="A1513">
        <v>1512</v>
      </c>
      <c r="B1513" t="s">
        <v>4038</v>
      </c>
      <c r="C1513">
        <v>2014</v>
      </c>
      <c r="D1513" s="1">
        <v>41815</v>
      </c>
      <c r="E1513" s="1">
        <v>41677</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3">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3">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3">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3">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3">
      <c r="A1518">
        <v>1517</v>
      </c>
      <c r="B1518" t="s">
        <v>4044</v>
      </c>
      <c r="C1518">
        <v>2014</v>
      </c>
      <c r="D1518" s="1">
        <v>41955</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3">
      <c r="A1519">
        <v>1518</v>
      </c>
      <c r="B1519" t="s">
        <v>4046</v>
      </c>
      <c r="C1519">
        <v>2011</v>
      </c>
      <c r="D1519" s="1">
        <v>40635</v>
      </c>
      <c r="E1519" s="1">
        <v>40726</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3">
      <c r="A1520">
        <v>1519</v>
      </c>
      <c r="B1520" t="s">
        <v>4046</v>
      </c>
      <c r="C1520">
        <v>2011</v>
      </c>
      <c r="D1520" s="1">
        <v>40635</v>
      </c>
      <c r="E1520" s="1">
        <v>40726</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3">
      <c r="A1521">
        <v>1520</v>
      </c>
      <c r="B1521" t="s">
        <v>4049</v>
      </c>
      <c r="C1521">
        <v>2014</v>
      </c>
      <c r="D1521" s="1">
        <v>41975</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3">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3">
      <c r="A1523">
        <v>1522</v>
      </c>
      <c r="B1523" t="s">
        <v>4055</v>
      </c>
      <c r="C1523">
        <v>2012</v>
      </c>
      <c r="D1523" s="1">
        <v>41072</v>
      </c>
      <c r="E1523" s="1">
        <v>41225</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3">
      <c r="A1524">
        <v>1523</v>
      </c>
      <c r="B1524" t="s">
        <v>4055</v>
      </c>
      <c r="C1524">
        <v>2012</v>
      </c>
      <c r="D1524" s="1">
        <v>41072</v>
      </c>
      <c r="E1524" s="1">
        <v>41225</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3">
      <c r="A1525">
        <v>1524</v>
      </c>
      <c r="B1525" t="s">
        <v>4055</v>
      </c>
      <c r="C1525">
        <v>2012</v>
      </c>
      <c r="D1525" s="1">
        <v>41072</v>
      </c>
      <c r="E1525" s="1">
        <v>41225</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3">
      <c r="A1526">
        <v>1525</v>
      </c>
      <c r="B1526" t="s">
        <v>4055</v>
      </c>
      <c r="C1526">
        <v>2012</v>
      </c>
      <c r="D1526" s="1">
        <v>41072</v>
      </c>
      <c r="E1526" s="1">
        <v>41225</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3">
      <c r="A1527">
        <v>1526</v>
      </c>
      <c r="B1527" t="s">
        <v>4055</v>
      </c>
      <c r="C1527">
        <v>2012</v>
      </c>
      <c r="D1527" s="1">
        <v>41072</v>
      </c>
      <c r="E1527" s="1">
        <v>41225</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3">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3">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3">
      <c r="A1530">
        <v>1529</v>
      </c>
      <c r="B1530" t="s">
        <v>4066</v>
      </c>
      <c r="C1530">
        <v>2012</v>
      </c>
      <c r="D1530" s="1">
        <v>41101</v>
      </c>
      <c r="E1530" s="1">
        <v>41193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3">
      <c r="A1531">
        <v>1530</v>
      </c>
      <c r="B1531" t="s">
        <v>4066</v>
      </c>
      <c r="C1531">
        <v>2012</v>
      </c>
      <c r="D1531" s="1">
        <v>41101</v>
      </c>
      <c r="E1531" s="1">
        <v>41193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3">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3">
      <c r="A1533">
        <v>1532</v>
      </c>
      <c r="B1533" t="s">
        <v>4074</v>
      </c>
      <c r="C1533">
        <v>2014</v>
      </c>
      <c r="D1533" s="1">
        <v>41648</v>
      </c>
      <c r="E1533" s="1">
        <v>41799</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3">
      <c r="A1534">
        <v>1533</v>
      </c>
      <c r="B1534" t="s">
        <v>4074</v>
      </c>
      <c r="C1534">
        <v>2014</v>
      </c>
      <c r="D1534" s="1">
        <v>41648</v>
      </c>
      <c r="E1534" s="1">
        <v>41799</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3">
      <c r="A1535">
        <v>1534</v>
      </c>
      <c r="B1535" t="s">
        <v>4078</v>
      </c>
      <c r="C1535">
        <v>2013</v>
      </c>
      <c r="D1535" s="1">
        <v>41406</v>
      </c>
      <c r="E1535" s="1">
        <v>41529</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3">
      <c r="A1536">
        <v>1535</v>
      </c>
      <c r="B1536" t="s">
        <v>4081</v>
      </c>
      <c r="C1536">
        <v>2014</v>
      </c>
      <c r="D1536" s="1">
        <v>41945</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3">
      <c r="A1537">
        <v>1536</v>
      </c>
      <c r="B1537" t="s">
        <v>4085</v>
      </c>
      <c r="C1537">
        <v>2013</v>
      </c>
      <c r="D1537" s="1">
        <v>41577</v>
      </c>
      <c r="E1537" s="1">
        <v>41344</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3">
      <c r="A1538">
        <v>1537</v>
      </c>
      <c r="B1538" t="s">
        <v>4085</v>
      </c>
      <c r="C1538">
        <v>2013</v>
      </c>
      <c r="D1538" s="1">
        <v>41577</v>
      </c>
      <c r="E1538" s="1">
        <v>41344</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3">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3">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3">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3">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3">
      <c r="A1543">
        <v>1542</v>
      </c>
      <c r="B1543" t="s">
        <v>4097</v>
      </c>
      <c r="C1543">
        <v>2011</v>
      </c>
      <c r="D1543" s="1">
        <v>40850</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3">
      <c r="A1544">
        <v>1543</v>
      </c>
      <c r="B1544" t="s">
        <v>4097</v>
      </c>
      <c r="C1544">
        <v>2011</v>
      </c>
      <c r="D1544" s="1">
        <v>40850</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3">
      <c r="A1545">
        <v>1544</v>
      </c>
      <c r="B1545" t="s">
        <v>4099</v>
      </c>
      <c r="C1545">
        <v>2011</v>
      </c>
      <c r="D1545" s="1">
        <v>40665</v>
      </c>
      <c r="E1545" s="1">
        <v>40788</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3">
      <c r="A1546">
        <v>1545</v>
      </c>
      <c r="B1546" t="s">
        <v>4099</v>
      </c>
      <c r="C1546">
        <v>2011</v>
      </c>
      <c r="D1546" s="1">
        <v>40665</v>
      </c>
      <c r="E1546" s="1">
        <v>40788</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3">
      <c r="A1547">
        <v>1546</v>
      </c>
      <c r="B1547" t="s">
        <v>4102</v>
      </c>
      <c r="C1547">
        <v>2011</v>
      </c>
      <c r="D1547" s="1">
        <v>40908</v>
      </c>
      <c r="E1547" s="1">
        <v>41000</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3">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3">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3">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3">
      <c r="A1551">
        <v>1550</v>
      </c>
      <c r="B1551" t="s">
        <v>4107</v>
      </c>
      <c r="C1551">
        <v>2011</v>
      </c>
      <c r="D1551" s="1">
        <v>40701</v>
      </c>
      <c r="E1551" s="1">
        <v>40762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3">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3">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3">
      <c r="A1554">
        <v>1553</v>
      </c>
      <c r="B1554" t="s">
        <v>4114</v>
      </c>
      <c r="C1554">
        <v>2011</v>
      </c>
      <c r="D1554" s="1">
        <v>40607</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3">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3">
      <c r="A1556">
        <v>1555</v>
      </c>
      <c r="B1556" t="s">
        <v>4121</v>
      </c>
      <c r="C1556">
        <v>2012</v>
      </c>
      <c r="D1556" s="1">
        <v>41062</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3">
      <c r="A1557">
        <v>1556</v>
      </c>
      <c r="B1557" t="s">
        <v>4125</v>
      </c>
      <c r="C1557">
        <v>2014</v>
      </c>
      <c r="D1557" s="1">
        <v>41768</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3">
      <c r="A1558">
        <v>1557</v>
      </c>
      <c r="B1558" t="s">
        <v>4128</v>
      </c>
      <c r="C1558">
        <v>2013</v>
      </c>
      <c r="D1558" s="1">
        <v>41552</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3">
      <c r="A1559">
        <v>1558</v>
      </c>
      <c r="B1559" t="s">
        <v>4128</v>
      </c>
      <c r="C1559">
        <v>2013</v>
      </c>
      <c r="D1559" s="1">
        <v>41552</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3">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3">
      <c r="A1561">
        <v>1560</v>
      </c>
      <c r="B1561" t="s">
        <v>4135</v>
      </c>
      <c r="C1561">
        <v>2013</v>
      </c>
      <c r="D1561" s="1">
        <v>41551</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3">
      <c r="A1562">
        <v>1561</v>
      </c>
      <c r="B1562" t="s">
        <v>4138</v>
      </c>
      <c r="C1562">
        <v>2011</v>
      </c>
      <c r="D1562" s="1">
        <v>40637</v>
      </c>
      <c r="E1562" s="1">
        <v>40790</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3">
      <c r="A1563">
        <v>1562</v>
      </c>
      <c r="B1563" t="s">
        <v>4141</v>
      </c>
      <c r="C1563">
        <v>2014</v>
      </c>
      <c r="D1563" s="1">
        <v>41799</v>
      </c>
      <c r="E1563" s="1">
        <v>41829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3">
      <c r="A1564">
        <v>1563</v>
      </c>
      <c r="B1564" t="s">
        <v>4142</v>
      </c>
      <c r="C1564">
        <v>2014</v>
      </c>
      <c r="D1564" s="1">
        <v>41646</v>
      </c>
      <c r="E1564" s="1">
        <v>41646</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3">
      <c r="A1565">
        <v>1564</v>
      </c>
      <c r="B1565" t="s">
        <v>4145</v>
      </c>
      <c r="C1565">
        <v>2012</v>
      </c>
      <c r="D1565" s="1">
        <v>41163</v>
      </c>
      <c r="E1565" s="1">
        <v>41163</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3">
      <c r="A1566">
        <v>1565</v>
      </c>
      <c r="B1566" t="s">
        <v>4148</v>
      </c>
      <c r="C1566">
        <v>2011</v>
      </c>
      <c r="D1566" s="1">
        <v>40636</v>
      </c>
      <c r="E1566" s="1">
        <v>40636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3">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3">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3">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3">
      <c r="A1570">
        <v>1569</v>
      </c>
      <c r="B1570" t="s">
        <v>4160</v>
      </c>
      <c r="C1570">
        <v>2014</v>
      </c>
      <c r="D1570" s="1">
        <v>41979</v>
      </c>
      <c r="E1570" s="1">
        <v>41979</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3">
      <c r="A1571">
        <v>1570</v>
      </c>
      <c r="B1571" t="s">
        <v>4161</v>
      </c>
      <c r="C1571">
        <v>2014</v>
      </c>
      <c r="D1571" s="1">
        <v>41970</v>
      </c>
      <c r="E1571" s="1">
        <v>41651</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3">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3">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3">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3">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3">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3">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3">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3">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3">
      <c r="A1580">
        <v>1579</v>
      </c>
      <c r="B1580" t="s">
        <v>4181</v>
      </c>
      <c r="C1580">
        <v>2013</v>
      </c>
      <c r="D1580" s="1">
        <v>41332</v>
      </c>
      <c r="E1580" s="1">
        <v>41308</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3">
      <c r="A1581">
        <v>1580</v>
      </c>
      <c r="B1581" t="s">
        <v>4184</v>
      </c>
      <c r="C1581">
        <v>2012</v>
      </c>
      <c r="D1581" s="1">
        <v>41160</v>
      </c>
      <c r="E1581" s="1">
        <v>41251</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3">
      <c r="A1582">
        <v>1581</v>
      </c>
      <c r="B1582" t="s">
        <v>4184</v>
      </c>
      <c r="C1582">
        <v>2012</v>
      </c>
      <c r="D1582" s="1">
        <v>41160</v>
      </c>
      <c r="E1582" s="1">
        <v>41251</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3">
      <c r="A1583">
        <v>1582</v>
      </c>
      <c r="B1583" t="s">
        <v>4184</v>
      </c>
      <c r="C1583">
        <v>2012</v>
      </c>
      <c r="D1583" s="1">
        <v>41160</v>
      </c>
      <c r="E1583" s="1">
        <v>41251</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3">
      <c r="A1584">
        <v>1583</v>
      </c>
      <c r="B1584" t="s">
        <v>4184</v>
      </c>
      <c r="C1584">
        <v>2012</v>
      </c>
      <c r="D1584" s="1">
        <v>41160</v>
      </c>
      <c r="E1584" s="1">
        <v>41251</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3">
      <c r="A1585">
        <v>1584</v>
      </c>
      <c r="B1585" t="s">
        <v>4184</v>
      </c>
      <c r="C1585">
        <v>2012</v>
      </c>
      <c r="D1585" s="1">
        <v>41160</v>
      </c>
      <c r="E1585" s="1">
        <v>41251</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3">
      <c r="A1586">
        <v>1585</v>
      </c>
      <c r="B1586" t="s">
        <v>4184</v>
      </c>
      <c r="C1586">
        <v>2012</v>
      </c>
      <c r="D1586" s="1">
        <v>41160</v>
      </c>
      <c r="E1586" s="1">
        <v>41251</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3">
      <c r="A1587">
        <v>1586</v>
      </c>
      <c r="B1587" t="s">
        <v>4184</v>
      </c>
      <c r="C1587">
        <v>2012</v>
      </c>
      <c r="D1587" s="1">
        <v>41160</v>
      </c>
      <c r="E1587" s="1">
        <v>41251</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3">
      <c r="A1588">
        <v>1587</v>
      </c>
      <c r="B1588" t="s">
        <v>4184</v>
      </c>
      <c r="C1588">
        <v>2012</v>
      </c>
      <c r="D1588" s="1">
        <v>41160</v>
      </c>
      <c r="E1588" s="1">
        <v>41251</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3">
      <c r="A1589">
        <v>1588</v>
      </c>
      <c r="B1589" t="s">
        <v>4184</v>
      </c>
      <c r="C1589">
        <v>2012</v>
      </c>
      <c r="D1589" s="1">
        <v>41160</v>
      </c>
      <c r="E1589" s="1">
        <v>41251</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3">
      <c r="A1590">
        <v>1589</v>
      </c>
      <c r="B1590" t="s">
        <v>4184</v>
      </c>
      <c r="C1590">
        <v>2012</v>
      </c>
      <c r="D1590" s="1">
        <v>41160</v>
      </c>
      <c r="E1590" s="1">
        <v>41251</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3">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3">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3">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3">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3">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3">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3">
      <c r="A1597">
        <v>1596</v>
      </c>
      <c r="B1597" t="s">
        <v>4211</v>
      </c>
      <c r="C1597">
        <v>2014</v>
      </c>
      <c r="D1597" s="1">
        <v>41887</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3">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3">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3">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3">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3">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3">
      <c r="A1603">
        <v>1602</v>
      </c>
      <c r="B1603" t="s">
        <v>4219</v>
      </c>
      <c r="C1603">
        <v>2013</v>
      </c>
      <c r="D1603" s="1">
        <v>41522</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3">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3">
      <c r="A1605">
        <v>1604</v>
      </c>
      <c r="B1605" t="s">
        <v>4225</v>
      </c>
      <c r="C1605">
        <v>2014</v>
      </c>
      <c r="D1605" s="1">
        <v>41651</v>
      </c>
      <c r="E1605" s="1">
        <v>41771</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3">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3">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3">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3">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3">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3">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3">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3">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3">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3">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3">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3">
      <c r="A1617">
        <v>1616</v>
      </c>
      <c r="B1617" t="s">
        <v>4244</v>
      </c>
      <c r="C1617">
        <v>2012</v>
      </c>
      <c r="D1617" s="1">
        <v>41190</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3">
      <c r="A1618">
        <v>1617</v>
      </c>
      <c r="B1618" t="s">
        <v>4244</v>
      </c>
      <c r="C1618">
        <v>2012</v>
      </c>
      <c r="D1618" s="1">
        <v>41190</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3">
      <c r="A1619">
        <v>1618</v>
      </c>
      <c r="B1619" t="s">
        <v>4244</v>
      </c>
      <c r="C1619">
        <v>2012</v>
      </c>
      <c r="D1619" s="1">
        <v>41190</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3">
      <c r="A1620">
        <v>1619</v>
      </c>
      <c r="B1620" t="s">
        <v>4247</v>
      </c>
      <c r="C1620">
        <v>2013</v>
      </c>
      <c r="D1620" s="1">
        <v>41587</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3">
      <c r="A1621">
        <v>1620</v>
      </c>
      <c r="B1621" t="s">
        <v>4247</v>
      </c>
      <c r="C1621">
        <v>2013</v>
      </c>
      <c r="D1621" s="1">
        <v>41587</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3">
      <c r="A1622">
        <v>1621</v>
      </c>
      <c r="B1622" t="s">
        <v>4252</v>
      </c>
      <c r="C1622">
        <v>2014</v>
      </c>
      <c r="D1622" s="1">
        <v>41889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3">
      <c r="A1623">
        <v>1622</v>
      </c>
      <c r="B1623" t="s">
        <v>4252</v>
      </c>
      <c r="C1623">
        <v>2014</v>
      </c>
      <c r="D1623" s="1">
        <v>41889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3">
      <c r="A1624">
        <v>1623</v>
      </c>
      <c r="B1624" t="s">
        <v>4252</v>
      </c>
      <c r="C1624">
        <v>2014</v>
      </c>
      <c r="D1624" s="1">
        <v>41889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3">
      <c r="A1625">
        <v>1624</v>
      </c>
      <c r="B1625" t="s">
        <v>4252</v>
      </c>
      <c r="C1625">
        <v>2014</v>
      </c>
      <c r="D1625" s="1">
        <v>41889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3">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3">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3">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3">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3">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3">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3">
      <c r="A1632">
        <v>1631</v>
      </c>
      <c r="B1632" t="s">
        <v>4272</v>
      </c>
      <c r="C1632">
        <v>2013</v>
      </c>
      <c r="D1632" s="1">
        <v>41522</v>
      </c>
      <c r="E1632" s="1">
        <v>41522</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3">
      <c r="A1633">
        <v>1632</v>
      </c>
      <c r="B1633" t="s">
        <v>4272</v>
      </c>
      <c r="C1633">
        <v>2013</v>
      </c>
      <c r="D1633" s="1">
        <v>41522</v>
      </c>
      <c r="E1633" s="1">
        <v>41522</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3">
      <c r="A1634">
        <v>1633</v>
      </c>
      <c r="B1634" t="s">
        <v>4272</v>
      </c>
      <c r="C1634">
        <v>2013</v>
      </c>
      <c r="D1634" s="1">
        <v>41522</v>
      </c>
      <c r="E1634" s="1">
        <v>41522</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3">
      <c r="A1635">
        <v>1634</v>
      </c>
      <c r="B1635" t="s">
        <v>4272</v>
      </c>
      <c r="C1635">
        <v>2013</v>
      </c>
      <c r="D1635" s="1">
        <v>41522</v>
      </c>
      <c r="E1635" s="1">
        <v>41522</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3">
      <c r="A1636">
        <v>1635</v>
      </c>
      <c r="B1636" t="s">
        <v>4272</v>
      </c>
      <c r="C1636">
        <v>2013</v>
      </c>
      <c r="D1636" s="1">
        <v>41522</v>
      </c>
      <c r="E1636" s="1">
        <v>41522</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3">
      <c r="A1637">
        <v>1636</v>
      </c>
      <c r="B1637" t="s">
        <v>4275</v>
      </c>
      <c r="C1637">
        <v>2011</v>
      </c>
      <c r="D1637" s="1">
        <v>40873</v>
      </c>
      <c r="E1637" s="1">
        <v>40586</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3">
      <c r="A1638">
        <v>1637</v>
      </c>
      <c r="B1638" t="s">
        <v>4275</v>
      </c>
      <c r="C1638">
        <v>2011</v>
      </c>
      <c r="D1638" s="1">
        <v>40873</v>
      </c>
      <c r="E1638" s="1">
        <v>40586</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3">
      <c r="A1639">
        <v>1638</v>
      </c>
      <c r="B1639" t="s">
        <v>4275</v>
      </c>
      <c r="C1639">
        <v>2011</v>
      </c>
      <c r="D1639" s="1">
        <v>40873</v>
      </c>
      <c r="E1639" s="1">
        <v>40586</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3">
      <c r="A1640">
        <v>1639</v>
      </c>
      <c r="B1640" t="s">
        <v>4281</v>
      </c>
      <c r="C1640">
        <v>2013</v>
      </c>
      <c r="D1640" s="1">
        <v>41421</v>
      </c>
      <c r="E1640" s="1">
        <v>41311</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3">
      <c r="A1641">
        <v>1640</v>
      </c>
      <c r="B1641" t="s">
        <v>4281</v>
      </c>
      <c r="C1641">
        <v>2013</v>
      </c>
      <c r="D1641" s="1">
        <v>41421</v>
      </c>
      <c r="E1641" s="1">
        <v>41311</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3">
      <c r="A1642">
        <v>1641</v>
      </c>
      <c r="B1642" t="s">
        <v>4281</v>
      </c>
      <c r="C1642">
        <v>2013</v>
      </c>
      <c r="D1642" s="1">
        <v>41421</v>
      </c>
      <c r="E1642" s="1">
        <v>41311</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3">
      <c r="A1643">
        <v>1642</v>
      </c>
      <c r="B1643" t="s">
        <v>4281</v>
      </c>
      <c r="C1643">
        <v>2013</v>
      </c>
      <c r="D1643" s="1">
        <v>41421</v>
      </c>
      <c r="E1643" s="1">
        <v>41311</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3">
      <c r="A1644">
        <v>1643</v>
      </c>
      <c r="B1644" t="s">
        <v>4286</v>
      </c>
      <c r="C1644">
        <v>2011</v>
      </c>
      <c r="D1644" s="1">
        <v>40876</v>
      </c>
      <c r="E1644" s="1">
        <v>40645</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3">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3">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3">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3">
      <c r="A1648">
        <v>1647</v>
      </c>
      <c r="B1648" t="s">
        <v>4295</v>
      </c>
      <c r="C1648">
        <v>2012</v>
      </c>
      <c r="D1648" s="1">
        <v>40919</v>
      </c>
      <c r="E1648" s="1">
        <v>40979</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3">
      <c r="A1649">
        <v>1648</v>
      </c>
      <c r="B1649" t="s">
        <v>4295</v>
      </c>
      <c r="C1649">
        <v>2012</v>
      </c>
      <c r="D1649" s="1">
        <v>40919</v>
      </c>
      <c r="E1649" s="1">
        <v>40979</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3">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3">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3">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3">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3">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3">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3">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3">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3">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3">
      <c r="A1659">
        <v>1658</v>
      </c>
      <c r="B1659" t="s">
        <v>4317</v>
      </c>
      <c r="C1659">
        <v>2011</v>
      </c>
      <c r="D1659" s="1">
        <v>40882</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3">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3">
      <c r="A1661">
        <v>1660</v>
      </c>
      <c r="B1661" t="s">
        <v>4323</v>
      </c>
      <c r="C1661">
        <v>2014</v>
      </c>
      <c r="D1661" s="1">
        <v>41943</v>
      </c>
      <c r="E1661" s="1">
        <v>41831</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3">
      <c r="A1662">
        <v>1661</v>
      </c>
      <c r="B1662" t="s">
        <v>4323</v>
      </c>
      <c r="C1662">
        <v>2014</v>
      </c>
      <c r="D1662" s="1">
        <v>41943</v>
      </c>
      <c r="E1662" s="1">
        <v>41831</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3">
      <c r="A1663">
        <v>1662</v>
      </c>
      <c r="B1663" t="s">
        <v>4326</v>
      </c>
      <c r="C1663">
        <v>2014</v>
      </c>
      <c r="D1663" s="1">
        <v>41644</v>
      </c>
      <c r="E1663" s="1">
        <v>41825</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3">
      <c r="A1664">
        <v>1663</v>
      </c>
      <c r="B1664" t="s">
        <v>4326</v>
      </c>
      <c r="C1664">
        <v>2014</v>
      </c>
      <c r="D1664" s="1">
        <v>41644</v>
      </c>
      <c r="E1664" s="1">
        <v>41825</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3">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3">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3">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3">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3">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3">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3">
      <c r="A1671">
        <v>1670</v>
      </c>
      <c r="B1671" t="s">
        <v>4338</v>
      </c>
      <c r="C1671">
        <v>2012</v>
      </c>
      <c r="D1671" s="1">
        <v>41183</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3">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3">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3">
      <c r="A1674">
        <v>1673</v>
      </c>
      <c r="B1674" t="s">
        <v>4345</v>
      </c>
      <c r="C1674">
        <v>2014</v>
      </c>
      <c r="D1674" s="1">
        <v>41736</v>
      </c>
      <c r="E1674" s="1">
        <v>41858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3">
      <c r="A1675">
        <v>1674</v>
      </c>
      <c r="B1675" t="s">
        <v>4347</v>
      </c>
      <c r="C1675">
        <v>2012</v>
      </c>
      <c r="D1675" s="1">
        <v>41225</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3">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3">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3">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3">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3">
      <c r="A1680">
        <v>1679</v>
      </c>
      <c r="B1680" t="s">
        <v>4355</v>
      </c>
      <c r="C1680">
        <v>2011</v>
      </c>
      <c r="D1680" s="1">
        <v>40733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3">
      <c r="A1681">
        <v>1680</v>
      </c>
      <c r="B1681" t="s">
        <v>4355</v>
      </c>
      <c r="C1681">
        <v>2011</v>
      </c>
      <c r="D1681" s="1">
        <v>40733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3">
      <c r="A1682">
        <v>1681</v>
      </c>
      <c r="B1682" t="s">
        <v>4355</v>
      </c>
      <c r="C1682">
        <v>2011</v>
      </c>
      <c r="D1682" s="1">
        <v>40733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3">
      <c r="A1683">
        <v>1682</v>
      </c>
      <c r="B1683" t="s">
        <v>4355</v>
      </c>
      <c r="C1683">
        <v>2011</v>
      </c>
      <c r="D1683" s="1">
        <v>40733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3">
      <c r="A1684">
        <v>1683</v>
      </c>
      <c r="B1684" t="s">
        <v>4360</v>
      </c>
      <c r="C1684">
        <v>2013</v>
      </c>
      <c r="D1684" s="1">
        <v>41547</v>
      </c>
      <c r="E1684" s="1">
        <v>41315</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3">
      <c r="A1685">
        <v>1684</v>
      </c>
      <c r="B1685" t="s">
        <v>4363</v>
      </c>
      <c r="C1685">
        <v>2013</v>
      </c>
      <c r="D1685" s="1">
        <v>41497</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3">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3">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3">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3">
      <c r="A1689">
        <v>1688</v>
      </c>
      <c r="B1689" t="s">
        <v>4369</v>
      </c>
      <c r="C1689">
        <v>2014</v>
      </c>
      <c r="D1689" s="1">
        <v>41955</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3">
      <c r="A1690">
        <v>1689</v>
      </c>
      <c r="B1690" t="s">
        <v>4369</v>
      </c>
      <c r="C1690">
        <v>2014</v>
      </c>
      <c r="D1690" s="1">
        <v>41955</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3">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3">
      <c r="A1692">
        <v>1691</v>
      </c>
      <c r="B1692" t="s">
        <v>4371</v>
      </c>
      <c r="C1692">
        <v>2014</v>
      </c>
      <c r="D1692" s="1">
        <v>41924</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3">
      <c r="A1693">
        <v>1692</v>
      </c>
      <c r="B1693" t="s">
        <v>4371</v>
      </c>
      <c r="C1693">
        <v>2014</v>
      </c>
      <c r="D1693" s="1">
        <v>41924</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3">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3">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3">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3">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3">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3">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3">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3">
      <c r="A1701">
        <v>1700</v>
      </c>
      <c r="B1701" t="s">
        <v>4388</v>
      </c>
      <c r="C1701">
        <v>2011</v>
      </c>
      <c r="D1701" s="1">
        <v>40608</v>
      </c>
      <c r="E1701" s="1">
        <v>40730</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3">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3">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3">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3">
      <c r="A1705">
        <v>1704</v>
      </c>
      <c r="B1705" t="s">
        <v>4390</v>
      </c>
      <c r="C1705">
        <v>2011</v>
      </c>
      <c r="D1705" s="1">
        <v>40604</v>
      </c>
      <c r="E1705" s="1">
        <v>40726</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3">
      <c r="A1706">
        <v>1705</v>
      </c>
      <c r="B1706" t="s">
        <v>4394</v>
      </c>
      <c r="C1706">
        <v>2013</v>
      </c>
      <c r="D1706" s="1">
        <v>41520</v>
      </c>
      <c r="E1706" s="1">
        <v>41520</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3">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3">
      <c r="A1708">
        <v>1707</v>
      </c>
      <c r="B1708" t="s">
        <v>4396</v>
      </c>
      <c r="C1708">
        <v>2014</v>
      </c>
      <c r="D1708" s="1">
        <v>41943</v>
      </c>
      <c r="E1708" s="1">
        <v>41801</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3">
      <c r="A1709">
        <v>1708</v>
      </c>
      <c r="B1709" t="s">
        <v>4396</v>
      </c>
      <c r="C1709">
        <v>2014</v>
      </c>
      <c r="D1709" s="1">
        <v>41943</v>
      </c>
      <c r="E1709" s="1">
        <v>41801</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3">
      <c r="A1710">
        <v>1709</v>
      </c>
      <c r="B1710" t="s">
        <v>4396</v>
      </c>
      <c r="C1710">
        <v>2014</v>
      </c>
      <c r="D1710" s="1">
        <v>41943</v>
      </c>
      <c r="E1710" s="1">
        <v>41801</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3">
      <c r="A1711">
        <v>1710</v>
      </c>
      <c r="B1711" t="s">
        <v>4396</v>
      </c>
      <c r="C1711">
        <v>2014</v>
      </c>
      <c r="D1711" s="1">
        <v>41943</v>
      </c>
      <c r="E1711" s="1">
        <v>41801</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3">
      <c r="A1712">
        <v>1711</v>
      </c>
      <c r="B1712" t="s">
        <v>4396</v>
      </c>
      <c r="C1712">
        <v>2014</v>
      </c>
      <c r="D1712" s="1">
        <v>41943</v>
      </c>
      <c r="E1712" s="1">
        <v>41801</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3">
      <c r="A1713">
        <v>1712</v>
      </c>
      <c r="B1713" t="s">
        <v>4396</v>
      </c>
      <c r="C1713">
        <v>2014</v>
      </c>
      <c r="D1713" s="1">
        <v>41943</v>
      </c>
      <c r="E1713" s="1">
        <v>41801</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3">
      <c r="A1714">
        <v>1713</v>
      </c>
      <c r="B1714" t="s">
        <v>4403</v>
      </c>
      <c r="C1714">
        <v>2012</v>
      </c>
      <c r="D1714" s="1">
        <v>40938</v>
      </c>
      <c r="E1714" s="1">
        <v>41001</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3">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3">
      <c r="A1716">
        <v>1715</v>
      </c>
      <c r="B1716" t="s">
        <v>4407</v>
      </c>
      <c r="C1716">
        <v>2014</v>
      </c>
      <c r="D1716" s="1">
        <v>41861</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3">
      <c r="A1717">
        <v>1716</v>
      </c>
      <c r="B1717" t="s">
        <v>4410</v>
      </c>
      <c r="C1717">
        <v>2013</v>
      </c>
      <c r="D1717" s="1">
        <v>41279</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3">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3">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3">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3">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3">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3">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3">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3">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3">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3">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3">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3">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3">
      <c r="A1730">
        <v>1729</v>
      </c>
      <c r="B1730" t="s">
        <v>4431</v>
      </c>
      <c r="C1730">
        <v>2013</v>
      </c>
      <c r="D1730" s="1">
        <v>41457</v>
      </c>
      <c r="E1730" s="1">
        <v>41457</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3">
      <c r="A1731">
        <v>1730</v>
      </c>
      <c r="B1731" t="s">
        <v>4431</v>
      </c>
      <c r="C1731">
        <v>2013</v>
      </c>
      <c r="D1731" s="1">
        <v>41457</v>
      </c>
      <c r="E1731" s="1">
        <v>41457</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3">
      <c r="A1732">
        <v>1731</v>
      </c>
      <c r="B1732" t="s">
        <v>4432</v>
      </c>
      <c r="C1732">
        <v>2011</v>
      </c>
      <c r="D1732" s="1">
        <v>40814</v>
      </c>
      <c r="E1732" s="1">
        <v>40612</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3">
      <c r="A1733">
        <v>1732</v>
      </c>
      <c r="B1733" t="s">
        <v>4432</v>
      </c>
      <c r="C1733">
        <v>2011</v>
      </c>
      <c r="D1733" s="1">
        <v>40814</v>
      </c>
      <c r="E1733" s="1">
        <v>40612</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3">
      <c r="A1734">
        <v>1733</v>
      </c>
      <c r="B1734" t="s">
        <v>4435</v>
      </c>
      <c r="C1734">
        <v>2013</v>
      </c>
      <c r="D1734" s="1">
        <v>41585</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3">
      <c r="A1735">
        <v>1734</v>
      </c>
      <c r="B1735" t="s">
        <v>4435</v>
      </c>
      <c r="C1735">
        <v>2013</v>
      </c>
      <c r="D1735" s="1">
        <v>41585</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3">
      <c r="A1736">
        <v>1735</v>
      </c>
      <c r="B1736" t="s">
        <v>4436</v>
      </c>
      <c r="C1736">
        <v>2014</v>
      </c>
      <c r="D1736" s="1">
        <v>41850</v>
      </c>
      <c r="E1736" s="1">
        <v>41678</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3">
      <c r="A1737">
        <v>1736</v>
      </c>
      <c r="B1737" t="s">
        <v>4436</v>
      </c>
      <c r="C1737">
        <v>2014</v>
      </c>
      <c r="D1737" s="1">
        <v>41850</v>
      </c>
      <c r="E1737" s="1">
        <v>41678</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3">
      <c r="A1738">
        <v>1737</v>
      </c>
      <c r="B1738" t="s">
        <v>4436</v>
      </c>
      <c r="C1738">
        <v>2014</v>
      </c>
      <c r="D1738" s="1">
        <v>41850</v>
      </c>
      <c r="E1738" s="1">
        <v>41678</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3">
      <c r="A1739">
        <v>1738</v>
      </c>
      <c r="B1739" t="s">
        <v>4439</v>
      </c>
      <c r="C1739">
        <v>2012</v>
      </c>
      <c r="D1739" s="1">
        <v>40977</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3">
      <c r="A1740">
        <v>1739</v>
      </c>
      <c r="B1740" t="s">
        <v>4439</v>
      </c>
      <c r="C1740">
        <v>2012</v>
      </c>
      <c r="D1740" s="1">
        <v>40977</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3">
      <c r="A1741">
        <v>1740</v>
      </c>
      <c r="B1741" t="s">
        <v>4439</v>
      </c>
      <c r="C1741">
        <v>2012</v>
      </c>
      <c r="D1741" s="1">
        <v>40977</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3">
      <c r="A1742">
        <v>1741</v>
      </c>
      <c r="B1742" t="s">
        <v>4442</v>
      </c>
      <c r="C1742">
        <v>2011</v>
      </c>
      <c r="D1742" s="1">
        <v>40794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3">
      <c r="A1743">
        <v>1742</v>
      </c>
      <c r="B1743" t="s">
        <v>4445</v>
      </c>
      <c r="C1743">
        <v>2014</v>
      </c>
      <c r="D1743" s="1">
        <v>41943</v>
      </c>
      <c r="E1743" s="1">
        <v>41740</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3">
      <c r="A1744">
        <v>1743</v>
      </c>
      <c r="B1744" t="s">
        <v>4445</v>
      </c>
      <c r="C1744">
        <v>2014</v>
      </c>
      <c r="D1744" s="1">
        <v>41943</v>
      </c>
      <c r="E1744" s="1">
        <v>41740</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3">
      <c r="A1745">
        <v>1744</v>
      </c>
      <c r="B1745" t="s">
        <v>4445</v>
      </c>
      <c r="C1745">
        <v>2014</v>
      </c>
      <c r="D1745" s="1">
        <v>41943</v>
      </c>
      <c r="E1745" s="1">
        <v>41740</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3">
      <c r="A1746">
        <v>1745</v>
      </c>
      <c r="B1746" t="s">
        <v>4445</v>
      </c>
      <c r="C1746">
        <v>2014</v>
      </c>
      <c r="D1746" s="1">
        <v>41943</v>
      </c>
      <c r="E1746" s="1">
        <v>41740</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3">
      <c r="A1747">
        <v>1746</v>
      </c>
      <c r="B1747" t="s">
        <v>4448</v>
      </c>
      <c r="C1747">
        <v>2011</v>
      </c>
      <c r="D1747" s="1">
        <v>40700</v>
      </c>
      <c r="E1747" s="1">
        <v>40792</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3">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3">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3">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3">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3">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3">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3">
      <c r="A1754">
        <v>1753</v>
      </c>
      <c r="B1754" t="s">
        <v>4460</v>
      </c>
      <c r="C1754">
        <v>2014</v>
      </c>
      <c r="D1754" s="1">
        <v>41710</v>
      </c>
      <c r="E1754" s="1">
        <v>41802</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3">
      <c r="A1755">
        <v>1754</v>
      </c>
      <c r="B1755" t="s">
        <v>4460</v>
      </c>
      <c r="C1755">
        <v>2014</v>
      </c>
      <c r="D1755" s="1">
        <v>41710</v>
      </c>
      <c r="E1755" s="1">
        <v>41802</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3">
      <c r="A1756">
        <v>1755</v>
      </c>
      <c r="B1756" t="s">
        <v>4460</v>
      </c>
      <c r="C1756">
        <v>2014</v>
      </c>
      <c r="D1756" s="1">
        <v>41710</v>
      </c>
      <c r="E1756" s="1">
        <v>41802</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3">
      <c r="A1757">
        <v>1756</v>
      </c>
      <c r="B1757" t="s">
        <v>4463</v>
      </c>
      <c r="C1757">
        <v>2012</v>
      </c>
      <c r="D1757" s="1">
        <v>41133</v>
      </c>
      <c r="E1757" s="1">
        <v>41225</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3">
      <c r="A1758">
        <v>1757</v>
      </c>
      <c r="B1758" t="s">
        <v>4463</v>
      </c>
      <c r="C1758">
        <v>2012</v>
      </c>
      <c r="D1758" s="1">
        <v>41133</v>
      </c>
      <c r="E1758" s="1">
        <v>41225</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3">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3">
      <c r="A1760">
        <v>1759</v>
      </c>
      <c r="B1760" t="s">
        <v>4467</v>
      </c>
      <c r="C1760">
        <v>2011</v>
      </c>
      <c r="D1760" s="1">
        <v>40852</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3">
      <c r="A1761">
        <v>1760</v>
      </c>
      <c r="B1761" t="s">
        <v>4470</v>
      </c>
      <c r="C1761">
        <v>2011</v>
      </c>
      <c r="D1761" s="1">
        <v>40695</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3">
      <c r="A1762">
        <v>1761</v>
      </c>
      <c r="B1762" t="s">
        <v>4471</v>
      </c>
      <c r="C1762">
        <v>2012</v>
      </c>
      <c r="D1762" s="1">
        <v>41038</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3">
      <c r="A1763">
        <v>1762</v>
      </c>
      <c r="B1763" t="s">
        <v>4471</v>
      </c>
      <c r="C1763">
        <v>2012</v>
      </c>
      <c r="D1763" s="1">
        <v>41038</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3">
      <c r="A1764">
        <v>1763</v>
      </c>
      <c r="B1764" t="s">
        <v>4471</v>
      </c>
      <c r="C1764">
        <v>2012</v>
      </c>
      <c r="D1764" s="1">
        <v>41038</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3">
      <c r="A1765">
        <v>1764</v>
      </c>
      <c r="B1765" t="s">
        <v>4478</v>
      </c>
      <c r="C1765">
        <v>2013</v>
      </c>
      <c r="D1765" s="1">
        <v>41402</v>
      </c>
      <c r="E1765" s="1">
        <v>41525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3">
      <c r="A1766">
        <v>1765</v>
      </c>
      <c r="B1766" t="s">
        <v>4478</v>
      </c>
      <c r="C1766">
        <v>2013</v>
      </c>
      <c r="D1766" s="1">
        <v>41402</v>
      </c>
      <c r="E1766" s="1">
        <v>41525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3">
      <c r="A1767">
        <v>1766</v>
      </c>
      <c r="B1767" t="s">
        <v>4478</v>
      </c>
      <c r="C1767">
        <v>2013</v>
      </c>
      <c r="D1767" s="1">
        <v>41402</v>
      </c>
      <c r="E1767" s="1">
        <v>41525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3">
      <c r="A1768">
        <v>1767</v>
      </c>
      <c r="B1768" t="s">
        <v>4478</v>
      </c>
      <c r="C1768">
        <v>2013</v>
      </c>
      <c r="D1768" s="1">
        <v>41402</v>
      </c>
      <c r="E1768" s="1">
        <v>41525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3">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3">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3">
      <c r="A1771">
        <v>1770</v>
      </c>
      <c r="B1771" t="s">
        <v>4489</v>
      </c>
      <c r="C1771">
        <v>2014</v>
      </c>
      <c r="D1771" s="1">
        <v>41701</v>
      </c>
      <c r="E1771" s="1">
        <v>41885</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3">
      <c r="A1772">
        <v>1771</v>
      </c>
      <c r="B1772" t="s">
        <v>4489</v>
      </c>
      <c r="C1772">
        <v>2014</v>
      </c>
      <c r="D1772" s="1">
        <v>41701</v>
      </c>
      <c r="E1772" s="1">
        <v>41885</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3">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3">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3">
      <c r="A1775">
        <v>1774</v>
      </c>
      <c r="B1775" t="s">
        <v>4491</v>
      </c>
      <c r="C1775">
        <v>2011</v>
      </c>
      <c r="D1775" s="1">
        <v>40661</v>
      </c>
      <c r="E1775" s="1">
        <v>40607</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3">
      <c r="A1776">
        <v>1775</v>
      </c>
      <c r="B1776" t="s">
        <v>4491</v>
      </c>
      <c r="C1776">
        <v>2011</v>
      </c>
      <c r="D1776" s="1">
        <v>40661</v>
      </c>
      <c r="E1776" s="1">
        <v>40607</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3">
      <c r="A1777">
        <v>1776</v>
      </c>
      <c r="B1777" t="s">
        <v>4491</v>
      </c>
      <c r="C1777">
        <v>2011</v>
      </c>
      <c r="D1777" s="1">
        <v>40661</v>
      </c>
      <c r="E1777" s="1">
        <v>40607</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3">
      <c r="A1778">
        <v>1777</v>
      </c>
      <c r="B1778" t="s">
        <v>4491</v>
      </c>
      <c r="C1778">
        <v>2011</v>
      </c>
      <c r="D1778" s="1">
        <v>40661</v>
      </c>
      <c r="E1778" s="1">
        <v>40607</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3">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3">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3">
      <c r="A1781">
        <v>1780</v>
      </c>
      <c r="B1781" t="s">
        <v>4502</v>
      </c>
      <c r="C1781">
        <v>2013</v>
      </c>
      <c r="D1781" s="1">
        <v>41619</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3">
      <c r="A1782">
        <v>1781</v>
      </c>
      <c r="B1782" t="s">
        <v>4502</v>
      </c>
      <c r="C1782">
        <v>2013</v>
      </c>
      <c r="D1782" s="1">
        <v>41619</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3">
      <c r="A1783">
        <v>1782</v>
      </c>
      <c r="B1783" t="s">
        <v>4503</v>
      </c>
      <c r="C1783">
        <v>2012</v>
      </c>
      <c r="D1783" s="1">
        <v>41159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3">
      <c r="A1784">
        <v>1783</v>
      </c>
      <c r="B1784" t="s">
        <v>4503</v>
      </c>
      <c r="C1784">
        <v>2012</v>
      </c>
      <c r="D1784" s="1">
        <v>41159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3">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3">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3">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3">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3">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3">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3">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3">
      <c r="A1792">
        <v>1791</v>
      </c>
      <c r="B1792" t="s">
        <v>4517</v>
      </c>
      <c r="C1792">
        <v>2011</v>
      </c>
      <c r="D1792" s="1">
        <v>40816</v>
      </c>
      <c r="E1792" s="1">
        <v>40643</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3">
      <c r="A1793">
        <v>1792</v>
      </c>
      <c r="B1793" t="s">
        <v>4518</v>
      </c>
      <c r="C1793">
        <v>2011</v>
      </c>
      <c r="D1793" s="1">
        <v>40555</v>
      </c>
      <c r="E1793" s="1">
        <v>40614</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3">
      <c r="A1794">
        <v>1793</v>
      </c>
      <c r="B1794" t="s">
        <v>4518</v>
      </c>
      <c r="C1794">
        <v>2011</v>
      </c>
      <c r="D1794" s="1">
        <v>40555</v>
      </c>
      <c r="E1794" s="1">
        <v>40614</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3">
      <c r="A1795">
        <v>1794</v>
      </c>
      <c r="B1795" t="s">
        <v>4523</v>
      </c>
      <c r="C1795">
        <v>2011</v>
      </c>
      <c r="D1795" s="1">
        <v>40767</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3">
      <c r="A1796">
        <v>1795</v>
      </c>
      <c r="B1796" t="s">
        <v>4526</v>
      </c>
      <c r="C1796">
        <v>2013</v>
      </c>
      <c r="D1796" s="1">
        <v>41434</v>
      </c>
      <c r="E1796" s="1">
        <v>41587</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3">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3">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3">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3">
      <c r="A1800">
        <v>1799</v>
      </c>
      <c r="B1800" t="s">
        <v>4534</v>
      </c>
      <c r="C1800">
        <v>2013</v>
      </c>
      <c r="D1800" s="1">
        <v>41493</v>
      </c>
      <c r="E1800" s="1">
        <v>41615</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3">
      <c r="A1801">
        <v>1800</v>
      </c>
      <c r="B1801" t="s">
        <v>4535</v>
      </c>
      <c r="C1801">
        <v>2013</v>
      </c>
      <c r="D1801" s="1">
        <v>41525</v>
      </c>
      <c r="E1801" s="1">
        <v>41586</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3">
      <c r="A1802">
        <v>1801</v>
      </c>
      <c r="B1802" t="s">
        <v>4535</v>
      </c>
      <c r="C1802">
        <v>2013</v>
      </c>
      <c r="D1802" s="1">
        <v>41525</v>
      </c>
      <c r="E1802" s="1">
        <v>41586</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3">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3">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3">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3">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3">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3">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3">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3">
      <c r="A1810">
        <v>1809</v>
      </c>
      <c r="B1810" t="s">
        <v>4545</v>
      </c>
      <c r="C1810">
        <v>2013</v>
      </c>
      <c r="D1810" s="1">
        <v>41580</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3">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3">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3">
      <c r="A1813">
        <v>1812</v>
      </c>
      <c r="B1813" t="s">
        <v>4556</v>
      </c>
      <c r="C1813">
        <v>2011</v>
      </c>
      <c r="D1813" s="1">
        <v>40792</v>
      </c>
      <c r="E1813" s="1">
        <v>40853</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3">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3">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3">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3">
      <c r="A1817">
        <v>1816</v>
      </c>
      <c r="B1817" t="s">
        <v>4561</v>
      </c>
      <c r="C1817">
        <v>2012</v>
      </c>
      <c r="D1817" s="1">
        <v>41005</v>
      </c>
      <c r="E1817" s="1">
        <v>41005</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3">
      <c r="A1818">
        <v>1817</v>
      </c>
      <c r="B1818" t="s">
        <v>4561</v>
      </c>
      <c r="C1818">
        <v>2012</v>
      </c>
      <c r="D1818" s="1">
        <v>41005</v>
      </c>
      <c r="E1818" s="1">
        <v>41005</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3">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3">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3">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3">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3">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3">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3">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3">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3">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3">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3">
      <c r="A1829">
        <v>1828</v>
      </c>
      <c r="B1829" t="s">
        <v>4585</v>
      </c>
      <c r="C1829">
        <v>2013</v>
      </c>
      <c r="D1829" s="1">
        <v>41488</v>
      </c>
      <c r="E1829" s="1">
        <v>41580</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3">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3">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3">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3">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3">
      <c r="A1834">
        <v>1833</v>
      </c>
      <c r="B1834" t="s">
        <v>4601</v>
      </c>
      <c r="C1834">
        <v>2012</v>
      </c>
      <c r="D1834" s="1">
        <v>41040</v>
      </c>
      <c r="E1834" s="1">
        <v>41163</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3">
      <c r="A1835">
        <v>1834</v>
      </c>
      <c r="B1835" t="s">
        <v>4602</v>
      </c>
      <c r="C1835">
        <v>2014</v>
      </c>
      <c r="D1835" s="1">
        <v>41678</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3">
      <c r="A1836">
        <v>1835</v>
      </c>
      <c r="B1836" t="s">
        <v>4602</v>
      </c>
      <c r="C1836">
        <v>2014</v>
      </c>
      <c r="D1836" s="1">
        <v>41678</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3">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3">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3">
      <c r="A1839">
        <v>1838</v>
      </c>
      <c r="B1839" t="s">
        <v>4610</v>
      </c>
      <c r="C1839">
        <v>2011</v>
      </c>
      <c r="D1839" s="1">
        <v>40551</v>
      </c>
      <c r="E1839" s="1">
        <v>40671</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3">
      <c r="A1840">
        <v>1839</v>
      </c>
      <c r="B1840" t="s">
        <v>4610</v>
      </c>
      <c r="C1840">
        <v>2011</v>
      </c>
      <c r="D1840" s="1">
        <v>40551</v>
      </c>
      <c r="E1840" s="1">
        <v>40671</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3">
      <c r="A1841">
        <v>1840</v>
      </c>
      <c r="B1841" t="s">
        <v>4610</v>
      </c>
      <c r="C1841">
        <v>2011</v>
      </c>
      <c r="D1841" s="1">
        <v>40551</v>
      </c>
      <c r="E1841" s="1">
        <v>40671</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3">
      <c r="A1842">
        <v>1841</v>
      </c>
      <c r="B1842" t="s">
        <v>4610</v>
      </c>
      <c r="C1842">
        <v>2011</v>
      </c>
      <c r="D1842" s="1">
        <v>40551</v>
      </c>
      <c r="E1842" s="1">
        <v>40671</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3">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3">
      <c r="A1844">
        <v>1843</v>
      </c>
      <c r="B1844" t="s">
        <v>4621</v>
      </c>
      <c r="C1844">
        <v>2012</v>
      </c>
      <c r="D1844" s="1">
        <v>41154</v>
      </c>
      <c r="E1844" s="1">
        <v>41215</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3">
      <c r="A1845">
        <v>1844</v>
      </c>
      <c r="B1845" t="s">
        <v>4621</v>
      </c>
      <c r="C1845">
        <v>2012</v>
      </c>
      <c r="D1845" s="1">
        <v>41154</v>
      </c>
      <c r="E1845" s="1">
        <v>41215</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3">
      <c r="A1846">
        <v>1845</v>
      </c>
      <c r="B1846" t="s">
        <v>4624</v>
      </c>
      <c r="C1846">
        <v>2014</v>
      </c>
      <c r="D1846" s="1">
        <v>41850</v>
      </c>
      <c r="E1846" s="1">
        <v>41706</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3">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3">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3">
      <c r="A1849">
        <v>1848</v>
      </c>
      <c r="B1849" t="s">
        <v>4630</v>
      </c>
      <c r="C1849">
        <v>2014</v>
      </c>
      <c r="D1849" s="1">
        <v>41952</v>
      </c>
      <c r="E1849" s="1">
        <v>41952</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3">
      <c r="A1850">
        <v>1849</v>
      </c>
      <c r="B1850" t="s">
        <v>4630</v>
      </c>
      <c r="C1850">
        <v>2014</v>
      </c>
      <c r="D1850" s="1">
        <v>41952</v>
      </c>
      <c r="E1850" s="1">
        <v>41952</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3">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3">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3">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3">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3">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3">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3">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3">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3">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3">
      <c r="A1860">
        <v>1859</v>
      </c>
      <c r="B1860" t="s">
        <v>4644</v>
      </c>
      <c r="C1860">
        <v>2012</v>
      </c>
      <c r="D1860" s="1">
        <v>40977</v>
      </c>
      <c r="E1860" s="1">
        <v>41038</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3">
      <c r="A1861">
        <v>1860</v>
      </c>
      <c r="B1861" t="s">
        <v>4644</v>
      </c>
      <c r="C1861">
        <v>2012</v>
      </c>
      <c r="D1861" s="1">
        <v>40977</v>
      </c>
      <c r="E1861" s="1">
        <v>41038</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3">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3">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3">
      <c r="A1864">
        <v>1863</v>
      </c>
      <c r="B1864" t="s">
        <v>4650</v>
      </c>
      <c r="C1864">
        <v>2011</v>
      </c>
      <c r="D1864" s="1">
        <v>40888</v>
      </c>
      <c r="E1864" s="1">
        <v>40888</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3">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3">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3">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3">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3">
      <c r="A1869">
        <v>1868</v>
      </c>
      <c r="B1869" t="s">
        <v>4660</v>
      </c>
      <c r="C1869">
        <v>2012</v>
      </c>
      <c r="D1869" s="1">
        <v>41085</v>
      </c>
      <c r="E1869" s="1">
        <v>40915</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3">
      <c r="A1870">
        <v>1869</v>
      </c>
      <c r="B1870" t="s">
        <v>4660</v>
      </c>
      <c r="C1870">
        <v>2012</v>
      </c>
      <c r="D1870" s="1">
        <v>41085</v>
      </c>
      <c r="E1870" s="1">
        <v>40915</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3">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3">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3">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3">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3">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3">
      <c r="A1876">
        <v>1875</v>
      </c>
      <c r="B1876" t="s">
        <v>4679</v>
      </c>
      <c r="C1876">
        <v>2011</v>
      </c>
      <c r="D1876" s="1">
        <v>40639</v>
      </c>
      <c r="E1876" s="1">
        <v>40792</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3">
      <c r="A1877">
        <v>1876</v>
      </c>
      <c r="B1877" t="s">
        <v>4680</v>
      </c>
      <c r="C1877">
        <v>2013</v>
      </c>
      <c r="D1877" s="1">
        <v>41581</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3">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3">
      <c r="A1879">
        <v>1878</v>
      </c>
      <c r="B1879" t="s">
        <v>4684</v>
      </c>
      <c r="C1879">
        <v>2014</v>
      </c>
      <c r="D1879" s="1">
        <v>42003</v>
      </c>
      <c r="E1879" s="1">
        <v>42064</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3">
      <c r="A1880">
        <v>1879</v>
      </c>
      <c r="B1880" t="s">
        <v>4684</v>
      </c>
      <c r="C1880">
        <v>2014</v>
      </c>
      <c r="D1880" s="1">
        <v>42003</v>
      </c>
      <c r="E1880" s="1">
        <v>42064</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3">
      <c r="A1881">
        <v>1880</v>
      </c>
      <c r="B1881" t="s">
        <v>4685</v>
      </c>
      <c r="C1881">
        <v>2014</v>
      </c>
      <c r="D1881" s="1">
        <v>41727</v>
      </c>
      <c r="E1881" s="1">
        <v>41702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3">
      <c r="A1882">
        <v>1881</v>
      </c>
      <c r="B1882" t="s">
        <v>4686</v>
      </c>
      <c r="C1882">
        <v>2012</v>
      </c>
      <c r="D1882" s="1">
        <v>41032</v>
      </c>
      <c r="E1882" s="1">
        <v>41032</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3">
      <c r="A1883">
        <v>1882</v>
      </c>
      <c r="B1883" t="s">
        <v>4686</v>
      </c>
      <c r="C1883">
        <v>2012</v>
      </c>
      <c r="D1883" s="1">
        <v>41032</v>
      </c>
      <c r="E1883" s="1">
        <v>41032</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3">
      <c r="A1884">
        <v>1883</v>
      </c>
      <c r="B1884" t="s">
        <v>4686</v>
      </c>
      <c r="C1884">
        <v>2012</v>
      </c>
      <c r="D1884" s="1">
        <v>41032</v>
      </c>
      <c r="E1884" s="1">
        <v>41032</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3">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3">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3">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3">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3">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3">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3">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3">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3">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3">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3">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3">
      <c r="A1896">
        <v>1895</v>
      </c>
      <c r="B1896" t="s">
        <v>4707</v>
      </c>
      <c r="C1896">
        <v>2014</v>
      </c>
      <c r="D1896" s="1">
        <v>41710</v>
      </c>
      <c r="E1896" s="1">
        <v>41802</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3">
      <c r="A1897">
        <v>1896</v>
      </c>
      <c r="B1897" t="s">
        <v>4713</v>
      </c>
      <c r="C1897">
        <v>2012</v>
      </c>
      <c r="D1897" s="1">
        <v>41274</v>
      </c>
      <c r="E1897" s="1">
        <v>41365</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3">
      <c r="A1898">
        <v>1897</v>
      </c>
      <c r="B1898" t="s">
        <v>4715</v>
      </c>
      <c r="C1898">
        <v>2014</v>
      </c>
      <c r="D1898" s="1">
        <v>41739</v>
      </c>
      <c r="E1898" s="1">
        <v>41830</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3">
      <c r="A1899">
        <v>1898</v>
      </c>
      <c r="B1899" t="s">
        <v>4720</v>
      </c>
      <c r="C1899">
        <v>2011</v>
      </c>
      <c r="D1899" s="1">
        <v>40784</v>
      </c>
      <c r="E1899" s="1">
        <v>40583</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3">
      <c r="A1900">
        <v>1899</v>
      </c>
      <c r="B1900" t="s">
        <v>4720</v>
      </c>
      <c r="C1900">
        <v>2011</v>
      </c>
      <c r="D1900" s="1">
        <v>40784</v>
      </c>
      <c r="E1900" s="1">
        <v>40583</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3">
      <c r="A1901">
        <v>1900</v>
      </c>
      <c r="B1901" t="s">
        <v>4720</v>
      </c>
      <c r="C1901">
        <v>2011</v>
      </c>
      <c r="D1901" s="1">
        <v>40784</v>
      </c>
      <c r="E1901" s="1">
        <v>40583</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3">
      <c r="A1902">
        <v>1901</v>
      </c>
      <c r="B1902" t="s">
        <v>4725</v>
      </c>
      <c r="C1902">
        <v>2013</v>
      </c>
      <c r="D1902" s="1">
        <v>41455</v>
      </c>
      <c r="E1902" s="1">
        <v>41371</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3">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3">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3">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3">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3">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3">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3">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3">
      <c r="A1910">
        <v>1909</v>
      </c>
      <c r="B1910" t="s">
        <v>4739</v>
      </c>
      <c r="C1910">
        <v>2012</v>
      </c>
      <c r="D1910" s="1">
        <v>40970</v>
      </c>
      <c r="E1910" s="1">
        <v>41001</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3">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3">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3">
      <c r="A1913">
        <v>1912</v>
      </c>
      <c r="B1913" t="s">
        <v>4748</v>
      </c>
      <c r="C1913">
        <v>2014</v>
      </c>
      <c r="D1913" s="1">
        <v>41736</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3">
      <c r="A1914">
        <v>1913</v>
      </c>
      <c r="B1914" t="s">
        <v>4748</v>
      </c>
      <c r="C1914">
        <v>2014</v>
      </c>
      <c r="D1914" s="1">
        <v>41736</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3">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3">
      <c r="A1916">
        <v>1915</v>
      </c>
      <c r="B1916" t="s">
        <v>4756</v>
      </c>
      <c r="C1916">
        <v>2014</v>
      </c>
      <c r="D1916" s="1">
        <v>41644</v>
      </c>
      <c r="E1916" s="1">
        <v>41795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3">
      <c r="A1917">
        <v>1916</v>
      </c>
      <c r="B1917" t="s">
        <v>4756</v>
      </c>
      <c r="C1917">
        <v>2014</v>
      </c>
      <c r="D1917" s="1">
        <v>41644</v>
      </c>
      <c r="E1917" s="1">
        <v>41795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3">
      <c r="A1918">
        <v>1917</v>
      </c>
      <c r="B1918" t="s">
        <v>4756</v>
      </c>
      <c r="C1918">
        <v>2014</v>
      </c>
      <c r="D1918" s="1">
        <v>41644</v>
      </c>
      <c r="E1918" s="1">
        <v>41795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3">
      <c r="A1919">
        <v>1918</v>
      </c>
      <c r="B1919" t="s">
        <v>4759</v>
      </c>
      <c r="C1919">
        <v>2012</v>
      </c>
      <c r="D1919" s="1">
        <v>41132</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3">
      <c r="A1920">
        <v>1919</v>
      </c>
      <c r="B1920" t="s">
        <v>4760</v>
      </c>
      <c r="C1920">
        <v>2012</v>
      </c>
      <c r="D1920" s="1">
        <v>41212</v>
      </c>
      <c r="E1920" s="1">
        <v>40919</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3">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3">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3">
      <c r="A1923">
        <v>1922</v>
      </c>
      <c r="B1923" t="s">
        <v>4770</v>
      </c>
      <c r="C1923">
        <v>2012</v>
      </c>
      <c r="D1923" s="1">
        <v>40978</v>
      </c>
      <c r="E1923" s="1">
        <v>41162</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3">
      <c r="A1924">
        <v>1923</v>
      </c>
      <c r="B1924" t="s">
        <v>4773</v>
      </c>
      <c r="C1924">
        <v>2013</v>
      </c>
      <c r="D1924" s="1">
        <v>41524</v>
      </c>
      <c r="E1924" s="1">
        <v>41585</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3">
      <c r="A1925">
        <v>1924</v>
      </c>
      <c r="B1925" t="s">
        <v>4773</v>
      </c>
      <c r="C1925">
        <v>2013</v>
      </c>
      <c r="D1925" s="1">
        <v>41524</v>
      </c>
      <c r="E1925" s="1">
        <v>41585</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3">
      <c r="A1926">
        <v>1925</v>
      </c>
      <c r="B1926" t="s">
        <v>4778</v>
      </c>
      <c r="C1926">
        <v>2014</v>
      </c>
      <c r="D1926" s="1">
        <v>41802</v>
      </c>
      <c r="E1926" s="1">
        <v>41863</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3">
      <c r="A1927">
        <v>1926</v>
      </c>
      <c r="B1927" t="s">
        <v>4779</v>
      </c>
      <c r="C1927">
        <v>2014</v>
      </c>
      <c r="D1927" s="1">
        <v>41915</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3">
      <c r="A1928">
        <v>1927</v>
      </c>
      <c r="B1928" t="s">
        <v>4780</v>
      </c>
      <c r="C1928">
        <v>2013</v>
      </c>
      <c r="D1928" s="1">
        <v>41553</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3">
      <c r="A1929">
        <v>1928</v>
      </c>
      <c r="B1929" t="s">
        <v>4783</v>
      </c>
      <c r="C1929">
        <v>2014</v>
      </c>
      <c r="D1929" s="1">
        <v>41972</v>
      </c>
      <c r="E1929" s="1">
        <v>41682</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3">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3">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3">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3">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3">
      <c r="A1934">
        <v>1933</v>
      </c>
      <c r="B1934" t="s">
        <v>4790</v>
      </c>
      <c r="C1934">
        <v>2014</v>
      </c>
      <c r="D1934" s="1">
        <v>41828</v>
      </c>
      <c r="E1934" s="1">
        <v>41951</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3">
      <c r="A1935">
        <v>1934</v>
      </c>
      <c r="B1935" t="s">
        <v>4790</v>
      </c>
      <c r="C1935">
        <v>2014</v>
      </c>
      <c r="D1935" s="1">
        <v>41828</v>
      </c>
      <c r="E1935" s="1">
        <v>41951</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3">
      <c r="A1936">
        <v>1935</v>
      </c>
      <c r="B1936" t="s">
        <v>4793</v>
      </c>
      <c r="C1936">
        <v>2014</v>
      </c>
      <c r="D1936" s="1">
        <v>41971</v>
      </c>
      <c r="E1936" s="1">
        <v>41741</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3">
      <c r="A1937">
        <v>1936</v>
      </c>
      <c r="B1937" t="s">
        <v>4793</v>
      </c>
      <c r="C1937">
        <v>2014</v>
      </c>
      <c r="D1937" s="1">
        <v>41971</v>
      </c>
      <c r="E1937" s="1">
        <v>41741</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3">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3">
      <c r="A1939">
        <v>1938</v>
      </c>
      <c r="B1939" t="s">
        <v>4797</v>
      </c>
      <c r="C1939">
        <v>2013</v>
      </c>
      <c r="D1939" s="1">
        <v>41524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3">
      <c r="A1940">
        <v>1939</v>
      </c>
      <c r="B1940" t="s">
        <v>4797</v>
      </c>
      <c r="C1940">
        <v>2013</v>
      </c>
      <c r="D1940" s="1">
        <v>41524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3">
      <c r="A1941">
        <v>1940</v>
      </c>
      <c r="B1941" t="s">
        <v>4797</v>
      </c>
      <c r="C1941">
        <v>2013</v>
      </c>
      <c r="D1941" s="1">
        <v>41524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3">
      <c r="A1942">
        <v>1941</v>
      </c>
      <c r="B1942" t="s">
        <v>4797</v>
      </c>
      <c r="C1942">
        <v>2013</v>
      </c>
      <c r="D1942" s="1">
        <v>41524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3">
      <c r="A1943">
        <v>1942</v>
      </c>
      <c r="B1943" t="s">
        <v>4805</v>
      </c>
      <c r="C1943">
        <v>2014</v>
      </c>
      <c r="D1943" s="1">
        <v>41881</v>
      </c>
      <c r="E1943" s="1">
        <v>41679</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3">
      <c r="A1944">
        <v>1943</v>
      </c>
      <c r="B1944" t="s">
        <v>4805</v>
      </c>
      <c r="C1944">
        <v>2014</v>
      </c>
      <c r="D1944" s="1">
        <v>41881</v>
      </c>
      <c r="E1944" s="1">
        <v>41679</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3">
      <c r="A1945">
        <v>1944</v>
      </c>
      <c r="B1945" t="s">
        <v>4805</v>
      </c>
      <c r="C1945">
        <v>2014</v>
      </c>
      <c r="D1945" s="1">
        <v>41881</v>
      </c>
      <c r="E1945" s="1">
        <v>41679</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3">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3">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3">
      <c r="A1948">
        <v>1947</v>
      </c>
      <c r="B1948" t="s">
        <v>4807</v>
      </c>
      <c r="C1948">
        <v>2014</v>
      </c>
      <c r="D1948" s="1">
        <v>41707</v>
      </c>
      <c r="E1948" s="1">
        <v>41829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3">
      <c r="A1949">
        <v>1948</v>
      </c>
      <c r="B1949" t="s">
        <v>4807</v>
      </c>
      <c r="C1949">
        <v>2014</v>
      </c>
      <c r="D1949" s="1">
        <v>41707</v>
      </c>
      <c r="E1949" s="1">
        <v>41829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3">
      <c r="A1950">
        <v>1949</v>
      </c>
      <c r="B1950" t="s">
        <v>4807</v>
      </c>
      <c r="C1950">
        <v>2014</v>
      </c>
      <c r="D1950" s="1">
        <v>41707</v>
      </c>
      <c r="E1950" s="1">
        <v>41829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3">
      <c r="A1951">
        <v>1950</v>
      </c>
      <c r="B1951" t="s">
        <v>4807</v>
      </c>
      <c r="C1951">
        <v>2014</v>
      </c>
      <c r="D1951" s="1">
        <v>41707</v>
      </c>
      <c r="E1951" s="1">
        <v>41829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3">
      <c r="A1952">
        <v>1951</v>
      </c>
      <c r="B1952" t="s">
        <v>4807</v>
      </c>
      <c r="C1952">
        <v>2014</v>
      </c>
      <c r="D1952" s="1">
        <v>41707</v>
      </c>
      <c r="E1952" s="1">
        <v>41829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3">
      <c r="A1953">
        <v>1952</v>
      </c>
      <c r="B1953" t="s">
        <v>4807</v>
      </c>
      <c r="C1953">
        <v>2014</v>
      </c>
      <c r="D1953" s="1">
        <v>41707</v>
      </c>
      <c r="E1953" s="1">
        <v>41829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3">
      <c r="A1954">
        <v>1953</v>
      </c>
      <c r="B1954" t="s">
        <v>4807</v>
      </c>
      <c r="C1954">
        <v>2014</v>
      </c>
      <c r="D1954" s="1">
        <v>41707</v>
      </c>
      <c r="E1954" s="1">
        <v>41829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3">
      <c r="A1955">
        <v>1954</v>
      </c>
      <c r="B1955" t="s">
        <v>4807</v>
      </c>
      <c r="C1955">
        <v>2014</v>
      </c>
      <c r="D1955" s="1">
        <v>41707</v>
      </c>
      <c r="E1955" s="1">
        <v>41829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3">
      <c r="A1956">
        <v>1955</v>
      </c>
      <c r="B1956" t="s">
        <v>4807</v>
      </c>
      <c r="C1956">
        <v>2014</v>
      </c>
      <c r="D1956" s="1">
        <v>41707</v>
      </c>
      <c r="E1956" s="1">
        <v>41829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3">
      <c r="A1957">
        <v>1956</v>
      </c>
      <c r="B1957" t="s">
        <v>4807</v>
      </c>
      <c r="C1957">
        <v>2014</v>
      </c>
      <c r="D1957" s="1">
        <v>41707</v>
      </c>
      <c r="E1957" s="1">
        <v>41829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3">
      <c r="A1958">
        <v>1957</v>
      </c>
      <c r="B1958" t="s">
        <v>4807</v>
      </c>
      <c r="C1958">
        <v>2014</v>
      </c>
      <c r="D1958" s="1">
        <v>41707</v>
      </c>
      <c r="E1958" s="1">
        <v>41829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3">
      <c r="A1959">
        <v>1958</v>
      </c>
      <c r="B1959" t="s">
        <v>4807</v>
      </c>
      <c r="C1959">
        <v>2014</v>
      </c>
      <c r="D1959" s="1">
        <v>41707</v>
      </c>
      <c r="E1959" s="1">
        <v>41829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3">
      <c r="A1960">
        <v>1959</v>
      </c>
      <c r="B1960" t="s">
        <v>4814</v>
      </c>
      <c r="C1960">
        <v>2014</v>
      </c>
      <c r="D1960" s="1">
        <v>41952</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3">
      <c r="A1961">
        <v>1960</v>
      </c>
      <c r="B1961" t="s">
        <v>4814</v>
      </c>
      <c r="C1961">
        <v>2014</v>
      </c>
      <c r="D1961" s="1">
        <v>41952</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3">
      <c r="A1962">
        <v>1961</v>
      </c>
      <c r="B1962" t="s">
        <v>4814</v>
      </c>
      <c r="C1962">
        <v>2014</v>
      </c>
      <c r="D1962" s="1">
        <v>41952</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3">
      <c r="A1963">
        <v>1962</v>
      </c>
      <c r="B1963" t="s">
        <v>4814</v>
      </c>
      <c r="C1963">
        <v>2014</v>
      </c>
      <c r="D1963" s="1">
        <v>41952</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3">
      <c r="A1964">
        <v>1963</v>
      </c>
      <c r="B1964" t="s">
        <v>4814</v>
      </c>
      <c r="C1964">
        <v>2014</v>
      </c>
      <c r="D1964" s="1">
        <v>41952</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3">
      <c r="A1965">
        <v>1964</v>
      </c>
      <c r="B1965" t="s">
        <v>4814</v>
      </c>
      <c r="C1965">
        <v>2014</v>
      </c>
      <c r="D1965" s="1">
        <v>41952</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3">
      <c r="A1966">
        <v>1965</v>
      </c>
      <c r="B1966" t="s">
        <v>4814</v>
      </c>
      <c r="C1966">
        <v>2014</v>
      </c>
      <c r="D1966" s="1">
        <v>41952</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3">
      <c r="A1967">
        <v>1966</v>
      </c>
      <c r="B1967" t="s">
        <v>4814</v>
      </c>
      <c r="C1967">
        <v>2014</v>
      </c>
      <c r="D1967" s="1">
        <v>41952</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3">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3">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3">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3">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3">
      <c r="A1972">
        <v>1971</v>
      </c>
      <c r="B1972" t="s">
        <v>4828</v>
      </c>
      <c r="C1972">
        <v>2014</v>
      </c>
      <c r="D1972" s="1">
        <v>41825</v>
      </c>
      <c r="E1972" s="1">
        <v>41978</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3">
      <c r="A1973">
        <v>1972</v>
      </c>
      <c r="B1973" t="s">
        <v>4828</v>
      </c>
      <c r="C1973">
        <v>2014</v>
      </c>
      <c r="D1973" s="1">
        <v>41825</v>
      </c>
      <c r="E1973" s="1">
        <v>41978</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3">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3">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3">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3">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3">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3">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3">
      <c r="A1980">
        <v>1979</v>
      </c>
      <c r="B1980" t="s">
        <v>4841</v>
      </c>
      <c r="C1980">
        <v>2012</v>
      </c>
      <c r="D1980" s="1">
        <v>41126</v>
      </c>
      <c r="E1980" s="1">
        <v>41248</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3">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3">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3">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3">
      <c r="A1984">
        <v>1983</v>
      </c>
      <c r="B1984" t="s">
        <v>4846</v>
      </c>
      <c r="C1984">
        <v>2011</v>
      </c>
      <c r="D1984" s="1">
        <v>40614</v>
      </c>
      <c r="E1984" s="1">
        <v>40798</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3">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3">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3">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3">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3">
      <c r="A1989">
        <v>1988</v>
      </c>
      <c r="B1989" t="s">
        <v>4854</v>
      </c>
      <c r="C1989">
        <v>2012</v>
      </c>
      <c r="D1989" s="1">
        <v>41163</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3">
      <c r="A1990">
        <v>1989</v>
      </c>
      <c r="B1990" t="s">
        <v>4854</v>
      </c>
      <c r="C1990">
        <v>2012</v>
      </c>
      <c r="D1990" s="1">
        <v>41163</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3">
      <c r="A1991">
        <v>1990</v>
      </c>
      <c r="B1991" t="s">
        <v>4854</v>
      </c>
      <c r="C1991">
        <v>2012</v>
      </c>
      <c r="D1991" s="1">
        <v>41163</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3">
      <c r="A1992">
        <v>1991</v>
      </c>
      <c r="B1992" t="s">
        <v>4854</v>
      </c>
      <c r="C1992">
        <v>2012</v>
      </c>
      <c r="D1992" s="1">
        <v>41163</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3">
      <c r="A1993">
        <v>1992</v>
      </c>
      <c r="B1993" t="s">
        <v>4862</v>
      </c>
      <c r="C1993">
        <v>2014</v>
      </c>
      <c r="D1993" s="1">
        <v>41695</v>
      </c>
      <c r="E1993" s="1">
        <v>41642</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3">
      <c r="A1994">
        <v>1993</v>
      </c>
      <c r="B1994" t="s">
        <v>4863</v>
      </c>
      <c r="C1994">
        <v>2014</v>
      </c>
      <c r="D1994" s="1">
        <v>41816</v>
      </c>
      <c r="E1994" s="1">
        <v>41705</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3">
      <c r="A1995">
        <v>1994</v>
      </c>
      <c r="B1995" t="s">
        <v>4863</v>
      </c>
      <c r="C1995">
        <v>2014</v>
      </c>
      <c r="D1995" s="1">
        <v>41816</v>
      </c>
      <c r="E1995" s="1">
        <v>41705</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3">
      <c r="A1996">
        <v>1995</v>
      </c>
      <c r="B1996" t="s">
        <v>4863</v>
      </c>
      <c r="C1996">
        <v>2014</v>
      </c>
      <c r="D1996" s="1">
        <v>41816</v>
      </c>
      <c r="E1996" s="1">
        <v>41705</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3">
      <c r="A1997">
        <v>1996</v>
      </c>
      <c r="B1997" t="s">
        <v>4868</v>
      </c>
      <c r="C1997">
        <v>2014</v>
      </c>
      <c r="D1997" s="1">
        <v>41710</v>
      </c>
      <c r="E1997" s="1">
        <v>41771</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3">
      <c r="A1998">
        <v>1997</v>
      </c>
      <c r="B1998" t="s">
        <v>4868</v>
      </c>
      <c r="C1998">
        <v>2014</v>
      </c>
      <c r="D1998" s="1">
        <v>41710</v>
      </c>
      <c r="E1998" s="1">
        <v>41771</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3">
      <c r="A1999">
        <v>1998</v>
      </c>
      <c r="B1999" t="s">
        <v>4873</v>
      </c>
      <c r="C1999">
        <v>2011</v>
      </c>
      <c r="D1999" s="1">
        <v>40726</v>
      </c>
      <c r="E1999" s="1">
        <v>40818</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3">
      <c r="A2000">
        <v>1999</v>
      </c>
      <c r="B2000" t="s">
        <v>4873</v>
      </c>
      <c r="C2000">
        <v>2011</v>
      </c>
      <c r="D2000" s="1">
        <v>40726</v>
      </c>
      <c r="E2000" s="1">
        <v>40818</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3">
      <c r="A2001">
        <v>2000</v>
      </c>
      <c r="B2001" t="s">
        <v>4873</v>
      </c>
      <c r="C2001">
        <v>2011</v>
      </c>
      <c r="D2001" s="1">
        <v>40726</v>
      </c>
      <c r="E2001" s="1">
        <v>40818</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3">
      <c r="A2002">
        <v>2001</v>
      </c>
      <c r="B2002" t="s">
        <v>4875</v>
      </c>
      <c r="C2002">
        <v>2014</v>
      </c>
      <c r="D2002" s="1">
        <v>41977</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3">
      <c r="A2003">
        <v>2002</v>
      </c>
      <c r="B2003" t="s">
        <v>4875</v>
      </c>
      <c r="C2003">
        <v>2014</v>
      </c>
      <c r="D2003" s="1">
        <v>41977</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3">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3">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3">
      <c r="A2006">
        <v>2005</v>
      </c>
      <c r="B2006" t="s">
        <v>4879</v>
      </c>
      <c r="C2006">
        <v>2014</v>
      </c>
      <c r="D2006" s="1">
        <v>41977</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3">
      <c r="A2007">
        <v>2006</v>
      </c>
      <c r="B2007" t="s">
        <v>4881</v>
      </c>
      <c r="C2007">
        <v>2011</v>
      </c>
      <c r="D2007" s="1">
        <v>40908</v>
      </c>
      <c r="E2007" s="1">
        <v>41000</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3">
      <c r="A2008">
        <v>2007</v>
      </c>
      <c r="B2008" t="s">
        <v>4881</v>
      </c>
      <c r="C2008">
        <v>2011</v>
      </c>
      <c r="D2008" s="1">
        <v>40908</v>
      </c>
      <c r="E2008" s="1">
        <v>41000</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3">
      <c r="A2009">
        <v>2008</v>
      </c>
      <c r="B2009" t="s">
        <v>4882</v>
      </c>
      <c r="C2009">
        <v>2014</v>
      </c>
      <c r="D2009" s="1">
        <v>41737</v>
      </c>
      <c r="E2009" s="1">
        <v>41767</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3">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3">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3">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3">
      <c r="A2013">
        <v>2012</v>
      </c>
      <c r="B2013" t="s">
        <v>4887</v>
      </c>
      <c r="C2013">
        <v>2012</v>
      </c>
      <c r="D2013" s="1">
        <v>41225</v>
      </c>
      <c r="E2013" s="1">
        <v>41225</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3">
      <c r="A2014">
        <v>2013</v>
      </c>
      <c r="B2014" t="s">
        <v>4887</v>
      </c>
      <c r="C2014">
        <v>2012</v>
      </c>
      <c r="D2014" s="1">
        <v>41225</v>
      </c>
      <c r="E2014" s="1">
        <v>41225</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3">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3">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3">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3">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3">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3">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3">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3">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3">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3">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3">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3">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3">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3">
      <c r="A2028">
        <v>2027</v>
      </c>
      <c r="B2028" t="s">
        <v>4904</v>
      </c>
      <c r="C2028">
        <v>2013</v>
      </c>
      <c r="D2028" s="1">
        <v>41526</v>
      </c>
      <c r="E2028" s="1">
        <v>41587</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3">
      <c r="A2029">
        <v>2028</v>
      </c>
      <c r="B2029" t="s">
        <v>4904</v>
      </c>
      <c r="C2029">
        <v>2013</v>
      </c>
      <c r="D2029" s="1">
        <v>41526</v>
      </c>
      <c r="E2029" s="1">
        <v>41587</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3">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3">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3">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3">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3">
      <c r="A2034">
        <v>2033</v>
      </c>
      <c r="B2034" t="s">
        <v>4909</v>
      </c>
      <c r="C2034">
        <v>2013</v>
      </c>
      <c r="D2034" s="1">
        <v>41559</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3">
      <c r="A2035">
        <v>2034</v>
      </c>
      <c r="B2035" t="s">
        <v>4909</v>
      </c>
      <c r="C2035">
        <v>2013</v>
      </c>
      <c r="D2035" s="1">
        <v>41559</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3">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3">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3">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3">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3">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3">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3">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3">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3">
      <c r="A2044">
        <v>2043</v>
      </c>
      <c r="B2044" t="s">
        <v>4918</v>
      </c>
      <c r="C2044">
        <v>2012</v>
      </c>
      <c r="D2044" s="1">
        <v>40949</v>
      </c>
      <c r="E2044" s="1">
        <v>41131</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3">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3">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3">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3">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3">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3">
      <c r="A2050">
        <v>2049</v>
      </c>
      <c r="B2050" t="s">
        <v>4927</v>
      </c>
      <c r="C2050">
        <v>2012</v>
      </c>
      <c r="D2050" s="1">
        <v>41220</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3">
      <c r="A2051">
        <v>2050</v>
      </c>
      <c r="B2051" t="s">
        <v>4927</v>
      </c>
      <c r="C2051">
        <v>2012</v>
      </c>
      <c r="D2051" s="1">
        <v>41220</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3">
      <c r="A2052">
        <v>2051</v>
      </c>
      <c r="B2052" t="s">
        <v>4927</v>
      </c>
      <c r="C2052">
        <v>2012</v>
      </c>
      <c r="D2052" s="1">
        <v>41220</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3">
      <c r="A2053">
        <v>2052</v>
      </c>
      <c r="B2053" t="s">
        <v>4927</v>
      </c>
      <c r="C2053">
        <v>2012</v>
      </c>
      <c r="D2053" s="1">
        <v>41220</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3">
      <c r="A2054">
        <v>2053</v>
      </c>
      <c r="B2054" t="s">
        <v>4927</v>
      </c>
      <c r="C2054">
        <v>2012</v>
      </c>
      <c r="D2054" s="1">
        <v>41220</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3">
      <c r="A2055">
        <v>2054</v>
      </c>
      <c r="B2055" t="s">
        <v>4927</v>
      </c>
      <c r="C2055">
        <v>2012</v>
      </c>
      <c r="D2055" s="1">
        <v>41220</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3">
      <c r="A2056">
        <v>2055</v>
      </c>
      <c r="B2056" t="s">
        <v>4932</v>
      </c>
      <c r="C2056">
        <v>2013</v>
      </c>
      <c r="D2056" s="1">
        <v>41317</v>
      </c>
      <c r="E2056" s="1">
        <v>41498</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3">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3">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3">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3">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3">
      <c r="A2061">
        <v>2060</v>
      </c>
      <c r="B2061" t="s">
        <v>4936</v>
      </c>
      <c r="C2061">
        <v>2011</v>
      </c>
      <c r="D2061" s="1">
        <v>40847</v>
      </c>
      <c r="E2061" s="1">
        <v>40644</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3">
      <c r="A2062">
        <v>2061</v>
      </c>
      <c r="B2062" t="s">
        <v>4936</v>
      </c>
      <c r="C2062">
        <v>2011</v>
      </c>
      <c r="D2062" s="1">
        <v>40847</v>
      </c>
      <c r="E2062" s="1">
        <v>40644</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3">
      <c r="A2063">
        <v>2062</v>
      </c>
      <c r="B2063" t="s">
        <v>4936</v>
      </c>
      <c r="C2063">
        <v>2011</v>
      </c>
      <c r="D2063" s="1">
        <v>40847</v>
      </c>
      <c r="E2063" s="1">
        <v>40644</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3">
      <c r="A2064">
        <v>2063</v>
      </c>
      <c r="B2064" t="s">
        <v>4936</v>
      </c>
      <c r="C2064">
        <v>2011</v>
      </c>
      <c r="D2064" s="1">
        <v>40847</v>
      </c>
      <c r="E2064" s="1">
        <v>40644</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3">
      <c r="A2065">
        <v>2064</v>
      </c>
      <c r="B2065" t="s">
        <v>4936</v>
      </c>
      <c r="C2065">
        <v>2011</v>
      </c>
      <c r="D2065" s="1">
        <v>40847</v>
      </c>
      <c r="E2065" s="1">
        <v>40644</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3">
      <c r="A2066">
        <v>2065</v>
      </c>
      <c r="B2066" t="s">
        <v>4936</v>
      </c>
      <c r="C2066">
        <v>2011</v>
      </c>
      <c r="D2066" s="1">
        <v>40847</v>
      </c>
      <c r="E2066" s="1">
        <v>40644</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3">
      <c r="A2067">
        <v>2066</v>
      </c>
      <c r="B2067" t="s">
        <v>4936</v>
      </c>
      <c r="C2067">
        <v>2011</v>
      </c>
      <c r="D2067" s="1">
        <v>40847</v>
      </c>
      <c r="E2067" s="1">
        <v>40644</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3">
      <c r="A2068">
        <v>2067</v>
      </c>
      <c r="B2068" t="s">
        <v>4936</v>
      </c>
      <c r="C2068">
        <v>2011</v>
      </c>
      <c r="D2068" s="1">
        <v>40847</v>
      </c>
      <c r="E2068" s="1">
        <v>40644</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3">
      <c r="A2069">
        <v>2068</v>
      </c>
      <c r="B2069" t="s">
        <v>4936</v>
      </c>
      <c r="C2069">
        <v>2011</v>
      </c>
      <c r="D2069" s="1">
        <v>40847</v>
      </c>
      <c r="E2069" s="1">
        <v>40644</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3">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3">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3">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3">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3">
      <c r="A2074">
        <v>2073</v>
      </c>
      <c r="B2074" t="s">
        <v>4958</v>
      </c>
      <c r="C2074">
        <v>2013</v>
      </c>
      <c r="D2074" s="1">
        <v>41605</v>
      </c>
      <c r="E2074" s="1">
        <v>41345</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3">
      <c r="A2075">
        <v>2074</v>
      </c>
      <c r="B2075" t="s">
        <v>4961</v>
      </c>
      <c r="C2075">
        <v>2014</v>
      </c>
      <c r="D2075" s="1">
        <v>41862</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3">
      <c r="A2076">
        <v>2075</v>
      </c>
      <c r="B2076" t="s">
        <v>4961</v>
      </c>
      <c r="C2076">
        <v>2014</v>
      </c>
      <c r="D2076" s="1">
        <v>41862</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3">
      <c r="A2077">
        <v>2076</v>
      </c>
      <c r="B2077" t="s">
        <v>4966</v>
      </c>
      <c r="C2077">
        <v>2011</v>
      </c>
      <c r="D2077" s="1">
        <v>40555</v>
      </c>
      <c r="E2077" s="1">
        <v>40675</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3">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3">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3">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3">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3">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3">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3">
      <c r="A2084">
        <v>2083</v>
      </c>
      <c r="B2084" t="s">
        <v>4973</v>
      </c>
      <c r="C2084">
        <v>2014</v>
      </c>
      <c r="D2084" s="1">
        <v>41694</v>
      </c>
      <c r="E2084" s="1">
        <v>41673</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3">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3">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3">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3">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3">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3">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3">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3">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3">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3">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3">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3">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3">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3">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3">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3">
      <c r="A2100">
        <v>2099</v>
      </c>
      <c r="B2100" t="s">
        <v>4998</v>
      </c>
      <c r="C2100">
        <v>2014</v>
      </c>
      <c r="D2100" s="1">
        <v>41860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3">
      <c r="A2101">
        <v>2100</v>
      </c>
      <c r="B2101" t="s">
        <v>4998</v>
      </c>
      <c r="C2101">
        <v>2014</v>
      </c>
      <c r="D2101" s="1">
        <v>41860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3">
      <c r="A2102">
        <v>2101</v>
      </c>
      <c r="B2102" t="s">
        <v>4999</v>
      </c>
      <c r="C2102">
        <v>2011</v>
      </c>
      <c r="D2102" s="1">
        <v>40819</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3">
      <c r="A2103">
        <v>2102</v>
      </c>
      <c r="B2103" t="s">
        <v>4999</v>
      </c>
      <c r="C2103">
        <v>2011</v>
      </c>
      <c r="D2103" s="1">
        <v>40819</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3">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3">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3">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3">
      <c r="A2107">
        <v>2106</v>
      </c>
      <c r="B2107" t="s">
        <v>5007</v>
      </c>
      <c r="C2107">
        <v>2011</v>
      </c>
      <c r="D2107" s="1">
        <v>40816</v>
      </c>
      <c r="E2107" s="1">
        <v>40673</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3">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3">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3">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3">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3">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3">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3">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3">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3">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3">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3">
      <c r="A2118">
        <v>2117</v>
      </c>
      <c r="B2118" t="s">
        <v>5021</v>
      </c>
      <c r="C2118">
        <v>2012</v>
      </c>
      <c r="D2118" s="1">
        <v>41253</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3">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3">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3">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3">
      <c r="A2122">
        <v>2121</v>
      </c>
      <c r="B2122" t="s">
        <v>5027</v>
      </c>
      <c r="C2122">
        <v>2014</v>
      </c>
      <c r="D2122" s="1">
        <v>41852</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3">
      <c r="A2123">
        <v>2122</v>
      </c>
      <c r="B2123" t="s">
        <v>5029</v>
      </c>
      <c r="C2123">
        <v>2014</v>
      </c>
      <c r="D2123" s="1">
        <v>41923</v>
      </c>
      <c r="E2123" s="1">
        <v>41984</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3">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3">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3">
      <c r="A2126">
        <v>2125</v>
      </c>
      <c r="B2126" t="s">
        <v>5032</v>
      </c>
      <c r="C2126">
        <v>2014</v>
      </c>
      <c r="D2126" s="1">
        <v>41682</v>
      </c>
      <c r="E2126" s="1">
        <v>41802</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3">
      <c r="A2127">
        <v>2126</v>
      </c>
      <c r="B2127" t="s">
        <v>5032</v>
      </c>
      <c r="C2127">
        <v>2014</v>
      </c>
      <c r="D2127" s="1">
        <v>41682</v>
      </c>
      <c r="E2127" s="1">
        <v>41802</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3">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3">
      <c r="A2129">
        <v>2128</v>
      </c>
      <c r="B2129" t="s">
        <v>5040</v>
      </c>
      <c r="C2129">
        <v>2012</v>
      </c>
      <c r="D2129" s="1">
        <v>41009</v>
      </c>
      <c r="E2129" s="1">
        <v>41162</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3">
      <c r="A2130">
        <v>2129</v>
      </c>
      <c r="B2130" t="s">
        <v>5040</v>
      </c>
      <c r="C2130">
        <v>2012</v>
      </c>
      <c r="D2130" s="1">
        <v>41009</v>
      </c>
      <c r="E2130" s="1">
        <v>41162</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3">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3">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3">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3">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3">
      <c r="A2135">
        <v>2134</v>
      </c>
      <c r="B2135" t="s">
        <v>5053</v>
      </c>
      <c r="C2135">
        <v>2012</v>
      </c>
      <c r="D2135" s="1">
        <v>41243</v>
      </c>
      <c r="E2135" s="1">
        <v>41011</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3">
      <c r="A2136">
        <v>2135</v>
      </c>
      <c r="B2136" t="s">
        <v>5053</v>
      </c>
      <c r="C2136">
        <v>2012</v>
      </c>
      <c r="D2136" s="1">
        <v>41243</v>
      </c>
      <c r="E2136" s="1">
        <v>41011</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3">
      <c r="A2137">
        <v>2136</v>
      </c>
      <c r="B2137" t="s">
        <v>5053</v>
      </c>
      <c r="C2137">
        <v>2012</v>
      </c>
      <c r="D2137" s="1">
        <v>41243</v>
      </c>
      <c r="E2137" s="1">
        <v>41011</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3">
      <c r="A2138">
        <v>2137</v>
      </c>
      <c r="B2138" t="s">
        <v>5058</v>
      </c>
      <c r="C2138">
        <v>2012</v>
      </c>
      <c r="D2138" s="1">
        <v>41274</v>
      </c>
      <c r="E2138" s="1">
        <v>41395</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3">
      <c r="A2139">
        <v>2138</v>
      </c>
      <c r="B2139" t="s">
        <v>5058</v>
      </c>
      <c r="C2139">
        <v>2012</v>
      </c>
      <c r="D2139" s="1">
        <v>41274</v>
      </c>
      <c r="E2139" s="1">
        <v>41395</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3">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3">
      <c r="A2141">
        <v>2140</v>
      </c>
      <c r="B2141" t="s">
        <v>5064</v>
      </c>
      <c r="C2141">
        <v>2011</v>
      </c>
      <c r="D2141" s="1">
        <v>40700</v>
      </c>
      <c r="E2141" s="1">
        <v>40853</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3">
      <c r="A2142">
        <v>2141</v>
      </c>
      <c r="B2142" t="s">
        <v>5064</v>
      </c>
      <c r="C2142">
        <v>2011</v>
      </c>
      <c r="D2142" s="1">
        <v>40700</v>
      </c>
      <c r="E2142" s="1">
        <v>40853</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3">
      <c r="A2143">
        <v>2142</v>
      </c>
      <c r="B2143" t="s">
        <v>5064</v>
      </c>
      <c r="C2143">
        <v>2011</v>
      </c>
      <c r="D2143" s="1">
        <v>40700</v>
      </c>
      <c r="E2143" s="1">
        <v>40853</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3">
      <c r="A2144">
        <v>2143</v>
      </c>
      <c r="B2144" t="s">
        <v>5069</v>
      </c>
      <c r="C2144">
        <v>2013</v>
      </c>
      <c r="D2144" s="1">
        <v>41314</v>
      </c>
      <c r="E2144" s="1">
        <v>41434</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3">
      <c r="A2145">
        <v>2144</v>
      </c>
      <c r="B2145" t="s">
        <v>5069</v>
      </c>
      <c r="C2145">
        <v>2013</v>
      </c>
      <c r="D2145" s="1">
        <v>41314</v>
      </c>
      <c r="E2145" s="1">
        <v>41434</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3">
      <c r="A2146">
        <v>2145</v>
      </c>
      <c r="B2146" t="s">
        <v>5069</v>
      </c>
      <c r="C2146">
        <v>2013</v>
      </c>
      <c r="D2146" s="1">
        <v>41314</v>
      </c>
      <c r="E2146" s="1">
        <v>41434</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3">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3">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3">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3">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3">
      <c r="A2151">
        <v>2150</v>
      </c>
      <c r="B2151" t="s">
        <v>5073</v>
      </c>
      <c r="C2151">
        <v>2014</v>
      </c>
      <c r="D2151" s="1">
        <v>41643</v>
      </c>
      <c r="E2151" s="1">
        <v>41794</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3">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3">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3">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3">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3">
      <c r="A2156">
        <v>2155</v>
      </c>
      <c r="B2156" t="s">
        <v>5086</v>
      </c>
      <c r="C2156">
        <v>2013</v>
      </c>
      <c r="D2156" s="1">
        <v>41279</v>
      </c>
      <c r="E2156" s="1">
        <v>41430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3">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3">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3">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3">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3">
      <c r="A2161">
        <v>2160</v>
      </c>
      <c r="B2161" t="s">
        <v>5092</v>
      </c>
      <c r="C2161">
        <v>2013</v>
      </c>
      <c r="D2161" s="1">
        <v>41373</v>
      </c>
      <c r="E2161" s="1">
        <v>41556</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3">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3">
      <c r="A2163">
        <v>2162</v>
      </c>
      <c r="B2163" t="s">
        <v>5094</v>
      </c>
      <c r="C2163">
        <v>2013</v>
      </c>
      <c r="D2163" s="1">
        <v>41456</v>
      </c>
      <c r="E2163" s="1">
        <v>41609</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3">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3">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3">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3">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3">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3">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3">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3">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3">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3">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3">
      <c r="A2174">
        <v>2173</v>
      </c>
      <c r="B2174" t="s">
        <v>5109</v>
      </c>
      <c r="C2174">
        <v>2011</v>
      </c>
      <c r="D2174" s="1">
        <v>40551</v>
      </c>
      <c r="E2174" s="1">
        <v>40610</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3">
      <c r="A2175">
        <v>2174</v>
      </c>
      <c r="B2175" t="s">
        <v>5114</v>
      </c>
      <c r="C2175">
        <v>2013</v>
      </c>
      <c r="D2175" s="1">
        <v>41486</v>
      </c>
      <c r="E2175" s="1">
        <v>41402</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3">
      <c r="A2176">
        <v>2175</v>
      </c>
      <c r="B2176" t="s">
        <v>5115</v>
      </c>
      <c r="C2176">
        <v>2012</v>
      </c>
      <c r="D2176" s="1">
        <v>41120</v>
      </c>
      <c r="E2176" s="1">
        <v>40976</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3">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3">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3">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3">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3">
      <c r="A2181">
        <v>2180</v>
      </c>
      <c r="B2181" t="s">
        <v>5122</v>
      </c>
      <c r="C2181">
        <v>2013</v>
      </c>
      <c r="D2181" s="1">
        <v>41491</v>
      </c>
      <c r="E2181" s="1">
        <v>41613</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3">
      <c r="A2182">
        <v>2181</v>
      </c>
      <c r="B2182" t="s">
        <v>5122</v>
      </c>
      <c r="C2182">
        <v>2013</v>
      </c>
      <c r="D2182" s="1">
        <v>41491</v>
      </c>
      <c r="E2182" s="1">
        <v>41613</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3">
      <c r="A2183">
        <v>2182</v>
      </c>
      <c r="B2183" t="s">
        <v>5122</v>
      </c>
      <c r="C2183">
        <v>2013</v>
      </c>
      <c r="D2183" s="1">
        <v>41491</v>
      </c>
      <c r="E2183" s="1">
        <v>41613</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3">
      <c r="A2184">
        <v>2183</v>
      </c>
      <c r="B2184" t="s">
        <v>5122</v>
      </c>
      <c r="C2184">
        <v>2013</v>
      </c>
      <c r="D2184" s="1">
        <v>41491</v>
      </c>
      <c r="E2184" s="1">
        <v>41613</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3">
      <c r="A2185">
        <v>2184</v>
      </c>
      <c r="B2185" t="s">
        <v>5122</v>
      </c>
      <c r="C2185">
        <v>2013</v>
      </c>
      <c r="D2185" s="1">
        <v>41491</v>
      </c>
      <c r="E2185" s="1">
        <v>41613</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3">
      <c r="A2186">
        <v>2185</v>
      </c>
      <c r="B2186" t="s">
        <v>5122</v>
      </c>
      <c r="C2186">
        <v>2013</v>
      </c>
      <c r="D2186" s="1">
        <v>41491</v>
      </c>
      <c r="E2186" s="1">
        <v>41613</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3">
      <c r="A2187">
        <v>2186</v>
      </c>
      <c r="B2187" t="s">
        <v>5125</v>
      </c>
      <c r="C2187">
        <v>2014</v>
      </c>
      <c r="D2187" s="1">
        <v>41678</v>
      </c>
      <c r="E2187" s="1">
        <v>41767</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3">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3">
      <c r="A2189">
        <v>2188</v>
      </c>
      <c r="B2189" t="s">
        <v>5129</v>
      </c>
      <c r="C2189">
        <v>2014</v>
      </c>
      <c r="D2189" s="1">
        <v>41951</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3">
      <c r="A2190">
        <v>2189</v>
      </c>
      <c r="B2190" t="s">
        <v>5129</v>
      </c>
      <c r="C2190">
        <v>2014</v>
      </c>
      <c r="D2190" s="1">
        <v>41951</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3">
      <c r="A2191">
        <v>2190</v>
      </c>
      <c r="B2191" t="s">
        <v>5129</v>
      </c>
      <c r="C2191">
        <v>2014</v>
      </c>
      <c r="D2191" s="1">
        <v>41951</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3">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3">
      <c r="A2193">
        <v>2192</v>
      </c>
      <c r="B2193" t="s">
        <v>5133</v>
      </c>
      <c r="C2193">
        <v>2013</v>
      </c>
      <c r="D2193" s="1">
        <v>41590</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3">
      <c r="A2194">
        <v>2193</v>
      </c>
      <c r="B2194" t="s">
        <v>5133</v>
      </c>
      <c r="C2194">
        <v>2013</v>
      </c>
      <c r="D2194" s="1">
        <v>41590</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3">
      <c r="A2195">
        <v>2194</v>
      </c>
      <c r="B2195" t="s">
        <v>5133</v>
      </c>
      <c r="C2195">
        <v>2013</v>
      </c>
      <c r="D2195" s="1">
        <v>41590</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3">
      <c r="A2196">
        <v>2195</v>
      </c>
      <c r="B2196" t="s">
        <v>5133</v>
      </c>
      <c r="C2196">
        <v>2013</v>
      </c>
      <c r="D2196" s="1">
        <v>41590</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3">
      <c r="A2197">
        <v>2196</v>
      </c>
      <c r="B2197" t="s">
        <v>5133</v>
      </c>
      <c r="C2197">
        <v>2013</v>
      </c>
      <c r="D2197" s="1">
        <v>41590</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3">
      <c r="A2198">
        <v>2197</v>
      </c>
      <c r="B2198" t="s">
        <v>5136</v>
      </c>
      <c r="C2198">
        <v>2013</v>
      </c>
      <c r="D2198" s="1">
        <v>41317</v>
      </c>
      <c r="E2198" s="1">
        <v>41467</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3">
      <c r="A2199">
        <v>2198</v>
      </c>
      <c r="B2199" t="s">
        <v>5138</v>
      </c>
      <c r="C2199">
        <v>2011</v>
      </c>
      <c r="D2199" s="1">
        <v>40875</v>
      </c>
      <c r="E2199" s="1">
        <v>40645</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3">
      <c r="A2200">
        <v>2199</v>
      </c>
      <c r="B2200" t="s">
        <v>5139</v>
      </c>
      <c r="C2200">
        <v>2012</v>
      </c>
      <c r="D2200" s="1">
        <v>40996</v>
      </c>
      <c r="E2200" s="1">
        <v>40943</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3">
      <c r="A2201">
        <v>2200</v>
      </c>
      <c r="B2201" t="s">
        <v>5139</v>
      </c>
      <c r="C2201">
        <v>2012</v>
      </c>
      <c r="D2201" s="1">
        <v>40996</v>
      </c>
      <c r="E2201" s="1">
        <v>40943</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3">
      <c r="A2202">
        <v>2201</v>
      </c>
      <c r="B2202" t="s">
        <v>5140</v>
      </c>
      <c r="C2202">
        <v>2011</v>
      </c>
      <c r="D2202" s="1">
        <v>40549</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3">
      <c r="A2203">
        <v>2202</v>
      </c>
      <c r="B2203" t="s">
        <v>5140</v>
      </c>
      <c r="C2203">
        <v>2011</v>
      </c>
      <c r="D2203" s="1">
        <v>40549</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3">
      <c r="A2204">
        <v>2203</v>
      </c>
      <c r="B2204" t="s">
        <v>5142</v>
      </c>
      <c r="C2204">
        <v>2012</v>
      </c>
      <c r="D2204" s="1">
        <v>41069</v>
      </c>
      <c r="E2204" s="1">
        <v>41252</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3">
      <c r="A2205">
        <v>2204</v>
      </c>
      <c r="B2205" t="s">
        <v>5142</v>
      </c>
      <c r="C2205">
        <v>2012</v>
      </c>
      <c r="D2205" s="1">
        <v>41069</v>
      </c>
      <c r="E2205" s="1">
        <v>41252</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3">
      <c r="A2206">
        <v>2205</v>
      </c>
      <c r="B2206" t="s">
        <v>5145</v>
      </c>
      <c r="C2206">
        <v>2012</v>
      </c>
      <c r="D2206" s="1">
        <v>41089</v>
      </c>
      <c r="E2206" s="1">
        <v>41036</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3">
      <c r="A2207">
        <v>2206</v>
      </c>
      <c r="B2207" t="s">
        <v>5147</v>
      </c>
      <c r="C2207">
        <v>2013</v>
      </c>
      <c r="D2207" s="1">
        <v>41587</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3">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3">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3">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3">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3">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3">
      <c r="A2213">
        <v>2212</v>
      </c>
      <c r="B2213" t="s">
        <v>5159</v>
      </c>
      <c r="C2213">
        <v>2013</v>
      </c>
      <c r="D2213" s="1">
        <v>41606</v>
      </c>
      <c r="E2213" s="1">
        <v>41286</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3">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3">
      <c r="A2215">
        <v>2214</v>
      </c>
      <c r="B2215" t="s">
        <v>5164</v>
      </c>
      <c r="C2215">
        <v>2014</v>
      </c>
      <c r="D2215" s="1">
        <v>41680</v>
      </c>
      <c r="E2215" s="1">
        <v>41708</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3">
      <c r="A2216">
        <v>2215</v>
      </c>
      <c r="B2216" t="s">
        <v>5164</v>
      </c>
      <c r="C2216">
        <v>2014</v>
      </c>
      <c r="D2216" s="1">
        <v>41680</v>
      </c>
      <c r="E2216" s="1">
        <v>41708</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3">
      <c r="A2217">
        <v>2216</v>
      </c>
      <c r="B2217" t="s">
        <v>5164</v>
      </c>
      <c r="C2217">
        <v>2014</v>
      </c>
      <c r="D2217" s="1">
        <v>41680</v>
      </c>
      <c r="E2217" s="1">
        <v>41708</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3">
      <c r="A2218">
        <v>2217</v>
      </c>
      <c r="B2218" t="s">
        <v>5164</v>
      </c>
      <c r="C2218">
        <v>2014</v>
      </c>
      <c r="D2218" s="1">
        <v>41680</v>
      </c>
      <c r="E2218" s="1">
        <v>41708</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3">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3">
      <c r="A2220">
        <v>2219</v>
      </c>
      <c r="B2220" t="s">
        <v>5172</v>
      </c>
      <c r="C2220">
        <v>2014</v>
      </c>
      <c r="D2220" s="1">
        <v>41849</v>
      </c>
      <c r="E2220" s="1">
        <v>41678</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3">
      <c r="A2221">
        <v>2220</v>
      </c>
      <c r="B2221" t="s">
        <v>5172</v>
      </c>
      <c r="C2221">
        <v>2014</v>
      </c>
      <c r="D2221" s="1">
        <v>41849</v>
      </c>
      <c r="E2221" s="1">
        <v>41678</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3">
      <c r="A2222">
        <v>2221</v>
      </c>
      <c r="B2222" t="s">
        <v>5172</v>
      </c>
      <c r="C2222">
        <v>2014</v>
      </c>
      <c r="D2222" s="1">
        <v>41849</v>
      </c>
      <c r="E2222" s="1">
        <v>41678</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3">
      <c r="A2223">
        <v>2222</v>
      </c>
      <c r="B2223" t="s">
        <v>5175</v>
      </c>
      <c r="C2223">
        <v>2012</v>
      </c>
      <c r="D2223" s="1">
        <v>41072</v>
      </c>
      <c r="E2223" s="1">
        <v>41072</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3">
      <c r="A2224">
        <v>2223</v>
      </c>
      <c r="B2224" t="s">
        <v>5175</v>
      </c>
      <c r="C2224">
        <v>2012</v>
      </c>
      <c r="D2224" s="1">
        <v>41072</v>
      </c>
      <c r="E2224" s="1">
        <v>41072</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3">
      <c r="A2225">
        <v>2224</v>
      </c>
      <c r="B2225" t="s">
        <v>5175</v>
      </c>
      <c r="C2225">
        <v>2012</v>
      </c>
      <c r="D2225" s="1">
        <v>41072</v>
      </c>
      <c r="E2225" s="1">
        <v>41072</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3">
      <c r="A2226">
        <v>2225</v>
      </c>
      <c r="B2226" t="s">
        <v>5179</v>
      </c>
      <c r="C2226">
        <v>2014</v>
      </c>
      <c r="D2226" s="1">
        <v>41647</v>
      </c>
      <c r="E2226" s="1">
        <v>41798</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3">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3">
      <c r="A2228">
        <v>2227</v>
      </c>
      <c r="B2228" t="s">
        <v>5188</v>
      </c>
      <c r="C2228">
        <v>2014</v>
      </c>
      <c r="D2228" s="1">
        <v>41850</v>
      </c>
      <c r="E2228" s="1">
        <v>41737</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3">
      <c r="A2229">
        <v>2228</v>
      </c>
      <c r="B2229" t="s">
        <v>5188</v>
      </c>
      <c r="C2229">
        <v>2014</v>
      </c>
      <c r="D2229" s="1">
        <v>41850</v>
      </c>
      <c r="E2229" s="1">
        <v>41737</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3">
      <c r="A2230">
        <v>2229</v>
      </c>
      <c r="B2230" t="s">
        <v>5189</v>
      </c>
      <c r="C2230">
        <v>2013</v>
      </c>
      <c r="D2230" s="1">
        <v>41315</v>
      </c>
      <c r="E2230" s="1">
        <v>41435</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3">
      <c r="A2231">
        <v>2230</v>
      </c>
      <c r="B2231" t="s">
        <v>5190</v>
      </c>
      <c r="C2231">
        <v>2011</v>
      </c>
      <c r="D2231" s="1">
        <v>40633</v>
      </c>
      <c r="E2231" s="1">
        <v>40667</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3">
      <c r="A2232">
        <v>2231</v>
      </c>
      <c r="B2232" t="s">
        <v>5190</v>
      </c>
      <c r="C2232">
        <v>2011</v>
      </c>
      <c r="D2232" s="1">
        <v>40633</v>
      </c>
      <c r="E2232" s="1">
        <v>40667</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3">
      <c r="A2233">
        <v>2232</v>
      </c>
      <c r="B2233" t="s">
        <v>5193</v>
      </c>
      <c r="C2233">
        <v>2014</v>
      </c>
      <c r="D2233" s="1">
        <v>41817</v>
      </c>
      <c r="E2233" s="1">
        <v>41677</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3">
      <c r="A2234">
        <v>2233</v>
      </c>
      <c r="B2234" t="s">
        <v>5196</v>
      </c>
      <c r="C2234">
        <v>2014</v>
      </c>
      <c r="D2234" s="1">
        <v>41919</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3">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3">
      <c r="A2236">
        <v>2235</v>
      </c>
      <c r="B2236" t="s">
        <v>5202</v>
      </c>
      <c r="C2236">
        <v>2014</v>
      </c>
      <c r="D2236" s="1">
        <v>41802</v>
      </c>
      <c r="E2236" s="1">
        <v>41955</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3">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3">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3">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3">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3">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3">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3">
      <c r="A2243">
        <v>2242</v>
      </c>
      <c r="B2243" t="s">
        <v>5218</v>
      </c>
      <c r="C2243">
        <v>2013</v>
      </c>
      <c r="D2243" s="1">
        <v>41605</v>
      </c>
      <c r="E2243" s="1">
        <v>41317</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3">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3">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3">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3">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3">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3">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3">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3">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3">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3">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3">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3">
      <c r="A2255">
        <v>2254</v>
      </c>
      <c r="B2255" t="s">
        <v>5231</v>
      </c>
      <c r="C2255">
        <v>2012</v>
      </c>
      <c r="D2255" s="1">
        <v>41180</v>
      </c>
      <c r="E2255" s="1">
        <v>40918</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3">
      <c r="A2256">
        <v>2255</v>
      </c>
      <c r="B2256" t="s">
        <v>5231</v>
      </c>
      <c r="C2256">
        <v>2012</v>
      </c>
      <c r="D2256" s="1">
        <v>41180</v>
      </c>
      <c r="E2256" s="1">
        <v>40918</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3">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3">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3">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3">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3">
      <c r="A2261">
        <v>2260</v>
      </c>
      <c r="B2261" t="s">
        <v>5240</v>
      </c>
      <c r="C2261">
        <v>2012</v>
      </c>
      <c r="D2261" s="1">
        <v>41132</v>
      </c>
      <c r="E2261" s="1">
        <v>41193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3">
      <c r="A2262">
        <v>2261</v>
      </c>
      <c r="B2262" t="s">
        <v>5240</v>
      </c>
      <c r="C2262">
        <v>2012</v>
      </c>
      <c r="D2262" s="1">
        <v>41132</v>
      </c>
      <c r="E2262" s="1">
        <v>41193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3">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3">
      <c r="A2264">
        <v>2263</v>
      </c>
      <c r="B2264" t="s">
        <v>5246</v>
      </c>
      <c r="C2264">
        <v>2014</v>
      </c>
      <c r="D2264" s="1">
        <v>41822</v>
      </c>
      <c r="E2264" s="1">
        <v>41914</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3">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3">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3">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3">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3">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3">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3">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3">
      <c r="A2272">
        <v>2271</v>
      </c>
      <c r="B2272" t="s">
        <v>5265</v>
      </c>
      <c r="C2272">
        <v>2014</v>
      </c>
      <c r="D2272" s="1">
        <v>41710</v>
      </c>
      <c r="E2272" s="1">
        <v>41863</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3">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3">
      <c r="A2274">
        <v>2273</v>
      </c>
      <c r="B2274" t="s">
        <v>5269</v>
      </c>
      <c r="C2274">
        <v>2012</v>
      </c>
      <c r="D2274" s="1">
        <v>41063</v>
      </c>
      <c r="E2274" s="1">
        <v>41216</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3">
      <c r="A2275">
        <v>2274</v>
      </c>
      <c r="B2275" t="s">
        <v>5269</v>
      </c>
      <c r="C2275">
        <v>2012</v>
      </c>
      <c r="D2275" s="1">
        <v>41063</v>
      </c>
      <c r="E2275" s="1">
        <v>41216</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3">
      <c r="A2276">
        <v>2275</v>
      </c>
      <c r="B2276" t="s">
        <v>5274</v>
      </c>
      <c r="C2276">
        <v>2011</v>
      </c>
      <c r="D2276" s="1">
        <v>40612</v>
      </c>
      <c r="E2276" s="1">
        <v>40765</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3">
      <c r="A2277">
        <v>2276</v>
      </c>
      <c r="B2277" t="s">
        <v>5274</v>
      </c>
      <c r="C2277">
        <v>2011</v>
      </c>
      <c r="D2277" s="1">
        <v>40612</v>
      </c>
      <c r="E2277" s="1">
        <v>40765</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3">
      <c r="A2278">
        <v>2277</v>
      </c>
      <c r="B2278" t="s">
        <v>5277</v>
      </c>
      <c r="C2278">
        <v>2011</v>
      </c>
      <c r="D2278" s="1">
        <v>40721</v>
      </c>
      <c r="E2278" s="1">
        <v>40550</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3">
      <c r="A2279">
        <v>2278</v>
      </c>
      <c r="B2279" t="s">
        <v>5277</v>
      </c>
      <c r="C2279">
        <v>2011</v>
      </c>
      <c r="D2279" s="1">
        <v>40721</v>
      </c>
      <c r="E2279" s="1">
        <v>40550</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3">
      <c r="A2280">
        <v>2279</v>
      </c>
      <c r="B2280" t="s">
        <v>5277</v>
      </c>
      <c r="C2280">
        <v>2011</v>
      </c>
      <c r="D2280" s="1">
        <v>40721</v>
      </c>
      <c r="E2280" s="1">
        <v>40550</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3">
      <c r="A2281">
        <v>2280</v>
      </c>
      <c r="B2281" t="s">
        <v>5279</v>
      </c>
      <c r="C2281">
        <v>2014</v>
      </c>
      <c r="D2281" s="1">
        <v>41943</v>
      </c>
      <c r="E2281" s="1">
        <v>41709</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3">
      <c r="A2282">
        <v>2281</v>
      </c>
      <c r="B2282" t="s">
        <v>5279</v>
      </c>
      <c r="C2282">
        <v>2014</v>
      </c>
      <c r="D2282" s="1">
        <v>41943</v>
      </c>
      <c r="E2282" s="1">
        <v>41709</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3">
      <c r="A2283">
        <v>2282</v>
      </c>
      <c r="B2283" t="s">
        <v>5279</v>
      </c>
      <c r="C2283">
        <v>2014</v>
      </c>
      <c r="D2283" s="1">
        <v>41943</v>
      </c>
      <c r="E2283" s="1">
        <v>41709</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3">
      <c r="A2284">
        <v>2283</v>
      </c>
      <c r="B2284" t="s">
        <v>5282</v>
      </c>
      <c r="C2284">
        <v>2013</v>
      </c>
      <c r="D2284" s="1">
        <v>41373</v>
      </c>
      <c r="E2284" s="1">
        <v>41434</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3">
      <c r="A2285">
        <v>2284</v>
      </c>
      <c r="B2285" t="s">
        <v>5283</v>
      </c>
      <c r="C2285">
        <v>2012</v>
      </c>
      <c r="D2285" s="1">
        <v>41032</v>
      </c>
      <c r="E2285" s="1">
        <v>41155</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3">
      <c r="A2286">
        <v>2285</v>
      </c>
      <c r="B2286" t="s">
        <v>5283</v>
      </c>
      <c r="C2286">
        <v>2012</v>
      </c>
      <c r="D2286" s="1">
        <v>41032</v>
      </c>
      <c r="E2286" s="1">
        <v>41155</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3">
      <c r="A2287">
        <v>2286</v>
      </c>
      <c r="B2287" t="s">
        <v>5286</v>
      </c>
      <c r="C2287">
        <v>2013</v>
      </c>
      <c r="D2287" s="1">
        <v>41430</v>
      </c>
      <c r="E2287" s="1">
        <v>41522</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3">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3">
      <c r="A2289">
        <v>2288</v>
      </c>
      <c r="B2289" t="s">
        <v>5294</v>
      </c>
      <c r="C2289">
        <v>2014</v>
      </c>
      <c r="D2289" s="1">
        <v>41676</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3">
      <c r="A2290">
        <v>2289</v>
      </c>
      <c r="B2290" t="s">
        <v>5297</v>
      </c>
      <c r="C2290">
        <v>2014</v>
      </c>
      <c r="D2290" s="1">
        <v>41949</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3">
      <c r="A2291">
        <v>2290</v>
      </c>
      <c r="B2291" t="s">
        <v>5298</v>
      </c>
      <c r="C2291">
        <v>2014</v>
      </c>
      <c r="D2291" s="1">
        <v>41883</v>
      </c>
      <c r="E2291" s="1">
        <v>41974</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3">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3">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3">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3">
      <c r="A2295">
        <v>2294</v>
      </c>
      <c r="B2295" t="s">
        <v>5304</v>
      </c>
      <c r="C2295">
        <v>2012</v>
      </c>
      <c r="D2295" s="1">
        <v>40919</v>
      </c>
      <c r="E2295" s="1">
        <v>41071</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3">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3">
      <c r="A2297">
        <v>2296</v>
      </c>
      <c r="B2297" t="s">
        <v>5306</v>
      </c>
      <c r="C2297">
        <v>2012</v>
      </c>
      <c r="D2297" s="1">
        <v>40919</v>
      </c>
      <c r="E2297" s="1">
        <v>41040</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3">
      <c r="A2298">
        <v>2297</v>
      </c>
      <c r="B2298" t="s">
        <v>5306</v>
      </c>
      <c r="C2298">
        <v>2012</v>
      </c>
      <c r="D2298" s="1">
        <v>40919</v>
      </c>
      <c r="E2298" s="1">
        <v>41040</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3">
      <c r="A2299">
        <v>2298</v>
      </c>
      <c r="B2299" t="s">
        <v>5306</v>
      </c>
      <c r="C2299">
        <v>2012</v>
      </c>
      <c r="D2299" s="1">
        <v>40919</v>
      </c>
      <c r="E2299" s="1">
        <v>41040</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3">
      <c r="A2300">
        <v>2299</v>
      </c>
      <c r="B2300" t="s">
        <v>5306</v>
      </c>
      <c r="C2300">
        <v>2012</v>
      </c>
      <c r="D2300" s="1">
        <v>40919</v>
      </c>
      <c r="E2300" s="1">
        <v>41040</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3">
      <c r="A2301">
        <v>2300</v>
      </c>
      <c r="B2301" t="s">
        <v>5306</v>
      </c>
      <c r="C2301">
        <v>2012</v>
      </c>
      <c r="D2301" s="1">
        <v>40919</v>
      </c>
      <c r="E2301" s="1">
        <v>41040</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3">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3">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3">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3">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3">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3">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3">
      <c r="A2308">
        <v>2307</v>
      </c>
      <c r="B2308" t="s">
        <v>5314</v>
      </c>
      <c r="C2308">
        <v>2012</v>
      </c>
      <c r="D2308" s="1">
        <v>41068</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3">
      <c r="A2309">
        <v>2308</v>
      </c>
      <c r="B2309" t="s">
        <v>5315</v>
      </c>
      <c r="C2309">
        <v>2014</v>
      </c>
      <c r="D2309" s="1">
        <v>41801</v>
      </c>
      <c r="E2309" s="1">
        <v>41923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3">
      <c r="A2310">
        <v>2309</v>
      </c>
      <c r="B2310" t="s">
        <v>5318</v>
      </c>
      <c r="C2310">
        <v>2014</v>
      </c>
      <c r="D2310" s="1">
        <v>41979</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3">
      <c r="A2311">
        <v>2310</v>
      </c>
      <c r="B2311" t="s">
        <v>5318</v>
      </c>
      <c r="C2311">
        <v>2014</v>
      </c>
      <c r="D2311" s="1">
        <v>41979</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3">
      <c r="A2312">
        <v>2311</v>
      </c>
      <c r="B2312" t="s">
        <v>5318</v>
      </c>
      <c r="C2312">
        <v>2014</v>
      </c>
      <c r="D2312" s="1">
        <v>41979</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3">
      <c r="A2313">
        <v>2312</v>
      </c>
      <c r="B2313" t="s">
        <v>5318</v>
      </c>
      <c r="C2313">
        <v>2014</v>
      </c>
      <c r="D2313" s="1">
        <v>41979</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3">
      <c r="A2314">
        <v>2313</v>
      </c>
      <c r="B2314" t="s">
        <v>5318</v>
      </c>
      <c r="C2314">
        <v>2014</v>
      </c>
      <c r="D2314" s="1">
        <v>41979</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3">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3">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3">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3">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3">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3">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3">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3">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3">
      <c r="A2323">
        <v>2322</v>
      </c>
      <c r="B2323" t="s">
        <v>5332</v>
      </c>
      <c r="C2323">
        <v>2012</v>
      </c>
      <c r="D2323" s="1">
        <v>41274</v>
      </c>
      <c r="E2323" s="1">
        <v>41334</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3">
      <c r="A2324">
        <v>2323</v>
      </c>
      <c r="B2324" t="s">
        <v>5332</v>
      </c>
      <c r="C2324">
        <v>2012</v>
      </c>
      <c r="D2324" s="1">
        <v>41274</v>
      </c>
      <c r="E2324" s="1">
        <v>41334</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3">
      <c r="A2325">
        <v>2324</v>
      </c>
      <c r="B2325" t="s">
        <v>5332</v>
      </c>
      <c r="C2325">
        <v>2012</v>
      </c>
      <c r="D2325" s="1">
        <v>41274</v>
      </c>
      <c r="E2325" s="1">
        <v>41334</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3">
      <c r="A2326">
        <v>2325</v>
      </c>
      <c r="B2326" t="s">
        <v>5332</v>
      </c>
      <c r="C2326">
        <v>2012</v>
      </c>
      <c r="D2326" s="1">
        <v>41274</v>
      </c>
      <c r="E2326" s="1">
        <v>41334</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3">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3">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3">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3">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3">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3">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3">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3">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3">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3">
      <c r="A2336">
        <v>2335</v>
      </c>
      <c r="B2336" t="s">
        <v>5349</v>
      </c>
      <c r="C2336">
        <v>2011</v>
      </c>
      <c r="D2336" s="1">
        <v>40816</v>
      </c>
      <c r="E2336" s="1">
        <v>40643</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3">
      <c r="A2337">
        <v>2336</v>
      </c>
      <c r="B2337" t="s">
        <v>5353</v>
      </c>
      <c r="C2337">
        <v>2014</v>
      </c>
      <c r="D2337" s="1">
        <v>41955</v>
      </c>
      <c r="E2337" s="1">
        <v>41955</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3">
      <c r="A2338">
        <v>2337</v>
      </c>
      <c r="B2338" t="s">
        <v>5353</v>
      </c>
      <c r="C2338">
        <v>2014</v>
      </c>
      <c r="D2338" s="1">
        <v>41955</v>
      </c>
      <c r="E2338" s="1">
        <v>41955</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3">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3">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3">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3">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3">
      <c r="A2343">
        <v>2342</v>
      </c>
      <c r="B2343" t="s">
        <v>5361</v>
      </c>
      <c r="C2343">
        <v>2011</v>
      </c>
      <c r="D2343" s="1">
        <v>40908</v>
      </c>
      <c r="E2343" s="1">
        <v>40969</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3">
      <c r="A2344">
        <v>2343</v>
      </c>
      <c r="B2344" t="s">
        <v>5361</v>
      </c>
      <c r="C2344">
        <v>2011</v>
      </c>
      <c r="D2344" s="1">
        <v>40908</v>
      </c>
      <c r="E2344" s="1">
        <v>40969</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3">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3">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3">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3">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3">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3">
      <c r="A2350">
        <v>2349</v>
      </c>
      <c r="B2350" t="s">
        <v>5372</v>
      </c>
      <c r="C2350">
        <v>2014</v>
      </c>
      <c r="D2350" s="1">
        <v>41710</v>
      </c>
      <c r="E2350" s="1">
        <v>41741</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3">
      <c r="A2351">
        <v>2350</v>
      </c>
      <c r="B2351" t="s">
        <v>5372</v>
      </c>
      <c r="C2351">
        <v>2014</v>
      </c>
      <c r="D2351" s="1">
        <v>41710</v>
      </c>
      <c r="E2351" s="1">
        <v>41741</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3">
      <c r="A2352">
        <v>2351</v>
      </c>
      <c r="B2352" t="s">
        <v>5372</v>
      </c>
      <c r="C2352">
        <v>2014</v>
      </c>
      <c r="D2352" s="1">
        <v>41710</v>
      </c>
      <c r="E2352" s="1">
        <v>41741</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3">
      <c r="A2353">
        <v>2352</v>
      </c>
      <c r="B2353" t="s">
        <v>5372</v>
      </c>
      <c r="C2353">
        <v>2014</v>
      </c>
      <c r="D2353" s="1">
        <v>41710</v>
      </c>
      <c r="E2353" s="1">
        <v>41741</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3">
      <c r="A2354">
        <v>2353</v>
      </c>
      <c r="B2354" t="s">
        <v>5372</v>
      </c>
      <c r="C2354">
        <v>2014</v>
      </c>
      <c r="D2354" s="1">
        <v>41710</v>
      </c>
      <c r="E2354" s="1">
        <v>41741</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3">
      <c r="A2355">
        <v>2354</v>
      </c>
      <c r="B2355" t="s">
        <v>5375</v>
      </c>
      <c r="C2355">
        <v>2012</v>
      </c>
      <c r="D2355" s="1">
        <v>41152</v>
      </c>
      <c r="E2355" s="1">
        <v>40948</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3">
      <c r="A2356">
        <v>2355</v>
      </c>
      <c r="B2356" t="s">
        <v>5375</v>
      </c>
      <c r="C2356">
        <v>2012</v>
      </c>
      <c r="D2356" s="1">
        <v>41152</v>
      </c>
      <c r="E2356" s="1">
        <v>40948</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3">
      <c r="A2357">
        <v>2356</v>
      </c>
      <c r="B2357" t="s">
        <v>5375</v>
      </c>
      <c r="C2357">
        <v>2012</v>
      </c>
      <c r="D2357" s="1">
        <v>41152</v>
      </c>
      <c r="E2357" s="1">
        <v>40948</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3">
      <c r="A2358">
        <v>2357</v>
      </c>
      <c r="B2358" t="s">
        <v>5375</v>
      </c>
      <c r="C2358">
        <v>2012</v>
      </c>
      <c r="D2358" s="1">
        <v>41152</v>
      </c>
      <c r="E2358" s="1">
        <v>40948</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3">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3">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3">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3">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3">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3">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3">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3">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3">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3">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3">
      <c r="A2369">
        <v>2368</v>
      </c>
      <c r="B2369" t="s">
        <v>5397</v>
      </c>
      <c r="C2369">
        <v>2014</v>
      </c>
      <c r="D2369" s="1">
        <v>41945</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3">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3">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3">
      <c r="A2372">
        <v>2371</v>
      </c>
      <c r="B2372" t="s">
        <v>5403</v>
      </c>
      <c r="C2372">
        <v>2014</v>
      </c>
      <c r="D2372" s="1">
        <v>41858</v>
      </c>
      <c r="E2372" s="1">
        <v>41919</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3">
      <c r="A2373">
        <v>2372</v>
      </c>
      <c r="B2373" t="s">
        <v>5404</v>
      </c>
      <c r="C2373">
        <v>2013</v>
      </c>
      <c r="D2373" s="1">
        <v>41493</v>
      </c>
      <c r="E2373" s="1">
        <v>41615</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3">
      <c r="A2374">
        <v>2373</v>
      </c>
      <c r="B2374" t="s">
        <v>5404</v>
      </c>
      <c r="C2374">
        <v>2013</v>
      </c>
      <c r="D2374" s="1">
        <v>41493</v>
      </c>
      <c r="E2374" s="1">
        <v>41615</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3">
      <c r="A2375">
        <v>2374</v>
      </c>
      <c r="B2375" t="s">
        <v>5404</v>
      </c>
      <c r="C2375">
        <v>2013</v>
      </c>
      <c r="D2375" s="1">
        <v>41493</v>
      </c>
      <c r="E2375" s="1">
        <v>41615</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3">
      <c r="A2376">
        <v>2375</v>
      </c>
      <c r="B2376" t="s">
        <v>5404</v>
      </c>
      <c r="C2376">
        <v>2013</v>
      </c>
      <c r="D2376" s="1">
        <v>41493</v>
      </c>
      <c r="E2376" s="1">
        <v>41615</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3">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3">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3">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3">
      <c r="A2380">
        <v>2379</v>
      </c>
      <c r="B2380" t="s">
        <v>5411</v>
      </c>
      <c r="C2380">
        <v>2012</v>
      </c>
      <c r="D2380" s="1">
        <v>41072</v>
      </c>
      <c r="E2380" s="1">
        <v>41225</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3">
      <c r="A2381">
        <v>2380</v>
      </c>
      <c r="B2381" t="s">
        <v>5413</v>
      </c>
      <c r="C2381">
        <v>2013</v>
      </c>
      <c r="D2381" s="1">
        <v>41460</v>
      </c>
      <c r="E2381" s="1">
        <v>41583</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3">
      <c r="A2382">
        <v>2381</v>
      </c>
      <c r="B2382" t="s">
        <v>5413</v>
      </c>
      <c r="C2382">
        <v>2013</v>
      </c>
      <c r="D2382" s="1">
        <v>41460</v>
      </c>
      <c r="E2382" s="1">
        <v>41583</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3">
      <c r="A2383">
        <v>2382</v>
      </c>
      <c r="B2383" t="s">
        <v>5413</v>
      </c>
      <c r="C2383">
        <v>2013</v>
      </c>
      <c r="D2383" s="1">
        <v>41460</v>
      </c>
      <c r="E2383" s="1">
        <v>41583</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3">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3">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3">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3">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3">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3">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3">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3">
      <c r="A2391">
        <v>2390</v>
      </c>
      <c r="B2391" t="s">
        <v>5431</v>
      </c>
      <c r="C2391">
        <v>2012</v>
      </c>
      <c r="D2391" s="1">
        <v>41072</v>
      </c>
      <c r="E2391" s="1">
        <v>41194</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3">
      <c r="A2392">
        <v>2391</v>
      </c>
      <c r="B2392" t="s">
        <v>5431</v>
      </c>
      <c r="C2392">
        <v>2012</v>
      </c>
      <c r="D2392" s="1">
        <v>41072</v>
      </c>
      <c r="E2392" s="1">
        <v>41194</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3">
      <c r="A2393">
        <v>2392</v>
      </c>
      <c r="B2393" t="s">
        <v>5431</v>
      </c>
      <c r="C2393">
        <v>2012</v>
      </c>
      <c r="D2393" s="1">
        <v>41072</v>
      </c>
      <c r="E2393" s="1">
        <v>41194</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3">
      <c r="A2394">
        <v>2393</v>
      </c>
      <c r="B2394" t="s">
        <v>5431</v>
      </c>
      <c r="C2394">
        <v>2012</v>
      </c>
      <c r="D2394" s="1">
        <v>41072</v>
      </c>
      <c r="E2394" s="1">
        <v>41194</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3">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3">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3">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3">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3">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3">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3">
      <c r="A2401">
        <v>2400</v>
      </c>
      <c r="B2401" t="s">
        <v>5444</v>
      </c>
      <c r="C2401">
        <v>2014</v>
      </c>
      <c r="D2401" s="1">
        <v>41921</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3">
      <c r="A2402">
        <v>2401</v>
      </c>
      <c r="B2402" t="s">
        <v>5444</v>
      </c>
      <c r="C2402">
        <v>2014</v>
      </c>
      <c r="D2402" s="1">
        <v>41921</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3">
      <c r="A2403">
        <v>2402</v>
      </c>
      <c r="B2403" t="s">
        <v>5445</v>
      </c>
      <c r="C2403">
        <v>2014</v>
      </c>
      <c r="D2403" s="1">
        <v>41674</v>
      </c>
      <c r="E2403" s="1">
        <v>41763</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3">
      <c r="A2404">
        <v>2403</v>
      </c>
      <c r="B2404" t="s">
        <v>5445</v>
      </c>
      <c r="C2404">
        <v>2014</v>
      </c>
      <c r="D2404" s="1">
        <v>41674</v>
      </c>
      <c r="E2404" s="1">
        <v>41763</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3">
      <c r="A2405">
        <v>2404</v>
      </c>
      <c r="B2405" t="s">
        <v>5446</v>
      </c>
      <c r="C2405">
        <v>2013</v>
      </c>
      <c r="D2405" s="1">
        <v>41545</v>
      </c>
      <c r="E2405" s="1">
        <v>41374</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3">
      <c r="A2406">
        <v>2405</v>
      </c>
      <c r="B2406" t="s">
        <v>5449</v>
      </c>
      <c r="C2406">
        <v>2014</v>
      </c>
      <c r="D2406" s="1">
        <v>41861</v>
      </c>
      <c r="E2406" s="1">
        <v>41983</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3">
      <c r="A2407">
        <v>2406</v>
      </c>
      <c r="B2407" t="s">
        <v>5449</v>
      </c>
      <c r="C2407">
        <v>2014</v>
      </c>
      <c r="D2407" s="1">
        <v>41861</v>
      </c>
      <c r="E2407" s="1">
        <v>41983</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3">
      <c r="A2408">
        <v>2407</v>
      </c>
      <c r="B2408" t="s">
        <v>5449</v>
      </c>
      <c r="C2408">
        <v>2014</v>
      </c>
      <c r="D2408" s="1">
        <v>41861</v>
      </c>
      <c r="E2408" s="1">
        <v>41983</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3">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3">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3">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3">
      <c r="A2412">
        <v>2411</v>
      </c>
      <c r="B2412" t="s">
        <v>5456</v>
      </c>
      <c r="C2412">
        <v>2011</v>
      </c>
      <c r="D2412" s="1">
        <v>40551</v>
      </c>
      <c r="E2412" s="1">
        <v>40702</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3">
      <c r="A2413">
        <v>2412</v>
      </c>
      <c r="B2413" t="s">
        <v>5457</v>
      </c>
      <c r="C2413">
        <v>2012</v>
      </c>
      <c r="D2413" s="1">
        <v>41096</v>
      </c>
      <c r="E2413" s="1">
        <v>41158</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3">
      <c r="A2414">
        <v>2413</v>
      </c>
      <c r="B2414" t="s">
        <v>5460</v>
      </c>
      <c r="C2414">
        <v>2011</v>
      </c>
      <c r="D2414" s="1">
        <v>40888</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3">
      <c r="A2415">
        <v>2414</v>
      </c>
      <c r="B2415" t="s">
        <v>5460</v>
      </c>
      <c r="C2415">
        <v>2011</v>
      </c>
      <c r="D2415" s="1">
        <v>40888</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3">
      <c r="A2416">
        <v>2415</v>
      </c>
      <c r="B2416" t="s">
        <v>5461</v>
      </c>
      <c r="C2416">
        <v>2013</v>
      </c>
      <c r="D2416" s="1">
        <v>41638</v>
      </c>
      <c r="E2416" s="1">
        <v>41699</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3">
      <c r="A2417">
        <v>2416</v>
      </c>
      <c r="B2417" t="s">
        <v>5462</v>
      </c>
      <c r="C2417">
        <v>2012</v>
      </c>
      <c r="D2417" s="1">
        <v>41067</v>
      </c>
      <c r="E2417" s="1">
        <v>41220</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3">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3">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3">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3">
      <c r="A2421">
        <v>2420</v>
      </c>
      <c r="B2421" t="s">
        <v>5472</v>
      </c>
      <c r="C2421">
        <v>2014</v>
      </c>
      <c r="D2421" s="1">
        <v>41923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3">
      <c r="A2422">
        <v>2421</v>
      </c>
      <c r="B2422" t="s">
        <v>5472</v>
      </c>
      <c r="C2422">
        <v>2014</v>
      </c>
      <c r="D2422" s="1">
        <v>41923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3">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3">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3">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3">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3">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3">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3">
      <c r="A2429">
        <v>2428</v>
      </c>
      <c r="B2429" t="s">
        <v>5483</v>
      </c>
      <c r="C2429">
        <v>2013</v>
      </c>
      <c r="D2429" s="1">
        <v>41614</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3">
      <c r="A2430">
        <v>2429</v>
      </c>
      <c r="B2430" t="s">
        <v>5483</v>
      </c>
      <c r="C2430">
        <v>2013</v>
      </c>
      <c r="D2430" s="1">
        <v>41614</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3">
      <c r="A2431">
        <v>2430</v>
      </c>
      <c r="B2431" t="s">
        <v>5483</v>
      </c>
      <c r="C2431">
        <v>2013</v>
      </c>
      <c r="D2431" s="1">
        <v>41614</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3">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3">
      <c r="A2433">
        <v>2432</v>
      </c>
      <c r="B2433" t="s">
        <v>5489</v>
      </c>
      <c r="C2433">
        <v>2014</v>
      </c>
      <c r="D2433" s="1">
        <v>42002</v>
      </c>
      <c r="E2433" s="1">
        <v>42064</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3">
      <c r="A2434">
        <v>2433</v>
      </c>
      <c r="B2434" t="s">
        <v>5490</v>
      </c>
      <c r="C2434">
        <v>2011</v>
      </c>
      <c r="D2434" s="1">
        <v>40627</v>
      </c>
      <c r="E2434" s="1">
        <v>40547</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3">
      <c r="A2435">
        <v>2434</v>
      </c>
      <c r="B2435" t="s">
        <v>5495</v>
      </c>
      <c r="C2435">
        <v>2014</v>
      </c>
      <c r="D2435" s="1">
        <v>41788</v>
      </c>
      <c r="E2435" s="1">
        <v>41676</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3">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3">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3">
      <c r="A2438">
        <v>2437</v>
      </c>
      <c r="B2438" t="s">
        <v>5499</v>
      </c>
      <c r="C2438">
        <v>2014</v>
      </c>
      <c r="D2438" s="1">
        <v>41736</v>
      </c>
      <c r="E2438" s="1">
        <v>41950</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3">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3">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3">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3">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3">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3">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3">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3">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3">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3">
      <c r="A2448">
        <v>2447</v>
      </c>
      <c r="B2448" t="s">
        <v>5510</v>
      </c>
      <c r="C2448">
        <v>2012</v>
      </c>
      <c r="D2448" s="1">
        <v>41177</v>
      </c>
      <c r="E2448" s="1">
        <v>40918</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3">
      <c r="A2449">
        <v>2448</v>
      </c>
      <c r="B2449" t="s">
        <v>5511</v>
      </c>
      <c r="C2449">
        <v>2013</v>
      </c>
      <c r="D2449" s="1">
        <v>41285</v>
      </c>
      <c r="E2449" s="1">
        <v>41466</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3">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3">
      <c r="A2451">
        <v>2450</v>
      </c>
      <c r="B2451" t="s">
        <v>5514</v>
      </c>
      <c r="C2451">
        <v>2013</v>
      </c>
      <c r="D2451" s="1">
        <v>41436</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3">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3">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3">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3">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3">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3">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3">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3">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3">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3">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3">
      <c r="A2462">
        <v>2461</v>
      </c>
      <c r="B2462" t="s">
        <v>5521</v>
      </c>
      <c r="C2462">
        <v>2012</v>
      </c>
      <c r="D2462" s="1">
        <v>41220</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3">
      <c r="A2463">
        <v>2462</v>
      </c>
      <c r="B2463" t="s">
        <v>5521</v>
      </c>
      <c r="C2463">
        <v>2012</v>
      </c>
      <c r="D2463" s="1">
        <v>41220</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3">
      <c r="A2464">
        <v>2463</v>
      </c>
      <c r="B2464" t="s">
        <v>5524</v>
      </c>
      <c r="C2464">
        <v>2014</v>
      </c>
      <c r="D2464" s="1">
        <v>41741</v>
      </c>
      <c r="E2464" s="1">
        <v>41924</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3">
      <c r="A2465">
        <v>2464</v>
      </c>
      <c r="B2465" t="s">
        <v>5524</v>
      </c>
      <c r="C2465">
        <v>2014</v>
      </c>
      <c r="D2465" s="1">
        <v>41741</v>
      </c>
      <c r="E2465" s="1">
        <v>41924</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3">
      <c r="A2466">
        <v>2465</v>
      </c>
      <c r="B2466" t="s">
        <v>5524</v>
      </c>
      <c r="C2466">
        <v>2014</v>
      </c>
      <c r="D2466" s="1">
        <v>41741</v>
      </c>
      <c r="E2466" s="1">
        <v>41924</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3">
      <c r="A2467">
        <v>2466</v>
      </c>
      <c r="B2467" t="s">
        <v>5524</v>
      </c>
      <c r="C2467">
        <v>2014</v>
      </c>
      <c r="D2467" s="1">
        <v>41741</v>
      </c>
      <c r="E2467" s="1">
        <v>41924</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3">
      <c r="A2468">
        <v>2467</v>
      </c>
      <c r="B2468" t="s">
        <v>5525</v>
      </c>
      <c r="C2468">
        <v>2014</v>
      </c>
      <c r="D2468" s="1">
        <v>41764</v>
      </c>
      <c r="E2468" s="1">
        <v>41887</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3">
      <c r="A2469">
        <v>2468</v>
      </c>
      <c r="B2469" t="s">
        <v>5525</v>
      </c>
      <c r="C2469">
        <v>2014</v>
      </c>
      <c r="D2469" s="1">
        <v>41764</v>
      </c>
      <c r="E2469" s="1">
        <v>41887</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3">
      <c r="A2470">
        <v>2469</v>
      </c>
      <c r="B2470" t="s">
        <v>5525</v>
      </c>
      <c r="C2470">
        <v>2014</v>
      </c>
      <c r="D2470" s="1">
        <v>41764</v>
      </c>
      <c r="E2470" s="1">
        <v>41887</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3">
      <c r="A2471">
        <v>2470</v>
      </c>
      <c r="B2471" t="s">
        <v>5525</v>
      </c>
      <c r="C2471">
        <v>2014</v>
      </c>
      <c r="D2471" s="1">
        <v>41764</v>
      </c>
      <c r="E2471" s="1">
        <v>41887</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3">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3">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3">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3">
      <c r="A2475">
        <v>2474</v>
      </c>
      <c r="B2475" t="s">
        <v>5537</v>
      </c>
      <c r="C2475">
        <v>2013</v>
      </c>
      <c r="D2475" s="1">
        <v>41375</v>
      </c>
      <c r="E2475" s="1">
        <v>41466</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3">
      <c r="A2476">
        <v>2475</v>
      </c>
      <c r="B2476" t="s">
        <v>5537</v>
      </c>
      <c r="C2476">
        <v>2013</v>
      </c>
      <c r="D2476" s="1">
        <v>41375</v>
      </c>
      <c r="E2476" s="1">
        <v>41466</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3">
      <c r="A2477">
        <v>2476</v>
      </c>
      <c r="B2477" t="s">
        <v>5537</v>
      </c>
      <c r="C2477">
        <v>2013</v>
      </c>
      <c r="D2477" s="1">
        <v>41375</v>
      </c>
      <c r="E2477" s="1">
        <v>41466</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3">
      <c r="A2478">
        <v>2477</v>
      </c>
      <c r="B2478" t="s">
        <v>5537</v>
      </c>
      <c r="C2478">
        <v>2013</v>
      </c>
      <c r="D2478" s="1">
        <v>41375</v>
      </c>
      <c r="E2478" s="1">
        <v>41466</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3">
      <c r="A2479">
        <v>2478</v>
      </c>
      <c r="B2479" t="s">
        <v>5544</v>
      </c>
      <c r="C2479">
        <v>2014</v>
      </c>
      <c r="D2479" s="1">
        <v>41768</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3">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3">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3">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3">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3">
      <c r="A2484">
        <v>2483</v>
      </c>
      <c r="B2484" t="s">
        <v>5552</v>
      </c>
      <c r="C2484">
        <v>2014</v>
      </c>
      <c r="D2484" s="1">
        <v>41880</v>
      </c>
      <c r="E2484" s="1">
        <v>41738</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3">
      <c r="A2485">
        <v>2484</v>
      </c>
      <c r="B2485" t="s">
        <v>5552</v>
      </c>
      <c r="C2485">
        <v>2014</v>
      </c>
      <c r="D2485" s="1">
        <v>41880</v>
      </c>
      <c r="E2485" s="1">
        <v>41738</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3">
      <c r="A2486">
        <v>2485</v>
      </c>
      <c r="B2486" t="s">
        <v>5552</v>
      </c>
      <c r="C2486">
        <v>2014</v>
      </c>
      <c r="D2486" s="1">
        <v>41880</v>
      </c>
      <c r="E2486" s="1">
        <v>41738</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3">
      <c r="A2487">
        <v>2486</v>
      </c>
      <c r="B2487" t="s">
        <v>5552</v>
      </c>
      <c r="C2487">
        <v>2014</v>
      </c>
      <c r="D2487" s="1">
        <v>41880</v>
      </c>
      <c r="E2487" s="1">
        <v>41738</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3">
      <c r="A2488">
        <v>2487</v>
      </c>
      <c r="B2488" t="s">
        <v>5555</v>
      </c>
      <c r="C2488">
        <v>2012</v>
      </c>
      <c r="D2488" s="1">
        <v>40940</v>
      </c>
      <c r="E2488" s="1">
        <v>41000</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3">
      <c r="A2489">
        <v>2488</v>
      </c>
      <c r="B2489" t="s">
        <v>5555</v>
      </c>
      <c r="C2489">
        <v>2012</v>
      </c>
      <c r="D2489" s="1">
        <v>40940</v>
      </c>
      <c r="E2489" s="1">
        <v>41000</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3">
      <c r="A2490">
        <v>2489</v>
      </c>
      <c r="B2490" t="s">
        <v>5555</v>
      </c>
      <c r="C2490">
        <v>2012</v>
      </c>
      <c r="D2490" s="1">
        <v>40940</v>
      </c>
      <c r="E2490" s="1">
        <v>41000</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3">
      <c r="A2491">
        <v>2490</v>
      </c>
      <c r="B2491" t="s">
        <v>5560</v>
      </c>
      <c r="C2491">
        <v>2012</v>
      </c>
      <c r="D2491" s="1">
        <v>41162</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3">
      <c r="A2492">
        <v>2491</v>
      </c>
      <c r="B2492" t="s">
        <v>5560</v>
      </c>
      <c r="C2492">
        <v>2012</v>
      </c>
      <c r="D2492" s="1">
        <v>41162</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3">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3">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3">
      <c r="A2495">
        <v>2494</v>
      </c>
      <c r="B2495" t="s">
        <v>5572</v>
      </c>
      <c r="C2495">
        <v>2013</v>
      </c>
      <c r="D2495" s="1">
        <v>41587</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3">
      <c r="A2496">
        <v>2495</v>
      </c>
      <c r="B2496" t="s">
        <v>5572</v>
      </c>
      <c r="C2496">
        <v>2013</v>
      </c>
      <c r="D2496" s="1">
        <v>41587</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3">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3">
      <c r="A2498">
        <v>2497</v>
      </c>
      <c r="B2498" t="s">
        <v>5577</v>
      </c>
      <c r="C2498">
        <v>2012</v>
      </c>
      <c r="D2498" s="1">
        <v>41178</v>
      </c>
      <c r="E2498" s="1">
        <v>40918</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3">
      <c r="A2499">
        <v>2498</v>
      </c>
      <c r="B2499" t="s">
        <v>5577</v>
      </c>
      <c r="C2499">
        <v>2012</v>
      </c>
      <c r="D2499" s="1">
        <v>41178</v>
      </c>
      <c r="E2499" s="1">
        <v>40918</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3">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3">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3">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3">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3">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3">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3">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3">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3">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3">
      <c r="A2509">
        <v>2508</v>
      </c>
      <c r="B2509" t="s">
        <v>5591</v>
      </c>
      <c r="C2509">
        <v>2012</v>
      </c>
      <c r="D2509" s="1">
        <v>40946</v>
      </c>
      <c r="E2509" s="1">
        <v>40946</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3">
      <c r="A2510">
        <v>2509</v>
      </c>
      <c r="B2510" t="s">
        <v>5594</v>
      </c>
      <c r="C2510">
        <v>2014</v>
      </c>
      <c r="D2510" s="1">
        <v>41701</v>
      </c>
      <c r="E2510" s="1">
        <v>41885</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3">
      <c r="A2511">
        <v>2510</v>
      </c>
      <c r="B2511" t="s">
        <v>5594</v>
      </c>
      <c r="C2511">
        <v>2014</v>
      </c>
      <c r="D2511" s="1">
        <v>41701</v>
      </c>
      <c r="E2511" s="1">
        <v>41885</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3">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3">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3">
      <c r="A2514">
        <v>2513</v>
      </c>
      <c r="B2514" t="s">
        <v>5601</v>
      </c>
      <c r="C2514">
        <v>2014</v>
      </c>
      <c r="D2514" s="1">
        <v>41710</v>
      </c>
      <c r="E2514" s="1">
        <v>41832</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3">
      <c r="A2515">
        <v>2514</v>
      </c>
      <c r="B2515" t="s">
        <v>5604</v>
      </c>
      <c r="C2515">
        <v>2013</v>
      </c>
      <c r="D2515" s="1">
        <v>41619</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3">
      <c r="A2516">
        <v>2515</v>
      </c>
      <c r="B2516" t="s">
        <v>5604</v>
      </c>
      <c r="C2516">
        <v>2013</v>
      </c>
      <c r="D2516" s="1">
        <v>41619</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3">
      <c r="A2517">
        <v>2516</v>
      </c>
      <c r="B2517" t="s">
        <v>5605</v>
      </c>
      <c r="C2517">
        <v>2011</v>
      </c>
      <c r="D2517" s="1">
        <v>40672</v>
      </c>
      <c r="E2517" s="1">
        <v>40825</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3">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3">
      <c r="A2519">
        <v>2518</v>
      </c>
      <c r="B2519" t="s">
        <v>5607</v>
      </c>
      <c r="C2519">
        <v>2014</v>
      </c>
      <c r="D2519" s="1">
        <v>41703</v>
      </c>
      <c r="E2519" s="1">
        <v>41856</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3">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3">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3">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3">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3">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3">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3">
      <c r="A2526">
        <v>2525</v>
      </c>
      <c r="B2526" t="s">
        <v>5613</v>
      </c>
      <c r="C2526">
        <v>2012</v>
      </c>
      <c r="D2526" s="1">
        <v>41064</v>
      </c>
      <c r="E2526" s="1">
        <v>41186</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3">
      <c r="A2527">
        <v>2526</v>
      </c>
      <c r="B2527" t="s">
        <v>5613</v>
      </c>
      <c r="C2527">
        <v>2012</v>
      </c>
      <c r="D2527" s="1">
        <v>41064</v>
      </c>
      <c r="E2527" s="1">
        <v>41186</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3">
      <c r="A2528">
        <v>2527</v>
      </c>
      <c r="B2528" t="s">
        <v>5613</v>
      </c>
      <c r="C2528">
        <v>2012</v>
      </c>
      <c r="D2528" s="1">
        <v>41064</v>
      </c>
      <c r="E2528" s="1">
        <v>41186</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3">
      <c r="A2529">
        <v>2528</v>
      </c>
      <c r="B2529" t="s">
        <v>5613</v>
      </c>
      <c r="C2529">
        <v>2012</v>
      </c>
      <c r="D2529" s="1">
        <v>41064</v>
      </c>
      <c r="E2529" s="1">
        <v>41186</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3">
      <c r="A2530">
        <v>2529</v>
      </c>
      <c r="B2530" t="s">
        <v>5613</v>
      </c>
      <c r="C2530">
        <v>2012</v>
      </c>
      <c r="D2530" s="1">
        <v>41064</v>
      </c>
      <c r="E2530" s="1">
        <v>41186</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3">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3">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3">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3">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3">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3">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3">
      <c r="A2537">
        <v>2536</v>
      </c>
      <c r="B2537" t="s">
        <v>5622</v>
      </c>
      <c r="C2537">
        <v>2012</v>
      </c>
      <c r="D2537" s="1">
        <v>41069</v>
      </c>
      <c r="E2537" s="1">
        <v>41130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3">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3">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3">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3">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3">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3">
      <c r="A2543">
        <v>2542</v>
      </c>
      <c r="B2543" t="s">
        <v>5630</v>
      </c>
      <c r="C2543">
        <v>2013</v>
      </c>
      <c r="D2543" s="1">
        <v>41279</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3">
      <c r="A2544">
        <v>2543</v>
      </c>
      <c r="B2544" t="s">
        <v>5633</v>
      </c>
      <c r="C2544">
        <v>2011</v>
      </c>
      <c r="D2544" s="1">
        <v>40812</v>
      </c>
      <c r="E2544" s="1">
        <v>40553</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3">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3">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3">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3">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3">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3">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3">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3">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3">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3">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3">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3">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3">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3">
      <c r="A2558">
        <v>2557</v>
      </c>
      <c r="B2558" t="s">
        <v>5652</v>
      </c>
      <c r="C2558">
        <v>2013</v>
      </c>
      <c r="D2558" s="1">
        <v>41527</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3">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3">
      <c r="A2560">
        <v>2559</v>
      </c>
      <c r="B2560" t="s">
        <v>5656</v>
      </c>
      <c r="C2560">
        <v>2012</v>
      </c>
      <c r="D2560" s="1">
        <v>41060</v>
      </c>
      <c r="E2560" s="1">
        <v>41005</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3">
      <c r="A2561">
        <v>2560</v>
      </c>
      <c r="B2561" t="s">
        <v>5656</v>
      </c>
      <c r="C2561">
        <v>2012</v>
      </c>
      <c r="D2561" s="1">
        <v>41060</v>
      </c>
      <c r="E2561" s="1">
        <v>41005</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3">
      <c r="A2562">
        <v>2561</v>
      </c>
      <c r="B2562" t="s">
        <v>5656</v>
      </c>
      <c r="C2562">
        <v>2012</v>
      </c>
      <c r="D2562" s="1">
        <v>41060</v>
      </c>
      <c r="E2562" s="1">
        <v>41005</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3">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3">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3">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3">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3">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3">
      <c r="A2568">
        <v>2567</v>
      </c>
      <c r="B2568" t="s">
        <v>5667</v>
      </c>
      <c r="C2568">
        <v>2014</v>
      </c>
      <c r="D2568" s="1">
        <v>41681</v>
      </c>
      <c r="E2568" s="1">
        <v>41740</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3">
      <c r="A2569">
        <v>2568</v>
      </c>
      <c r="B2569" t="s">
        <v>5667</v>
      </c>
      <c r="C2569">
        <v>2014</v>
      </c>
      <c r="D2569" s="1">
        <v>41681</v>
      </c>
      <c r="E2569" s="1">
        <v>41740</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3">
      <c r="A2570">
        <v>2569</v>
      </c>
      <c r="B2570" t="s">
        <v>5671</v>
      </c>
      <c r="C2570">
        <v>2014</v>
      </c>
      <c r="D2570" s="1">
        <v>41860</v>
      </c>
      <c r="E2570" s="1">
        <v>41982</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3">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3">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3">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3">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3">
      <c r="A2575">
        <v>2574</v>
      </c>
      <c r="B2575" t="s">
        <v>5678</v>
      </c>
      <c r="C2575">
        <v>2014</v>
      </c>
      <c r="D2575" s="1">
        <v>41919</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3">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3">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3">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3">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3">
      <c r="A2580">
        <v>2579</v>
      </c>
      <c r="B2580" t="s">
        <v>5682</v>
      </c>
      <c r="C2580">
        <v>2011</v>
      </c>
      <c r="D2580" s="1">
        <v>40570</v>
      </c>
      <c r="E2580" s="1">
        <v>40545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3">
      <c r="A2581">
        <v>2580</v>
      </c>
      <c r="B2581" t="s">
        <v>5682</v>
      </c>
      <c r="C2581">
        <v>2011</v>
      </c>
      <c r="D2581" s="1">
        <v>40570</v>
      </c>
      <c r="E2581" s="1">
        <v>40545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3">
      <c r="A2582">
        <v>2581</v>
      </c>
      <c r="B2582" t="s">
        <v>5682</v>
      </c>
      <c r="C2582">
        <v>2011</v>
      </c>
      <c r="D2582" s="1">
        <v>40570</v>
      </c>
      <c r="E2582" s="1">
        <v>40545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3">
      <c r="A2583">
        <v>2582</v>
      </c>
      <c r="B2583" t="s">
        <v>5682</v>
      </c>
      <c r="C2583">
        <v>2011</v>
      </c>
      <c r="D2583" s="1">
        <v>40570</v>
      </c>
      <c r="E2583" s="1">
        <v>40545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3">
      <c r="A2584">
        <v>2583</v>
      </c>
      <c r="B2584" t="s">
        <v>5682</v>
      </c>
      <c r="C2584">
        <v>2011</v>
      </c>
      <c r="D2584" s="1">
        <v>40570</v>
      </c>
      <c r="E2584" s="1">
        <v>40545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3">
      <c r="A2585">
        <v>2584</v>
      </c>
      <c r="B2585" t="s">
        <v>5682</v>
      </c>
      <c r="C2585">
        <v>2011</v>
      </c>
      <c r="D2585" s="1">
        <v>40570</v>
      </c>
      <c r="E2585" s="1">
        <v>40545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3">
      <c r="A2586">
        <v>2585</v>
      </c>
      <c r="B2586" t="s">
        <v>5682</v>
      </c>
      <c r="C2586">
        <v>2011</v>
      </c>
      <c r="D2586" s="1">
        <v>40570</v>
      </c>
      <c r="E2586" s="1">
        <v>40545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3">
      <c r="A2587">
        <v>2586</v>
      </c>
      <c r="B2587" t="s">
        <v>5689</v>
      </c>
      <c r="C2587">
        <v>2012</v>
      </c>
      <c r="D2587" s="1">
        <v>40979</v>
      </c>
      <c r="E2587" s="1">
        <v>41193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3">
      <c r="A2588">
        <v>2587</v>
      </c>
      <c r="B2588" t="s">
        <v>5691</v>
      </c>
      <c r="C2588">
        <v>2014</v>
      </c>
      <c r="D2588" s="1">
        <v>41646</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3">
      <c r="A2589">
        <v>2588</v>
      </c>
      <c r="B2589" t="s">
        <v>5691</v>
      </c>
      <c r="C2589">
        <v>2014</v>
      </c>
      <c r="D2589" s="1">
        <v>41646</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3">
      <c r="A2590">
        <v>2589</v>
      </c>
      <c r="B2590" t="s">
        <v>5694</v>
      </c>
      <c r="C2590">
        <v>2013</v>
      </c>
      <c r="D2590" s="1">
        <v>41430</v>
      </c>
      <c r="E2590" s="1">
        <v>41552</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3">
      <c r="A2591">
        <v>2590</v>
      </c>
      <c r="B2591" t="s">
        <v>5694</v>
      </c>
      <c r="C2591">
        <v>2013</v>
      </c>
      <c r="D2591" s="1">
        <v>41430</v>
      </c>
      <c r="E2591" s="1">
        <v>41552</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3">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3">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3">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3">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3">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3">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3">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3">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3">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3">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3">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3">
      <c r="A2603">
        <v>2602</v>
      </c>
      <c r="B2603" t="s">
        <v>5708</v>
      </c>
      <c r="C2603">
        <v>2013</v>
      </c>
      <c r="D2603" s="1">
        <v>41400</v>
      </c>
      <c r="E2603" s="1">
        <v>41400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3">
      <c r="A2604">
        <v>2603</v>
      </c>
      <c r="B2604" t="s">
        <v>5708</v>
      </c>
      <c r="C2604">
        <v>2013</v>
      </c>
      <c r="D2604" s="1">
        <v>41400</v>
      </c>
      <c r="E2604" s="1">
        <v>41400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3">
      <c r="A2605">
        <v>2604</v>
      </c>
      <c r="B2605" t="s">
        <v>5708</v>
      </c>
      <c r="C2605">
        <v>2013</v>
      </c>
      <c r="D2605" s="1">
        <v>41400</v>
      </c>
      <c r="E2605" s="1">
        <v>41400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3">
      <c r="A2606">
        <v>2605</v>
      </c>
      <c r="B2606" t="s">
        <v>5708</v>
      </c>
      <c r="C2606">
        <v>2013</v>
      </c>
      <c r="D2606" s="1">
        <v>41400</v>
      </c>
      <c r="E2606" s="1">
        <v>41400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3">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3">
      <c r="A2608">
        <v>2607</v>
      </c>
      <c r="B2608" t="s">
        <v>5716</v>
      </c>
      <c r="C2608">
        <v>2013</v>
      </c>
      <c r="D2608" s="1">
        <v>41397</v>
      </c>
      <c r="E2608" s="1">
        <v>41581</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3">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3">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3">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3">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3">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3">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3">
      <c r="A2615">
        <v>2614</v>
      </c>
      <c r="B2615" t="s">
        <v>5722</v>
      </c>
      <c r="C2615">
        <v>2013</v>
      </c>
      <c r="D2615" s="1">
        <v>41393</v>
      </c>
      <c r="E2615" s="1">
        <v>41430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3">
      <c r="A2616">
        <v>2615</v>
      </c>
      <c r="B2616" t="s">
        <v>5725</v>
      </c>
      <c r="C2616">
        <v>2011</v>
      </c>
      <c r="D2616" s="1">
        <v>40659</v>
      </c>
      <c r="E2616" s="1">
        <v>40607</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3">
      <c r="A2617">
        <v>2616</v>
      </c>
      <c r="B2617" t="s">
        <v>5725</v>
      </c>
      <c r="C2617">
        <v>2011</v>
      </c>
      <c r="D2617" s="1">
        <v>40659</v>
      </c>
      <c r="E2617" s="1">
        <v>40607</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3">
      <c r="A2618">
        <v>2617</v>
      </c>
      <c r="B2618" t="s">
        <v>5728</v>
      </c>
      <c r="C2618">
        <v>2014</v>
      </c>
      <c r="D2618" s="1">
        <v>41674</v>
      </c>
      <c r="E2618" s="1">
        <v>41794</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3">
      <c r="A2619">
        <v>2618</v>
      </c>
      <c r="B2619" t="s">
        <v>5728</v>
      </c>
      <c r="C2619">
        <v>2014</v>
      </c>
      <c r="D2619" s="1">
        <v>41674</v>
      </c>
      <c r="E2619" s="1">
        <v>41794</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3">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3">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3">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3">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3">
      <c r="A2624">
        <v>2623</v>
      </c>
      <c r="B2624" t="s">
        <v>5732</v>
      </c>
      <c r="C2624">
        <v>2011</v>
      </c>
      <c r="D2624" s="1">
        <v>40614</v>
      </c>
      <c r="E2624" s="1">
        <v>40706</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3">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3">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3">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3">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3">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3">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3">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3">
      <c r="A2632">
        <v>2631</v>
      </c>
      <c r="B2632" t="s">
        <v>5745</v>
      </c>
      <c r="C2632">
        <v>2012</v>
      </c>
      <c r="D2632" s="1">
        <v>41191</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3">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3">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3">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3">
      <c r="A2636">
        <v>2635</v>
      </c>
      <c r="B2636" t="s">
        <v>5751</v>
      </c>
      <c r="C2636">
        <v>2012</v>
      </c>
      <c r="D2636" s="1">
        <v>41036</v>
      </c>
      <c r="E2636" s="1">
        <v>41189</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3">
      <c r="A2637">
        <v>2636</v>
      </c>
      <c r="B2637" t="s">
        <v>5751</v>
      </c>
      <c r="C2637">
        <v>2012</v>
      </c>
      <c r="D2637" s="1">
        <v>41036</v>
      </c>
      <c r="E2637" s="1">
        <v>41189</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3">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3">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3">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3">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3">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3">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3">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3">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3">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3">
      <c r="A2647">
        <v>2646</v>
      </c>
      <c r="B2647" t="s">
        <v>5768</v>
      </c>
      <c r="C2647">
        <v>2011</v>
      </c>
      <c r="D2647" s="1">
        <v>40733</v>
      </c>
      <c r="E2647" s="1">
        <v>40886</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3">
      <c r="A2648">
        <v>2647</v>
      </c>
      <c r="B2648" t="s">
        <v>5768</v>
      </c>
      <c r="C2648">
        <v>2011</v>
      </c>
      <c r="D2648" s="1">
        <v>40733</v>
      </c>
      <c r="E2648" s="1">
        <v>40886</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3">
      <c r="A2649">
        <v>2648</v>
      </c>
      <c r="B2649" t="s">
        <v>5768</v>
      </c>
      <c r="C2649">
        <v>2011</v>
      </c>
      <c r="D2649" s="1">
        <v>40733</v>
      </c>
      <c r="E2649" s="1">
        <v>40886</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3">
      <c r="A2650">
        <v>2649</v>
      </c>
      <c r="B2650" t="s">
        <v>5768</v>
      </c>
      <c r="C2650">
        <v>2011</v>
      </c>
      <c r="D2650" s="1">
        <v>40733</v>
      </c>
      <c r="E2650" s="1">
        <v>40886</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3">
      <c r="A2651">
        <v>2650</v>
      </c>
      <c r="B2651" t="s">
        <v>5768</v>
      </c>
      <c r="C2651">
        <v>2011</v>
      </c>
      <c r="D2651" s="1">
        <v>40733</v>
      </c>
      <c r="E2651" s="1">
        <v>40886</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3">
      <c r="A2652">
        <v>2651</v>
      </c>
      <c r="B2652" t="s">
        <v>5774</v>
      </c>
      <c r="C2652">
        <v>2013</v>
      </c>
      <c r="D2652" s="1">
        <v>41544</v>
      </c>
      <c r="E2652" s="1">
        <v>41315</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3">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3">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3">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3">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3">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3">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3">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3">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3">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3">
      <c r="A2662">
        <v>2661</v>
      </c>
      <c r="B2662" t="s">
        <v>5784</v>
      </c>
      <c r="C2662">
        <v>2014</v>
      </c>
      <c r="D2662" s="1">
        <v>41972</v>
      </c>
      <c r="E2662" s="1">
        <v>41710</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3">
      <c r="A2663">
        <v>2662</v>
      </c>
      <c r="B2663" t="s">
        <v>5784</v>
      </c>
      <c r="C2663">
        <v>2014</v>
      </c>
      <c r="D2663" s="1">
        <v>41972</v>
      </c>
      <c r="E2663" s="1">
        <v>41710</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3">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3">
      <c r="A2665">
        <v>2664</v>
      </c>
      <c r="B2665" t="s">
        <v>5790</v>
      </c>
      <c r="C2665">
        <v>2013</v>
      </c>
      <c r="D2665" s="1">
        <v>41310</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3">
      <c r="A2666">
        <v>2665</v>
      </c>
      <c r="B2666" t="s">
        <v>5790</v>
      </c>
      <c r="C2666">
        <v>2013</v>
      </c>
      <c r="D2666" s="1">
        <v>41310</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3">
      <c r="A2667">
        <v>2666</v>
      </c>
      <c r="B2667" t="s">
        <v>5790</v>
      </c>
      <c r="C2667">
        <v>2013</v>
      </c>
      <c r="D2667" s="1">
        <v>41310</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3">
      <c r="A2668">
        <v>2667</v>
      </c>
      <c r="B2668" t="s">
        <v>5791</v>
      </c>
      <c r="C2668">
        <v>2013</v>
      </c>
      <c r="D2668" s="1">
        <v>41315</v>
      </c>
      <c r="E2668" s="1">
        <v>41315</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3">
      <c r="A2669">
        <v>2668</v>
      </c>
      <c r="B2669" t="s">
        <v>5791</v>
      </c>
      <c r="C2669">
        <v>2013</v>
      </c>
      <c r="D2669" s="1">
        <v>41315</v>
      </c>
      <c r="E2669" s="1">
        <v>41315</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3">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3">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3">
      <c r="A2672">
        <v>2671</v>
      </c>
      <c r="B2672" t="s">
        <v>5797</v>
      </c>
      <c r="C2672">
        <v>2011</v>
      </c>
      <c r="D2672" s="1">
        <v>40795</v>
      </c>
      <c r="E2672" s="1">
        <v>40886</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3">
      <c r="A2673">
        <v>2672</v>
      </c>
      <c r="B2673" t="s">
        <v>5797</v>
      </c>
      <c r="C2673">
        <v>2011</v>
      </c>
      <c r="D2673" s="1">
        <v>40795</v>
      </c>
      <c r="E2673" s="1">
        <v>40886</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3">
      <c r="A2674">
        <v>2673</v>
      </c>
      <c r="B2674" t="s">
        <v>5797</v>
      </c>
      <c r="C2674">
        <v>2011</v>
      </c>
      <c r="D2674" s="1">
        <v>40795</v>
      </c>
      <c r="E2674" s="1">
        <v>40886</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3">
      <c r="A2675">
        <v>2674</v>
      </c>
      <c r="B2675" t="s">
        <v>5797</v>
      </c>
      <c r="C2675">
        <v>2011</v>
      </c>
      <c r="D2675" s="1">
        <v>40795</v>
      </c>
      <c r="E2675" s="1">
        <v>40886</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3">
      <c r="A2676">
        <v>2675</v>
      </c>
      <c r="B2676" t="s">
        <v>5804</v>
      </c>
      <c r="C2676">
        <v>2014</v>
      </c>
      <c r="D2676" s="1">
        <v>41741</v>
      </c>
      <c r="E2676" s="1">
        <v>41741</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3">
      <c r="A2677">
        <v>2676</v>
      </c>
      <c r="B2677" t="s">
        <v>5807</v>
      </c>
      <c r="C2677">
        <v>2014</v>
      </c>
      <c r="D2677" s="1">
        <v>41971</v>
      </c>
      <c r="E2677" s="1">
        <v>41710</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3">
      <c r="A2678">
        <v>2677</v>
      </c>
      <c r="B2678" t="s">
        <v>5807</v>
      </c>
      <c r="C2678">
        <v>2014</v>
      </c>
      <c r="D2678" s="1">
        <v>41971</v>
      </c>
      <c r="E2678" s="1">
        <v>41710</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3">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3">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3">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3">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3">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3">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3">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3">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3">
      <c r="A2687">
        <v>2686</v>
      </c>
      <c r="B2687" t="s">
        <v>5819</v>
      </c>
      <c r="C2687">
        <v>2013</v>
      </c>
      <c r="D2687" s="1">
        <v>41464</v>
      </c>
      <c r="E2687" s="1">
        <v>41617</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3">
      <c r="A2688">
        <v>2687</v>
      </c>
      <c r="B2688" t="s">
        <v>5819</v>
      </c>
      <c r="C2688">
        <v>2013</v>
      </c>
      <c r="D2688" s="1">
        <v>41464</v>
      </c>
      <c r="E2688" s="1">
        <v>41617</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3">
      <c r="A2689">
        <v>2688</v>
      </c>
      <c r="B2689" t="s">
        <v>5820</v>
      </c>
      <c r="C2689">
        <v>2013</v>
      </c>
      <c r="D2689" s="1">
        <v>41402</v>
      </c>
      <c r="E2689" s="1">
        <v>41433</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3">
      <c r="A2690">
        <v>2689</v>
      </c>
      <c r="B2690" t="s">
        <v>5823</v>
      </c>
      <c r="C2690">
        <v>2012</v>
      </c>
      <c r="D2690" s="1">
        <v>41254</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3">
      <c r="A2691">
        <v>2690</v>
      </c>
      <c r="B2691" t="s">
        <v>5826</v>
      </c>
      <c r="C2691">
        <v>2011</v>
      </c>
      <c r="D2691" s="1">
        <v>40724</v>
      </c>
      <c r="E2691" s="1">
        <v>40581</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3">
      <c r="A2692">
        <v>2691</v>
      </c>
      <c r="B2692" t="s">
        <v>5827</v>
      </c>
      <c r="C2692">
        <v>2014</v>
      </c>
      <c r="D2692" s="1">
        <v>41771</v>
      </c>
      <c r="E2692" s="1">
        <v>41894</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3">
      <c r="A2693">
        <v>2692</v>
      </c>
      <c r="B2693" t="s">
        <v>5828</v>
      </c>
      <c r="C2693">
        <v>2013</v>
      </c>
      <c r="D2693" s="1">
        <v>41515</v>
      </c>
      <c r="E2693" s="1">
        <v>41342</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3">
      <c r="A2694">
        <v>2693</v>
      </c>
      <c r="B2694" t="s">
        <v>5828</v>
      </c>
      <c r="C2694">
        <v>2013</v>
      </c>
      <c r="D2694" s="1">
        <v>41515</v>
      </c>
      <c r="E2694" s="1">
        <v>41342</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3">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3">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3">
      <c r="A2697">
        <v>2696</v>
      </c>
      <c r="B2697" t="s">
        <v>5836</v>
      </c>
      <c r="C2697">
        <v>2013</v>
      </c>
      <c r="D2697" s="1">
        <v>41457</v>
      </c>
      <c r="E2697" s="1">
        <v>41519</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3">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3">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3">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3">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3">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3">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3">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3">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3">
      <c r="A2706">
        <v>2705</v>
      </c>
      <c r="B2706" t="s">
        <v>5849</v>
      </c>
      <c r="C2706">
        <v>2014</v>
      </c>
      <c r="D2706" s="1">
        <v>41980</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3">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3">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3">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3">
      <c r="A2710">
        <v>2709</v>
      </c>
      <c r="B2710" t="s">
        <v>5855</v>
      </c>
      <c r="C2710">
        <v>2012</v>
      </c>
      <c r="D2710" s="1">
        <v>40938</v>
      </c>
      <c r="E2710" s="1">
        <v>41062</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3">
      <c r="A2711">
        <v>2710</v>
      </c>
      <c r="B2711" t="s">
        <v>5855</v>
      </c>
      <c r="C2711">
        <v>2012</v>
      </c>
      <c r="D2711" s="1">
        <v>40938</v>
      </c>
      <c r="E2711" s="1">
        <v>41062</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3">
      <c r="A2712">
        <v>2711</v>
      </c>
      <c r="B2712" t="s">
        <v>5858</v>
      </c>
      <c r="C2712">
        <v>2012</v>
      </c>
      <c r="D2712" s="1">
        <v>41225</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3">
      <c r="A2713">
        <v>2712</v>
      </c>
      <c r="B2713" t="s">
        <v>5859</v>
      </c>
      <c r="C2713">
        <v>2014</v>
      </c>
      <c r="D2713" s="1">
        <v>41922</v>
      </c>
      <c r="E2713" s="1">
        <v>41983</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3">
      <c r="A2714">
        <v>2713</v>
      </c>
      <c r="B2714" t="s">
        <v>5860</v>
      </c>
      <c r="C2714">
        <v>2014</v>
      </c>
      <c r="D2714" s="1">
        <v>41850</v>
      </c>
      <c r="E2714" s="1">
        <v>41678</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3">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3">
      <c r="A2716">
        <v>2715</v>
      </c>
      <c r="B2716" t="s">
        <v>5863</v>
      </c>
      <c r="C2716">
        <v>2012</v>
      </c>
      <c r="D2716" s="1">
        <v>40920</v>
      </c>
      <c r="E2716" s="1">
        <v>41072</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3">
      <c r="A2717">
        <v>2716</v>
      </c>
      <c r="B2717" t="s">
        <v>5864</v>
      </c>
      <c r="C2717">
        <v>2011</v>
      </c>
      <c r="D2717" s="1">
        <v>40645</v>
      </c>
      <c r="E2717" s="1">
        <v>40767</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3">
      <c r="A2718">
        <v>2717</v>
      </c>
      <c r="B2718" t="s">
        <v>5867</v>
      </c>
      <c r="C2718">
        <v>2014</v>
      </c>
      <c r="D2718" s="1">
        <v>41878</v>
      </c>
      <c r="E2718" s="1">
        <v>41679</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3">
      <c r="A2719">
        <v>2718</v>
      </c>
      <c r="B2719" t="s">
        <v>5870</v>
      </c>
      <c r="C2719">
        <v>2011</v>
      </c>
      <c r="D2719" s="1">
        <v>40733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3">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3">
      <c r="A2721">
        <v>2720</v>
      </c>
      <c r="B2721" t="s">
        <v>5874</v>
      </c>
      <c r="C2721">
        <v>2011</v>
      </c>
      <c r="D2721" s="1">
        <v>40706</v>
      </c>
      <c r="E2721" s="1">
        <v>40767</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3">
      <c r="A2722">
        <v>2721</v>
      </c>
      <c r="B2722" t="s">
        <v>5875</v>
      </c>
      <c r="C2722">
        <v>2011</v>
      </c>
      <c r="D2722" s="1">
        <v>40644</v>
      </c>
      <c r="E2722" s="1">
        <v>40766</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3">
      <c r="A2723">
        <v>2722</v>
      </c>
      <c r="B2723" t="s">
        <v>5875</v>
      </c>
      <c r="C2723">
        <v>2011</v>
      </c>
      <c r="D2723" s="1">
        <v>40644</v>
      </c>
      <c r="E2723" s="1">
        <v>40766</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3">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3">
      <c r="A2725">
        <v>2724</v>
      </c>
      <c r="B2725" t="s">
        <v>5877</v>
      </c>
      <c r="C2725">
        <v>2011</v>
      </c>
      <c r="D2725" s="1">
        <v>40643</v>
      </c>
      <c r="E2725" s="1">
        <v>40765</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3">
      <c r="A2726">
        <v>2725</v>
      </c>
      <c r="B2726" t="s">
        <v>5877</v>
      </c>
      <c r="C2726">
        <v>2011</v>
      </c>
      <c r="D2726" s="1">
        <v>40643</v>
      </c>
      <c r="E2726" s="1">
        <v>40765</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3">
      <c r="A2727">
        <v>2726</v>
      </c>
      <c r="B2727" t="s">
        <v>5880</v>
      </c>
      <c r="C2727">
        <v>2014</v>
      </c>
      <c r="D2727" s="1">
        <v>41862</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3">
      <c r="A2728">
        <v>2727</v>
      </c>
      <c r="B2728" t="s">
        <v>5880</v>
      </c>
      <c r="C2728">
        <v>2014</v>
      </c>
      <c r="D2728" s="1">
        <v>41862</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3">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3">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3">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3">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3">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3">
      <c r="A2734">
        <v>2733</v>
      </c>
      <c r="B2734" t="s">
        <v>5885</v>
      </c>
      <c r="C2734">
        <v>2011</v>
      </c>
      <c r="D2734" s="1">
        <v>40581</v>
      </c>
      <c r="E2734" s="1">
        <v>40701</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3">
      <c r="A2735">
        <v>2734</v>
      </c>
      <c r="B2735" t="s">
        <v>5885</v>
      </c>
      <c r="C2735">
        <v>2011</v>
      </c>
      <c r="D2735" s="1">
        <v>40581</v>
      </c>
      <c r="E2735" s="1">
        <v>40701</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3">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3">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3">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3">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3">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3">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3">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3">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3">
      <c r="A2744">
        <v>2743</v>
      </c>
      <c r="B2744" t="s">
        <v>5898</v>
      </c>
      <c r="C2744">
        <v>2011</v>
      </c>
      <c r="D2744" s="1">
        <v>40644</v>
      </c>
      <c r="E2744" s="1">
        <v>40766</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3">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3">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3">
      <c r="A2747">
        <v>2746</v>
      </c>
      <c r="B2747" t="s">
        <v>5902</v>
      </c>
      <c r="C2747">
        <v>2014</v>
      </c>
      <c r="D2747" s="1">
        <v>41859</v>
      </c>
      <c r="E2747" s="1">
        <v>41981</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3">
      <c r="A2748">
        <v>2747</v>
      </c>
      <c r="B2748" t="s">
        <v>5903</v>
      </c>
      <c r="C2748">
        <v>2011</v>
      </c>
      <c r="D2748" s="1">
        <v>40882</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3">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3">
      <c r="A2750">
        <v>2749</v>
      </c>
      <c r="B2750" t="s">
        <v>5908</v>
      </c>
      <c r="C2750">
        <v>2012</v>
      </c>
      <c r="D2750" s="1">
        <v>41011</v>
      </c>
      <c r="E2750" s="1">
        <v>41133</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3">
      <c r="A2751">
        <v>2750</v>
      </c>
      <c r="B2751" t="s">
        <v>5911</v>
      </c>
      <c r="C2751">
        <v>2011</v>
      </c>
      <c r="D2751" s="1">
        <v>40761</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3">
      <c r="A2752">
        <v>2751</v>
      </c>
      <c r="B2752" t="s">
        <v>5914</v>
      </c>
      <c r="C2752">
        <v>2011</v>
      </c>
      <c r="D2752" s="1">
        <v>40763</v>
      </c>
      <c r="E2752" s="1">
        <v>40855</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3">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3">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3">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3">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3">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3">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3">
      <c r="A2759">
        <v>2758</v>
      </c>
      <c r="B2759" t="s">
        <v>5922</v>
      </c>
      <c r="C2759">
        <v>2013</v>
      </c>
      <c r="D2759" s="1">
        <v>41614</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3">
      <c r="A2760">
        <v>2759</v>
      </c>
      <c r="B2760" t="s">
        <v>5923</v>
      </c>
      <c r="C2760">
        <v>2013</v>
      </c>
      <c r="D2760" s="1">
        <v>41611</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3">
      <c r="A2761">
        <v>2760</v>
      </c>
      <c r="B2761" t="s">
        <v>5923</v>
      </c>
      <c r="C2761">
        <v>2013</v>
      </c>
      <c r="D2761" s="1">
        <v>41611</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3">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3">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3">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3">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3">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3">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3">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3">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3">
      <c r="A2770">
        <v>2769</v>
      </c>
      <c r="B2770" t="s">
        <v>5940</v>
      </c>
      <c r="C2770">
        <v>2012</v>
      </c>
      <c r="D2770" s="1">
        <v>40943</v>
      </c>
      <c r="E2770" s="1">
        <v>41094</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3">
      <c r="A2771">
        <v>2770</v>
      </c>
      <c r="B2771" t="s">
        <v>5940</v>
      </c>
      <c r="C2771">
        <v>2012</v>
      </c>
      <c r="D2771" s="1">
        <v>40943</v>
      </c>
      <c r="E2771" s="1">
        <v>41094</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3">
      <c r="A2772">
        <v>2771</v>
      </c>
      <c r="B2772" t="s">
        <v>5940</v>
      </c>
      <c r="C2772">
        <v>2012</v>
      </c>
      <c r="D2772" s="1">
        <v>40943</v>
      </c>
      <c r="E2772" s="1">
        <v>41094</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3">
      <c r="A2773">
        <v>2772</v>
      </c>
      <c r="B2773" t="s">
        <v>5945</v>
      </c>
      <c r="C2773">
        <v>2013</v>
      </c>
      <c r="D2773" s="1">
        <v>41373</v>
      </c>
      <c r="E2773" s="1">
        <v>41587</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3">
      <c r="A2774">
        <v>2773</v>
      </c>
      <c r="B2774" t="s">
        <v>5947</v>
      </c>
      <c r="C2774">
        <v>2014</v>
      </c>
      <c r="D2774" s="1">
        <v>41955</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3">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3">
      <c r="A2776">
        <v>2775</v>
      </c>
      <c r="B2776" t="s">
        <v>5949</v>
      </c>
      <c r="C2776">
        <v>2014</v>
      </c>
      <c r="D2776" s="1">
        <v>41984</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3">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3">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3">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3">
      <c r="A2780">
        <v>2779</v>
      </c>
      <c r="B2780" t="s">
        <v>5954</v>
      </c>
      <c r="C2780">
        <v>2014</v>
      </c>
      <c r="D2780" s="1">
        <v>41644</v>
      </c>
      <c r="E2780" s="1">
        <v>41795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3">
      <c r="A2781">
        <v>2780</v>
      </c>
      <c r="B2781" t="s">
        <v>5954</v>
      </c>
      <c r="C2781">
        <v>2014</v>
      </c>
      <c r="D2781" s="1">
        <v>41644</v>
      </c>
      <c r="E2781" s="1">
        <v>41795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3">
      <c r="A2782">
        <v>2781</v>
      </c>
      <c r="B2782" t="s">
        <v>5958</v>
      </c>
      <c r="C2782">
        <v>2014</v>
      </c>
      <c r="D2782" s="1">
        <v>41825</v>
      </c>
      <c r="E2782" s="1">
        <v>41887</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3">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3">
      <c r="A2784">
        <v>2783</v>
      </c>
      <c r="B2784" t="s">
        <v>5960</v>
      </c>
      <c r="C2784">
        <v>2013</v>
      </c>
      <c r="D2784" s="1">
        <v>41619</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3">
      <c r="A2785">
        <v>2784</v>
      </c>
      <c r="B2785" t="s">
        <v>5961</v>
      </c>
      <c r="C2785">
        <v>2013</v>
      </c>
      <c r="D2785" s="1">
        <v>41436</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3">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3">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3">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3">
      <c r="A2789">
        <v>2788</v>
      </c>
      <c r="B2789" t="s">
        <v>5968</v>
      </c>
      <c r="C2789">
        <v>2011</v>
      </c>
      <c r="D2789" s="1">
        <v>40586</v>
      </c>
      <c r="E2789" s="1">
        <v>40706</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3">
      <c r="A2790">
        <v>2789</v>
      </c>
      <c r="B2790" t="s">
        <v>5968</v>
      </c>
      <c r="C2790">
        <v>2011</v>
      </c>
      <c r="D2790" s="1">
        <v>40586</v>
      </c>
      <c r="E2790" s="1">
        <v>40706</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3">
      <c r="A2791">
        <v>2790</v>
      </c>
      <c r="B2791" t="s">
        <v>5968</v>
      </c>
      <c r="C2791">
        <v>2011</v>
      </c>
      <c r="D2791" s="1">
        <v>40586</v>
      </c>
      <c r="E2791" s="1">
        <v>40706</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3">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3">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3">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3">
      <c r="A2795">
        <v>2794</v>
      </c>
      <c r="B2795" t="s">
        <v>5971</v>
      </c>
      <c r="C2795">
        <v>2011</v>
      </c>
      <c r="D2795" s="1">
        <v>40881</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3">
      <c r="A2796">
        <v>2795</v>
      </c>
      <c r="B2796" t="s">
        <v>5971</v>
      </c>
      <c r="C2796">
        <v>2011</v>
      </c>
      <c r="D2796" s="1">
        <v>40881</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3">
      <c r="A2797">
        <v>2796</v>
      </c>
      <c r="B2797" t="s">
        <v>5971</v>
      </c>
      <c r="C2797">
        <v>2011</v>
      </c>
      <c r="D2797" s="1">
        <v>40881</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3">
      <c r="A2798">
        <v>2797</v>
      </c>
      <c r="B2798" t="s">
        <v>5971</v>
      </c>
      <c r="C2798">
        <v>2011</v>
      </c>
      <c r="D2798" s="1">
        <v>40881</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3">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3">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3">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3">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3">
      <c r="A2803">
        <v>2802</v>
      </c>
      <c r="B2803" t="s">
        <v>5975</v>
      </c>
      <c r="C2803">
        <v>2012</v>
      </c>
      <c r="D2803" s="1">
        <v>40919</v>
      </c>
      <c r="E2803" s="1">
        <v>41010</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3">
      <c r="A2804">
        <v>2803</v>
      </c>
      <c r="B2804" t="s">
        <v>5976</v>
      </c>
      <c r="C2804">
        <v>2014</v>
      </c>
      <c r="D2804" s="1">
        <v>41740</v>
      </c>
      <c r="E2804" s="1">
        <v>41893</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3">
      <c r="A2805">
        <v>2804</v>
      </c>
      <c r="B2805" t="s">
        <v>5979</v>
      </c>
      <c r="C2805">
        <v>2012</v>
      </c>
      <c r="D2805" s="1">
        <v>41248</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3">
      <c r="A2806">
        <v>2805</v>
      </c>
      <c r="B2806" t="s">
        <v>5979</v>
      </c>
      <c r="C2806">
        <v>2012</v>
      </c>
      <c r="D2806" s="1">
        <v>41248</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3">
      <c r="A2807">
        <v>2806</v>
      </c>
      <c r="B2807" t="s">
        <v>5982</v>
      </c>
      <c r="C2807">
        <v>2012</v>
      </c>
      <c r="D2807" s="1">
        <v>41099</v>
      </c>
      <c r="E2807" s="1">
        <v>41222</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3">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3">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3">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3">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3">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3">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3">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3">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3">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3">
      <c r="A2817">
        <v>2816</v>
      </c>
      <c r="B2817" t="s">
        <v>5991</v>
      </c>
      <c r="C2817">
        <v>2012</v>
      </c>
      <c r="D2817" s="1">
        <v>40917</v>
      </c>
      <c r="E2817" s="1">
        <v>41130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3">
      <c r="A2818">
        <v>2817</v>
      </c>
      <c r="B2818" t="s">
        <v>5991</v>
      </c>
      <c r="C2818">
        <v>2012</v>
      </c>
      <c r="D2818" s="1">
        <v>40917</v>
      </c>
      <c r="E2818" s="1">
        <v>41130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3">
      <c r="A2819">
        <v>2818</v>
      </c>
      <c r="B2819" t="s">
        <v>5991</v>
      </c>
      <c r="C2819">
        <v>2012</v>
      </c>
      <c r="D2819" s="1">
        <v>40917</v>
      </c>
      <c r="E2819" s="1">
        <v>41130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3">
      <c r="A2820">
        <v>2819</v>
      </c>
      <c r="B2820" t="s">
        <v>5991</v>
      </c>
      <c r="C2820">
        <v>2012</v>
      </c>
      <c r="D2820" s="1">
        <v>40917</v>
      </c>
      <c r="E2820" s="1">
        <v>41130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3">
      <c r="A2821">
        <v>2820</v>
      </c>
      <c r="B2821" t="s">
        <v>5994</v>
      </c>
      <c r="C2821">
        <v>2013</v>
      </c>
      <c r="D2821" s="1">
        <v>41430</v>
      </c>
      <c r="E2821" s="1">
        <v>41522</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3">
      <c r="A2822">
        <v>2821</v>
      </c>
      <c r="B2822" t="s">
        <v>5994</v>
      </c>
      <c r="C2822">
        <v>2013</v>
      </c>
      <c r="D2822" s="1">
        <v>41430</v>
      </c>
      <c r="E2822" s="1">
        <v>41522</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3">
      <c r="A2823">
        <v>2822</v>
      </c>
      <c r="B2823" t="s">
        <v>5997</v>
      </c>
      <c r="C2823">
        <v>2014</v>
      </c>
      <c r="D2823" s="1">
        <v>41640</v>
      </c>
      <c r="E2823" s="1">
        <v>41791</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3">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3">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3">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3">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3">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3">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3">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3">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3">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3">
      <c r="A2833">
        <v>2832</v>
      </c>
      <c r="B2833" t="s">
        <v>6007</v>
      </c>
      <c r="C2833">
        <v>2011</v>
      </c>
      <c r="D2833" s="1">
        <v>40554</v>
      </c>
      <c r="E2833" s="1">
        <v>40674</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3">
      <c r="A2834">
        <v>2833</v>
      </c>
      <c r="B2834" t="s">
        <v>6007</v>
      </c>
      <c r="C2834">
        <v>2011</v>
      </c>
      <c r="D2834" s="1">
        <v>40554</v>
      </c>
      <c r="E2834" s="1">
        <v>40674</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3">
      <c r="A2835">
        <v>2834</v>
      </c>
      <c r="B2835" t="s">
        <v>6010</v>
      </c>
      <c r="C2835">
        <v>2014</v>
      </c>
      <c r="D2835" s="1">
        <v>41666</v>
      </c>
      <c r="E2835" s="1">
        <v>41641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3">
      <c r="A2836">
        <v>2835</v>
      </c>
      <c r="B2836" t="s">
        <v>6010</v>
      </c>
      <c r="C2836">
        <v>2014</v>
      </c>
      <c r="D2836" s="1">
        <v>41666</v>
      </c>
      <c r="E2836" s="1">
        <v>41641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3">
      <c r="A2837">
        <v>2836</v>
      </c>
      <c r="B2837" t="s">
        <v>6013</v>
      </c>
      <c r="C2837">
        <v>2014</v>
      </c>
      <c r="D2837" s="1">
        <v>41984</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3">
      <c r="A2838">
        <v>2837</v>
      </c>
      <c r="B2838" t="s">
        <v>6013</v>
      </c>
      <c r="C2838">
        <v>2014</v>
      </c>
      <c r="D2838" s="1">
        <v>41984</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3">
      <c r="A2839">
        <v>2838</v>
      </c>
      <c r="B2839" t="s">
        <v>6013</v>
      </c>
      <c r="C2839">
        <v>2014</v>
      </c>
      <c r="D2839" s="1">
        <v>41984</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3">
      <c r="A2840">
        <v>2839</v>
      </c>
      <c r="B2840" t="s">
        <v>6016</v>
      </c>
      <c r="C2840">
        <v>2013</v>
      </c>
      <c r="D2840" s="1">
        <v>41553</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3">
      <c r="A2841">
        <v>2840</v>
      </c>
      <c r="B2841" t="s">
        <v>6017</v>
      </c>
      <c r="C2841">
        <v>2012</v>
      </c>
      <c r="D2841" s="1">
        <v>40977</v>
      </c>
      <c r="E2841" s="1">
        <v>41130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3">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3">
      <c r="A2843">
        <v>2842</v>
      </c>
      <c r="B2843" t="s">
        <v>6019</v>
      </c>
      <c r="C2843">
        <v>2014</v>
      </c>
      <c r="D2843" s="1">
        <v>41648</v>
      </c>
      <c r="E2843" s="1">
        <v>41768</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3">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3">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3">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3">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3">
      <c r="A2848">
        <v>2847</v>
      </c>
      <c r="B2848" t="s">
        <v>6026</v>
      </c>
      <c r="C2848">
        <v>2014</v>
      </c>
      <c r="D2848" s="1">
        <v>41952</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3">
      <c r="A2849">
        <v>2848</v>
      </c>
      <c r="B2849" t="s">
        <v>6027</v>
      </c>
      <c r="C2849">
        <v>2014</v>
      </c>
      <c r="D2849" s="1">
        <v>41886</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3">
      <c r="A2850">
        <v>2849</v>
      </c>
      <c r="B2850" t="s">
        <v>6027</v>
      </c>
      <c r="C2850">
        <v>2014</v>
      </c>
      <c r="D2850" s="1">
        <v>41886</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3">
      <c r="A2851">
        <v>2850</v>
      </c>
      <c r="B2851" t="s">
        <v>6032</v>
      </c>
      <c r="C2851">
        <v>2013</v>
      </c>
      <c r="D2851" s="1">
        <v>41607</v>
      </c>
      <c r="E2851" s="1">
        <v>41376</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3">
      <c r="A2852">
        <v>2851</v>
      </c>
      <c r="B2852" t="s">
        <v>6033</v>
      </c>
      <c r="C2852">
        <v>2013</v>
      </c>
      <c r="D2852" s="1">
        <v>41339</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3">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3">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3">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3">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3">
      <c r="A2857">
        <v>2856</v>
      </c>
      <c r="B2857" t="s">
        <v>6041</v>
      </c>
      <c r="C2857">
        <v>2014</v>
      </c>
      <c r="D2857" s="1">
        <v>41846</v>
      </c>
      <c r="E2857" s="1">
        <v>41647</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3">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3">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3">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3">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3">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3">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3">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3">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3">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3">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3">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3">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3">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3">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3">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3">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3">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3">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3">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3">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3">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3">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3">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3">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3">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3">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3">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3">
      <c r="A2885">
        <v>2884</v>
      </c>
      <c r="B2885" t="s">
        <v>6068</v>
      </c>
      <c r="C2885">
        <v>2013</v>
      </c>
      <c r="D2885" s="1">
        <v>41619</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3">
      <c r="A2886">
        <v>2885</v>
      </c>
      <c r="B2886" t="s">
        <v>6069</v>
      </c>
      <c r="C2886">
        <v>2013</v>
      </c>
      <c r="D2886" s="1">
        <v>41304</v>
      </c>
      <c r="E2886" s="1">
        <v>41335</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3">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3">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3">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3">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3">
      <c r="A2891">
        <v>2890</v>
      </c>
      <c r="B2891" t="s">
        <v>6072</v>
      </c>
      <c r="C2891">
        <v>2014</v>
      </c>
      <c r="D2891" s="1">
        <v>41709</v>
      </c>
      <c r="E2891" s="1">
        <v>41831</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3">
      <c r="A2892">
        <v>2891</v>
      </c>
      <c r="B2892" t="s">
        <v>6075</v>
      </c>
      <c r="C2892">
        <v>2011</v>
      </c>
      <c r="D2892" s="1">
        <v>40662</v>
      </c>
      <c r="E2892" s="1">
        <v>40548</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3">
      <c r="A2893">
        <v>2892</v>
      </c>
      <c r="B2893" t="s">
        <v>6075</v>
      </c>
      <c r="C2893">
        <v>2011</v>
      </c>
      <c r="D2893" s="1">
        <v>40662</v>
      </c>
      <c r="E2893" s="1">
        <v>40548</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3">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3">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3">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3">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3">
      <c r="A2898">
        <v>2897</v>
      </c>
      <c r="B2898" t="s">
        <v>6084</v>
      </c>
      <c r="C2898">
        <v>2011</v>
      </c>
      <c r="D2898" s="1">
        <v>40632</v>
      </c>
      <c r="E2898" s="1">
        <v>40606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3">
      <c r="A2899">
        <v>2898</v>
      </c>
      <c r="B2899" t="s">
        <v>6085</v>
      </c>
      <c r="C2899">
        <v>2013</v>
      </c>
      <c r="D2899" s="1">
        <v>41365</v>
      </c>
      <c r="E2899" s="1">
        <v>41518</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3">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3">
      <c r="A2901">
        <v>2900</v>
      </c>
      <c r="B2901" t="s">
        <v>6087</v>
      </c>
      <c r="C2901">
        <v>2012</v>
      </c>
      <c r="D2901" s="1">
        <v>41252</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3">
      <c r="A2902">
        <v>2901</v>
      </c>
      <c r="B2902" t="s">
        <v>6087</v>
      </c>
      <c r="C2902">
        <v>2012</v>
      </c>
      <c r="D2902" s="1">
        <v>41252</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3">
      <c r="A2903">
        <v>2902</v>
      </c>
      <c r="B2903" t="s">
        <v>6088</v>
      </c>
      <c r="C2903">
        <v>2014</v>
      </c>
      <c r="D2903" s="1">
        <v>41982</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3">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3">
      <c r="A2905">
        <v>2904</v>
      </c>
      <c r="B2905" t="s">
        <v>6090</v>
      </c>
      <c r="C2905">
        <v>2013</v>
      </c>
      <c r="D2905" s="1">
        <v>41453</v>
      </c>
      <c r="E2905" s="1">
        <v>41312</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3">
      <c r="A2906">
        <v>2905</v>
      </c>
      <c r="B2906" t="s">
        <v>6090</v>
      </c>
      <c r="C2906">
        <v>2013</v>
      </c>
      <c r="D2906" s="1">
        <v>41453</v>
      </c>
      <c r="E2906" s="1">
        <v>41312</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3">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3">
      <c r="A2908">
        <v>2907</v>
      </c>
      <c r="B2908" t="s">
        <v>6095</v>
      </c>
      <c r="C2908">
        <v>2014</v>
      </c>
      <c r="D2908" s="1">
        <v>41740</v>
      </c>
      <c r="E2908" s="1">
        <v>41923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3">
      <c r="A2909">
        <v>2908</v>
      </c>
      <c r="B2909" t="s">
        <v>6095</v>
      </c>
      <c r="C2909">
        <v>2014</v>
      </c>
      <c r="D2909" s="1">
        <v>41740</v>
      </c>
      <c r="E2909" s="1">
        <v>41923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3">
      <c r="A2910">
        <v>2909</v>
      </c>
      <c r="B2910" t="s">
        <v>6095</v>
      </c>
      <c r="C2910">
        <v>2014</v>
      </c>
      <c r="D2910" s="1">
        <v>41740</v>
      </c>
      <c r="E2910" s="1">
        <v>41923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3">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3">
      <c r="A2912">
        <v>2911</v>
      </c>
      <c r="B2912" t="s">
        <v>6099</v>
      </c>
      <c r="C2912">
        <v>2012</v>
      </c>
      <c r="D2912" s="1">
        <v>41040</v>
      </c>
      <c r="E2912" s="1">
        <v>41163</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3">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3">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3">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3">
      <c r="A2916">
        <v>2915</v>
      </c>
      <c r="B2916" t="s">
        <v>6105</v>
      </c>
      <c r="C2916">
        <v>2012</v>
      </c>
      <c r="D2916" s="1">
        <v>41253</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3">
      <c r="A2917">
        <v>2916</v>
      </c>
      <c r="B2917" t="s">
        <v>6105</v>
      </c>
      <c r="C2917">
        <v>2012</v>
      </c>
      <c r="D2917" s="1">
        <v>41253</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3">
      <c r="A2918">
        <v>2917</v>
      </c>
      <c r="B2918" t="s">
        <v>6105</v>
      </c>
      <c r="C2918">
        <v>2012</v>
      </c>
      <c r="D2918" s="1">
        <v>41253</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3">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3">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3">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3">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3">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3">
      <c r="A2924">
        <v>2923</v>
      </c>
      <c r="B2924" t="s">
        <v>6112</v>
      </c>
      <c r="C2924">
        <v>2012</v>
      </c>
      <c r="D2924" s="1">
        <v>41243</v>
      </c>
      <c r="E2924" s="1">
        <v>40980</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3">
      <c r="A2925">
        <v>2924</v>
      </c>
      <c r="B2925" t="s">
        <v>6113</v>
      </c>
      <c r="C2925">
        <v>2011</v>
      </c>
      <c r="D2925" s="1">
        <v>40722</v>
      </c>
      <c r="E2925" s="1">
        <v>40640</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3">
      <c r="A2926">
        <v>2925</v>
      </c>
      <c r="B2926" t="s">
        <v>6114</v>
      </c>
      <c r="C2926">
        <v>2011</v>
      </c>
      <c r="D2926" s="1">
        <v>40583</v>
      </c>
      <c r="E2926" s="1">
        <v>40672</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3">
      <c r="A2927">
        <v>2926</v>
      </c>
      <c r="B2927" t="s">
        <v>6114</v>
      </c>
      <c r="C2927">
        <v>2011</v>
      </c>
      <c r="D2927" s="1">
        <v>40583</v>
      </c>
      <c r="E2927" s="1">
        <v>40672</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3">
      <c r="A2928">
        <v>2927</v>
      </c>
      <c r="B2928" t="s">
        <v>6117</v>
      </c>
      <c r="C2928">
        <v>2014</v>
      </c>
      <c r="D2928" s="1">
        <v>41950</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3">
      <c r="A2929">
        <v>2928</v>
      </c>
      <c r="B2929" t="s">
        <v>6120</v>
      </c>
      <c r="C2929">
        <v>2014</v>
      </c>
      <c r="D2929" s="1">
        <v>41765</v>
      </c>
      <c r="E2929" s="1">
        <v>41949</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3">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3">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3">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3">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3">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3">
      <c r="A2935">
        <v>2934</v>
      </c>
      <c r="B2935" t="s">
        <v>6125</v>
      </c>
      <c r="C2935">
        <v>2013</v>
      </c>
      <c r="D2935" s="1">
        <v>41467</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3">
      <c r="A2936">
        <v>2935</v>
      </c>
      <c r="B2936" t="s">
        <v>6125</v>
      </c>
      <c r="C2936">
        <v>2013</v>
      </c>
      <c r="D2936" s="1">
        <v>41467</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3">
      <c r="A2937">
        <v>2936</v>
      </c>
      <c r="B2937" t="s">
        <v>6125</v>
      </c>
      <c r="C2937">
        <v>2013</v>
      </c>
      <c r="D2937" s="1">
        <v>41467</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3">
      <c r="A2938">
        <v>2937</v>
      </c>
      <c r="B2938" t="s">
        <v>6125</v>
      </c>
      <c r="C2938">
        <v>2013</v>
      </c>
      <c r="D2938" s="1">
        <v>41467</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3">
      <c r="A2939">
        <v>2938</v>
      </c>
      <c r="B2939" t="s">
        <v>6125</v>
      </c>
      <c r="C2939">
        <v>2013</v>
      </c>
      <c r="D2939" s="1">
        <v>41467</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3">
      <c r="A2940">
        <v>2939</v>
      </c>
      <c r="B2940" t="s">
        <v>6125</v>
      </c>
      <c r="C2940">
        <v>2013</v>
      </c>
      <c r="D2940" s="1">
        <v>41467</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3">
      <c r="A2941">
        <v>2940</v>
      </c>
      <c r="B2941" t="s">
        <v>6125</v>
      </c>
      <c r="C2941">
        <v>2013</v>
      </c>
      <c r="D2941" s="1">
        <v>41467</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3">
      <c r="A2942">
        <v>2941</v>
      </c>
      <c r="B2942" t="s">
        <v>6126</v>
      </c>
      <c r="C2942">
        <v>2014</v>
      </c>
      <c r="D2942" s="1">
        <v>41724</v>
      </c>
      <c r="E2942" s="1">
        <v>41643</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3">
      <c r="A2943">
        <v>2942</v>
      </c>
      <c r="B2943" t="s">
        <v>6126</v>
      </c>
      <c r="C2943">
        <v>2014</v>
      </c>
      <c r="D2943" s="1">
        <v>41724</v>
      </c>
      <c r="E2943" s="1">
        <v>41643</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3">
      <c r="A2944">
        <v>2943</v>
      </c>
      <c r="B2944" t="s">
        <v>6126</v>
      </c>
      <c r="C2944">
        <v>2014</v>
      </c>
      <c r="D2944" s="1">
        <v>41724</v>
      </c>
      <c r="E2944" s="1">
        <v>41643</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3">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3">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3">
      <c r="A2947">
        <v>2946</v>
      </c>
      <c r="B2947" t="s">
        <v>6132</v>
      </c>
      <c r="C2947">
        <v>2013</v>
      </c>
      <c r="D2947" s="1">
        <v>41405</v>
      </c>
      <c r="E2947" s="1">
        <v>41436</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3">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3">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3">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3">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3">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3">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3">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3">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3">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3">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3">
      <c r="A2958">
        <v>2957</v>
      </c>
      <c r="B2958" t="s">
        <v>6148</v>
      </c>
      <c r="C2958">
        <v>2014</v>
      </c>
      <c r="D2958" s="1">
        <v>41818</v>
      </c>
      <c r="E2958" s="1">
        <v>41766</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3">
      <c r="A2959">
        <v>2958</v>
      </c>
      <c r="B2959" t="s">
        <v>6151</v>
      </c>
      <c r="C2959">
        <v>2014</v>
      </c>
      <c r="D2959" s="1">
        <v>41764</v>
      </c>
      <c r="E2959" s="1">
        <v>41917</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3">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3">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3">
      <c r="A2962">
        <v>2961</v>
      </c>
      <c r="B2962" t="s">
        <v>6153</v>
      </c>
      <c r="C2962">
        <v>2014</v>
      </c>
      <c r="D2962" s="1">
        <v>41756</v>
      </c>
      <c r="E2962" s="1">
        <v>41675</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3">
      <c r="A2963">
        <v>2962</v>
      </c>
      <c r="B2963" t="s">
        <v>6153</v>
      </c>
      <c r="C2963">
        <v>2014</v>
      </c>
      <c r="D2963" s="1">
        <v>41756</v>
      </c>
      <c r="E2963" s="1">
        <v>41675</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3">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3">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3">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3">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3">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3">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3">
      <c r="A2970">
        <v>2969</v>
      </c>
      <c r="B2970" t="s">
        <v>6160</v>
      </c>
      <c r="C2970">
        <v>2014</v>
      </c>
      <c r="D2970" s="1">
        <v>41831</v>
      </c>
      <c r="E2970" s="1">
        <v>41923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3">
      <c r="A2971">
        <v>2970</v>
      </c>
      <c r="B2971" t="s">
        <v>6160</v>
      </c>
      <c r="C2971">
        <v>2014</v>
      </c>
      <c r="D2971" s="1">
        <v>41831</v>
      </c>
      <c r="E2971" s="1">
        <v>41923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3">
      <c r="A2972">
        <v>2971</v>
      </c>
      <c r="B2972" t="s">
        <v>6160</v>
      </c>
      <c r="C2972">
        <v>2014</v>
      </c>
      <c r="D2972" s="1">
        <v>41831</v>
      </c>
      <c r="E2972" s="1">
        <v>41923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3">
      <c r="A2973">
        <v>2972</v>
      </c>
      <c r="B2973" t="s">
        <v>6160</v>
      </c>
      <c r="C2973">
        <v>2014</v>
      </c>
      <c r="D2973" s="1">
        <v>41831</v>
      </c>
      <c r="E2973" s="1">
        <v>41923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3">
      <c r="A2974">
        <v>2973</v>
      </c>
      <c r="B2974" t="s">
        <v>6160</v>
      </c>
      <c r="C2974">
        <v>2014</v>
      </c>
      <c r="D2974" s="1">
        <v>41831</v>
      </c>
      <c r="E2974" s="1">
        <v>41923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3">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3">
      <c r="A2976">
        <v>2975</v>
      </c>
      <c r="B2976" t="s">
        <v>6162</v>
      </c>
      <c r="C2976">
        <v>2012</v>
      </c>
      <c r="D2976" s="1">
        <v>41095</v>
      </c>
      <c r="E2976" s="1">
        <v>41248</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3">
      <c r="A2977">
        <v>2976</v>
      </c>
      <c r="B2977" t="s">
        <v>6162</v>
      </c>
      <c r="C2977">
        <v>2012</v>
      </c>
      <c r="D2977" s="1">
        <v>41095</v>
      </c>
      <c r="E2977" s="1">
        <v>41248</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3">
      <c r="A2978">
        <v>2977</v>
      </c>
      <c r="B2978" t="s">
        <v>6165</v>
      </c>
      <c r="C2978">
        <v>2014</v>
      </c>
      <c r="D2978" s="1">
        <v>41771</v>
      </c>
      <c r="E2978" s="1">
        <v>41771</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3">
      <c r="A2979">
        <v>2978</v>
      </c>
      <c r="B2979" t="s">
        <v>6168</v>
      </c>
      <c r="C2979">
        <v>2014</v>
      </c>
      <c r="D2979" s="1">
        <v>41739</v>
      </c>
      <c r="E2979" s="1">
        <v>41892</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3">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3">
      <c r="A2981">
        <v>2980</v>
      </c>
      <c r="B2981" t="s">
        <v>6171</v>
      </c>
      <c r="C2981">
        <v>2012</v>
      </c>
      <c r="D2981" s="1">
        <v>41249</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3">
      <c r="A2982">
        <v>2981</v>
      </c>
      <c r="B2982" t="s">
        <v>6171</v>
      </c>
      <c r="C2982">
        <v>2012</v>
      </c>
      <c r="D2982" s="1">
        <v>41249</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3">
      <c r="A2983">
        <v>2982</v>
      </c>
      <c r="B2983" t="s">
        <v>6176</v>
      </c>
      <c r="C2983">
        <v>2011</v>
      </c>
      <c r="D2983" s="1">
        <v>40884</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3">
      <c r="A2984">
        <v>2983</v>
      </c>
      <c r="B2984" t="s">
        <v>6176</v>
      </c>
      <c r="C2984">
        <v>2011</v>
      </c>
      <c r="D2984" s="1">
        <v>40884</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3">
      <c r="A2985">
        <v>2984</v>
      </c>
      <c r="B2985" t="s">
        <v>6177</v>
      </c>
      <c r="C2985">
        <v>2011</v>
      </c>
      <c r="D2985" s="1">
        <v>40706</v>
      </c>
      <c r="E2985" s="1">
        <v>40859</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3">
      <c r="A2986">
        <v>2985</v>
      </c>
      <c r="B2986" t="s">
        <v>6177</v>
      </c>
      <c r="C2986">
        <v>2011</v>
      </c>
      <c r="D2986" s="1">
        <v>40706</v>
      </c>
      <c r="E2986" s="1">
        <v>40859</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3">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3">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3">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3">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3">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3">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3">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3">
      <c r="A2994">
        <v>2993</v>
      </c>
      <c r="B2994" t="s">
        <v>6184</v>
      </c>
      <c r="C2994">
        <v>2013</v>
      </c>
      <c r="D2994" s="1">
        <v>41343</v>
      </c>
      <c r="E2994" s="1">
        <v>41465</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3">
      <c r="A2995">
        <v>2994</v>
      </c>
      <c r="B2995" t="s">
        <v>6185</v>
      </c>
      <c r="C2995">
        <v>2014</v>
      </c>
      <c r="D2995" s="1">
        <v>41976</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3">
      <c r="A2996">
        <v>2995</v>
      </c>
      <c r="B2996" t="s">
        <v>6186</v>
      </c>
      <c r="C2996">
        <v>2013</v>
      </c>
      <c r="D2996" s="1">
        <v>41556</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3">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3">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3">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3">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3">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3">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3">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3">
      <c r="A3004">
        <v>3003</v>
      </c>
      <c r="B3004" t="s">
        <v>6194</v>
      </c>
      <c r="C3004">
        <v>2012</v>
      </c>
      <c r="D3004" s="1">
        <v>41036</v>
      </c>
      <c r="E3004" s="1">
        <v>41189</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3">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3">
      <c r="A3006">
        <v>3005</v>
      </c>
      <c r="B3006" t="s">
        <v>6199</v>
      </c>
      <c r="C3006">
        <v>2013</v>
      </c>
      <c r="D3006" s="1">
        <v>41526</v>
      </c>
      <c r="E3006" s="1">
        <v>41587</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3">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3">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3">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3">
      <c r="A3010">
        <v>3009</v>
      </c>
      <c r="B3010" t="s">
        <v>6208</v>
      </c>
      <c r="C3010">
        <v>2013</v>
      </c>
      <c r="D3010" s="1">
        <v>41437</v>
      </c>
      <c r="E3010" s="1">
        <v>41467</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3">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3">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3">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3">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3">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3">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3">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3">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3">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3">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3">
      <c r="A3021">
        <v>3020</v>
      </c>
      <c r="B3021" t="s">
        <v>6216</v>
      </c>
      <c r="C3021">
        <v>2012</v>
      </c>
      <c r="D3021" s="1">
        <v>41132</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3">
      <c r="A3022">
        <v>3021</v>
      </c>
      <c r="B3022" t="s">
        <v>6216</v>
      </c>
      <c r="C3022">
        <v>2012</v>
      </c>
      <c r="D3022" s="1">
        <v>41132</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3">
      <c r="A3023">
        <v>3022</v>
      </c>
      <c r="B3023" t="s">
        <v>6216</v>
      </c>
      <c r="C3023">
        <v>2012</v>
      </c>
      <c r="D3023" s="1">
        <v>41132</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3">
      <c r="A3024">
        <v>3023</v>
      </c>
      <c r="B3024" t="s">
        <v>6216</v>
      </c>
      <c r="C3024">
        <v>2012</v>
      </c>
      <c r="D3024" s="1">
        <v>41132</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3">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3">
      <c r="A3026">
        <v>3025</v>
      </c>
      <c r="B3026" t="s">
        <v>6222</v>
      </c>
      <c r="C3026">
        <v>2012</v>
      </c>
      <c r="D3026" s="1">
        <v>41132</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3">
      <c r="A3027">
        <v>3026</v>
      </c>
      <c r="B3027" t="s">
        <v>6222</v>
      </c>
      <c r="C3027">
        <v>2012</v>
      </c>
      <c r="D3027" s="1">
        <v>41132</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3">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3">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3">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3">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3">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3">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3">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3">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3">
      <c r="A3036">
        <v>3035</v>
      </c>
      <c r="B3036" t="s">
        <v>6236</v>
      </c>
      <c r="C3036">
        <v>2012</v>
      </c>
      <c r="D3036" s="1">
        <v>41219</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3">
      <c r="A3037">
        <v>3036</v>
      </c>
      <c r="B3037" t="s">
        <v>6236</v>
      </c>
      <c r="C3037">
        <v>2012</v>
      </c>
      <c r="D3037" s="1">
        <v>41219</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3">
      <c r="A3038">
        <v>3037</v>
      </c>
      <c r="B3038" t="s">
        <v>6236</v>
      </c>
      <c r="C3038">
        <v>2012</v>
      </c>
      <c r="D3038" s="1">
        <v>41219</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3">
      <c r="A3039">
        <v>3038</v>
      </c>
      <c r="B3039" t="s">
        <v>6236</v>
      </c>
      <c r="C3039">
        <v>2012</v>
      </c>
      <c r="D3039" s="1">
        <v>41219</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3">
      <c r="A3040">
        <v>3039</v>
      </c>
      <c r="B3040" t="s">
        <v>6236</v>
      </c>
      <c r="C3040">
        <v>2012</v>
      </c>
      <c r="D3040" s="1">
        <v>41219</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3">
      <c r="A3041">
        <v>3040</v>
      </c>
      <c r="B3041" t="s">
        <v>6241</v>
      </c>
      <c r="C3041">
        <v>2014</v>
      </c>
      <c r="D3041" s="1">
        <v>41739</v>
      </c>
      <c r="E3041" s="1">
        <v>41892</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3">
      <c r="A3042">
        <v>3041</v>
      </c>
      <c r="B3042" t="s">
        <v>6242</v>
      </c>
      <c r="C3042">
        <v>2013</v>
      </c>
      <c r="D3042" s="1">
        <v>41430</v>
      </c>
      <c r="E3042" s="1">
        <v>41552</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3">
      <c r="A3043">
        <v>3042</v>
      </c>
      <c r="B3043" t="s">
        <v>6244</v>
      </c>
      <c r="C3043">
        <v>2014</v>
      </c>
      <c r="D3043" s="1">
        <v>41982</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3">
      <c r="A3044">
        <v>3043</v>
      </c>
      <c r="B3044" t="s">
        <v>6244</v>
      </c>
      <c r="C3044">
        <v>2014</v>
      </c>
      <c r="D3044" s="1">
        <v>41982</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3">
      <c r="A3045">
        <v>3044</v>
      </c>
      <c r="B3045" t="s">
        <v>6244</v>
      </c>
      <c r="C3045">
        <v>2014</v>
      </c>
      <c r="D3045" s="1">
        <v>41982</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3">
      <c r="A3046">
        <v>3045</v>
      </c>
      <c r="B3046" t="s">
        <v>6249</v>
      </c>
      <c r="C3046">
        <v>2012</v>
      </c>
      <c r="D3046" s="1">
        <v>41029</v>
      </c>
      <c r="E3046" s="1">
        <v>40944</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3">
      <c r="A3047">
        <v>3046</v>
      </c>
      <c r="B3047" t="s">
        <v>6250</v>
      </c>
      <c r="C3047">
        <v>2014</v>
      </c>
      <c r="D3047" s="1">
        <v>41831</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3">
      <c r="A3048">
        <v>3047</v>
      </c>
      <c r="B3048" t="s">
        <v>6250</v>
      </c>
      <c r="C3048">
        <v>2014</v>
      </c>
      <c r="D3048" s="1">
        <v>41831</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3">
      <c r="A3049">
        <v>3048</v>
      </c>
      <c r="B3049" t="s">
        <v>6253</v>
      </c>
      <c r="C3049">
        <v>2011</v>
      </c>
      <c r="D3049" s="1">
        <v>40816</v>
      </c>
      <c r="E3049" s="1">
        <v>40643</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3">
      <c r="A3050">
        <v>3049</v>
      </c>
      <c r="B3050" t="s">
        <v>6254</v>
      </c>
      <c r="C3050">
        <v>2014</v>
      </c>
      <c r="D3050" s="1">
        <v>41702</v>
      </c>
      <c r="E3050" s="1">
        <v>41763</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3">
      <c r="A3051">
        <v>3050</v>
      </c>
      <c r="B3051" t="s">
        <v>6254</v>
      </c>
      <c r="C3051">
        <v>2014</v>
      </c>
      <c r="D3051" s="1">
        <v>41702</v>
      </c>
      <c r="E3051" s="1">
        <v>41763</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3">
      <c r="A3052">
        <v>3051</v>
      </c>
      <c r="B3052" t="s">
        <v>6257</v>
      </c>
      <c r="C3052">
        <v>2014</v>
      </c>
      <c r="D3052" s="1">
        <v>41830</v>
      </c>
      <c r="E3052" s="1">
        <v>41983</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3">
      <c r="A3053">
        <v>3052</v>
      </c>
      <c r="B3053" t="s">
        <v>6257</v>
      </c>
      <c r="C3053">
        <v>2014</v>
      </c>
      <c r="D3053" s="1">
        <v>41830</v>
      </c>
      <c r="E3053" s="1">
        <v>41983</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3">
      <c r="A3054">
        <v>3053</v>
      </c>
      <c r="B3054" t="s">
        <v>6257</v>
      </c>
      <c r="C3054">
        <v>2014</v>
      </c>
      <c r="D3054" s="1">
        <v>41830</v>
      </c>
      <c r="E3054" s="1">
        <v>41983</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3">
      <c r="A3055">
        <v>3054</v>
      </c>
      <c r="B3055" t="s">
        <v>6262</v>
      </c>
      <c r="C3055">
        <v>2013</v>
      </c>
      <c r="D3055" s="1">
        <v>41551</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3">
      <c r="A3056">
        <v>3055</v>
      </c>
      <c r="B3056" t="s">
        <v>6262</v>
      </c>
      <c r="C3056">
        <v>2013</v>
      </c>
      <c r="D3056" s="1">
        <v>41551</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3">
      <c r="A3057">
        <v>3056</v>
      </c>
      <c r="B3057" t="s">
        <v>6265</v>
      </c>
      <c r="C3057">
        <v>2012</v>
      </c>
      <c r="D3057" s="1">
        <v>41149</v>
      </c>
      <c r="E3057" s="1">
        <v>40917</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3">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3">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3">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3">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3">
      <c r="A3062">
        <v>3061</v>
      </c>
      <c r="B3062" t="s">
        <v>6269</v>
      </c>
      <c r="C3062">
        <v>2013</v>
      </c>
      <c r="D3062" s="1">
        <v>41497</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3">
      <c r="A3063">
        <v>3062</v>
      </c>
      <c r="B3063" t="s">
        <v>6270</v>
      </c>
      <c r="C3063">
        <v>2014</v>
      </c>
      <c r="D3063" s="1">
        <v>41732</v>
      </c>
      <c r="E3063" s="1">
        <v>41854</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3">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3">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3">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3">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3">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3">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3">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3">
      <c r="A3071">
        <v>3070</v>
      </c>
      <c r="B3071" t="s">
        <v>6285</v>
      </c>
      <c r="C3071">
        <v>2014</v>
      </c>
      <c r="D3071" s="1">
        <v>41651</v>
      </c>
      <c r="E3071" s="1">
        <v>41651</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3">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3">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3">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3">
      <c r="A3075">
        <v>3074</v>
      </c>
      <c r="B3075" t="s">
        <v>6289</v>
      </c>
      <c r="C3075">
        <v>2013</v>
      </c>
      <c r="D3075" s="1">
        <v>41334</v>
      </c>
      <c r="E3075" s="1">
        <v>41395</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3">
      <c r="A3076">
        <v>3075</v>
      </c>
      <c r="B3076" t="s">
        <v>6290</v>
      </c>
      <c r="C3076">
        <v>2012</v>
      </c>
      <c r="D3076" s="1">
        <v>40978</v>
      </c>
      <c r="E3076" s="1">
        <v>41131</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3">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3">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3">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3">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3">
      <c r="A3081">
        <v>3080</v>
      </c>
      <c r="B3081" t="s">
        <v>6293</v>
      </c>
      <c r="C3081">
        <v>2014</v>
      </c>
      <c r="D3081" s="1">
        <v>41768</v>
      </c>
      <c r="E3081" s="1">
        <v>41799</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3">
      <c r="A3082">
        <v>3081</v>
      </c>
      <c r="B3082" t="s">
        <v>6293</v>
      </c>
      <c r="C3082">
        <v>2014</v>
      </c>
      <c r="D3082" s="1">
        <v>41768</v>
      </c>
      <c r="E3082" s="1">
        <v>41799</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3">
      <c r="A3083">
        <v>3082</v>
      </c>
      <c r="B3083" t="s">
        <v>6296</v>
      </c>
      <c r="C3083">
        <v>2014</v>
      </c>
      <c r="D3083" s="1">
        <v>41787</v>
      </c>
      <c r="E3083" s="1">
        <v>41704</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3">
      <c r="A3084">
        <v>3083</v>
      </c>
      <c r="B3084" t="s">
        <v>6296</v>
      </c>
      <c r="C3084">
        <v>2014</v>
      </c>
      <c r="D3084" s="1">
        <v>41787</v>
      </c>
      <c r="E3084" s="1">
        <v>41704</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3">
      <c r="A3085">
        <v>3084</v>
      </c>
      <c r="B3085" t="s">
        <v>6297</v>
      </c>
      <c r="C3085">
        <v>2011</v>
      </c>
      <c r="D3085" s="1">
        <v>40572</v>
      </c>
      <c r="E3085" s="1">
        <v>40635</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3">
      <c r="A3086">
        <v>3085</v>
      </c>
      <c r="B3086" t="s">
        <v>6298</v>
      </c>
      <c r="C3086">
        <v>2014</v>
      </c>
      <c r="D3086" s="1">
        <v>41914</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3">
      <c r="A3087">
        <v>3086</v>
      </c>
      <c r="B3087" t="s">
        <v>6298</v>
      </c>
      <c r="C3087">
        <v>2014</v>
      </c>
      <c r="D3087" s="1">
        <v>41914</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3">
      <c r="A3088">
        <v>3087</v>
      </c>
      <c r="B3088" t="s">
        <v>6298</v>
      </c>
      <c r="C3088">
        <v>2014</v>
      </c>
      <c r="D3088" s="1">
        <v>41914</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3">
      <c r="A3089">
        <v>3088</v>
      </c>
      <c r="B3089" t="s">
        <v>6298</v>
      </c>
      <c r="C3089">
        <v>2014</v>
      </c>
      <c r="D3089" s="1">
        <v>41914</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3">
      <c r="A3090">
        <v>3089</v>
      </c>
      <c r="B3090" t="s">
        <v>6299</v>
      </c>
      <c r="C3090">
        <v>2014</v>
      </c>
      <c r="D3090" s="1">
        <v>41643</v>
      </c>
      <c r="E3090" s="1">
        <v>41702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3">
      <c r="A3091">
        <v>3090</v>
      </c>
      <c r="B3091" t="s">
        <v>6299</v>
      </c>
      <c r="C3091">
        <v>2014</v>
      </c>
      <c r="D3091" s="1">
        <v>41643</v>
      </c>
      <c r="E3091" s="1">
        <v>41702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3">
      <c r="A3092">
        <v>3091</v>
      </c>
      <c r="B3092" t="s">
        <v>6302</v>
      </c>
      <c r="C3092">
        <v>2013</v>
      </c>
      <c r="D3092" s="1">
        <v>41367</v>
      </c>
      <c r="E3092" s="1">
        <v>41520</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3">
      <c r="A3093">
        <v>3092</v>
      </c>
      <c r="B3093" t="s">
        <v>6302</v>
      </c>
      <c r="C3093">
        <v>2013</v>
      </c>
      <c r="D3093" s="1">
        <v>41367</v>
      </c>
      <c r="E3093" s="1">
        <v>41520</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3">
      <c r="A3094">
        <v>3093</v>
      </c>
      <c r="B3094" t="s">
        <v>6302</v>
      </c>
      <c r="C3094">
        <v>2013</v>
      </c>
      <c r="D3094" s="1">
        <v>41367</v>
      </c>
      <c r="E3094" s="1">
        <v>41520</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3">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3">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3">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3">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3">
      <c r="A3099">
        <v>3098</v>
      </c>
      <c r="B3099" t="s">
        <v>6307</v>
      </c>
      <c r="C3099">
        <v>2014</v>
      </c>
      <c r="D3099" s="1">
        <v>41757</v>
      </c>
      <c r="E3099" s="1">
        <v>41675</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3">
      <c r="A3100">
        <v>3099</v>
      </c>
      <c r="B3100" t="s">
        <v>6307</v>
      </c>
      <c r="C3100">
        <v>2014</v>
      </c>
      <c r="D3100" s="1">
        <v>41757</v>
      </c>
      <c r="E3100" s="1">
        <v>41675</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3">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3">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3">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3">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3">
      <c r="A3105">
        <v>3104</v>
      </c>
      <c r="B3105" t="s">
        <v>6314</v>
      </c>
      <c r="C3105">
        <v>2013</v>
      </c>
      <c r="D3105" s="1">
        <v>41529</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3">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3">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3">
      <c r="A3108">
        <v>3107</v>
      </c>
      <c r="B3108" t="s">
        <v>6323</v>
      </c>
      <c r="C3108">
        <v>2014</v>
      </c>
      <c r="D3108" s="1">
        <v>41950</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3">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3">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3">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3">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3">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3">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3">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3">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3">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3">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3">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3">
      <c r="A3120">
        <v>3119</v>
      </c>
      <c r="B3120" t="s">
        <v>6330</v>
      </c>
      <c r="C3120">
        <v>2012</v>
      </c>
      <c r="D3120" s="1">
        <v>41219</v>
      </c>
      <c r="E3120" s="1">
        <v>41249</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3">
      <c r="A3121">
        <v>3120</v>
      </c>
      <c r="B3121" t="s">
        <v>6330</v>
      </c>
      <c r="C3121">
        <v>2012</v>
      </c>
      <c r="D3121" s="1">
        <v>41219</v>
      </c>
      <c r="E3121" s="1">
        <v>41249</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3">
      <c r="A3122">
        <v>3121</v>
      </c>
      <c r="B3122" t="s">
        <v>6330</v>
      </c>
      <c r="C3122">
        <v>2012</v>
      </c>
      <c r="D3122" s="1">
        <v>41219</v>
      </c>
      <c r="E3122" s="1">
        <v>41249</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3">
      <c r="A3123">
        <v>3122</v>
      </c>
      <c r="B3123" t="s">
        <v>6330</v>
      </c>
      <c r="C3123">
        <v>2012</v>
      </c>
      <c r="D3123" s="1">
        <v>41219</v>
      </c>
      <c r="E3123" s="1">
        <v>41249</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3">
      <c r="A3124">
        <v>3123</v>
      </c>
      <c r="B3124" t="s">
        <v>6330</v>
      </c>
      <c r="C3124">
        <v>2012</v>
      </c>
      <c r="D3124" s="1">
        <v>41219</v>
      </c>
      <c r="E3124" s="1">
        <v>41249</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3">
      <c r="A3125">
        <v>3124</v>
      </c>
      <c r="B3125" t="s">
        <v>6330</v>
      </c>
      <c r="C3125">
        <v>2012</v>
      </c>
      <c r="D3125" s="1">
        <v>41219</v>
      </c>
      <c r="E3125" s="1">
        <v>41249</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3">
      <c r="A3126">
        <v>3125</v>
      </c>
      <c r="B3126" t="s">
        <v>6330</v>
      </c>
      <c r="C3126">
        <v>2012</v>
      </c>
      <c r="D3126" s="1">
        <v>41219</v>
      </c>
      <c r="E3126" s="1">
        <v>41249</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3">
      <c r="A3127">
        <v>3126</v>
      </c>
      <c r="B3127" t="s">
        <v>6330</v>
      </c>
      <c r="C3127">
        <v>2012</v>
      </c>
      <c r="D3127" s="1">
        <v>41219</v>
      </c>
      <c r="E3127" s="1">
        <v>41249</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3">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3">
      <c r="A3129">
        <v>3128</v>
      </c>
      <c r="B3129" t="s">
        <v>6337</v>
      </c>
      <c r="C3129">
        <v>2014</v>
      </c>
      <c r="D3129" s="1">
        <v>41708</v>
      </c>
      <c r="E3129" s="1">
        <v>41830</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3">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3">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3">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3">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3">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3">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3">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3">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3">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3">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3">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3">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3">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3">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3">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3">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3">
      <c r="A3146">
        <v>3145</v>
      </c>
      <c r="B3146" t="s">
        <v>6352</v>
      </c>
      <c r="C3146">
        <v>2013</v>
      </c>
      <c r="D3146" s="1">
        <v>41434</v>
      </c>
      <c r="E3146" s="1">
        <v>41617</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3">
      <c r="A3147">
        <v>3146</v>
      </c>
      <c r="B3147" t="s">
        <v>6353</v>
      </c>
      <c r="C3147">
        <v>2014</v>
      </c>
      <c r="D3147" s="1">
        <v>41975</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3">
      <c r="A3148">
        <v>3147</v>
      </c>
      <c r="B3148" t="s">
        <v>6353</v>
      </c>
      <c r="C3148">
        <v>2014</v>
      </c>
      <c r="D3148" s="1">
        <v>41975</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3">
      <c r="A3149">
        <v>3148</v>
      </c>
      <c r="B3149" t="s">
        <v>6358</v>
      </c>
      <c r="C3149">
        <v>2011</v>
      </c>
      <c r="D3149" s="1">
        <v>40724</v>
      </c>
      <c r="E3149" s="1">
        <v>40609</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3">
      <c r="A3150">
        <v>3149</v>
      </c>
      <c r="B3150" t="s">
        <v>6359</v>
      </c>
      <c r="C3150">
        <v>2013</v>
      </c>
      <c r="D3150" s="1">
        <v>41492</v>
      </c>
      <c r="E3150" s="1">
        <v>41584</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3">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3">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3">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3">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3">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3">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3">
      <c r="A3157">
        <v>3156</v>
      </c>
      <c r="B3157" t="s">
        <v>6368</v>
      </c>
      <c r="C3157">
        <v>2011</v>
      </c>
      <c r="D3157" s="1">
        <v>40610</v>
      </c>
      <c r="E3157" s="1">
        <v>40671</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3">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3">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3">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3">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3">
      <c r="A3162">
        <v>3161</v>
      </c>
      <c r="B3162" t="s">
        <v>6373</v>
      </c>
      <c r="C3162">
        <v>2011</v>
      </c>
      <c r="D3162" s="1">
        <v>40886</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3">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3">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3">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3">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3">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3">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3">
      <c r="A3169">
        <v>3168</v>
      </c>
      <c r="B3169" t="s">
        <v>6383</v>
      </c>
      <c r="C3169">
        <v>2013</v>
      </c>
      <c r="D3169" s="1">
        <v>41577</v>
      </c>
      <c r="E3169" s="1">
        <v>41285</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3">
      <c r="A3170">
        <v>3169</v>
      </c>
      <c r="B3170" t="s">
        <v>6384</v>
      </c>
      <c r="C3170">
        <v>2013</v>
      </c>
      <c r="D3170" s="1">
        <v>41423</v>
      </c>
      <c r="E3170" s="1">
        <v>41370</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3">
      <c r="A3171">
        <v>3170</v>
      </c>
      <c r="B3171" t="s">
        <v>6384</v>
      </c>
      <c r="C3171">
        <v>2013</v>
      </c>
      <c r="D3171" s="1">
        <v>41423</v>
      </c>
      <c r="E3171" s="1">
        <v>41370</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3">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3">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3">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3">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3">
      <c r="A3176">
        <v>3175</v>
      </c>
      <c r="B3176" t="s">
        <v>6387</v>
      </c>
      <c r="C3176">
        <v>2014</v>
      </c>
      <c r="D3176" s="1">
        <v>41984</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3">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3">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3">
      <c r="A3179">
        <v>3178</v>
      </c>
      <c r="B3179" t="s">
        <v>6391</v>
      </c>
      <c r="C3179">
        <v>2014</v>
      </c>
      <c r="D3179" s="1">
        <v>41952</v>
      </c>
      <c r="E3179" s="1">
        <v>41952</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3">
      <c r="A3180">
        <v>3179</v>
      </c>
      <c r="B3180" t="s">
        <v>6392</v>
      </c>
      <c r="C3180">
        <v>2014</v>
      </c>
      <c r="D3180" s="1">
        <v>41802</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3">
      <c r="A3181">
        <v>3180</v>
      </c>
      <c r="B3181" t="s">
        <v>6392</v>
      </c>
      <c r="C3181">
        <v>2014</v>
      </c>
      <c r="D3181" s="1">
        <v>41802</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3">
      <c r="A3182">
        <v>3181</v>
      </c>
      <c r="B3182" t="s">
        <v>6392</v>
      </c>
      <c r="C3182">
        <v>2014</v>
      </c>
      <c r="D3182" s="1">
        <v>41802</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3">
      <c r="A3183">
        <v>3182</v>
      </c>
      <c r="B3183" t="s">
        <v>6393</v>
      </c>
      <c r="C3183">
        <v>2014</v>
      </c>
      <c r="D3183" s="1">
        <v>41923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3">
      <c r="A3184">
        <v>3183</v>
      </c>
      <c r="B3184" t="s">
        <v>6393</v>
      </c>
      <c r="C3184">
        <v>2014</v>
      </c>
      <c r="D3184" s="1">
        <v>41923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3">
      <c r="A3185">
        <v>3184</v>
      </c>
      <c r="B3185" t="s">
        <v>6393</v>
      </c>
      <c r="C3185">
        <v>2014</v>
      </c>
      <c r="D3185" s="1">
        <v>41923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3">
      <c r="A3186">
        <v>3185</v>
      </c>
      <c r="B3186" t="s">
        <v>6393</v>
      </c>
      <c r="C3186">
        <v>2014</v>
      </c>
      <c r="D3186" s="1">
        <v>41923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3">
      <c r="A3187">
        <v>3186</v>
      </c>
      <c r="B3187" t="s">
        <v>6394</v>
      </c>
      <c r="C3187">
        <v>2011</v>
      </c>
      <c r="D3187" s="1">
        <v>40735</v>
      </c>
      <c r="E3187" s="1">
        <v>40797</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3">
      <c r="A3188">
        <v>3187</v>
      </c>
      <c r="B3188" t="s">
        <v>6394</v>
      </c>
      <c r="C3188">
        <v>2011</v>
      </c>
      <c r="D3188" s="1">
        <v>40735</v>
      </c>
      <c r="E3188" s="1">
        <v>40797</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3">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3">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3">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3">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3">
      <c r="A3193">
        <v>3192</v>
      </c>
      <c r="B3193" t="s">
        <v>6404</v>
      </c>
      <c r="C3193">
        <v>2014</v>
      </c>
      <c r="D3193" s="1">
        <v>41708</v>
      </c>
      <c r="E3193" s="1">
        <v>41892</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3">
      <c r="A3194">
        <v>3193</v>
      </c>
      <c r="B3194" t="s">
        <v>6405</v>
      </c>
      <c r="C3194">
        <v>2014</v>
      </c>
      <c r="D3194" s="1">
        <v>41765</v>
      </c>
      <c r="E3194" s="1">
        <v>41888</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3">
      <c r="A3195">
        <v>3194</v>
      </c>
      <c r="B3195" t="s">
        <v>6407</v>
      </c>
      <c r="C3195">
        <v>2011</v>
      </c>
      <c r="D3195" s="1">
        <v>40552</v>
      </c>
      <c r="E3195" s="1">
        <v>40642</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3">
      <c r="A3196">
        <v>3195</v>
      </c>
      <c r="B3196" t="s">
        <v>6407</v>
      </c>
      <c r="C3196">
        <v>2011</v>
      </c>
      <c r="D3196" s="1">
        <v>40552</v>
      </c>
      <c r="E3196" s="1">
        <v>40642</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3">
      <c r="A3197">
        <v>3196</v>
      </c>
      <c r="B3197" t="s">
        <v>6410</v>
      </c>
      <c r="C3197">
        <v>2013</v>
      </c>
      <c r="D3197" s="1">
        <v>41525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3">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3">
      <c r="A3199">
        <v>3198</v>
      </c>
      <c r="B3199" t="s">
        <v>6414</v>
      </c>
      <c r="C3199">
        <v>2012</v>
      </c>
      <c r="D3199" s="1">
        <v>41189</v>
      </c>
      <c r="E3199" s="1">
        <v>41189</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3">
      <c r="A3200">
        <v>3199</v>
      </c>
      <c r="B3200" t="s">
        <v>6415</v>
      </c>
      <c r="C3200">
        <v>2011</v>
      </c>
      <c r="D3200" s="1">
        <v>40555</v>
      </c>
      <c r="E3200" s="1">
        <v>40736</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3">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3">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3">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3">
      <c r="A3204">
        <v>3203</v>
      </c>
      <c r="B3204" t="s">
        <v>6422</v>
      </c>
      <c r="C3204">
        <v>2011</v>
      </c>
      <c r="D3204" s="1">
        <v>40827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3">
      <c r="A3205">
        <v>3204</v>
      </c>
      <c r="B3205" t="s">
        <v>6422</v>
      </c>
      <c r="C3205">
        <v>2011</v>
      </c>
      <c r="D3205" s="1">
        <v>40827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3">
      <c r="A3206">
        <v>3205</v>
      </c>
      <c r="B3206" t="s">
        <v>6422</v>
      </c>
      <c r="C3206">
        <v>2011</v>
      </c>
      <c r="D3206" s="1">
        <v>40827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3">
      <c r="A3207">
        <v>3206</v>
      </c>
      <c r="B3207" t="s">
        <v>6422</v>
      </c>
      <c r="C3207">
        <v>2011</v>
      </c>
      <c r="D3207" s="1">
        <v>40827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3">
      <c r="A3208">
        <v>3207</v>
      </c>
      <c r="B3208" t="s">
        <v>6422</v>
      </c>
      <c r="C3208">
        <v>2011</v>
      </c>
      <c r="D3208" s="1">
        <v>40827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3">
      <c r="A3209">
        <v>3208</v>
      </c>
      <c r="B3209" t="s">
        <v>6422</v>
      </c>
      <c r="C3209">
        <v>2011</v>
      </c>
      <c r="D3209" s="1">
        <v>40827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3">
      <c r="A3210">
        <v>3209</v>
      </c>
      <c r="B3210" t="s">
        <v>6425</v>
      </c>
      <c r="C3210">
        <v>2013</v>
      </c>
      <c r="D3210" s="1">
        <v>41518</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3">
      <c r="A3211">
        <v>3210</v>
      </c>
      <c r="B3211" t="s">
        <v>6425</v>
      </c>
      <c r="C3211">
        <v>2013</v>
      </c>
      <c r="D3211" s="1">
        <v>41518</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3">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3">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3">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3">
      <c r="A3215">
        <v>3214</v>
      </c>
      <c r="B3215" t="s">
        <v>6431</v>
      </c>
      <c r="C3215">
        <v>2013</v>
      </c>
      <c r="D3215" s="1">
        <v>41421</v>
      </c>
      <c r="E3215" s="1">
        <v>41311</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3">
      <c r="A3216">
        <v>3215</v>
      </c>
      <c r="B3216" t="s">
        <v>6431</v>
      </c>
      <c r="C3216">
        <v>2013</v>
      </c>
      <c r="D3216" s="1">
        <v>41421</v>
      </c>
      <c r="E3216" s="1">
        <v>41311</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3">
      <c r="A3217">
        <v>3216</v>
      </c>
      <c r="B3217" t="s">
        <v>6432</v>
      </c>
      <c r="C3217">
        <v>2014</v>
      </c>
      <c r="D3217" s="1">
        <v>41889</v>
      </c>
      <c r="E3217" s="1">
        <v>41950</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3">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3">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3">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3">
      <c r="A3221">
        <v>3220</v>
      </c>
      <c r="B3221" t="s">
        <v>6436</v>
      </c>
      <c r="C3221">
        <v>2012</v>
      </c>
      <c r="D3221" s="1">
        <v>40949</v>
      </c>
      <c r="E3221" s="1">
        <v>41131</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3">
      <c r="A3222">
        <v>3221</v>
      </c>
      <c r="B3222" t="s">
        <v>6436</v>
      </c>
      <c r="C3222">
        <v>2012</v>
      </c>
      <c r="D3222" s="1">
        <v>40949</v>
      </c>
      <c r="E3222" s="1">
        <v>41131</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3">
      <c r="A3223">
        <v>3222</v>
      </c>
      <c r="B3223" t="s">
        <v>6436</v>
      </c>
      <c r="C3223">
        <v>2012</v>
      </c>
      <c r="D3223" s="1">
        <v>40949</v>
      </c>
      <c r="E3223" s="1">
        <v>41131</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3">
      <c r="A3224">
        <v>3223</v>
      </c>
      <c r="B3224" t="s">
        <v>6437</v>
      </c>
      <c r="C3224">
        <v>2011</v>
      </c>
      <c r="D3224" s="1">
        <v>40584</v>
      </c>
      <c r="E3224" s="1">
        <v>40673</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3">
      <c r="A3225">
        <v>3224</v>
      </c>
      <c r="B3225" t="s">
        <v>6437</v>
      </c>
      <c r="C3225">
        <v>2011</v>
      </c>
      <c r="D3225" s="1">
        <v>40584</v>
      </c>
      <c r="E3225" s="1">
        <v>40673</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3">
      <c r="A3226">
        <v>3225</v>
      </c>
      <c r="B3226" t="s">
        <v>6437</v>
      </c>
      <c r="C3226">
        <v>2011</v>
      </c>
      <c r="D3226" s="1">
        <v>40584</v>
      </c>
      <c r="E3226" s="1">
        <v>40673</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3">
      <c r="A3227">
        <v>3226</v>
      </c>
      <c r="B3227" t="s">
        <v>6437</v>
      </c>
      <c r="C3227">
        <v>2011</v>
      </c>
      <c r="D3227" s="1">
        <v>40584</v>
      </c>
      <c r="E3227" s="1">
        <v>40673</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3">
      <c r="A3228">
        <v>3227</v>
      </c>
      <c r="B3228" t="s">
        <v>6437</v>
      </c>
      <c r="C3228">
        <v>2011</v>
      </c>
      <c r="D3228" s="1">
        <v>40584</v>
      </c>
      <c r="E3228" s="1">
        <v>40673</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3">
      <c r="A3229">
        <v>3228</v>
      </c>
      <c r="B3229" t="s">
        <v>6437</v>
      </c>
      <c r="C3229">
        <v>2011</v>
      </c>
      <c r="D3229" s="1">
        <v>40584</v>
      </c>
      <c r="E3229" s="1">
        <v>40673</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3">
      <c r="A3230">
        <v>3229</v>
      </c>
      <c r="B3230" t="s">
        <v>6437</v>
      </c>
      <c r="C3230">
        <v>2011</v>
      </c>
      <c r="D3230" s="1">
        <v>40584</v>
      </c>
      <c r="E3230" s="1">
        <v>40673</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3">
      <c r="A3231">
        <v>3230</v>
      </c>
      <c r="B3231" t="s">
        <v>6442</v>
      </c>
      <c r="C3231">
        <v>2011</v>
      </c>
      <c r="D3231" s="1">
        <v>40855</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3">
      <c r="A3232">
        <v>3231</v>
      </c>
      <c r="B3232" t="s">
        <v>6443</v>
      </c>
      <c r="C3232">
        <v>2014</v>
      </c>
      <c r="D3232" s="1">
        <v>41679</v>
      </c>
      <c r="E3232" s="1">
        <v>41799</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3">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3">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3">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3">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3">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3">
      <c r="A3238">
        <v>3237</v>
      </c>
      <c r="B3238" t="s">
        <v>6449</v>
      </c>
      <c r="C3238">
        <v>2013</v>
      </c>
      <c r="D3238" s="1">
        <v>41338</v>
      </c>
      <c r="E3238" s="1">
        <v>41338</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3">
      <c r="A3239">
        <v>3238</v>
      </c>
      <c r="B3239" t="s">
        <v>6449</v>
      </c>
      <c r="C3239">
        <v>2013</v>
      </c>
      <c r="D3239" s="1">
        <v>41338</v>
      </c>
      <c r="E3239" s="1">
        <v>41338</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3">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3">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3">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3">
      <c r="A3243">
        <v>3242</v>
      </c>
      <c r="B3243" t="s">
        <v>6457</v>
      </c>
      <c r="C3243">
        <v>2013</v>
      </c>
      <c r="D3243" s="1">
        <v>41276</v>
      </c>
      <c r="E3243" s="1">
        <v>41335</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3">
      <c r="A3244">
        <v>3243</v>
      </c>
      <c r="B3244" t="s">
        <v>6458</v>
      </c>
      <c r="C3244">
        <v>2014</v>
      </c>
      <c r="D3244" s="1">
        <v>41643</v>
      </c>
      <c r="E3244" s="1">
        <v>41794</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3">
      <c r="A3245">
        <v>3244</v>
      </c>
      <c r="B3245" t="s">
        <v>6459</v>
      </c>
      <c r="C3245">
        <v>2014</v>
      </c>
      <c r="D3245" s="1">
        <v>41682</v>
      </c>
      <c r="E3245" s="1">
        <v>41802</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3">
      <c r="A3246">
        <v>3245</v>
      </c>
      <c r="B3246" t="s">
        <v>6459</v>
      </c>
      <c r="C3246">
        <v>2014</v>
      </c>
      <c r="D3246" s="1">
        <v>41682</v>
      </c>
      <c r="E3246" s="1">
        <v>41802</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3">
      <c r="A3247">
        <v>3246</v>
      </c>
      <c r="B3247" t="s">
        <v>6464</v>
      </c>
      <c r="C3247">
        <v>2014</v>
      </c>
      <c r="D3247" s="1">
        <v>41955</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3">
      <c r="A3248">
        <v>3247</v>
      </c>
      <c r="B3248" t="s">
        <v>6464</v>
      </c>
      <c r="C3248">
        <v>2014</v>
      </c>
      <c r="D3248" s="1">
        <v>41955</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3">
      <c r="A3249">
        <v>3248</v>
      </c>
      <c r="B3249" t="s">
        <v>6464</v>
      </c>
      <c r="C3249">
        <v>2014</v>
      </c>
      <c r="D3249" s="1">
        <v>41955</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3">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3">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3">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3">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3">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3">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3">
      <c r="A3256">
        <v>3255</v>
      </c>
      <c r="B3256" t="s">
        <v>6474</v>
      </c>
      <c r="C3256">
        <v>2013</v>
      </c>
      <c r="D3256" s="1">
        <v>41524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3">
      <c r="A3257">
        <v>3256</v>
      </c>
      <c r="B3257" t="s">
        <v>6474</v>
      </c>
      <c r="C3257">
        <v>2013</v>
      </c>
      <c r="D3257" s="1">
        <v>41524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3">
      <c r="A3258">
        <v>3257</v>
      </c>
      <c r="B3258" t="s">
        <v>6475</v>
      </c>
      <c r="C3258">
        <v>2012</v>
      </c>
      <c r="D3258" s="1">
        <v>41160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3">
      <c r="A3259">
        <v>3258</v>
      </c>
      <c r="B3259" t="s">
        <v>6476</v>
      </c>
      <c r="C3259">
        <v>2013</v>
      </c>
      <c r="D3259" s="1">
        <v>41559</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3">
      <c r="A3260">
        <v>3259</v>
      </c>
      <c r="B3260" t="s">
        <v>6476</v>
      </c>
      <c r="C3260">
        <v>2013</v>
      </c>
      <c r="D3260" s="1">
        <v>41559</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3">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3">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3">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3">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3">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3">
      <c r="A3266">
        <v>3265</v>
      </c>
      <c r="B3266" t="s">
        <v>6486</v>
      </c>
      <c r="C3266">
        <v>2013</v>
      </c>
      <c r="D3266" s="1">
        <v>41397</v>
      </c>
      <c r="E3266" s="1">
        <v>41520</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3">
      <c r="A3267">
        <v>3266</v>
      </c>
      <c r="B3267" t="s">
        <v>6487</v>
      </c>
      <c r="C3267">
        <v>2011</v>
      </c>
      <c r="D3267" s="1">
        <v>40857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3">
      <c r="A3268">
        <v>3267</v>
      </c>
      <c r="B3268" t="s">
        <v>6487</v>
      </c>
      <c r="C3268">
        <v>2011</v>
      </c>
      <c r="D3268" s="1">
        <v>40857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3">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3">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3">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3">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3">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3">
      <c r="A3274">
        <v>3273</v>
      </c>
      <c r="B3274" t="s">
        <v>6496</v>
      </c>
      <c r="C3274">
        <v>2012</v>
      </c>
      <c r="D3274" s="1">
        <v>41154</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3">
      <c r="A3275">
        <v>3274</v>
      </c>
      <c r="B3275" t="s">
        <v>6497</v>
      </c>
      <c r="C3275">
        <v>2014</v>
      </c>
      <c r="D3275" s="1">
        <v>41887</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3">
      <c r="A3276">
        <v>3275</v>
      </c>
      <c r="B3276" t="s">
        <v>6498</v>
      </c>
      <c r="C3276">
        <v>2014</v>
      </c>
      <c r="D3276" s="1">
        <v>41709</v>
      </c>
      <c r="E3276" s="1">
        <v>41831</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3">
      <c r="A3277">
        <v>3276</v>
      </c>
      <c r="B3277" t="s">
        <v>6498</v>
      </c>
      <c r="C3277">
        <v>2014</v>
      </c>
      <c r="D3277" s="1">
        <v>41709</v>
      </c>
      <c r="E3277" s="1">
        <v>41831</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3">
      <c r="A3278">
        <v>3277</v>
      </c>
      <c r="B3278" t="s">
        <v>6500</v>
      </c>
      <c r="C3278">
        <v>2011</v>
      </c>
      <c r="D3278" s="1">
        <v>40667</v>
      </c>
      <c r="E3278" s="1">
        <v>40790</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3">
      <c r="A3279">
        <v>3278</v>
      </c>
      <c r="B3279" t="s">
        <v>6500</v>
      </c>
      <c r="C3279">
        <v>2011</v>
      </c>
      <c r="D3279" s="1">
        <v>40667</v>
      </c>
      <c r="E3279" s="1">
        <v>40790</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3">
      <c r="A3280">
        <v>3279</v>
      </c>
      <c r="B3280" t="s">
        <v>6500</v>
      </c>
      <c r="C3280">
        <v>2011</v>
      </c>
      <c r="D3280" s="1">
        <v>40667</v>
      </c>
      <c r="E3280" s="1">
        <v>40790</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3">
      <c r="A3281">
        <v>3280</v>
      </c>
      <c r="B3281" t="s">
        <v>6500</v>
      </c>
      <c r="C3281">
        <v>2011</v>
      </c>
      <c r="D3281" s="1">
        <v>40667</v>
      </c>
      <c r="E3281" s="1">
        <v>40790</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3">
      <c r="A3282">
        <v>3281</v>
      </c>
      <c r="B3282" t="s">
        <v>6500</v>
      </c>
      <c r="C3282">
        <v>2011</v>
      </c>
      <c r="D3282" s="1">
        <v>40667</v>
      </c>
      <c r="E3282" s="1">
        <v>40790</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3">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3">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3">
      <c r="A3285">
        <v>3284</v>
      </c>
      <c r="B3285" t="s">
        <v>6502</v>
      </c>
      <c r="C3285">
        <v>2011</v>
      </c>
      <c r="D3285" s="1">
        <v>40816</v>
      </c>
      <c r="E3285" s="1">
        <v>40704</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3">
      <c r="A3286">
        <v>3285</v>
      </c>
      <c r="B3286" t="s">
        <v>6503</v>
      </c>
      <c r="C3286">
        <v>2011</v>
      </c>
      <c r="D3286" s="1">
        <v>40886</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3">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3">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3">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3">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3">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3">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3">
      <c r="A3293">
        <v>3292</v>
      </c>
      <c r="B3293" t="s">
        <v>6511</v>
      </c>
      <c r="C3293">
        <v>2013</v>
      </c>
      <c r="D3293" s="1">
        <v>41578</v>
      </c>
      <c r="E3293" s="1">
        <v>41405</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3">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3">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3">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3">
      <c r="A3297">
        <v>3296</v>
      </c>
      <c r="B3297" t="s">
        <v>6514</v>
      </c>
      <c r="C3297">
        <v>2014</v>
      </c>
      <c r="D3297" s="1">
        <v>41680</v>
      </c>
      <c r="E3297" s="1">
        <v>41739</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3">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3">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3">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3">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3">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3">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3">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3">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3">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3">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3">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3">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3">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3">
      <c r="A3311">
        <v>3310</v>
      </c>
      <c r="B3311" t="s">
        <v>6523</v>
      </c>
      <c r="C3311">
        <v>2012</v>
      </c>
      <c r="D3311" s="1">
        <v>41040</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3">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3">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3">
      <c r="A3314">
        <v>3313</v>
      </c>
      <c r="B3314" t="s">
        <v>6526</v>
      </c>
      <c r="C3314">
        <v>2011</v>
      </c>
      <c r="D3314" s="1">
        <v>40813</v>
      </c>
      <c r="E3314" s="1">
        <v>40553</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3">
      <c r="A3315">
        <v>3314</v>
      </c>
      <c r="B3315" t="s">
        <v>6526</v>
      </c>
      <c r="C3315">
        <v>2011</v>
      </c>
      <c r="D3315" s="1">
        <v>40813</v>
      </c>
      <c r="E3315" s="1">
        <v>40553</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3">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3">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3">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3">
      <c r="A3319">
        <v>3318</v>
      </c>
      <c r="B3319" t="s">
        <v>6529</v>
      </c>
      <c r="C3319">
        <v>2012</v>
      </c>
      <c r="D3319" s="1">
        <v>41222</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3">
      <c r="A3320">
        <v>3319</v>
      </c>
      <c r="B3320" t="s">
        <v>6529</v>
      </c>
      <c r="C3320">
        <v>2012</v>
      </c>
      <c r="D3320" s="1">
        <v>41222</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3">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3">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3">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3">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3">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3">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3">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3">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3">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3">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3">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3">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3">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3">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3">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3">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3">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3">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3">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3">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3">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3">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3">
      <c r="A3343">
        <v>3342</v>
      </c>
      <c r="B3343" t="s">
        <v>6551</v>
      </c>
      <c r="C3343">
        <v>2013</v>
      </c>
      <c r="D3343" s="1">
        <v>41514</v>
      </c>
      <c r="E3343" s="1">
        <v>41314</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3">
      <c r="A3344">
        <v>3343</v>
      </c>
      <c r="B3344" t="s">
        <v>6551</v>
      </c>
      <c r="C3344">
        <v>2013</v>
      </c>
      <c r="D3344" s="1">
        <v>41514</v>
      </c>
      <c r="E3344" s="1">
        <v>41314</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3">
      <c r="A3345">
        <v>3344</v>
      </c>
      <c r="B3345" t="s">
        <v>6551</v>
      </c>
      <c r="C3345">
        <v>2013</v>
      </c>
      <c r="D3345" s="1">
        <v>41514</v>
      </c>
      <c r="E3345" s="1">
        <v>41314</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3">
      <c r="A3346">
        <v>3345</v>
      </c>
      <c r="B3346" t="s">
        <v>6551</v>
      </c>
      <c r="C3346">
        <v>2013</v>
      </c>
      <c r="D3346" s="1">
        <v>41514</v>
      </c>
      <c r="E3346" s="1">
        <v>41314</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3">
      <c r="A3347">
        <v>3346</v>
      </c>
      <c r="B3347" t="s">
        <v>6551</v>
      </c>
      <c r="C3347">
        <v>2013</v>
      </c>
      <c r="D3347" s="1">
        <v>41514</v>
      </c>
      <c r="E3347" s="1">
        <v>41314</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3">
      <c r="A3348">
        <v>3347</v>
      </c>
      <c r="B3348" t="s">
        <v>6551</v>
      </c>
      <c r="C3348">
        <v>2013</v>
      </c>
      <c r="D3348" s="1">
        <v>41514</v>
      </c>
      <c r="E3348" s="1">
        <v>41314</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3">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3">
      <c r="A3350">
        <v>3349</v>
      </c>
      <c r="B3350" t="s">
        <v>6554</v>
      </c>
      <c r="C3350">
        <v>2014</v>
      </c>
      <c r="D3350" s="1">
        <v>41801</v>
      </c>
      <c r="E3350" s="1">
        <v>41862</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3">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3">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3">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3">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3">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3">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3">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3">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3">
      <c r="A3359">
        <v>3358</v>
      </c>
      <c r="B3359" t="s">
        <v>6563</v>
      </c>
      <c r="C3359">
        <v>2014</v>
      </c>
      <c r="D3359" s="1">
        <v>41860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3">
      <c r="A3360">
        <v>3359</v>
      </c>
      <c r="B3360" t="s">
        <v>6564</v>
      </c>
      <c r="C3360">
        <v>2013</v>
      </c>
      <c r="D3360" s="1">
        <v>41460</v>
      </c>
      <c r="E3360" s="1">
        <v>41583</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3">
      <c r="A3361">
        <v>3360</v>
      </c>
      <c r="B3361" t="s">
        <v>6564</v>
      </c>
      <c r="C3361">
        <v>2013</v>
      </c>
      <c r="D3361" s="1">
        <v>41460</v>
      </c>
      <c r="E3361" s="1">
        <v>41583</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3">
      <c r="A3362">
        <v>3361</v>
      </c>
      <c r="B3362" t="s">
        <v>6565</v>
      </c>
      <c r="C3362">
        <v>2012</v>
      </c>
      <c r="D3362" s="1">
        <v>41005</v>
      </c>
      <c r="E3362" s="1">
        <v>41127</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3">
      <c r="A3363">
        <v>3362</v>
      </c>
      <c r="B3363" t="s">
        <v>6565</v>
      </c>
      <c r="C3363">
        <v>2012</v>
      </c>
      <c r="D3363" s="1">
        <v>41005</v>
      </c>
      <c r="E3363" s="1">
        <v>41127</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3">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3">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3">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3">
      <c r="A3367">
        <v>3366</v>
      </c>
      <c r="B3367" t="s">
        <v>6571</v>
      </c>
      <c r="C3367">
        <v>2011</v>
      </c>
      <c r="D3367" s="1">
        <v>40545</v>
      </c>
      <c r="E3367" s="1">
        <v>40604</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3">
      <c r="A3368">
        <v>3367</v>
      </c>
      <c r="B3368" t="s">
        <v>6574</v>
      </c>
      <c r="C3368">
        <v>2011</v>
      </c>
      <c r="D3368" s="1">
        <v>40793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3">
      <c r="A3369">
        <v>3368</v>
      </c>
      <c r="B3369" t="s">
        <v>6574</v>
      </c>
      <c r="C3369">
        <v>2011</v>
      </c>
      <c r="D3369" s="1">
        <v>40793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3">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3">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3">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3">
      <c r="A3373">
        <v>3372</v>
      </c>
      <c r="B3373" t="s">
        <v>6579</v>
      </c>
      <c r="C3373">
        <v>2014</v>
      </c>
      <c r="D3373" s="1">
        <v>41906</v>
      </c>
      <c r="E3373" s="1">
        <v>41649</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3">
      <c r="A3374">
        <v>3373</v>
      </c>
      <c r="B3374" t="s">
        <v>6579</v>
      </c>
      <c r="C3374">
        <v>2014</v>
      </c>
      <c r="D3374" s="1">
        <v>41906</v>
      </c>
      <c r="E3374" s="1">
        <v>41649</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3">
      <c r="A3375">
        <v>3374</v>
      </c>
      <c r="B3375" t="s">
        <v>6580</v>
      </c>
      <c r="C3375">
        <v>2012</v>
      </c>
      <c r="D3375" s="1">
        <v>41011</v>
      </c>
      <c r="E3375" s="1">
        <v>41194</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3">
      <c r="A3376">
        <v>3375</v>
      </c>
      <c r="B3376" t="s">
        <v>6580</v>
      </c>
      <c r="C3376">
        <v>2012</v>
      </c>
      <c r="D3376" s="1">
        <v>41011</v>
      </c>
      <c r="E3376" s="1">
        <v>41194</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3">
      <c r="A3377">
        <v>3376</v>
      </c>
      <c r="B3377" t="s">
        <v>6580</v>
      </c>
      <c r="C3377">
        <v>2012</v>
      </c>
      <c r="D3377" s="1">
        <v>41011</v>
      </c>
      <c r="E3377" s="1">
        <v>41194</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3">
      <c r="A3378">
        <v>3377</v>
      </c>
      <c r="B3378" t="s">
        <v>6580</v>
      </c>
      <c r="C3378">
        <v>2012</v>
      </c>
      <c r="D3378" s="1">
        <v>41011</v>
      </c>
      <c r="E3378" s="1">
        <v>41194</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3">
      <c r="A3379">
        <v>3378</v>
      </c>
      <c r="B3379" t="s">
        <v>6581</v>
      </c>
      <c r="C3379">
        <v>2013</v>
      </c>
      <c r="D3379" s="1">
        <v>41316</v>
      </c>
      <c r="E3379" s="1">
        <v>41405</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3">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3">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3">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3">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3">
      <c r="A3384">
        <v>3383</v>
      </c>
      <c r="B3384" t="s">
        <v>6593</v>
      </c>
      <c r="C3384">
        <v>2012</v>
      </c>
      <c r="D3384" s="1">
        <v>41011</v>
      </c>
      <c r="E3384" s="1">
        <v>41164</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3">
      <c r="A3385">
        <v>3384</v>
      </c>
      <c r="B3385" t="s">
        <v>6593</v>
      </c>
      <c r="C3385">
        <v>2012</v>
      </c>
      <c r="D3385" s="1">
        <v>41011</v>
      </c>
      <c r="E3385" s="1">
        <v>41164</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3">
      <c r="A3386">
        <v>3385</v>
      </c>
      <c r="B3386" t="s">
        <v>6593</v>
      </c>
      <c r="C3386">
        <v>2012</v>
      </c>
      <c r="D3386" s="1">
        <v>41011</v>
      </c>
      <c r="E3386" s="1">
        <v>41164</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3">
      <c r="A3387">
        <v>3386</v>
      </c>
      <c r="B3387" t="s">
        <v>6596</v>
      </c>
      <c r="C3387">
        <v>2014</v>
      </c>
      <c r="D3387" s="1">
        <v>41861</v>
      </c>
      <c r="E3387" s="1">
        <v>41983</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3">
      <c r="A3388">
        <v>3387</v>
      </c>
      <c r="B3388" t="s">
        <v>6596</v>
      </c>
      <c r="C3388">
        <v>2014</v>
      </c>
      <c r="D3388" s="1">
        <v>41861</v>
      </c>
      <c r="E3388" s="1">
        <v>41983</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3">
      <c r="A3389">
        <v>3388</v>
      </c>
      <c r="B3389" t="s">
        <v>6596</v>
      </c>
      <c r="C3389">
        <v>2014</v>
      </c>
      <c r="D3389" s="1">
        <v>41861</v>
      </c>
      <c r="E3389" s="1">
        <v>41983</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3">
      <c r="A3390">
        <v>3389</v>
      </c>
      <c r="B3390" t="s">
        <v>6596</v>
      </c>
      <c r="C3390">
        <v>2014</v>
      </c>
      <c r="D3390" s="1">
        <v>41861</v>
      </c>
      <c r="E3390" s="1">
        <v>41983</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3">
      <c r="A3391">
        <v>3390</v>
      </c>
      <c r="B3391" t="s">
        <v>6596</v>
      </c>
      <c r="C3391">
        <v>2014</v>
      </c>
      <c r="D3391" s="1">
        <v>41861</v>
      </c>
      <c r="E3391" s="1">
        <v>41983</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3">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3">
      <c r="A3393">
        <v>3392</v>
      </c>
      <c r="B3393" t="s">
        <v>6598</v>
      </c>
      <c r="C3393">
        <v>2011</v>
      </c>
      <c r="D3393" s="1">
        <v>40794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3">
      <c r="A3394">
        <v>3393</v>
      </c>
      <c r="B3394" t="s">
        <v>6598</v>
      </c>
      <c r="C3394">
        <v>2011</v>
      </c>
      <c r="D3394" s="1">
        <v>40794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3">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3">
      <c r="A3396">
        <v>3395</v>
      </c>
      <c r="B3396" t="s">
        <v>6600</v>
      </c>
      <c r="C3396">
        <v>2014</v>
      </c>
      <c r="D3396" s="1">
        <v>41949</v>
      </c>
      <c r="E3396" s="1">
        <v>41949</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3">
      <c r="A3397">
        <v>3396</v>
      </c>
      <c r="B3397" t="s">
        <v>6601</v>
      </c>
      <c r="C3397">
        <v>2014</v>
      </c>
      <c r="D3397" s="1">
        <v>41677</v>
      </c>
      <c r="E3397" s="1">
        <v>41889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3">
      <c r="A3398">
        <v>3397</v>
      </c>
      <c r="B3398" t="s">
        <v>6601</v>
      </c>
      <c r="C3398">
        <v>2014</v>
      </c>
      <c r="D3398" s="1">
        <v>41677</v>
      </c>
      <c r="E3398" s="1">
        <v>41889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3">
      <c r="A3399">
        <v>3398</v>
      </c>
      <c r="B3399" t="s">
        <v>6601</v>
      </c>
      <c r="C3399">
        <v>2014</v>
      </c>
      <c r="D3399" s="1">
        <v>41677</v>
      </c>
      <c r="E3399" s="1">
        <v>41889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3">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3">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3">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3">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3">
      <c r="A3404">
        <v>3403</v>
      </c>
      <c r="B3404" t="s">
        <v>6605</v>
      </c>
      <c r="C3404">
        <v>2012</v>
      </c>
      <c r="D3404" s="1">
        <v>41004</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3">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3">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3">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3">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3">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3">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3">
      <c r="A3411">
        <v>3410</v>
      </c>
      <c r="B3411" t="s">
        <v>6612</v>
      </c>
      <c r="C3411">
        <v>2014</v>
      </c>
      <c r="D3411" s="1">
        <v>41644</v>
      </c>
      <c r="E3411" s="1">
        <v>41825</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3">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3">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3">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3">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3">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3">
      <c r="A3417">
        <v>3416</v>
      </c>
      <c r="B3417" t="s">
        <v>6614</v>
      </c>
      <c r="C3417">
        <v>2013</v>
      </c>
      <c r="D3417" s="1">
        <v>41342</v>
      </c>
      <c r="E3417" s="1">
        <v>41342</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3">
      <c r="A3418">
        <v>3417</v>
      </c>
      <c r="B3418" t="s">
        <v>6614</v>
      </c>
      <c r="C3418">
        <v>2013</v>
      </c>
      <c r="D3418" s="1">
        <v>41342</v>
      </c>
      <c r="E3418" s="1">
        <v>41342</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3">
      <c r="A3419">
        <v>3418</v>
      </c>
      <c r="B3419" t="s">
        <v>6615</v>
      </c>
      <c r="C3419">
        <v>2012</v>
      </c>
      <c r="D3419" s="1">
        <v>41026</v>
      </c>
      <c r="E3419" s="1">
        <v>40944</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3">
      <c r="A3420">
        <v>3419</v>
      </c>
      <c r="B3420" t="s">
        <v>6615</v>
      </c>
      <c r="C3420">
        <v>2012</v>
      </c>
      <c r="D3420" s="1">
        <v>41026</v>
      </c>
      <c r="E3420" s="1">
        <v>40944</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3">
      <c r="A3421">
        <v>3420</v>
      </c>
      <c r="B3421" t="s">
        <v>6616</v>
      </c>
      <c r="C3421">
        <v>2012</v>
      </c>
      <c r="D3421" s="1">
        <v>41069</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3">
      <c r="A3422">
        <v>3421</v>
      </c>
      <c r="B3422" t="s">
        <v>6617</v>
      </c>
      <c r="C3422">
        <v>2013</v>
      </c>
      <c r="D3422" s="1">
        <v>41423</v>
      </c>
      <c r="E3422" s="1">
        <v>41370</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3">
      <c r="A3423">
        <v>3422</v>
      </c>
      <c r="B3423" t="s">
        <v>6617</v>
      </c>
      <c r="C3423">
        <v>2013</v>
      </c>
      <c r="D3423" s="1">
        <v>41423</v>
      </c>
      <c r="E3423" s="1">
        <v>41370</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3">
      <c r="A3424">
        <v>3423</v>
      </c>
      <c r="B3424" t="s">
        <v>6617</v>
      </c>
      <c r="C3424">
        <v>2013</v>
      </c>
      <c r="D3424" s="1">
        <v>41423</v>
      </c>
      <c r="E3424" s="1">
        <v>41370</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3">
      <c r="A3425">
        <v>3424</v>
      </c>
      <c r="B3425" t="s">
        <v>6617</v>
      </c>
      <c r="C3425">
        <v>2013</v>
      </c>
      <c r="D3425" s="1">
        <v>41423</v>
      </c>
      <c r="E3425" s="1">
        <v>41370</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3">
      <c r="A3426">
        <v>3425</v>
      </c>
      <c r="B3426" t="s">
        <v>6617</v>
      </c>
      <c r="C3426">
        <v>2013</v>
      </c>
      <c r="D3426" s="1">
        <v>41423</v>
      </c>
      <c r="E3426" s="1">
        <v>41370</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3">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3">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3">
      <c r="A3429">
        <v>3428</v>
      </c>
      <c r="B3429" t="s">
        <v>6620</v>
      </c>
      <c r="C3429">
        <v>2014</v>
      </c>
      <c r="D3429" s="1">
        <v>41736</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3">
      <c r="A3430">
        <v>3429</v>
      </c>
      <c r="B3430" t="s">
        <v>6620</v>
      </c>
      <c r="C3430">
        <v>2014</v>
      </c>
      <c r="D3430" s="1">
        <v>41736</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3">
      <c r="A3431">
        <v>3430</v>
      </c>
      <c r="B3431" t="s">
        <v>6620</v>
      </c>
      <c r="C3431">
        <v>2014</v>
      </c>
      <c r="D3431" s="1">
        <v>41736</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3">
      <c r="A3432">
        <v>3431</v>
      </c>
      <c r="B3432" t="s">
        <v>6623</v>
      </c>
      <c r="C3432">
        <v>2014</v>
      </c>
      <c r="D3432" s="1">
        <v>41894</v>
      </c>
      <c r="E3432" s="1">
        <v>41924</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3">
      <c r="A3433">
        <v>3432</v>
      </c>
      <c r="B3433" t="s">
        <v>6623</v>
      </c>
      <c r="C3433">
        <v>2014</v>
      </c>
      <c r="D3433" s="1">
        <v>41894</v>
      </c>
      <c r="E3433" s="1">
        <v>41924</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3">
      <c r="A3434">
        <v>3433</v>
      </c>
      <c r="B3434" t="s">
        <v>6623</v>
      </c>
      <c r="C3434">
        <v>2014</v>
      </c>
      <c r="D3434" s="1">
        <v>41894</v>
      </c>
      <c r="E3434" s="1">
        <v>41924</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3">
      <c r="A3435">
        <v>3434</v>
      </c>
      <c r="B3435" t="s">
        <v>6626</v>
      </c>
      <c r="C3435">
        <v>2014</v>
      </c>
      <c r="D3435" s="1">
        <v>41802</v>
      </c>
      <c r="E3435" s="1">
        <v>41924</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3">
      <c r="A3436">
        <v>3435</v>
      </c>
      <c r="B3436" t="s">
        <v>6626</v>
      </c>
      <c r="C3436">
        <v>2014</v>
      </c>
      <c r="D3436" s="1">
        <v>41802</v>
      </c>
      <c r="E3436" s="1">
        <v>41924</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3">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3">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3">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3">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3">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3">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3">
      <c r="A3443">
        <v>3442</v>
      </c>
      <c r="B3443" t="s">
        <v>6630</v>
      </c>
      <c r="C3443">
        <v>2011</v>
      </c>
      <c r="D3443" s="1">
        <v>40850</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3">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3">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3">
      <c r="A3446">
        <v>3445</v>
      </c>
      <c r="B3446" t="s">
        <v>6632</v>
      </c>
      <c r="C3446">
        <v>2013</v>
      </c>
      <c r="D3446" s="1">
        <v>41485</v>
      </c>
      <c r="E3446" s="1">
        <v>41341</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3">
      <c r="A3447">
        <v>3446</v>
      </c>
      <c r="B3447" t="s">
        <v>6635</v>
      </c>
      <c r="C3447">
        <v>2012</v>
      </c>
      <c r="D3447" s="1">
        <v>41249</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3">
      <c r="A3448">
        <v>3447</v>
      </c>
      <c r="B3448" t="s">
        <v>6636</v>
      </c>
      <c r="C3448">
        <v>2013</v>
      </c>
      <c r="D3448" s="1">
        <v>41463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3">
      <c r="A3449">
        <v>3448</v>
      </c>
      <c r="B3449" t="s">
        <v>6639</v>
      </c>
      <c r="C3449">
        <v>2014</v>
      </c>
      <c r="D3449" s="1">
        <v>41979</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3">
      <c r="A3450">
        <v>3449</v>
      </c>
      <c r="B3450" t="s">
        <v>6640</v>
      </c>
      <c r="C3450">
        <v>2013</v>
      </c>
      <c r="D3450" s="1">
        <v>41496</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3">
      <c r="A3451">
        <v>3450</v>
      </c>
      <c r="B3451" t="s">
        <v>6641</v>
      </c>
      <c r="C3451">
        <v>2011</v>
      </c>
      <c r="D3451" s="1">
        <v>40764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3">
      <c r="A3452">
        <v>3451</v>
      </c>
      <c r="B3452" t="s">
        <v>6641</v>
      </c>
      <c r="C3452">
        <v>2011</v>
      </c>
      <c r="D3452" s="1">
        <v>40764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3">
      <c r="A3453">
        <v>3452</v>
      </c>
      <c r="B3453" t="s">
        <v>6641</v>
      </c>
      <c r="C3453">
        <v>2011</v>
      </c>
      <c r="D3453" s="1">
        <v>40764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3">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3">
      <c r="A3455">
        <v>3454</v>
      </c>
      <c r="B3455" t="s">
        <v>6645</v>
      </c>
      <c r="C3455">
        <v>2012</v>
      </c>
      <c r="D3455" s="1">
        <v>40968</v>
      </c>
      <c r="E3455" s="1">
        <v>40942</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3">
      <c r="A3456">
        <v>3455</v>
      </c>
      <c r="B3456" t="s">
        <v>6646</v>
      </c>
      <c r="C3456">
        <v>2012</v>
      </c>
      <c r="D3456" s="1">
        <v>41159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3">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3">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3">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3">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3">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3">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3">
      <c r="A3463">
        <v>3462</v>
      </c>
      <c r="B3463" t="s">
        <v>6653</v>
      </c>
      <c r="C3463">
        <v>2014</v>
      </c>
      <c r="D3463" s="1">
        <v>41801</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3">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3">
      <c r="A3465">
        <v>3464</v>
      </c>
      <c r="B3465" t="s">
        <v>6655</v>
      </c>
      <c r="C3465">
        <v>2013</v>
      </c>
      <c r="D3465" s="1">
        <v>41604</v>
      </c>
      <c r="E3465" s="1">
        <v>41286</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3">
      <c r="A3466">
        <v>3465</v>
      </c>
      <c r="B3466" t="s">
        <v>6658</v>
      </c>
      <c r="C3466">
        <v>2014</v>
      </c>
      <c r="D3466" s="1">
        <v>41741</v>
      </c>
      <c r="E3466" s="1">
        <v>41802</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3">
      <c r="A3467">
        <v>3466</v>
      </c>
      <c r="B3467" t="s">
        <v>6659</v>
      </c>
      <c r="C3467">
        <v>2012</v>
      </c>
      <c r="D3467" s="1">
        <v>41191</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3">
      <c r="A3468">
        <v>3467</v>
      </c>
      <c r="B3468" t="s">
        <v>6659</v>
      </c>
      <c r="C3468">
        <v>2012</v>
      </c>
      <c r="D3468" s="1">
        <v>41191</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3">
      <c r="A3469">
        <v>3468</v>
      </c>
      <c r="B3469" t="s">
        <v>6659</v>
      </c>
      <c r="C3469">
        <v>2012</v>
      </c>
      <c r="D3469" s="1">
        <v>41191</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3">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3">
      <c r="A3471">
        <v>3470</v>
      </c>
      <c r="B3471" t="s">
        <v>6661</v>
      </c>
      <c r="C3471">
        <v>2012</v>
      </c>
      <c r="D3471" s="1">
        <v>41064</v>
      </c>
      <c r="E3471" s="1">
        <v>41186</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3">
      <c r="A3472">
        <v>3471</v>
      </c>
      <c r="B3472" t="s">
        <v>6664</v>
      </c>
      <c r="C3472">
        <v>2013</v>
      </c>
      <c r="D3472" s="1">
        <v>41317</v>
      </c>
      <c r="E3472" s="1">
        <v>41437</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3">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3">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3">
      <c r="A3475">
        <v>3474</v>
      </c>
      <c r="B3475" t="s">
        <v>6666</v>
      </c>
      <c r="C3475">
        <v>2014</v>
      </c>
      <c r="D3475" s="1">
        <v>41732</v>
      </c>
      <c r="E3475" s="1">
        <v>41946</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3">
      <c r="A3476">
        <v>3475</v>
      </c>
      <c r="B3476" t="s">
        <v>6666</v>
      </c>
      <c r="C3476">
        <v>2014</v>
      </c>
      <c r="D3476" s="1">
        <v>41732</v>
      </c>
      <c r="E3476" s="1">
        <v>41946</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3">
      <c r="A3477">
        <v>3476</v>
      </c>
      <c r="B3477" t="s">
        <v>6668</v>
      </c>
      <c r="C3477">
        <v>2013</v>
      </c>
      <c r="D3477" s="1">
        <v>41606</v>
      </c>
      <c r="E3477" s="1">
        <v>41286</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3">
      <c r="A3478">
        <v>3477</v>
      </c>
      <c r="B3478" t="s">
        <v>6668</v>
      </c>
      <c r="C3478">
        <v>2013</v>
      </c>
      <c r="D3478" s="1">
        <v>41606</v>
      </c>
      <c r="E3478" s="1">
        <v>41286</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3">
      <c r="A3479">
        <v>3478</v>
      </c>
      <c r="B3479" t="s">
        <v>6669</v>
      </c>
      <c r="C3479">
        <v>2011</v>
      </c>
      <c r="D3479" s="1">
        <v>40786</v>
      </c>
      <c r="E3479" s="1">
        <v>40672</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3">
      <c r="A3480">
        <v>3479</v>
      </c>
      <c r="B3480" t="s">
        <v>6671</v>
      </c>
      <c r="C3480">
        <v>2013</v>
      </c>
      <c r="D3480" s="1">
        <v>41529</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3">
      <c r="A3481">
        <v>3480</v>
      </c>
      <c r="B3481" t="s">
        <v>6671</v>
      </c>
      <c r="C3481">
        <v>2013</v>
      </c>
      <c r="D3481" s="1">
        <v>41529</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3">
      <c r="A3482">
        <v>3481</v>
      </c>
      <c r="B3482" t="s">
        <v>6671</v>
      </c>
      <c r="C3482">
        <v>2013</v>
      </c>
      <c r="D3482" s="1">
        <v>41529</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3">
      <c r="A3483">
        <v>3482</v>
      </c>
      <c r="B3483" t="s">
        <v>6674</v>
      </c>
      <c r="C3483">
        <v>2011</v>
      </c>
      <c r="D3483" s="1">
        <v>40728</v>
      </c>
      <c r="E3483" s="1">
        <v>40820</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3">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3">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3">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3">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3">
      <c r="A3488">
        <v>3487</v>
      </c>
      <c r="B3488" t="s">
        <v>6677</v>
      </c>
      <c r="C3488">
        <v>2013</v>
      </c>
      <c r="D3488" s="1">
        <v>41286</v>
      </c>
      <c r="E3488" s="1">
        <v>41286</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3">
      <c r="A3489">
        <v>3488</v>
      </c>
      <c r="B3489" t="s">
        <v>6679</v>
      </c>
      <c r="C3489">
        <v>2014</v>
      </c>
      <c r="D3489" s="1">
        <v>41799</v>
      </c>
      <c r="E3489" s="1">
        <v>41982</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3">
      <c r="A3490">
        <v>3489</v>
      </c>
      <c r="B3490" t="s">
        <v>6680</v>
      </c>
      <c r="C3490">
        <v>2012</v>
      </c>
      <c r="D3490" s="1">
        <v>40946</v>
      </c>
      <c r="E3490" s="1">
        <v>41067</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3">
      <c r="A3491">
        <v>3490</v>
      </c>
      <c r="B3491" t="s">
        <v>6680</v>
      </c>
      <c r="C3491">
        <v>2012</v>
      </c>
      <c r="D3491" s="1">
        <v>40946</v>
      </c>
      <c r="E3491" s="1">
        <v>41067</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3">
      <c r="A3492">
        <v>3491</v>
      </c>
      <c r="B3492" t="s">
        <v>6680</v>
      </c>
      <c r="C3492">
        <v>2012</v>
      </c>
      <c r="D3492" s="1">
        <v>40946</v>
      </c>
      <c r="E3492" s="1">
        <v>41067</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3">
      <c r="A3493">
        <v>3492</v>
      </c>
      <c r="B3493" t="s">
        <v>6680</v>
      </c>
      <c r="C3493">
        <v>2012</v>
      </c>
      <c r="D3493" s="1">
        <v>40946</v>
      </c>
      <c r="E3493" s="1">
        <v>41067</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3">
      <c r="A3494">
        <v>3493</v>
      </c>
      <c r="B3494" t="s">
        <v>6680</v>
      </c>
      <c r="C3494">
        <v>2012</v>
      </c>
      <c r="D3494" s="1">
        <v>40946</v>
      </c>
      <c r="E3494" s="1">
        <v>41067</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3">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3">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3">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3">
      <c r="A3498">
        <v>3497</v>
      </c>
      <c r="B3498" t="s">
        <v>6688</v>
      </c>
      <c r="C3498">
        <v>2013</v>
      </c>
      <c r="D3498" s="1">
        <v>41525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3">
      <c r="A3499">
        <v>3498</v>
      </c>
      <c r="B3499" t="s">
        <v>6688</v>
      </c>
      <c r="C3499">
        <v>2013</v>
      </c>
      <c r="D3499" s="1">
        <v>41525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3">
      <c r="A3500">
        <v>3499</v>
      </c>
      <c r="B3500" t="s">
        <v>6688</v>
      </c>
      <c r="C3500">
        <v>2013</v>
      </c>
      <c r="D3500" s="1">
        <v>41525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3">
      <c r="A3501">
        <v>3500</v>
      </c>
      <c r="B3501" t="s">
        <v>6689</v>
      </c>
      <c r="C3501">
        <v>2013</v>
      </c>
      <c r="D3501" s="1">
        <v>41547</v>
      </c>
      <c r="E3501" s="1">
        <v>41374</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3">
      <c r="A3502">
        <v>3501</v>
      </c>
      <c r="B3502" t="s">
        <v>6689</v>
      </c>
      <c r="C3502">
        <v>2013</v>
      </c>
      <c r="D3502" s="1">
        <v>41547</v>
      </c>
      <c r="E3502" s="1">
        <v>41374</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3">
      <c r="A3503">
        <v>3502</v>
      </c>
      <c r="B3503" t="s">
        <v>6689</v>
      </c>
      <c r="C3503">
        <v>2013</v>
      </c>
      <c r="D3503" s="1">
        <v>41547</v>
      </c>
      <c r="E3503" s="1">
        <v>41374</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3">
      <c r="A3504">
        <v>3503</v>
      </c>
      <c r="B3504" t="s">
        <v>6690</v>
      </c>
      <c r="C3504">
        <v>2014</v>
      </c>
      <c r="D3504" s="1">
        <v>41947</v>
      </c>
      <c r="E3504" s="1">
        <v>41947</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3">
      <c r="A3505">
        <v>3504</v>
      </c>
      <c r="B3505" t="s">
        <v>6690</v>
      </c>
      <c r="C3505">
        <v>2014</v>
      </c>
      <c r="D3505" s="1">
        <v>41947</v>
      </c>
      <c r="E3505" s="1">
        <v>41947</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3">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3">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3">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3">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3">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3">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3">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3">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3">
      <c r="A3514">
        <v>3513</v>
      </c>
      <c r="B3514" t="s">
        <v>6699</v>
      </c>
      <c r="C3514">
        <v>2014</v>
      </c>
      <c r="D3514" s="1">
        <v>41768</v>
      </c>
      <c r="E3514" s="1">
        <v>41829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3">
      <c r="A3515">
        <v>3514</v>
      </c>
      <c r="B3515" t="s">
        <v>6699</v>
      </c>
      <c r="C3515">
        <v>2014</v>
      </c>
      <c r="D3515" s="1">
        <v>41768</v>
      </c>
      <c r="E3515" s="1">
        <v>41829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3">
      <c r="A3516">
        <v>3515</v>
      </c>
      <c r="B3516" t="s">
        <v>6699</v>
      </c>
      <c r="C3516">
        <v>2014</v>
      </c>
      <c r="D3516" s="1">
        <v>41768</v>
      </c>
      <c r="E3516" s="1">
        <v>41829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3">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3">
      <c r="A3518">
        <v>3517</v>
      </c>
      <c r="B3518" t="s">
        <v>6703</v>
      </c>
      <c r="C3518">
        <v>2013</v>
      </c>
      <c r="D3518" s="1">
        <v>41555</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3">
      <c r="A3519">
        <v>3518</v>
      </c>
      <c r="B3519" t="s">
        <v>6703</v>
      </c>
      <c r="C3519">
        <v>2013</v>
      </c>
      <c r="D3519" s="1">
        <v>41555</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3">
      <c r="A3520">
        <v>3519</v>
      </c>
      <c r="B3520" t="s">
        <v>6703</v>
      </c>
      <c r="C3520">
        <v>2013</v>
      </c>
      <c r="D3520" s="1">
        <v>41555</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3">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3">
      <c r="A3522">
        <v>3521</v>
      </c>
      <c r="B3522" t="s">
        <v>6705</v>
      </c>
      <c r="C3522">
        <v>2012</v>
      </c>
      <c r="D3522" s="1">
        <v>41186</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3">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3">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3">
      <c r="A3525">
        <v>3524</v>
      </c>
      <c r="B3525" t="s">
        <v>6707</v>
      </c>
      <c r="C3525">
        <v>2013</v>
      </c>
      <c r="D3525" s="1">
        <v>41434</v>
      </c>
      <c r="E3525" s="1">
        <v>41587</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3">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3">
      <c r="A3527">
        <v>3526</v>
      </c>
      <c r="B3527" t="s">
        <v>6711</v>
      </c>
      <c r="C3527">
        <v>2014</v>
      </c>
      <c r="D3527" s="1">
        <v>41955</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3">
      <c r="A3528">
        <v>3527</v>
      </c>
      <c r="B3528" t="s">
        <v>6711</v>
      </c>
      <c r="C3528">
        <v>2014</v>
      </c>
      <c r="D3528" s="1">
        <v>41955</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3">
      <c r="A3529">
        <v>3528</v>
      </c>
      <c r="B3529" t="s">
        <v>6711</v>
      </c>
      <c r="C3529">
        <v>2014</v>
      </c>
      <c r="D3529" s="1">
        <v>41955</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3">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3">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3">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3">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3">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3">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3">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3">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3">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3">
      <c r="A3539">
        <v>3538</v>
      </c>
      <c r="B3539" t="s">
        <v>6724</v>
      </c>
      <c r="C3539">
        <v>2011</v>
      </c>
      <c r="D3539" s="1">
        <v>40791</v>
      </c>
      <c r="E3539" s="1">
        <v>40791</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3">
      <c r="A3540">
        <v>3539</v>
      </c>
      <c r="B3540" t="s">
        <v>6724</v>
      </c>
      <c r="C3540">
        <v>2011</v>
      </c>
      <c r="D3540" s="1">
        <v>40791</v>
      </c>
      <c r="E3540" s="1">
        <v>40791</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3">
      <c r="A3541">
        <v>3540</v>
      </c>
      <c r="B3541" t="s">
        <v>6724</v>
      </c>
      <c r="C3541">
        <v>2011</v>
      </c>
      <c r="D3541" s="1">
        <v>40791</v>
      </c>
      <c r="E3541" s="1">
        <v>40791</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3">
      <c r="A3542">
        <v>3541</v>
      </c>
      <c r="B3542" t="s">
        <v>6724</v>
      </c>
      <c r="C3542">
        <v>2011</v>
      </c>
      <c r="D3542" s="1">
        <v>40791</v>
      </c>
      <c r="E3542" s="1">
        <v>40791</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3">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3">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3">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3">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3">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3">
      <c r="A3548">
        <v>3547</v>
      </c>
      <c r="B3548" t="s">
        <v>6729</v>
      </c>
      <c r="C3548">
        <v>2014</v>
      </c>
      <c r="D3548" s="1">
        <v>41943</v>
      </c>
      <c r="E3548" s="1">
        <v>41681</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3">
      <c r="A3549">
        <v>3548</v>
      </c>
      <c r="B3549" t="s">
        <v>6729</v>
      </c>
      <c r="C3549">
        <v>2014</v>
      </c>
      <c r="D3549" s="1">
        <v>41943</v>
      </c>
      <c r="E3549" s="1">
        <v>41681</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3">
      <c r="A3550">
        <v>3549</v>
      </c>
      <c r="B3550" t="s">
        <v>6729</v>
      </c>
      <c r="C3550">
        <v>2014</v>
      </c>
      <c r="D3550" s="1">
        <v>41943</v>
      </c>
      <c r="E3550" s="1">
        <v>41681</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3">
      <c r="A3551">
        <v>3550</v>
      </c>
      <c r="B3551" t="s">
        <v>6729</v>
      </c>
      <c r="C3551">
        <v>2014</v>
      </c>
      <c r="D3551" s="1">
        <v>41943</v>
      </c>
      <c r="E3551" s="1">
        <v>41681</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3">
      <c r="A3552">
        <v>3551</v>
      </c>
      <c r="B3552" t="s">
        <v>6732</v>
      </c>
      <c r="C3552">
        <v>2013</v>
      </c>
      <c r="D3552" s="1">
        <v>41363</v>
      </c>
      <c r="E3552" s="1">
        <v>41337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3">
      <c r="A3553">
        <v>3552</v>
      </c>
      <c r="B3553" t="s">
        <v>6732</v>
      </c>
      <c r="C3553">
        <v>2013</v>
      </c>
      <c r="D3553" s="1">
        <v>41363</v>
      </c>
      <c r="E3553" s="1">
        <v>41337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3">
      <c r="A3554">
        <v>3553</v>
      </c>
      <c r="B3554" t="s">
        <v>6732</v>
      </c>
      <c r="C3554">
        <v>2013</v>
      </c>
      <c r="D3554" s="1">
        <v>41363</v>
      </c>
      <c r="E3554" s="1">
        <v>41337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3">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3">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3">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3">
      <c r="A3558">
        <v>3557</v>
      </c>
      <c r="B3558" t="s">
        <v>6737</v>
      </c>
      <c r="C3558">
        <v>2014</v>
      </c>
      <c r="D3558" s="1">
        <v>41682</v>
      </c>
      <c r="E3558" s="1">
        <v>41802</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3">
      <c r="A3559">
        <v>3558</v>
      </c>
      <c r="B3559" t="s">
        <v>6737</v>
      </c>
      <c r="C3559">
        <v>2014</v>
      </c>
      <c r="D3559" s="1">
        <v>41682</v>
      </c>
      <c r="E3559" s="1">
        <v>41802</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3">
      <c r="A3560">
        <v>3559</v>
      </c>
      <c r="B3560" t="s">
        <v>6738</v>
      </c>
      <c r="C3560">
        <v>2014</v>
      </c>
      <c r="D3560" s="1">
        <v>41862</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3">
      <c r="A3561">
        <v>3560</v>
      </c>
      <c r="B3561" t="s">
        <v>6738</v>
      </c>
      <c r="C3561">
        <v>2014</v>
      </c>
      <c r="D3561" s="1">
        <v>41862</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3">
      <c r="A3562">
        <v>3561</v>
      </c>
      <c r="B3562" t="s">
        <v>6739</v>
      </c>
      <c r="C3562">
        <v>2014</v>
      </c>
      <c r="D3562" s="1">
        <v>41768</v>
      </c>
      <c r="E3562" s="1">
        <v>41921</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3">
      <c r="A3563">
        <v>3562</v>
      </c>
      <c r="B3563" t="s">
        <v>6739</v>
      </c>
      <c r="C3563">
        <v>2014</v>
      </c>
      <c r="D3563" s="1">
        <v>41768</v>
      </c>
      <c r="E3563" s="1">
        <v>41921</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3">
      <c r="A3564">
        <v>3563</v>
      </c>
      <c r="B3564" t="s">
        <v>6739</v>
      </c>
      <c r="C3564">
        <v>2014</v>
      </c>
      <c r="D3564" s="1">
        <v>41768</v>
      </c>
      <c r="E3564" s="1">
        <v>41921</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3">
      <c r="A3565">
        <v>3564</v>
      </c>
      <c r="B3565" t="s">
        <v>6739</v>
      </c>
      <c r="C3565">
        <v>2014</v>
      </c>
      <c r="D3565" s="1">
        <v>41768</v>
      </c>
      <c r="E3565" s="1">
        <v>41921</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3">
      <c r="A3566">
        <v>3565</v>
      </c>
      <c r="B3566" t="s">
        <v>6742</v>
      </c>
      <c r="C3566">
        <v>2013</v>
      </c>
      <c r="D3566" s="1">
        <v>41371</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3">
      <c r="A3567">
        <v>3566</v>
      </c>
      <c r="B3567" t="s">
        <v>6742</v>
      </c>
      <c r="C3567">
        <v>2013</v>
      </c>
      <c r="D3567" s="1">
        <v>41371</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3">
      <c r="A3568">
        <v>3567</v>
      </c>
      <c r="B3568" t="s">
        <v>6745</v>
      </c>
      <c r="C3568">
        <v>2014</v>
      </c>
      <c r="D3568" s="1">
        <v>41860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3">
      <c r="A3569">
        <v>3568</v>
      </c>
      <c r="B3569" t="s">
        <v>6746</v>
      </c>
      <c r="C3569">
        <v>2013</v>
      </c>
      <c r="D3569" s="1">
        <v>41556</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3">
      <c r="A3570">
        <v>3569</v>
      </c>
      <c r="B3570" t="s">
        <v>6747</v>
      </c>
      <c r="C3570">
        <v>2014</v>
      </c>
      <c r="D3570" s="1">
        <v>41736</v>
      </c>
      <c r="E3570" s="1">
        <v>41736</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3">
      <c r="A3571">
        <v>3570</v>
      </c>
      <c r="B3571" t="s">
        <v>6747</v>
      </c>
      <c r="C3571">
        <v>2014</v>
      </c>
      <c r="D3571" s="1">
        <v>41736</v>
      </c>
      <c r="E3571" s="1">
        <v>41736</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3">
      <c r="A3572">
        <v>3571</v>
      </c>
      <c r="B3572" t="s">
        <v>6747</v>
      </c>
      <c r="C3572">
        <v>2014</v>
      </c>
      <c r="D3572" s="1">
        <v>41736</v>
      </c>
      <c r="E3572" s="1">
        <v>41736</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3">
      <c r="A3573">
        <v>3572</v>
      </c>
      <c r="B3573" t="s">
        <v>6747</v>
      </c>
      <c r="C3573">
        <v>2014</v>
      </c>
      <c r="D3573" s="1">
        <v>41736</v>
      </c>
      <c r="E3573" s="1">
        <v>41736</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3">
      <c r="A3574">
        <v>3573</v>
      </c>
      <c r="B3574" t="s">
        <v>6749</v>
      </c>
      <c r="C3574">
        <v>2014</v>
      </c>
      <c r="D3574" s="1">
        <v>41820</v>
      </c>
      <c r="E3574" s="1">
        <v>41766</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3">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3">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3">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3">
      <c r="A3578">
        <v>3577</v>
      </c>
      <c r="B3578" t="s">
        <v>6756</v>
      </c>
      <c r="C3578">
        <v>2013</v>
      </c>
      <c r="D3578" s="1">
        <v>41492</v>
      </c>
      <c r="E3578" s="1">
        <v>41614</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3">
      <c r="A3579">
        <v>3578</v>
      </c>
      <c r="B3579" t="s">
        <v>6756</v>
      </c>
      <c r="C3579">
        <v>2013</v>
      </c>
      <c r="D3579" s="1">
        <v>41492</v>
      </c>
      <c r="E3579" s="1">
        <v>41614</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3">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3">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3">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3">
      <c r="A3583">
        <v>3582</v>
      </c>
      <c r="B3583" t="s">
        <v>6760</v>
      </c>
      <c r="C3583">
        <v>2014</v>
      </c>
      <c r="D3583" s="1">
        <v>41680</v>
      </c>
      <c r="E3583" s="1">
        <v>41861</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3">
      <c r="A3584">
        <v>3583</v>
      </c>
      <c r="B3584" t="s">
        <v>6761</v>
      </c>
      <c r="C3584">
        <v>2012</v>
      </c>
      <c r="D3584" s="1">
        <v>41194</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3">
      <c r="A3585">
        <v>3584</v>
      </c>
      <c r="B3585" t="s">
        <v>6761</v>
      </c>
      <c r="C3585">
        <v>2012</v>
      </c>
      <c r="D3585" s="1">
        <v>41194</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3">
      <c r="A3586">
        <v>3585</v>
      </c>
      <c r="B3586" t="s">
        <v>6761</v>
      </c>
      <c r="C3586">
        <v>2012</v>
      </c>
      <c r="D3586" s="1">
        <v>41194</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3">
      <c r="A3587">
        <v>3586</v>
      </c>
      <c r="B3587" t="s">
        <v>6761</v>
      </c>
      <c r="C3587">
        <v>2012</v>
      </c>
      <c r="D3587" s="1">
        <v>41194</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3">
      <c r="A3588">
        <v>3587</v>
      </c>
      <c r="B3588" t="s">
        <v>6763</v>
      </c>
      <c r="C3588">
        <v>2014</v>
      </c>
      <c r="D3588" s="1">
        <v>41738</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3">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3">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3">
      <c r="A3591">
        <v>3590</v>
      </c>
      <c r="B3591" t="s">
        <v>6766</v>
      </c>
      <c r="C3591">
        <v>2014</v>
      </c>
      <c r="D3591" s="1">
        <v>41968</v>
      </c>
      <c r="E3591" s="1">
        <v>41651</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3">
      <c r="A3592">
        <v>3591</v>
      </c>
      <c r="B3592" t="s">
        <v>6766</v>
      </c>
      <c r="C3592">
        <v>2014</v>
      </c>
      <c r="D3592" s="1">
        <v>41968</v>
      </c>
      <c r="E3592" s="1">
        <v>41651</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3">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3">
      <c r="A3594">
        <v>3593</v>
      </c>
      <c r="B3594" t="s">
        <v>6768</v>
      </c>
      <c r="C3594">
        <v>2013</v>
      </c>
      <c r="D3594" s="1">
        <v>41437</v>
      </c>
      <c r="E3594" s="1">
        <v>41498</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3">
      <c r="A3595">
        <v>3594</v>
      </c>
      <c r="B3595" t="s">
        <v>6769</v>
      </c>
      <c r="C3595">
        <v>2013</v>
      </c>
      <c r="D3595" s="1">
        <v>41617</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3">
      <c r="A3596">
        <v>3595</v>
      </c>
      <c r="B3596" t="s">
        <v>6769</v>
      </c>
      <c r="C3596">
        <v>2013</v>
      </c>
      <c r="D3596" s="1">
        <v>41617</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3">
      <c r="A3597">
        <v>3596</v>
      </c>
      <c r="B3597" t="s">
        <v>6770</v>
      </c>
      <c r="C3597">
        <v>2014</v>
      </c>
      <c r="D3597" s="1">
        <v>41924</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3">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3">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3">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3">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3">
      <c r="A3602">
        <v>3601</v>
      </c>
      <c r="B3602" t="s">
        <v>6774</v>
      </c>
      <c r="C3602">
        <v>2014</v>
      </c>
      <c r="D3602" s="1">
        <v>41817</v>
      </c>
      <c r="E3602" s="1">
        <v>41646</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3">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3">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3">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3">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3">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3">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3">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3">
      <c r="A3610">
        <v>3609</v>
      </c>
      <c r="B3610" t="s">
        <v>6781</v>
      </c>
      <c r="C3610">
        <v>2011</v>
      </c>
      <c r="D3610" s="1">
        <v>40661</v>
      </c>
      <c r="E3610" s="1">
        <v>40607</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3">
      <c r="A3611">
        <v>3610</v>
      </c>
      <c r="B3611" t="s">
        <v>6781</v>
      </c>
      <c r="C3611">
        <v>2011</v>
      </c>
      <c r="D3611" s="1">
        <v>40661</v>
      </c>
      <c r="E3611" s="1">
        <v>40607</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3">
      <c r="A3612">
        <v>3611</v>
      </c>
      <c r="B3612" t="s">
        <v>6781</v>
      </c>
      <c r="C3612">
        <v>2011</v>
      </c>
      <c r="D3612" s="1">
        <v>40661</v>
      </c>
      <c r="E3612" s="1">
        <v>40607</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3">
      <c r="A3613">
        <v>3612</v>
      </c>
      <c r="B3613" t="s">
        <v>6782</v>
      </c>
      <c r="C3613">
        <v>2013</v>
      </c>
      <c r="D3613" s="1">
        <v>41608</v>
      </c>
      <c r="E3613" s="1">
        <v>41317</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3">
      <c r="A3614">
        <v>3613</v>
      </c>
      <c r="B3614" t="s">
        <v>6785</v>
      </c>
      <c r="C3614">
        <v>2012</v>
      </c>
      <c r="D3614" s="1">
        <v>40980</v>
      </c>
      <c r="E3614" s="1">
        <v>41133</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3">
      <c r="A3615">
        <v>3614</v>
      </c>
      <c r="B3615" t="s">
        <v>6785</v>
      </c>
      <c r="C3615">
        <v>2012</v>
      </c>
      <c r="D3615" s="1">
        <v>40980</v>
      </c>
      <c r="E3615" s="1">
        <v>41133</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3">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3">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3">
      <c r="A3618">
        <v>3617</v>
      </c>
      <c r="B3618" t="s">
        <v>6787</v>
      </c>
      <c r="C3618">
        <v>2013</v>
      </c>
      <c r="D3618" s="1">
        <v>41434</v>
      </c>
      <c r="E3618" s="1">
        <v>41556</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3">
      <c r="A3619">
        <v>3618</v>
      </c>
      <c r="B3619" t="s">
        <v>6788</v>
      </c>
      <c r="C3619">
        <v>2014</v>
      </c>
      <c r="D3619" s="1">
        <v>41768</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3">
      <c r="A3620">
        <v>3619</v>
      </c>
      <c r="B3620" t="s">
        <v>6788</v>
      </c>
      <c r="C3620">
        <v>2014</v>
      </c>
      <c r="D3620" s="1">
        <v>41768</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3">
      <c r="A3621">
        <v>3620</v>
      </c>
      <c r="B3621" t="s">
        <v>6788</v>
      </c>
      <c r="C3621">
        <v>2014</v>
      </c>
      <c r="D3621" s="1">
        <v>41768</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3">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3">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3">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3">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3">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3">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3">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3">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3">
      <c r="A3630">
        <v>3629</v>
      </c>
      <c r="B3630" t="s">
        <v>6794</v>
      </c>
      <c r="C3630">
        <v>2011</v>
      </c>
      <c r="D3630" s="1">
        <v>40794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3">
      <c r="A3631">
        <v>3630</v>
      </c>
      <c r="B3631" t="s">
        <v>6795</v>
      </c>
      <c r="C3631">
        <v>2014</v>
      </c>
      <c r="D3631" s="1">
        <v>41970</v>
      </c>
      <c r="E3631" s="1">
        <v>41651</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3">
      <c r="A3632">
        <v>3631</v>
      </c>
      <c r="B3632" t="s">
        <v>6795</v>
      </c>
      <c r="C3632">
        <v>2014</v>
      </c>
      <c r="D3632" s="1">
        <v>41970</v>
      </c>
      <c r="E3632" s="1">
        <v>41651</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3">
      <c r="A3633">
        <v>3632</v>
      </c>
      <c r="B3633" t="s">
        <v>6796</v>
      </c>
      <c r="C3633">
        <v>2014</v>
      </c>
      <c r="D3633" s="1">
        <v>41734</v>
      </c>
      <c r="E3633" s="1">
        <v>41887</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3">
      <c r="A3634">
        <v>3633</v>
      </c>
      <c r="B3634" t="s">
        <v>6796</v>
      </c>
      <c r="C3634">
        <v>2014</v>
      </c>
      <c r="D3634" s="1">
        <v>41734</v>
      </c>
      <c r="E3634" s="1">
        <v>41887</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3">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3">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3">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3">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3">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3">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3">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3">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3">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3">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3">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3">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3">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3">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3">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3">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3">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3">
      <c r="A3652">
        <v>3651</v>
      </c>
      <c r="B3652" t="s">
        <v>6815</v>
      </c>
      <c r="C3652">
        <v>2014</v>
      </c>
      <c r="D3652" s="1">
        <v>41924</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3">
      <c r="A3653">
        <v>3652</v>
      </c>
      <c r="B3653" t="s">
        <v>6815</v>
      </c>
      <c r="C3653">
        <v>2014</v>
      </c>
      <c r="D3653" s="1">
        <v>41924</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3">
      <c r="A3654">
        <v>3653</v>
      </c>
      <c r="B3654" t="s">
        <v>6815</v>
      </c>
      <c r="C3654">
        <v>2014</v>
      </c>
      <c r="D3654" s="1">
        <v>41924</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3">
      <c r="A3655">
        <v>3654</v>
      </c>
      <c r="B3655" t="s">
        <v>6815</v>
      </c>
      <c r="C3655">
        <v>2014</v>
      </c>
      <c r="D3655" s="1">
        <v>41924</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3">
      <c r="A3656">
        <v>3655</v>
      </c>
      <c r="B3656" t="s">
        <v>6818</v>
      </c>
      <c r="C3656">
        <v>2014</v>
      </c>
      <c r="D3656" s="1">
        <v>41648</v>
      </c>
      <c r="E3656" s="1">
        <v>41799</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3">
      <c r="A3657">
        <v>3656</v>
      </c>
      <c r="B3657" t="s">
        <v>6819</v>
      </c>
      <c r="C3657">
        <v>2014</v>
      </c>
      <c r="D3657" s="1">
        <v>41754</v>
      </c>
      <c r="E3657" s="1">
        <v>41644</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3">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3">
      <c r="A3659">
        <v>3658</v>
      </c>
      <c r="B3659" t="s">
        <v>6823</v>
      </c>
      <c r="C3659">
        <v>2012</v>
      </c>
      <c r="D3659" s="1">
        <v>41246</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3">
      <c r="A3660">
        <v>3659</v>
      </c>
      <c r="B3660" t="s">
        <v>6823</v>
      </c>
      <c r="C3660">
        <v>2012</v>
      </c>
      <c r="D3660" s="1">
        <v>41246</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3">
      <c r="A3661">
        <v>3660</v>
      </c>
      <c r="B3661" t="s">
        <v>6823</v>
      </c>
      <c r="C3661">
        <v>2012</v>
      </c>
      <c r="D3661" s="1">
        <v>41246</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3">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3">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3">
      <c r="A3664">
        <v>3663</v>
      </c>
      <c r="B3664" t="s">
        <v>6831</v>
      </c>
      <c r="C3664">
        <v>2014</v>
      </c>
      <c r="D3664" s="1">
        <v>41736</v>
      </c>
      <c r="E3664" s="1">
        <v>41919</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3">
      <c r="A3665">
        <v>3664</v>
      </c>
      <c r="B3665" t="s">
        <v>6831</v>
      </c>
      <c r="C3665">
        <v>2014</v>
      </c>
      <c r="D3665" s="1">
        <v>41736</v>
      </c>
      <c r="E3665" s="1">
        <v>41919</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3">
      <c r="A3666">
        <v>3665</v>
      </c>
      <c r="B3666" t="s">
        <v>6832</v>
      </c>
      <c r="C3666">
        <v>2011</v>
      </c>
      <c r="D3666" s="1">
        <v>40767</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3">
      <c r="A3667">
        <v>3666</v>
      </c>
      <c r="B3667" t="s">
        <v>6832</v>
      </c>
      <c r="C3667">
        <v>2011</v>
      </c>
      <c r="D3667" s="1">
        <v>40767</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3">
      <c r="A3668">
        <v>3667</v>
      </c>
      <c r="B3668" t="s">
        <v>6832</v>
      </c>
      <c r="C3668">
        <v>2011</v>
      </c>
      <c r="D3668" s="1">
        <v>40767</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3">
      <c r="A3669">
        <v>3668</v>
      </c>
      <c r="B3669" t="s">
        <v>6832</v>
      </c>
      <c r="C3669">
        <v>2011</v>
      </c>
      <c r="D3669" s="1">
        <v>40767</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3">
      <c r="A3670">
        <v>3669</v>
      </c>
      <c r="B3670" t="s">
        <v>6832</v>
      </c>
      <c r="C3670">
        <v>2011</v>
      </c>
      <c r="D3670" s="1">
        <v>40767</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3">
      <c r="A3671">
        <v>3670</v>
      </c>
      <c r="B3671" t="s">
        <v>6832</v>
      </c>
      <c r="C3671">
        <v>2011</v>
      </c>
      <c r="D3671" s="1">
        <v>40767</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3">
      <c r="A3672">
        <v>3671</v>
      </c>
      <c r="B3672" t="s">
        <v>6832</v>
      </c>
      <c r="C3672">
        <v>2011</v>
      </c>
      <c r="D3672" s="1">
        <v>40767</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3">
      <c r="A3673">
        <v>3672</v>
      </c>
      <c r="B3673" t="s">
        <v>6832</v>
      </c>
      <c r="C3673">
        <v>2011</v>
      </c>
      <c r="D3673" s="1">
        <v>40767</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3">
      <c r="A3674">
        <v>3673</v>
      </c>
      <c r="B3674" t="s">
        <v>6839</v>
      </c>
      <c r="C3674">
        <v>2013</v>
      </c>
      <c r="D3674" s="1">
        <v>41521</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3">
      <c r="A3675">
        <v>3674</v>
      </c>
      <c r="B3675" t="s">
        <v>6839</v>
      </c>
      <c r="C3675">
        <v>2013</v>
      </c>
      <c r="D3675" s="1">
        <v>41521</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3">
      <c r="A3676">
        <v>3675</v>
      </c>
      <c r="B3676" t="s">
        <v>6840</v>
      </c>
      <c r="C3676">
        <v>2014</v>
      </c>
      <c r="D3676" s="1">
        <v>41831</v>
      </c>
      <c r="E3676" s="1">
        <v>41984</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3">
      <c r="A3677">
        <v>3676</v>
      </c>
      <c r="B3677" t="s">
        <v>6840</v>
      </c>
      <c r="C3677">
        <v>2014</v>
      </c>
      <c r="D3677" s="1">
        <v>41831</v>
      </c>
      <c r="E3677" s="1">
        <v>41984</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3">
      <c r="A3678">
        <v>3677</v>
      </c>
      <c r="B3678" t="s">
        <v>6841</v>
      </c>
      <c r="C3678">
        <v>2012</v>
      </c>
      <c r="D3678" s="1">
        <v>41041</v>
      </c>
      <c r="E3678" s="1">
        <v>41164</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3">
      <c r="A3679">
        <v>3678</v>
      </c>
      <c r="B3679" t="s">
        <v>6842</v>
      </c>
      <c r="C3679">
        <v>2012</v>
      </c>
      <c r="D3679" s="1">
        <v>41159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3">
      <c r="A3680">
        <v>3679</v>
      </c>
      <c r="B3680" t="s">
        <v>6842</v>
      </c>
      <c r="C3680">
        <v>2012</v>
      </c>
      <c r="D3680" s="1">
        <v>41159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3">
      <c r="A3681">
        <v>3680</v>
      </c>
      <c r="B3681" t="s">
        <v>6842</v>
      </c>
      <c r="C3681">
        <v>2012</v>
      </c>
      <c r="D3681" s="1">
        <v>41159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3">
      <c r="A3682">
        <v>3681</v>
      </c>
      <c r="B3682" t="s">
        <v>6842</v>
      </c>
      <c r="C3682">
        <v>2012</v>
      </c>
      <c r="D3682" s="1">
        <v>41159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3">
      <c r="A3683">
        <v>3682</v>
      </c>
      <c r="B3683" t="s">
        <v>6842</v>
      </c>
      <c r="C3683">
        <v>2012</v>
      </c>
      <c r="D3683" s="1">
        <v>41159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3">
      <c r="A3684">
        <v>3683</v>
      </c>
      <c r="B3684" t="s">
        <v>6842</v>
      </c>
      <c r="C3684">
        <v>2012</v>
      </c>
      <c r="D3684" s="1">
        <v>41159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3">
      <c r="A3685">
        <v>3684</v>
      </c>
      <c r="B3685" t="s">
        <v>6842</v>
      </c>
      <c r="C3685">
        <v>2012</v>
      </c>
      <c r="D3685" s="1">
        <v>41159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3">
      <c r="A3686">
        <v>3685</v>
      </c>
      <c r="B3686" t="s">
        <v>6842</v>
      </c>
      <c r="C3686">
        <v>2012</v>
      </c>
      <c r="D3686" s="1">
        <v>41159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3">
      <c r="A3687">
        <v>3686</v>
      </c>
      <c r="B3687" t="s">
        <v>6842</v>
      </c>
      <c r="C3687">
        <v>2012</v>
      </c>
      <c r="D3687" s="1">
        <v>41159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3">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3">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3">
      <c r="A3690">
        <v>3689</v>
      </c>
      <c r="B3690" t="s">
        <v>6850</v>
      </c>
      <c r="C3690">
        <v>2014</v>
      </c>
      <c r="D3690" s="1">
        <v>41704</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3">
      <c r="A3691">
        <v>3690</v>
      </c>
      <c r="B3691" t="s">
        <v>6850</v>
      </c>
      <c r="C3691">
        <v>2014</v>
      </c>
      <c r="D3691" s="1">
        <v>41704</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3">
      <c r="A3692">
        <v>3691</v>
      </c>
      <c r="B3692" t="s">
        <v>6851</v>
      </c>
      <c r="C3692">
        <v>2012</v>
      </c>
      <c r="D3692" s="1">
        <v>41212</v>
      </c>
      <c r="E3692" s="1">
        <v>40950</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3">
      <c r="A3693">
        <v>3692</v>
      </c>
      <c r="B3693" t="s">
        <v>6851</v>
      </c>
      <c r="C3693">
        <v>2012</v>
      </c>
      <c r="D3693" s="1">
        <v>41212</v>
      </c>
      <c r="E3693" s="1">
        <v>40950</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3">
      <c r="A3694">
        <v>3693</v>
      </c>
      <c r="B3694" t="s">
        <v>6851</v>
      </c>
      <c r="C3694">
        <v>2012</v>
      </c>
      <c r="D3694" s="1">
        <v>41212</v>
      </c>
      <c r="E3694" s="1">
        <v>40950</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3">
      <c r="A3695">
        <v>3694</v>
      </c>
      <c r="B3695" t="s">
        <v>6851</v>
      </c>
      <c r="C3695">
        <v>2012</v>
      </c>
      <c r="D3695" s="1">
        <v>41212</v>
      </c>
      <c r="E3695" s="1">
        <v>40950</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3">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3">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3">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3">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3">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3">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3">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3">
      <c r="A3703">
        <v>3702</v>
      </c>
      <c r="B3703" t="s">
        <v>6863</v>
      </c>
      <c r="C3703">
        <v>2013</v>
      </c>
      <c r="D3703" s="1">
        <v>41518</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3">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3">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3">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3">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3">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3">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3">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3">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3">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3">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3">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3">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3">
      <c r="A3716">
        <v>3715</v>
      </c>
      <c r="B3716" t="s">
        <v>6873</v>
      </c>
      <c r="C3716">
        <v>2011</v>
      </c>
      <c r="D3716" s="1">
        <v>40767</v>
      </c>
      <c r="E3716" s="1">
        <v>40828</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3">
      <c r="A3717">
        <v>3716</v>
      </c>
      <c r="B3717" t="s">
        <v>6873</v>
      </c>
      <c r="C3717">
        <v>2011</v>
      </c>
      <c r="D3717" s="1">
        <v>40767</v>
      </c>
      <c r="E3717" s="1">
        <v>40828</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3">
      <c r="A3718">
        <v>3717</v>
      </c>
      <c r="B3718" t="s">
        <v>6874</v>
      </c>
      <c r="C3718">
        <v>2014</v>
      </c>
      <c r="D3718" s="1">
        <v>41789</v>
      </c>
      <c r="E3718" s="1">
        <v>41704</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3">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3">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3">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3">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3">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3">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3">
      <c r="A3725">
        <v>3724</v>
      </c>
      <c r="B3725" t="s">
        <v>6881</v>
      </c>
      <c r="C3725">
        <v>2011</v>
      </c>
      <c r="D3725" s="1">
        <v>40907</v>
      </c>
      <c r="E3725" s="1">
        <v>41000</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3">
      <c r="A3726">
        <v>3725</v>
      </c>
      <c r="B3726" t="s">
        <v>6882</v>
      </c>
      <c r="C3726">
        <v>2014</v>
      </c>
      <c r="D3726" s="1">
        <v>41733</v>
      </c>
      <c r="E3726" s="1">
        <v>41794</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3">
      <c r="A3727">
        <v>3726</v>
      </c>
      <c r="B3727" t="s">
        <v>6883</v>
      </c>
      <c r="C3727">
        <v>2013</v>
      </c>
      <c r="D3727" s="1">
        <v>41635</v>
      </c>
      <c r="E3727" s="1">
        <v>41699</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3">
      <c r="A3728">
        <v>3727</v>
      </c>
      <c r="B3728" t="s">
        <v>6884</v>
      </c>
      <c r="C3728">
        <v>2013</v>
      </c>
      <c r="D3728" s="1">
        <v>41431</v>
      </c>
      <c r="E3728" s="1">
        <v>41614</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3">
      <c r="A3729">
        <v>3728</v>
      </c>
      <c r="B3729" t="s">
        <v>6884</v>
      </c>
      <c r="C3729">
        <v>2013</v>
      </c>
      <c r="D3729" s="1">
        <v>41431</v>
      </c>
      <c r="E3729" s="1">
        <v>41614</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3">
      <c r="A3730">
        <v>3729</v>
      </c>
      <c r="B3730" t="s">
        <v>6884</v>
      </c>
      <c r="C3730">
        <v>2013</v>
      </c>
      <c r="D3730" s="1">
        <v>41431</v>
      </c>
      <c r="E3730" s="1">
        <v>41614</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3">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3">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3">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3">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3">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3">
      <c r="A3736">
        <v>3735</v>
      </c>
      <c r="B3736" t="s">
        <v>6888</v>
      </c>
      <c r="C3736">
        <v>2014</v>
      </c>
      <c r="D3736" s="1">
        <v>41823</v>
      </c>
      <c r="E3736" s="1">
        <v>41976</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3">
      <c r="A3737">
        <v>3736</v>
      </c>
      <c r="B3737" t="s">
        <v>6888</v>
      </c>
      <c r="C3737">
        <v>2014</v>
      </c>
      <c r="D3737" s="1">
        <v>41823</v>
      </c>
      <c r="E3737" s="1">
        <v>41976</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3">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3">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3">
      <c r="A3740">
        <v>3739</v>
      </c>
      <c r="B3740" t="s">
        <v>6894</v>
      </c>
      <c r="C3740">
        <v>2013</v>
      </c>
      <c r="D3740" s="1">
        <v>41559</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3">
      <c r="A3741">
        <v>3740</v>
      </c>
      <c r="B3741" t="s">
        <v>6894</v>
      </c>
      <c r="C3741">
        <v>2013</v>
      </c>
      <c r="D3741" s="1">
        <v>41559</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3">
      <c r="A3742">
        <v>3741</v>
      </c>
      <c r="B3742" t="s">
        <v>6894</v>
      </c>
      <c r="C3742">
        <v>2013</v>
      </c>
      <c r="D3742" s="1">
        <v>41559</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3">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3">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3">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3">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3">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3">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3">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3">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3">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3">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3">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3">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3">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3">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3">
      <c r="A3757">
        <v>3756</v>
      </c>
      <c r="B3757" t="s">
        <v>6900</v>
      </c>
      <c r="C3757">
        <v>2013</v>
      </c>
      <c r="D3757" s="1">
        <v>41367</v>
      </c>
      <c r="E3757" s="1">
        <v>41458</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3">
      <c r="A3758">
        <v>3757</v>
      </c>
      <c r="B3758" t="s">
        <v>6900</v>
      </c>
      <c r="C3758">
        <v>2013</v>
      </c>
      <c r="D3758" s="1">
        <v>41367</v>
      </c>
      <c r="E3758" s="1">
        <v>41458</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3">
      <c r="A3759">
        <v>3758</v>
      </c>
      <c r="B3759" t="s">
        <v>6904</v>
      </c>
      <c r="C3759">
        <v>2013</v>
      </c>
      <c r="D3759" s="1">
        <v>41277</v>
      </c>
      <c r="E3759" s="1">
        <v>41397</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3">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3">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3">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3">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3">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3">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3">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3">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3">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3">
      <c r="A3769">
        <v>3768</v>
      </c>
      <c r="B3769" t="s">
        <v>6911</v>
      </c>
      <c r="C3769">
        <v>2012</v>
      </c>
      <c r="D3769" s="1">
        <v>41133</v>
      </c>
      <c r="E3769" s="1">
        <v>41194</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3">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3">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3">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3">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3">
      <c r="A3774">
        <v>3773</v>
      </c>
      <c r="B3774" t="s">
        <v>6915</v>
      </c>
      <c r="C3774">
        <v>2011</v>
      </c>
      <c r="D3774" s="1">
        <v>40702</v>
      </c>
      <c r="E3774" s="1">
        <v>40855</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3">
      <c r="A3775">
        <v>3774</v>
      </c>
      <c r="B3775" t="s">
        <v>6916</v>
      </c>
      <c r="C3775">
        <v>2011</v>
      </c>
      <c r="D3775" s="1">
        <v>40851</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3">
      <c r="A3776">
        <v>3775</v>
      </c>
      <c r="B3776" t="s">
        <v>6916</v>
      </c>
      <c r="C3776">
        <v>2011</v>
      </c>
      <c r="D3776" s="1">
        <v>40851</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3">
      <c r="A3777">
        <v>3776</v>
      </c>
      <c r="B3777" t="s">
        <v>6916</v>
      </c>
      <c r="C3777">
        <v>2011</v>
      </c>
      <c r="D3777" s="1">
        <v>40851</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3">
      <c r="A3778">
        <v>3777</v>
      </c>
      <c r="B3778" t="s">
        <v>6916</v>
      </c>
      <c r="C3778">
        <v>2011</v>
      </c>
      <c r="D3778" s="1">
        <v>40851</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3">
      <c r="A3779">
        <v>3778</v>
      </c>
      <c r="B3779" t="s">
        <v>6921</v>
      </c>
      <c r="C3779">
        <v>2012</v>
      </c>
      <c r="D3779" s="1">
        <v>40973</v>
      </c>
      <c r="E3779" s="1">
        <v>41126</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3">
      <c r="A3780">
        <v>3779</v>
      </c>
      <c r="B3780" t="s">
        <v>6923</v>
      </c>
      <c r="C3780">
        <v>2014</v>
      </c>
      <c r="D3780" s="1">
        <v>41651</v>
      </c>
      <c r="E3780" s="1">
        <v>41710</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3">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3">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3">
      <c r="A3783">
        <v>3782</v>
      </c>
      <c r="B3783" t="s">
        <v>6927</v>
      </c>
      <c r="C3783">
        <v>2012</v>
      </c>
      <c r="D3783" s="1">
        <v>41159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3">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3">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3">
      <c r="A3786">
        <v>3785</v>
      </c>
      <c r="B3786" t="s">
        <v>6929</v>
      </c>
      <c r="C3786">
        <v>2014</v>
      </c>
      <c r="D3786" s="1">
        <v>41647</v>
      </c>
      <c r="E3786" s="1">
        <v>41767</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3">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3">
      <c r="A3788">
        <v>3787</v>
      </c>
      <c r="B3788" t="s">
        <v>6933</v>
      </c>
      <c r="C3788">
        <v>2013</v>
      </c>
      <c r="D3788" s="1">
        <v>41285</v>
      </c>
      <c r="E3788" s="1">
        <v>41405</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3">
      <c r="A3789">
        <v>3788</v>
      </c>
      <c r="B3789" t="s">
        <v>6934</v>
      </c>
      <c r="C3789">
        <v>2013</v>
      </c>
      <c r="D3789" s="1">
        <v>41403</v>
      </c>
      <c r="E3789" s="1">
        <v>41556</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3">
      <c r="A3790">
        <v>3789</v>
      </c>
      <c r="B3790" t="s">
        <v>6934</v>
      </c>
      <c r="C3790">
        <v>2013</v>
      </c>
      <c r="D3790" s="1">
        <v>41403</v>
      </c>
      <c r="E3790" s="1">
        <v>41556</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3">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3">
      <c r="A3792">
        <v>3791</v>
      </c>
      <c r="B3792" t="s">
        <v>6936</v>
      </c>
      <c r="C3792">
        <v>2011</v>
      </c>
      <c r="D3792" s="1">
        <v>40670</v>
      </c>
      <c r="E3792" s="1">
        <v>40854</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3">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3">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3">
      <c r="A3795">
        <v>3794</v>
      </c>
      <c r="B3795" t="s">
        <v>6939</v>
      </c>
      <c r="C3795">
        <v>2012</v>
      </c>
      <c r="D3795" s="1">
        <v>41240</v>
      </c>
      <c r="E3795" s="1">
        <v>40920</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3">
      <c r="A3796">
        <v>3795</v>
      </c>
      <c r="B3796" t="s">
        <v>6940</v>
      </c>
      <c r="C3796">
        <v>2011</v>
      </c>
      <c r="D3796" s="1">
        <v>40571</v>
      </c>
      <c r="E3796" s="1">
        <v>40604</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3">
      <c r="A3797">
        <v>3796</v>
      </c>
      <c r="B3797" t="s">
        <v>6940</v>
      </c>
      <c r="C3797">
        <v>2011</v>
      </c>
      <c r="D3797" s="1">
        <v>40571</v>
      </c>
      <c r="E3797" s="1">
        <v>40604</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3">
      <c r="A3798">
        <v>3797</v>
      </c>
      <c r="B3798" t="s">
        <v>6940</v>
      </c>
      <c r="C3798">
        <v>2011</v>
      </c>
      <c r="D3798" s="1">
        <v>40571</v>
      </c>
      <c r="E3798" s="1">
        <v>40604</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3">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3">
      <c r="A3800">
        <v>3799</v>
      </c>
      <c r="B3800" t="s">
        <v>6948</v>
      </c>
      <c r="C3800">
        <v>2014</v>
      </c>
      <c r="D3800" s="1">
        <v>41770</v>
      </c>
      <c r="E3800" s="1">
        <v>41801</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3">
      <c r="A3801">
        <v>3800</v>
      </c>
      <c r="B3801" t="s">
        <v>6948</v>
      </c>
      <c r="C3801">
        <v>2014</v>
      </c>
      <c r="D3801" s="1">
        <v>41770</v>
      </c>
      <c r="E3801" s="1">
        <v>41801</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3">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3">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3">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3">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3">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3">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3">
      <c r="A3808">
        <v>3807</v>
      </c>
      <c r="B3808" t="s">
        <v>6954</v>
      </c>
      <c r="C3808">
        <v>2012</v>
      </c>
      <c r="D3808" s="1">
        <v>41254</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3">
      <c r="A3809">
        <v>3808</v>
      </c>
      <c r="B3809" t="s">
        <v>6954</v>
      </c>
      <c r="C3809">
        <v>2012</v>
      </c>
      <c r="D3809" s="1">
        <v>41254</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3">
      <c r="A3810">
        <v>3809</v>
      </c>
      <c r="B3810" t="s">
        <v>6954</v>
      </c>
      <c r="C3810">
        <v>2012</v>
      </c>
      <c r="D3810" s="1">
        <v>41254</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3">
      <c r="A3811">
        <v>3810</v>
      </c>
      <c r="B3811" t="s">
        <v>6954</v>
      </c>
      <c r="C3811">
        <v>2012</v>
      </c>
      <c r="D3811" s="1">
        <v>41254</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3">
      <c r="A3812">
        <v>3811</v>
      </c>
      <c r="B3812" t="s">
        <v>6954</v>
      </c>
      <c r="C3812">
        <v>2012</v>
      </c>
      <c r="D3812" s="1">
        <v>41254</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3">
      <c r="A3813">
        <v>3812</v>
      </c>
      <c r="B3813" t="s">
        <v>6954</v>
      </c>
      <c r="C3813">
        <v>2012</v>
      </c>
      <c r="D3813" s="1">
        <v>41254</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3">
      <c r="A3814">
        <v>3813</v>
      </c>
      <c r="B3814" t="s">
        <v>6957</v>
      </c>
      <c r="C3814">
        <v>2014</v>
      </c>
      <c r="D3814" s="1">
        <v>41793</v>
      </c>
      <c r="E3814" s="1">
        <v>41793</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3">
      <c r="A3815">
        <v>3814</v>
      </c>
      <c r="B3815" t="s">
        <v>6960</v>
      </c>
      <c r="C3815">
        <v>2012</v>
      </c>
      <c r="D3815" s="1">
        <v>41040</v>
      </c>
      <c r="E3815" s="1">
        <v>41163</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3">
      <c r="A3816">
        <v>3815</v>
      </c>
      <c r="B3816" t="s">
        <v>6961</v>
      </c>
      <c r="C3816">
        <v>2013</v>
      </c>
      <c r="D3816" s="1">
        <v>41524</v>
      </c>
      <c r="E3816" s="1">
        <v>41524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3">
      <c r="A3817">
        <v>3816</v>
      </c>
      <c r="B3817" t="s">
        <v>6961</v>
      </c>
      <c r="C3817">
        <v>2013</v>
      </c>
      <c r="D3817" s="1">
        <v>41524</v>
      </c>
      <c r="E3817" s="1">
        <v>41524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3">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3">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3">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3">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3">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3">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3">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3">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3">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3">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3">
      <c r="A3828">
        <v>3827</v>
      </c>
      <c r="B3828" t="s">
        <v>6967</v>
      </c>
      <c r="C3828">
        <v>2011</v>
      </c>
      <c r="D3828" s="1">
        <v>40734</v>
      </c>
      <c r="E3828" s="1">
        <v>40887</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3">
      <c r="A3829">
        <v>3828</v>
      </c>
      <c r="B3829" t="s">
        <v>6968</v>
      </c>
      <c r="C3829">
        <v>2014</v>
      </c>
      <c r="D3829" s="1">
        <v>41856</v>
      </c>
      <c r="E3829" s="1">
        <v>41978</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3">
      <c r="A3830">
        <v>3829</v>
      </c>
      <c r="B3830" t="s">
        <v>6968</v>
      </c>
      <c r="C3830">
        <v>2014</v>
      </c>
      <c r="D3830" s="1">
        <v>41856</v>
      </c>
      <c r="E3830" s="1">
        <v>41978</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3">
      <c r="A3831">
        <v>3830</v>
      </c>
      <c r="B3831" t="s">
        <v>6968</v>
      </c>
      <c r="C3831">
        <v>2014</v>
      </c>
      <c r="D3831" s="1">
        <v>41856</v>
      </c>
      <c r="E3831" s="1">
        <v>41978</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3">
      <c r="A3832">
        <v>3831</v>
      </c>
      <c r="B3832" t="s">
        <v>6968</v>
      </c>
      <c r="C3832">
        <v>2014</v>
      </c>
      <c r="D3832" s="1">
        <v>41856</v>
      </c>
      <c r="E3832" s="1">
        <v>41978</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3">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3">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3">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3">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3">
      <c r="A3837">
        <v>3836</v>
      </c>
      <c r="B3837" t="s">
        <v>6974</v>
      </c>
      <c r="C3837">
        <v>2011</v>
      </c>
      <c r="D3837" s="1">
        <v>40759</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3">
      <c r="A3838">
        <v>3837</v>
      </c>
      <c r="B3838" t="s">
        <v>6974</v>
      </c>
      <c r="C3838">
        <v>2011</v>
      </c>
      <c r="D3838" s="1">
        <v>40759</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3">
      <c r="A3839">
        <v>3838</v>
      </c>
      <c r="B3839" t="s">
        <v>6977</v>
      </c>
      <c r="C3839">
        <v>2011</v>
      </c>
      <c r="D3839" s="1">
        <v>40750</v>
      </c>
      <c r="E3839" s="1">
        <v>40582</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3">
      <c r="A3840">
        <v>3839</v>
      </c>
      <c r="B3840" t="s">
        <v>6977</v>
      </c>
      <c r="C3840">
        <v>2011</v>
      </c>
      <c r="D3840" s="1">
        <v>40750</v>
      </c>
      <c r="E3840" s="1">
        <v>40582</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3">
      <c r="A3841">
        <v>3840</v>
      </c>
      <c r="B3841" t="s">
        <v>6977</v>
      </c>
      <c r="C3841">
        <v>2011</v>
      </c>
      <c r="D3841" s="1">
        <v>40750</v>
      </c>
      <c r="E3841" s="1">
        <v>40582</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3">
      <c r="A3842">
        <v>3841</v>
      </c>
      <c r="B3842" t="s">
        <v>6977</v>
      </c>
      <c r="C3842">
        <v>2011</v>
      </c>
      <c r="D3842" s="1">
        <v>40750</v>
      </c>
      <c r="E3842" s="1">
        <v>40582</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3">
      <c r="A3843">
        <v>3842</v>
      </c>
      <c r="B3843" t="s">
        <v>6980</v>
      </c>
      <c r="C3843">
        <v>2011</v>
      </c>
      <c r="D3843" s="1">
        <v>40761</v>
      </c>
      <c r="E3843" s="1">
        <v>40883</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3">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3">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3">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3">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3">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3">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3">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3">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3">
      <c r="A3852">
        <v>3851</v>
      </c>
      <c r="B3852" t="s">
        <v>6990</v>
      </c>
      <c r="C3852">
        <v>2012</v>
      </c>
      <c r="D3852" s="1">
        <v>41011</v>
      </c>
      <c r="E3852" s="1">
        <v>41164</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3">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3">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3">
      <c r="A3855">
        <v>3854</v>
      </c>
      <c r="B3855" t="s">
        <v>6995</v>
      </c>
      <c r="C3855">
        <v>2014</v>
      </c>
      <c r="D3855" s="1">
        <v>41826</v>
      </c>
      <c r="E3855" s="1">
        <v>41949</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3">
      <c r="A3856">
        <v>3855</v>
      </c>
      <c r="B3856" t="s">
        <v>6995</v>
      </c>
      <c r="C3856">
        <v>2014</v>
      </c>
      <c r="D3856" s="1">
        <v>41826</v>
      </c>
      <c r="E3856" s="1">
        <v>41949</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3">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3">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3">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3">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3">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3">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3">
      <c r="A3863">
        <v>3862</v>
      </c>
      <c r="B3863" t="s">
        <v>7006</v>
      </c>
      <c r="C3863">
        <v>2011</v>
      </c>
      <c r="D3863" s="1">
        <v>40607</v>
      </c>
      <c r="E3863" s="1">
        <v>40821</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3">
      <c r="A3864">
        <v>3863</v>
      </c>
      <c r="B3864" t="s">
        <v>7006</v>
      </c>
      <c r="C3864">
        <v>2011</v>
      </c>
      <c r="D3864" s="1">
        <v>40607</v>
      </c>
      <c r="E3864" s="1">
        <v>40821</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3">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3">
      <c r="A3866">
        <v>3865</v>
      </c>
      <c r="B3866" t="s">
        <v>7012</v>
      </c>
      <c r="C3866">
        <v>2012</v>
      </c>
      <c r="D3866" s="1">
        <v>41241</v>
      </c>
      <c r="E3866" s="1">
        <v>40980</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3">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3">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3">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3">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3">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3">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3">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3">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3">
      <c r="A3875">
        <v>3874</v>
      </c>
      <c r="B3875" t="s">
        <v>7019</v>
      </c>
      <c r="C3875">
        <v>2013</v>
      </c>
      <c r="D3875" s="1">
        <v>41434</v>
      </c>
      <c r="E3875" s="1">
        <v>41495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3">
      <c r="A3876">
        <v>3875</v>
      </c>
      <c r="B3876" t="s">
        <v>7019</v>
      </c>
      <c r="C3876">
        <v>2013</v>
      </c>
      <c r="D3876" s="1">
        <v>41434</v>
      </c>
      <c r="E3876" s="1">
        <v>41495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3">
      <c r="A3877">
        <v>3876</v>
      </c>
      <c r="B3877" t="s">
        <v>7019</v>
      </c>
      <c r="C3877">
        <v>2013</v>
      </c>
      <c r="D3877" s="1">
        <v>41434</v>
      </c>
      <c r="E3877" s="1">
        <v>41495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3">
      <c r="A3878">
        <v>3877</v>
      </c>
      <c r="B3878" t="s">
        <v>7019</v>
      </c>
      <c r="C3878">
        <v>2013</v>
      </c>
      <c r="D3878" s="1">
        <v>41434</v>
      </c>
      <c r="E3878" s="1">
        <v>41495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3">
      <c r="A3879">
        <v>3878</v>
      </c>
      <c r="B3879" t="s">
        <v>7020</v>
      </c>
      <c r="C3879">
        <v>2013</v>
      </c>
      <c r="D3879" s="1">
        <v>41576</v>
      </c>
      <c r="E3879" s="1">
        <v>41344</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3">
      <c r="A3880">
        <v>3879</v>
      </c>
      <c r="B3880" t="s">
        <v>7021</v>
      </c>
      <c r="C3880">
        <v>2011</v>
      </c>
      <c r="D3880" s="1">
        <v>40667</v>
      </c>
      <c r="E3880" s="1">
        <v>40728</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3">
      <c r="A3881">
        <v>3880</v>
      </c>
      <c r="B3881" t="s">
        <v>7021</v>
      </c>
      <c r="C3881">
        <v>2011</v>
      </c>
      <c r="D3881" s="1">
        <v>40667</v>
      </c>
      <c r="E3881" s="1">
        <v>40728</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3">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3">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3">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3">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3">
      <c r="A3886">
        <v>3885</v>
      </c>
      <c r="B3886" t="s">
        <v>7027</v>
      </c>
      <c r="C3886">
        <v>2011</v>
      </c>
      <c r="D3886" s="1">
        <v>40670</v>
      </c>
      <c r="E3886" s="1">
        <v>40884</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3">
      <c r="A3887">
        <v>3886</v>
      </c>
      <c r="B3887" t="s">
        <v>7028</v>
      </c>
      <c r="C3887">
        <v>2014</v>
      </c>
      <c r="D3887" s="1">
        <v>41669</v>
      </c>
      <c r="E3887" s="1">
        <v>41700</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3">
      <c r="A3888">
        <v>3887</v>
      </c>
      <c r="B3888" t="s">
        <v>7029</v>
      </c>
      <c r="C3888">
        <v>2013</v>
      </c>
      <c r="D3888" s="1">
        <v>41367</v>
      </c>
      <c r="E3888" s="1">
        <v>41520</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3">
      <c r="A3889">
        <v>3888</v>
      </c>
      <c r="B3889" t="s">
        <v>7030</v>
      </c>
      <c r="C3889">
        <v>2011</v>
      </c>
      <c r="D3889" s="1">
        <v>40580</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3">
      <c r="A3890">
        <v>3889</v>
      </c>
      <c r="B3890" t="s">
        <v>7030</v>
      </c>
      <c r="C3890">
        <v>2011</v>
      </c>
      <c r="D3890" s="1">
        <v>40580</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3">
      <c r="A3891">
        <v>3890</v>
      </c>
      <c r="B3891" t="s">
        <v>7030</v>
      </c>
      <c r="C3891">
        <v>2011</v>
      </c>
      <c r="D3891" s="1">
        <v>40580</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3">
      <c r="A3892">
        <v>3891</v>
      </c>
      <c r="B3892" t="s">
        <v>7031</v>
      </c>
      <c r="C3892">
        <v>2013</v>
      </c>
      <c r="D3892" s="1">
        <v>41603</v>
      </c>
      <c r="E3892" s="1">
        <v>41286</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3">
      <c r="A3893">
        <v>3892</v>
      </c>
      <c r="B3893" t="s">
        <v>7031</v>
      </c>
      <c r="C3893">
        <v>2013</v>
      </c>
      <c r="D3893" s="1">
        <v>41603</v>
      </c>
      <c r="E3893" s="1">
        <v>41286</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3">
      <c r="A3894">
        <v>3893</v>
      </c>
      <c r="B3894" t="s">
        <v>7031</v>
      </c>
      <c r="C3894">
        <v>2013</v>
      </c>
      <c r="D3894" s="1">
        <v>41603</v>
      </c>
      <c r="E3894" s="1">
        <v>41286</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3">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3">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3">
      <c r="A3897">
        <v>3896</v>
      </c>
      <c r="B3897" t="s">
        <v>7034</v>
      </c>
      <c r="C3897">
        <v>2014</v>
      </c>
      <c r="D3897" s="1">
        <v>41675</v>
      </c>
      <c r="E3897" s="1">
        <v>41795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3">
      <c r="A3898">
        <v>3897</v>
      </c>
      <c r="B3898" t="s">
        <v>7038</v>
      </c>
      <c r="C3898">
        <v>2014</v>
      </c>
      <c r="D3898" s="1">
        <v>41863</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3">
      <c r="A3899">
        <v>3898</v>
      </c>
      <c r="B3899" t="s">
        <v>7038</v>
      </c>
      <c r="C3899">
        <v>2014</v>
      </c>
      <c r="D3899" s="1">
        <v>41863</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3">
      <c r="A3900">
        <v>3899</v>
      </c>
      <c r="B3900" t="s">
        <v>7039</v>
      </c>
      <c r="C3900">
        <v>2014</v>
      </c>
      <c r="D3900" s="1">
        <v>41651</v>
      </c>
      <c r="E3900" s="1">
        <v>41771</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3">
      <c r="A3901">
        <v>3900</v>
      </c>
      <c r="B3901" t="s">
        <v>7041</v>
      </c>
      <c r="C3901">
        <v>2014</v>
      </c>
      <c r="D3901" s="1">
        <v>41863</v>
      </c>
      <c r="E3901" s="1">
        <v>41924</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3">
      <c r="A3902">
        <v>3901</v>
      </c>
      <c r="B3902" t="s">
        <v>7042</v>
      </c>
      <c r="C3902">
        <v>2012</v>
      </c>
      <c r="D3902" s="1">
        <v>40969</v>
      </c>
      <c r="E3902" s="1">
        <v>41122</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3">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3">
      <c r="A3904">
        <v>3903</v>
      </c>
      <c r="B3904" t="s">
        <v>7047</v>
      </c>
      <c r="C3904">
        <v>2012</v>
      </c>
      <c r="D3904" s="1">
        <v>40949</v>
      </c>
      <c r="E3904" s="1">
        <v>41100</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3">
      <c r="A3905">
        <v>3904</v>
      </c>
      <c r="B3905" t="s">
        <v>7048</v>
      </c>
      <c r="C3905">
        <v>2012</v>
      </c>
      <c r="D3905" s="1">
        <v>41033</v>
      </c>
      <c r="E3905" s="1">
        <v>41186</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3">
      <c r="A3906">
        <v>3905</v>
      </c>
      <c r="B3906" t="s">
        <v>7048</v>
      </c>
      <c r="C3906">
        <v>2012</v>
      </c>
      <c r="D3906" s="1">
        <v>41033</v>
      </c>
      <c r="E3906" s="1">
        <v>41186</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3">
      <c r="A3907">
        <v>3906</v>
      </c>
      <c r="B3907" t="s">
        <v>7048</v>
      </c>
      <c r="C3907">
        <v>2012</v>
      </c>
      <c r="D3907" s="1">
        <v>41033</v>
      </c>
      <c r="E3907" s="1">
        <v>41186</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3">
      <c r="A3908">
        <v>3907</v>
      </c>
      <c r="B3908" t="s">
        <v>7048</v>
      </c>
      <c r="C3908">
        <v>2012</v>
      </c>
      <c r="D3908" s="1">
        <v>41033</v>
      </c>
      <c r="E3908" s="1">
        <v>41186</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3">
      <c r="A3909">
        <v>3908</v>
      </c>
      <c r="B3909" t="s">
        <v>7048</v>
      </c>
      <c r="C3909">
        <v>2012</v>
      </c>
      <c r="D3909" s="1">
        <v>41033</v>
      </c>
      <c r="E3909" s="1">
        <v>41186</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3">
      <c r="A3910">
        <v>3909</v>
      </c>
      <c r="B3910" t="s">
        <v>7048</v>
      </c>
      <c r="C3910">
        <v>2012</v>
      </c>
      <c r="D3910" s="1">
        <v>41033</v>
      </c>
      <c r="E3910" s="1">
        <v>41186</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3">
      <c r="A3911">
        <v>3910</v>
      </c>
      <c r="B3911" t="s">
        <v>7048</v>
      </c>
      <c r="C3911">
        <v>2012</v>
      </c>
      <c r="D3911" s="1">
        <v>41033</v>
      </c>
      <c r="E3911" s="1">
        <v>41186</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3">
      <c r="A3912">
        <v>3911</v>
      </c>
      <c r="B3912" t="s">
        <v>7048</v>
      </c>
      <c r="C3912">
        <v>2012</v>
      </c>
      <c r="D3912" s="1">
        <v>41033</v>
      </c>
      <c r="E3912" s="1">
        <v>41186</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3">
      <c r="A3913">
        <v>3912</v>
      </c>
      <c r="B3913" t="s">
        <v>7053</v>
      </c>
      <c r="C3913">
        <v>2014</v>
      </c>
      <c r="D3913" s="1">
        <v>41796</v>
      </c>
      <c r="E3913" s="1">
        <v>41826</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3">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3">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3">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3">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3">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3">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3">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3">
      <c r="A3921">
        <v>3920</v>
      </c>
      <c r="B3921" t="s">
        <v>7060</v>
      </c>
      <c r="C3921">
        <v>2012</v>
      </c>
      <c r="D3921" s="1">
        <v>40920</v>
      </c>
      <c r="E3921" s="1">
        <v>41102</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3">
      <c r="A3922">
        <v>3921</v>
      </c>
      <c r="B3922" t="s">
        <v>7060</v>
      </c>
      <c r="C3922">
        <v>2012</v>
      </c>
      <c r="D3922" s="1">
        <v>40920</v>
      </c>
      <c r="E3922" s="1">
        <v>41102</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3">
      <c r="A3923">
        <v>3922</v>
      </c>
      <c r="B3923" t="s">
        <v>7061</v>
      </c>
      <c r="C3923">
        <v>2013</v>
      </c>
      <c r="D3923" s="1">
        <v>41454</v>
      </c>
      <c r="E3923" s="1">
        <v>41340</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3">
      <c r="A3924">
        <v>3923</v>
      </c>
      <c r="B3924" t="s">
        <v>7062</v>
      </c>
      <c r="C3924">
        <v>2014</v>
      </c>
      <c r="D3924" s="1">
        <v>41880</v>
      </c>
      <c r="E3924" s="1">
        <v>41679</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3">
      <c r="A3925">
        <v>3924</v>
      </c>
      <c r="B3925" t="s">
        <v>7062</v>
      </c>
      <c r="C3925">
        <v>2014</v>
      </c>
      <c r="D3925" s="1">
        <v>41880</v>
      </c>
      <c r="E3925" s="1">
        <v>41679</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3">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3">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3">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3">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3">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3">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3">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3">
      <c r="A3933">
        <v>3932</v>
      </c>
      <c r="B3933" t="s">
        <v>7067</v>
      </c>
      <c r="C3933">
        <v>2013</v>
      </c>
      <c r="D3933" s="1">
        <v>41513</v>
      </c>
      <c r="E3933" s="1">
        <v>41342</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3">
      <c r="A3934">
        <v>3933</v>
      </c>
      <c r="B3934" t="s">
        <v>7067</v>
      </c>
      <c r="C3934">
        <v>2013</v>
      </c>
      <c r="D3934" s="1">
        <v>41513</v>
      </c>
      <c r="E3934" s="1">
        <v>41342</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3">
      <c r="A3935">
        <v>3934</v>
      </c>
      <c r="B3935" t="s">
        <v>7070</v>
      </c>
      <c r="C3935">
        <v>2014</v>
      </c>
      <c r="D3935" s="1">
        <v>41707</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3">
      <c r="A3936">
        <v>3935</v>
      </c>
      <c r="B3936" t="s">
        <v>7070</v>
      </c>
      <c r="C3936">
        <v>2014</v>
      </c>
      <c r="D3936" s="1">
        <v>41707</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3">
      <c r="A3937">
        <v>3936</v>
      </c>
      <c r="B3937" t="s">
        <v>7070</v>
      </c>
      <c r="C3937">
        <v>2014</v>
      </c>
      <c r="D3937" s="1">
        <v>41707</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3">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3">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3">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3">
      <c r="A3941">
        <v>3940</v>
      </c>
      <c r="B3941" t="s">
        <v>7073</v>
      </c>
      <c r="C3941">
        <v>2013</v>
      </c>
      <c r="D3941" s="1">
        <v>41590</v>
      </c>
      <c r="E3941" s="1">
        <v>41590</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3">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3">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3">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3">
      <c r="A3945">
        <v>3944</v>
      </c>
      <c r="B3945" t="s">
        <v>7077</v>
      </c>
      <c r="C3945">
        <v>2013</v>
      </c>
      <c r="D3945" s="1">
        <v>41449</v>
      </c>
      <c r="E3945" s="1">
        <v>41281</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3">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3">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3">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3">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3">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3">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3">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3">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3">
      <c r="A3954">
        <v>3953</v>
      </c>
      <c r="B3954" t="s">
        <v>7084</v>
      </c>
      <c r="C3954">
        <v>2013</v>
      </c>
      <c r="D3954" s="1">
        <v>41308</v>
      </c>
      <c r="E3954" s="1">
        <v>41520</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3">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3">
      <c r="A3956">
        <v>3955</v>
      </c>
      <c r="B3956" t="s">
        <v>7088</v>
      </c>
      <c r="C3956">
        <v>2011</v>
      </c>
      <c r="D3956" s="1">
        <v>40637</v>
      </c>
      <c r="E3956" s="1">
        <v>40790</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3">
      <c r="A3957">
        <v>3956</v>
      </c>
      <c r="B3957" t="s">
        <v>7088</v>
      </c>
      <c r="C3957">
        <v>2011</v>
      </c>
      <c r="D3957" s="1">
        <v>40637</v>
      </c>
      <c r="E3957" s="1">
        <v>40790</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3">
      <c r="A3958">
        <v>3957</v>
      </c>
      <c r="B3958" t="s">
        <v>7089</v>
      </c>
      <c r="C3958">
        <v>2013</v>
      </c>
      <c r="D3958" s="1">
        <v>41452</v>
      </c>
      <c r="E3958" s="1">
        <v>41371</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3">
      <c r="A3959">
        <v>3958</v>
      </c>
      <c r="B3959" t="s">
        <v>7090</v>
      </c>
      <c r="C3959">
        <v>2013</v>
      </c>
      <c r="D3959" s="1">
        <v>41424</v>
      </c>
      <c r="E3959" s="1">
        <v>41339</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3">
      <c r="A3960">
        <v>3959</v>
      </c>
      <c r="B3960" t="s">
        <v>7090</v>
      </c>
      <c r="C3960">
        <v>2013</v>
      </c>
      <c r="D3960" s="1">
        <v>41424</v>
      </c>
      <c r="E3960" s="1">
        <v>41339</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3">
      <c r="A3961">
        <v>3960</v>
      </c>
      <c r="B3961" t="s">
        <v>7090</v>
      </c>
      <c r="C3961">
        <v>2013</v>
      </c>
      <c r="D3961" s="1">
        <v>41424</v>
      </c>
      <c r="E3961" s="1">
        <v>41339</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3">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3">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3">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3">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3">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3">
      <c r="A3967">
        <v>3966</v>
      </c>
      <c r="B3967" t="s">
        <v>7098</v>
      </c>
      <c r="C3967">
        <v>2011</v>
      </c>
      <c r="D3967" s="1">
        <v>40888</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3">
      <c r="A3968">
        <v>3967</v>
      </c>
      <c r="B3968" t="s">
        <v>7099</v>
      </c>
      <c r="C3968">
        <v>2013</v>
      </c>
      <c r="D3968" s="1">
        <v>41309</v>
      </c>
      <c r="E3968" s="1">
        <v>41459</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3">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3">
      <c r="A3970">
        <v>3969</v>
      </c>
      <c r="B3970" t="s">
        <v>7101</v>
      </c>
      <c r="C3970">
        <v>2012</v>
      </c>
      <c r="D3970" s="1">
        <v>40914</v>
      </c>
      <c r="E3970" s="1">
        <v>41035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3">
      <c r="A3971">
        <v>3970</v>
      </c>
      <c r="B3971" t="s">
        <v>7101</v>
      </c>
      <c r="C3971">
        <v>2012</v>
      </c>
      <c r="D3971" s="1">
        <v>40914</v>
      </c>
      <c r="E3971" s="1">
        <v>41035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3">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3">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3">
      <c r="A3974">
        <v>3973</v>
      </c>
      <c r="B3974" t="s">
        <v>7108</v>
      </c>
      <c r="C3974">
        <v>2013</v>
      </c>
      <c r="D3974" s="1">
        <v>41363</v>
      </c>
      <c r="E3974" s="1">
        <v>41337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3">
      <c r="A3975">
        <v>3974</v>
      </c>
      <c r="B3975" t="s">
        <v>7108</v>
      </c>
      <c r="C3975">
        <v>2013</v>
      </c>
      <c r="D3975" s="1">
        <v>41363</v>
      </c>
      <c r="E3975" s="1">
        <v>41337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3">
      <c r="A3976">
        <v>3975</v>
      </c>
      <c r="B3976" t="s">
        <v>7108</v>
      </c>
      <c r="C3976">
        <v>2013</v>
      </c>
      <c r="D3976" s="1">
        <v>41363</v>
      </c>
      <c r="E3976" s="1">
        <v>41337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3">
      <c r="A3977">
        <v>3976</v>
      </c>
      <c r="B3977" t="s">
        <v>7108</v>
      </c>
      <c r="C3977">
        <v>2013</v>
      </c>
      <c r="D3977" s="1">
        <v>41363</v>
      </c>
      <c r="E3977" s="1">
        <v>41337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3">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3">
      <c r="A3979">
        <v>3978</v>
      </c>
      <c r="B3979" t="s">
        <v>7112</v>
      </c>
      <c r="C3979">
        <v>2014</v>
      </c>
      <c r="D3979" s="1">
        <v>41708</v>
      </c>
      <c r="E3979" s="1">
        <v>41861</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3">
      <c r="A3980">
        <v>3979</v>
      </c>
      <c r="B3980" t="s">
        <v>7112</v>
      </c>
      <c r="C3980">
        <v>2014</v>
      </c>
      <c r="D3980" s="1">
        <v>41708</v>
      </c>
      <c r="E3980" s="1">
        <v>41861</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3">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3">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3">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3">
      <c r="A3984">
        <v>3983</v>
      </c>
      <c r="B3984" t="s">
        <v>7115</v>
      </c>
      <c r="C3984">
        <v>2013</v>
      </c>
      <c r="D3984" s="1">
        <v>41493</v>
      </c>
      <c r="E3984" s="1">
        <v>41554</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3">
      <c r="A3985">
        <v>3984</v>
      </c>
      <c r="B3985" t="s">
        <v>7115</v>
      </c>
      <c r="C3985">
        <v>2013</v>
      </c>
      <c r="D3985" s="1">
        <v>41493</v>
      </c>
      <c r="E3985" s="1">
        <v>41554</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3">
      <c r="A3986">
        <v>3985</v>
      </c>
      <c r="B3986" t="s">
        <v>7115</v>
      </c>
      <c r="C3986">
        <v>2013</v>
      </c>
      <c r="D3986" s="1">
        <v>41493</v>
      </c>
      <c r="E3986" s="1">
        <v>41554</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3">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3">
      <c r="A3988">
        <v>3987</v>
      </c>
      <c r="B3988" t="s">
        <v>7117</v>
      </c>
      <c r="C3988">
        <v>2014</v>
      </c>
      <c r="D3988" s="1">
        <v>41886</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3">
      <c r="A3989">
        <v>3988</v>
      </c>
      <c r="B3989" t="s">
        <v>7117</v>
      </c>
      <c r="C3989">
        <v>2014</v>
      </c>
      <c r="D3989" s="1">
        <v>41886</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3">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3">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3">
      <c r="A3992">
        <v>3991</v>
      </c>
      <c r="B3992" t="s">
        <v>7127</v>
      </c>
      <c r="C3992">
        <v>2011</v>
      </c>
      <c r="D3992" s="1">
        <v>40613</v>
      </c>
      <c r="E3992" s="1">
        <v>40766</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3">
      <c r="A3993">
        <v>3992</v>
      </c>
      <c r="B3993" t="s">
        <v>7128</v>
      </c>
      <c r="C3993">
        <v>2012</v>
      </c>
      <c r="D3993" s="1">
        <v>40913</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3">
      <c r="A3994">
        <v>3993</v>
      </c>
      <c r="B3994" t="s">
        <v>7128</v>
      </c>
      <c r="C3994">
        <v>2012</v>
      </c>
      <c r="D3994" s="1">
        <v>40913</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3">
      <c r="A3995">
        <v>3994</v>
      </c>
      <c r="B3995" t="s">
        <v>7128</v>
      </c>
      <c r="C3995">
        <v>2012</v>
      </c>
      <c r="D3995" s="1">
        <v>40913</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3">
      <c r="A3996">
        <v>3995</v>
      </c>
      <c r="B3996" t="s">
        <v>7129</v>
      </c>
      <c r="C3996">
        <v>2012</v>
      </c>
      <c r="D3996" s="1">
        <v>41124</v>
      </c>
      <c r="E3996" s="1">
        <v>41246</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3">
      <c r="A3997">
        <v>3996</v>
      </c>
      <c r="B3997" t="s">
        <v>7129</v>
      </c>
      <c r="C3997">
        <v>2012</v>
      </c>
      <c r="D3997" s="1">
        <v>41124</v>
      </c>
      <c r="E3997" s="1">
        <v>41246</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3">
      <c r="A3998">
        <v>3997</v>
      </c>
      <c r="B3998" t="s">
        <v>7129</v>
      </c>
      <c r="C3998">
        <v>2012</v>
      </c>
      <c r="D3998" s="1">
        <v>41124</v>
      </c>
      <c r="E3998" s="1">
        <v>41246</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3">
      <c r="A3999">
        <v>3998</v>
      </c>
      <c r="B3999" t="s">
        <v>7129</v>
      </c>
      <c r="C3999">
        <v>2012</v>
      </c>
      <c r="D3999" s="1">
        <v>41124</v>
      </c>
      <c r="E3999" s="1">
        <v>41246</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3">
      <c r="A4000">
        <v>3999</v>
      </c>
      <c r="B4000" t="s">
        <v>7129</v>
      </c>
      <c r="C4000">
        <v>2012</v>
      </c>
      <c r="D4000" s="1">
        <v>41124</v>
      </c>
      <c r="E4000" s="1">
        <v>41246</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3">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3">
      <c r="A4002">
        <v>4001</v>
      </c>
      <c r="B4002" t="s">
        <v>7135</v>
      </c>
      <c r="C4002">
        <v>2011</v>
      </c>
      <c r="D4002" s="1">
        <v>40857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3">
      <c r="A4003">
        <v>4002</v>
      </c>
      <c r="B4003" t="s">
        <v>7135</v>
      </c>
      <c r="C4003">
        <v>2011</v>
      </c>
      <c r="D4003" s="1">
        <v>40857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3">
      <c r="A4004">
        <v>4003</v>
      </c>
      <c r="B4004" t="s">
        <v>7138</v>
      </c>
      <c r="C4004">
        <v>2013</v>
      </c>
      <c r="D4004" s="1">
        <v>41367</v>
      </c>
      <c r="E4004" s="1">
        <v>41520</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3">
      <c r="A4005">
        <v>4004</v>
      </c>
      <c r="B4005" t="s">
        <v>7138</v>
      </c>
      <c r="C4005">
        <v>2013</v>
      </c>
      <c r="D4005" s="1">
        <v>41367</v>
      </c>
      <c r="E4005" s="1">
        <v>41520</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3">
      <c r="A4006">
        <v>4005</v>
      </c>
      <c r="B4006" t="s">
        <v>7138</v>
      </c>
      <c r="C4006">
        <v>2013</v>
      </c>
      <c r="D4006" s="1">
        <v>41367</v>
      </c>
      <c r="E4006" s="1">
        <v>41520</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3">
      <c r="A4007">
        <v>4006</v>
      </c>
      <c r="B4007" t="s">
        <v>7141</v>
      </c>
      <c r="C4007">
        <v>2012</v>
      </c>
      <c r="D4007" s="1">
        <v>41194</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3">
      <c r="A4008">
        <v>4007</v>
      </c>
      <c r="B4008" t="s">
        <v>7141</v>
      </c>
      <c r="C4008">
        <v>2012</v>
      </c>
      <c r="D4008" s="1">
        <v>41194</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3">
      <c r="A4009">
        <v>4008</v>
      </c>
      <c r="B4009" t="s">
        <v>7141</v>
      </c>
      <c r="C4009">
        <v>2012</v>
      </c>
      <c r="D4009" s="1">
        <v>41194</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3">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3">
      <c r="A4011">
        <v>4010</v>
      </c>
      <c r="B4011" t="s">
        <v>7147</v>
      </c>
      <c r="C4011">
        <v>2014</v>
      </c>
      <c r="D4011" s="1">
        <v>41671</v>
      </c>
      <c r="E4011" s="1">
        <v>41791</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3">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3">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3">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3">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3">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3">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3">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3">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3">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3">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3">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3">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3">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3">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3">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3">
      <c r="A4027">
        <v>4026</v>
      </c>
      <c r="B4027" t="s">
        <v>7162</v>
      </c>
      <c r="C4027">
        <v>2014</v>
      </c>
      <c r="D4027" s="1">
        <v>41981</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3">
      <c r="A4028">
        <v>4027</v>
      </c>
      <c r="B4028" t="s">
        <v>7162</v>
      </c>
      <c r="C4028">
        <v>2014</v>
      </c>
      <c r="D4028" s="1">
        <v>41981</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3">
      <c r="A4029">
        <v>4028</v>
      </c>
      <c r="B4029" t="s">
        <v>7162</v>
      </c>
      <c r="C4029">
        <v>2014</v>
      </c>
      <c r="D4029" s="1">
        <v>41981</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3">
      <c r="A4030">
        <v>4029</v>
      </c>
      <c r="B4030" t="s">
        <v>7162</v>
      </c>
      <c r="C4030">
        <v>2014</v>
      </c>
      <c r="D4030" s="1">
        <v>41981</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3">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3">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3">
      <c r="A4033">
        <v>4032</v>
      </c>
      <c r="B4033" t="s">
        <v>7165</v>
      </c>
      <c r="C4033">
        <v>2013</v>
      </c>
      <c r="D4033" s="1">
        <v>41544</v>
      </c>
      <c r="E4033" s="1">
        <v>41284</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3">
      <c r="A4034">
        <v>4033</v>
      </c>
      <c r="B4034" t="s">
        <v>7165</v>
      </c>
      <c r="C4034">
        <v>2013</v>
      </c>
      <c r="D4034" s="1">
        <v>41544</v>
      </c>
      <c r="E4034" s="1">
        <v>41284</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3">
      <c r="A4035">
        <v>4034</v>
      </c>
      <c r="B4035" t="s">
        <v>7165</v>
      </c>
      <c r="C4035">
        <v>2013</v>
      </c>
      <c r="D4035" s="1">
        <v>41544</v>
      </c>
      <c r="E4035" s="1">
        <v>41284</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3">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3">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3">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3">
      <c r="A4039">
        <v>4038</v>
      </c>
      <c r="B4039" t="s">
        <v>7169</v>
      </c>
      <c r="C4039">
        <v>2011</v>
      </c>
      <c r="D4039" s="1">
        <v>40906</v>
      </c>
      <c r="E4039" s="1">
        <v>40940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3">
      <c r="A4040">
        <v>4039</v>
      </c>
      <c r="B4040" t="s">
        <v>7169</v>
      </c>
      <c r="C4040">
        <v>2011</v>
      </c>
      <c r="D4040" s="1">
        <v>40906</v>
      </c>
      <c r="E4040" s="1">
        <v>40940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3">
      <c r="A4041">
        <v>4040</v>
      </c>
      <c r="B4041" t="s">
        <v>7169</v>
      </c>
      <c r="C4041">
        <v>2011</v>
      </c>
      <c r="D4041" s="1">
        <v>40906</v>
      </c>
      <c r="E4041" s="1">
        <v>40940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3">
      <c r="A4042">
        <v>4041</v>
      </c>
      <c r="B4042" t="s">
        <v>7169</v>
      </c>
      <c r="C4042">
        <v>2011</v>
      </c>
      <c r="D4042" s="1">
        <v>40906</v>
      </c>
      <c r="E4042" s="1">
        <v>40940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3">
      <c r="A4043">
        <v>4042</v>
      </c>
      <c r="B4043" t="s">
        <v>7169</v>
      </c>
      <c r="C4043">
        <v>2011</v>
      </c>
      <c r="D4043" s="1">
        <v>40906</v>
      </c>
      <c r="E4043" s="1">
        <v>40940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3">
      <c r="A4044">
        <v>4043</v>
      </c>
      <c r="B4044" t="s">
        <v>7169</v>
      </c>
      <c r="C4044">
        <v>2011</v>
      </c>
      <c r="D4044" s="1">
        <v>40906</v>
      </c>
      <c r="E4044" s="1">
        <v>40940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3">
      <c r="A4045">
        <v>4044</v>
      </c>
      <c r="B4045" t="s">
        <v>7169</v>
      </c>
      <c r="C4045">
        <v>2011</v>
      </c>
      <c r="D4045" s="1">
        <v>40906</v>
      </c>
      <c r="E4045" s="1">
        <v>40940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3">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3">
      <c r="A4047">
        <v>4046</v>
      </c>
      <c r="B4047" t="s">
        <v>7171</v>
      </c>
      <c r="C4047">
        <v>2012</v>
      </c>
      <c r="D4047" s="1">
        <v>40943</v>
      </c>
      <c r="E4047" s="1">
        <v>41094</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3">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3">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3">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3">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3">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3">
      <c r="A4053">
        <v>4052</v>
      </c>
      <c r="B4053" t="s">
        <v>7175</v>
      </c>
      <c r="C4053">
        <v>2011</v>
      </c>
      <c r="D4053" s="1">
        <v>40815</v>
      </c>
      <c r="E4053" s="1">
        <v>40612</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3">
      <c r="A4054">
        <v>4053</v>
      </c>
      <c r="B4054" t="s">
        <v>7175</v>
      </c>
      <c r="C4054">
        <v>2011</v>
      </c>
      <c r="D4054" s="1">
        <v>40815</v>
      </c>
      <c r="E4054" s="1">
        <v>40612</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3">
      <c r="A4055">
        <v>4054</v>
      </c>
      <c r="B4055" t="s">
        <v>7175</v>
      </c>
      <c r="C4055">
        <v>2011</v>
      </c>
      <c r="D4055" s="1">
        <v>40815</v>
      </c>
      <c r="E4055" s="1">
        <v>40612</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3">
      <c r="A4056">
        <v>4055</v>
      </c>
      <c r="B4056" t="s">
        <v>7175</v>
      </c>
      <c r="C4056">
        <v>2011</v>
      </c>
      <c r="D4056" s="1">
        <v>40815</v>
      </c>
      <c r="E4056" s="1">
        <v>40612</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3">
      <c r="A4057">
        <v>4056</v>
      </c>
      <c r="B4057" t="s">
        <v>7175</v>
      </c>
      <c r="C4057">
        <v>2011</v>
      </c>
      <c r="D4057" s="1">
        <v>40815</v>
      </c>
      <c r="E4057" s="1">
        <v>40612</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3">
      <c r="A4058">
        <v>4057</v>
      </c>
      <c r="B4058" t="s">
        <v>7175</v>
      </c>
      <c r="C4058">
        <v>2011</v>
      </c>
      <c r="D4058" s="1">
        <v>40815</v>
      </c>
      <c r="E4058" s="1">
        <v>40612</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3">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3">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3">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3">
      <c r="A4062">
        <v>4061</v>
      </c>
      <c r="B4062" t="s">
        <v>7180</v>
      </c>
      <c r="C4062">
        <v>2013</v>
      </c>
      <c r="D4062" s="1">
        <v>41316</v>
      </c>
      <c r="E4062" s="1">
        <v>41497</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3">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3">
      <c r="A4064">
        <v>4063</v>
      </c>
      <c r="B4064" t="s">
        <v>7182</v>
      </c>
      <c r="C4064">
        <v>2013</v>
      </c>
      <c r="D4064" s="1">
        <v>41581</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3">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3">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3">
      <c r="A4067">
        <v>4066</v>
      </c>
      <c r="B4067" t="s">
        <v>7185</v>
      </c>
      <c r="C4067">
        <v>2011</v>
      </c>
      <c r="D4067" s="1">
        <v>40554</v>
      </c>
      <c r="E4067" s="1">
        <v>40674</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3">
      <c r="A4068">
        <v>4067</v>
      </c>
      <c r="B4068" t="s">
        <v>7185</v>
      </c>
      <c r="C4068">
        <v>2011</v>
      </c>
      <c r="D4068" s="1">
        <v>40554</v>
      </c>
      <c r="E4068" s="1">
        <v>40674</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3">
      <c r="A4069">
        <v>4068</v>
      </c>
      <c r="B4069" t="s">
        <v>7185</v>
      </c>
      <c r="C4069">
        <v>2011</v>
      </c>
      <c r="D4069" s="1">
        <v>40554</v>
      </c>
      <c r="E4069" s="1">
        <v>40674</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3">
      <c r="A4070">
        <v>4069</v>
      </c>
      <c r="B4070" t="s">
        <v>7185</v>
      </c>
      <c r="C4070">
        <v>2011</v>
      </c>
      <c r="D4070" s="1">
        <v>40554</v>
      </c>
      <c r="E4070" s="1">
        <v>40674</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3">
      <c r="A4071">
        <v>4070</v>
      </c>
      <c r="B4071" t="s">
        <v>7188</v>
      </c>
      <c r="C4071">
        <v>2013</v>
      </c>
      <c r="D4071" s="1">
        <v>41515</v>
      </c>
      <c r="E4071" s="1">
        <v>41283</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3">
      <c r="A4072">
        <v>4071</v>
      </c>
      <c r="B4072" t="s">
        <v>7188</v>
      </c>
      <c r="C4072">
        <v>2013</v>
      </c>
      <c r="D4072" s="1">
        <v>41515</v>
      </c>
      <c r="E4072" s="1">
        <v>41283</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3">
      <c r="A4073">
        <v>4072</v>
      </c>
      <c r="B4073" t="s">
        <v>7188</v>
      </c>
      <c r="C4073">
        <v>2013</v>
      </c>
      <c r="D4073" s="1">
        <v>41515</v>
      </c>
      <c r="E4073" s="1">
        <v>41283</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3">
      <c r="A4074">
        <v>4073</v>
      </c>
      <c r="B4074" t="s">
        <v>7189</v>
      </c>
      <c r="C4074">
        <v>2012</v>
      </c>
      <c r="D4074" s="1">
        <v>41072</v>
      </c>
      <c r="E4074" s="1">
        <v>41133</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3">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3">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3">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3">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3">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3">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3">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3">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3">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3">
      <c r="A4084">
        <v>4083</v>
      </c>
      <c r="B4084" t="s">
        <v>7197</v>
      </c>
      <c r="C4084">
        <v>2014</v>
      </c>
      <c r="D4084" s="1">
        <v>41815</v>
      </c>
      <c r="E4084" s="1">
        <v>41646</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3">
      <c r="A4085">
        <v>4084</v>
      </c>
      <c r="B4085" t="s">
        <v>7197</v>
      </c>
      <c r="C4085">
        <v>2014</v>
      </c>
      <c r="D4085" s="1">
        <v>41815</v>
      </c>
      <c r="E4085" s="1">
        <v>41646</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3">
      <c r="A4086">
        <v>4085</v>
      </c>
      <c r="B4086" t="s">
        <v>7198</v>
      </c>
      <c r="C4086">
        <v>2014</v>
      </c>
      <c r="D4086" s="1">
        <v>41860</v>
      </c>
      <c r="E4086" s="1">
        <v>41921</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3">
      <c r="A4087">
        <v>4086</v>
      </c>
      <c r="B4087" t="s">
        <v>7199</v>
      </c>
      <c r="C4087">
        <v>2013</v>
      </c>
      <c r="D4087" s="1">
        <v>41402</v>
      </c>
      <c r="E4087" s="1">
        <v>41463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3">
      <c r="A4088">
        <v>4087</v>
      </c>
      <c r="B4088" t="s">
        <v>7199</v>
      </c>
      <c r="C4088">
        <v>2013</v>
      </c>
      <c r="D4088" s="1">
        <v>41402</v>
      </c>
      <c r="E4088" s="1">
        <v>41463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3">
      <c r="A4089">
        <v>4088</v>
      </c>
      <c r="B4089" t="s">
        <v>7199</v>
      </c>
      <c r="C4089">
        <v>2013</v>
      </c>
      <c r="D4089" s="1">
        <v>41402</v>
      </c>
      <c r="E4089" s="1">
        <v>41463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3">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3">
      <c r="A4091">
        <v>4090</v>
      </c>
      <c r="B4091" t="s">
        <v>7203</v>
      </c>
      <c r="C4091">
        <v>2013</v>
      </c>
      <c r="D4091" s="1">
        <v>41309</v>
      </c>
      <c r="E4091" s="1">
        <v>41429</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3">
      <c r="A4092">
        <v>4091</v>
      </c>
      <c r="B4092" t="s">
        <v>7203</v>
      </c>
      <c r="C4092">
        <v>2013</v>
      </c>
      <c r="D4092" s="1">
        <v>41309</v>
      </c>
      <c r="E4092" s="1">
        <v>41429</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3">
      <c r="A4093">
        <v>4092</v>
      </c>
      <c r="B4093" t="s">
        <v>7203</v>
      </c>
      <c r="C4093">
        <v>2013</v>
      </c>
      <c r="D4093" s="1">
        <v>41309</v>
      </c>
      <c r="E4093" s="1">
        <v>41429</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3">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3">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3">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3">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3">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3">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3">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3">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3">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3">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3">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3">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3">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3">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3">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3">
      <c r="A4109">
        <v>4108</v>
      </c>
      <c r="B4109" t="s">
        <v>7217</v>
      </c>
      <c r="C4109">
        <v>2012</v>
      </c>
      <c r="D4109" s="1">
        <v>41099</v>
      </c>
      <c r="E4109" s="1">
        <v>41099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3">
      <c r="A4110">
        <v>4109</v>
      </c>
      <c r="B4110" t="s">
        <v>7217</v>
      </c>
      <c r="C4110">
        <v>2012</v>
      </c>
      <c r="D4110" s="1">
        <v>41099</v>
      </c>
      <c r="E4110" s="1">
        <v>41099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3">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3">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3">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3">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3">
      <c r="A4115">
        <v>4114</v>
      </c>
      <c r="B4115" t="s">
        <v>7221</v>
      </c>
      <c r="C4115">
        <v>2012</v>
      </c>
      <c r="D4115" s="1">
        <v>40944</v>
      </c>
      <c r="E4115" s="1">
        <v>41095</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3">
      <c r="A4116">
        <v>4115</v>
      </c>
      <c r="B4116" t="s">
        <v>7221</v>
      </c>
      <c r="C4116">
        <v>2012</v>
      </c>
      <c r="D4116" s="1">
        <v>40944</v>
      </c>
      <c r="E4116" s="1">
        <v>41095</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3">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3">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3">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3">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3">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3">
      <c r="A4122">
        <v>4121</v>
      </c>
      <c r="B4122" t="s">
        <v>7224</v>
      </c>
      <c r="C4122">
        <v>2014</v>
      </c>
      <c r="D4122" s="1">
        <v>41768</v>
      </c>
      <c r="E4122" s="1">
        <v>41952</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3">
      <c r="A4123">
        <v>4122</v>
      </c>
      <c r="B4123" t="s">
        <v>7227</v>
      </c>
      <c r="C4123">
        <v>2014</v>
      </c>
      <c r="D4123" s="1">
        <v>41978</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3">
      <c r="A4124">
        <v>4123</v>
      </c>
      <c r="B4124" t="s">
        <v>7227</v>
      </c>
      <c r="C4124">
        <v>2014</v>
      </c>
      <c r="D4124" s="1">
        <v>41978</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3">
      <c r="A4125">
        <v>4124</v>
      </c>
      <c r="B4125" t="s">
        <v>7227</v>
      </c>
      <c r="C4125">
        <v>2014</v>
      </c>
      <c r="D4125" s="1">
        <v>41978</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3">
      <c r="A4126">
        <v>4125</v>
      </c>
      <c r="B4126" t="s">
        <v>7228</v>
      </c>
      <c r="C4126">
        <v>2011</v>
      </c>
      <c r="D4126" s="1">
        <v>40852</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3">
      <c r="A4127">
        <v>4126</v>
      </c>
      <c r="B4127" t="s">
        <v>7229</v>
      </c>
      <c r="C4127">
        <v>2014</v>
      </c>
      <c r="D4127" s="1">
        <v>41848</v>
      </c>
      <c r="E4127" s="1">
        <v>41647</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3">
      <c r="A4128">
        <v>4127</v>
      </c>
      <c r="B4128" t="s">
        <v>7230</v>
      </c>
      <c r="C4128">
        <v>2014</v>
      </c>
      <c r="D4128" s="1">
        <v>41825</v>
      </c>
      <c r="E4128" s="1">
        <v>41917</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3">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3">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3">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3">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3">
      <c r="A4133">
        <v>4132</v>
      </c>
      <c r="B4133" t="s">
        <v>7236</v>
      </c>
      <c r="C4133">
        <v>2012</v>
      </c>
      <c r="D4133" s="1">
        <v>40946</v>
      </c>
      <c r="E4133" s="1">
        <v>41159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3">
      <c r="A4134">
        <v>4133</v>
      </c>
      <c r="B4134" t="s">
        <v>7236</v>
      </c>
      <c r="C4134">
        <v>2012</v>
      </c>
      <c r="D4134" s="1">
        <v>40946</v>
      </c>
      <c r="E4134" s="1">
        <v>41159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3">
      <c r="A4135">
        <v>4134</v>
      </c>
      <c r="B4135" t="s">
        <v>7238</v>
      </c>
      <c r="C4135">
        <v>2011</v>
      </c>
      <c r="D4135" s="1">
        <v>40764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3">
      <c r="A4136">
        <v>4135</v>
      </c>
      <c r="B4136" t="s">
        <v>7238</v>
      </c>
      <c r="C4136">
        <v>2011</v>
      </c>
      <c r="D4136" s="1">
        <v>40764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3">
      <c r="A4137">
        <v>4136</v>
      </c>
      <c r="B4137" t="s">
        <v>7239</v>
      </c>
      <c r="C4137">
        <v>2014</v>
      </c>
      <c r="D4137" s="1">
        <v>41708</v>
      </c>
      <c r="E4137" s="1">
        <v>41892</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3">
      <c r="A4138">
        <v>4137</v>
      </c>
      <c r="B4138" t="s">
        <v>7239</v>
      </c>
      <c r="C4138">
        <v>2014</v>
      </c>
      <c r="D4138" s="1">
        <v>41708</v>
      </c>
      <c r="E4138" s="1">
        <v>41892</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3">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3">
      <c r="A4140">
        <v>4139</v>
      </c>
      <c r="B4140" t="s">
        <v>7241</v>
      </c>
      <c r="C4140">
        <v>2013</v>
      </c>
      <c r="D4140" s="1">
        <v>41639</v>
      </c>
      <c r="E4140" s="1">
        <v>41671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3">
      <c r="A4141">
        <v>4140</v>
      </c>
      <c r="B4141" t="s">
        <v>7243</v>
      </c>
      <c r="C4141">
        <v>2014</v>
      </c>
      <c r="D4141" s="1">
        <v>41682</v>
      </c>
      <c r="E4141" s="1">
        <v>41771</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3">
      <c r="A4142">
        <v>4141</v>
      </c>
      <c r="B4142" t="s">
        <v>7243</v>
      </c>
      <c r="C4142">
        <v>2014</v>
      </c>
      <c r="D4142" s="1">
        <v>41682</v>
      </c>
      <c r="E4142" s="1">
        <v>41771</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3">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3">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3">
      <c r="A4145">
        <v>4144</v>
      </c>
      <c r="B4145" t="s">
        <v>7247</v>
      </c>
      <c r="C4145">
        <v>2014</v>
      </c>
      <c r="D4145" s="1">
        <v>41670</v>
      </c>
      <c r="E4145" s="1">
        <v>41822</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3">
      <c r="A4146">
        <v>4145</v>
      </c>
      <c r="B4146" t="s">
        <v>7247</v>
      </c>
      <c r="C4146">
        <v>2014</v>
      </c>
      <c r="D4146" s="1">
        <v>41670</v>
      </c>
      <c r="E4146" s="1">
        <v>41822</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3">
      <c r="A4147">
        <v>4146</v>
      </c>
      <c r="B4147" t="s">
        <v>7247</v>
      </c>
      <c r="C4147">
        <v>2014</v>
      </c>
      <c r="D4147" s="1">
        <v>41670</v>
      </c>
      <c r="E4147" s="1">
        <v>41822</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3">
      <c r="A4148">
        <v>4147</v>
      </c>
      <c r="B4148" t="s">
        <v>7250</v>
      </c>
      <c r="C4148">
        <v>2012</v>
      </c>
      <c r="D4148" s="1">
        <v>41241</v>
      </c>
      <c r="E4148" s="1">
        <v>41011</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3">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3">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3">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3">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3">
      <c r="A4153">
        <v>4152</v>
      </c>
      <c r="B4153" t="s">
        <v>7252</v>
      </c>
      <c r="C4153">
        <v>2014</v>
      </c>
      <c r="D4153" s="1">
        <v>41860</v>
      </c>
      <c r="E4153" s="1">
        <v>41982</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3">
      <c r="A4154">
        <v>4153</v>
      </c>
      <c r="B4154" t="s">
        <v>7252</v>
      </c>
      <c r="C4154">
        <v>2014</v>
      </c>
      <c r="D4154" s="1">
        <v>41860</v>
      </c>
      <c r="E4154" s="1">
        <v>41982</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3">
      <c r="A4155">
        <v>4154</v>
      </c>
      <c r="B4155" t="s">
        <v>7252</v>
      </c>
      <c r="C4155">
        <v>2014</v>
      </c>
      <c r="D4155" s="1">
        <v>41860</v>
      </c>
      <c r="E4155" s="1">
        <v>41982</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3">
      <c r="A4156">
        <v>4155</v>
      </c>
      <c r="B4156" t="s">
        <v>7253</v>
      </c>
      <c r="C4156">
        <v>2013</v>
      </c>
      <c r="D4156" s="1">
        <v>41638</v>
      </c>
      <c r="E4156" s="1">
        <v>41730</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3">
      <c r="A4157">
        <v>4156</v>
      </c>
      <c r="B4157" t="s">
        <v>7253</v>
      </c>
      <c r="C4157">
        <v>2013</v>
      </c>
      <c r="D4157" s="1">
        <v>41638</v>
      </c>
      <c r="E4157" s="1">
        <v>41730</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3">
      <c r="A4158">
        <v>4157</v>
      </c>
      <c r="B4158" t="s">
        <v>7254</v>
      </c>
      <c r="C4158">
        <v>2012</v>
      </c>
      <c r="D4158" s="1">
        <v>41041</v>
      </c>
      <c r="E4158" s="1">
        <v>41164</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3">
      <c r="A4159">
        <v>4158</v>
      </c>
      <c r="B4159" t="s">
        <v>7254</v>
      </c>
      <c r="C4159">
        <v>2012</v>
      </c>
      <c r="D4159" s="1">
        <v>41041</v>
      </c>
      <c r="E4159" s="1">
        <v>41164</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3">
      <c r="A4160">
        <v>4159</v>
      </c>
      <c r="B4160" t="s">
        <v>7255</v>
      </c>
      <c r="C4160">
        <v>2011</v>
      </c>
      <c r="D4160" s="1">
        <v>40554</v>
      </c>
      <c r="E4160" s="1">
        <v>40766</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3">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3">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3">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3">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3">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3">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3">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3">
      <c r="A4168">
        <v>4167</v>
      </c>
      <c r="B4168" t="s">
        <v>7264</v>
      </c>
      <c r="C4168">
        <v>2012</v>
      </c>
      <c r="D4168" s="1">
        <v>41124</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3">
      <c r="A4169">
        <v>4168</v>
      </c>
      <c r="B4169" t="s">
        <v>7265</v>
      </c>
      <c r="C4169">
        <v>2011</v>
      </c>
      <c r="D4169" s="1">
        <v>40857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3">
      <c r="A4170">
        <v>4169</v>
      </c>
      <c r="B4170" t="s">
        <v>7265</v>
      </c>
      <c r="C4170">
        <v>2011</v>
      </c>
      <c r="D4170" s="1">
        <v>40857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3">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3">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3">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3">
      <c r="A4174">
        <v>4173</v>
      </c>
      <c r="B4174" t="s">
        <v>7270</v>
      </c>
      <c r="C4174">
        <v>2013</v>
      </c>
      <c r="D4174" s="1">
        <v>41312</v>
      </c>
      <c r="E4174" s="1">
        <v>41312</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3">
      <c r="A4175">
        <v>4174</v>
      </c>
      <c r="B4175" t="s">
        <v>7270</v>
      </c>
      <c r="C4175">
        <v>2013</v>
      </c>
      <c r="D4175" s="1">
        <v>41312</v>
      </c>
      <c r="E4175" s="1">
        <v>41312</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3">
      <c r="A4176">
        <v>4175</v>
      </c>
      <c r="B4176" t="s">
        <v>7270</v>
      </c>
      <c r="C4176">
        <v>2013</v>
      </c>
      <c r="D4176" s="1">
        <v>41312</v>
      </c>
      <c r="E4176" s="1">
        <v>41312</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3">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3">
      <c r="A4178">
        <v>4177</v>
      </c>
      <c r="B4178" t="s">
        <v>7274</v>
      </c>
      <c r="C4178">
        <v>2011</v>
      </c>
      <c r="D4178" s="1">
        <v>40728</v>
      </c>
      <c r="E4178" s="1">
        <v>40881</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3">
      <c r="A4179">
        <v>4178</v>
      </c>
      <c r="B4179" t="s">
        <v>7274</v>
      </c>
      <c r="C4179">
        <v>2011</v>
      </c>
      <c r="D4179" s="1">
        <v>40728</v>
      </c>
      <c r="E4179" s="1">
        <v>40881</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3">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3">
      <c r="A4181">
        <v>4180</v>
      </c>
      <c r="B4181" t="s">
        <v>7276</v>
      </c>
      <c r="C4181">
        <v>2014</v>
      </c>
      <c r="D4181" s="1">
        <v>41823</v>
      </c>
      <c r="E4181" s="1">
        <v>41946</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3">
      <c r="A4182">
        <v>4181</v>
      </c>
      <c r="B4182" t="s">
        <v>7277</v>
      </c>
      <c r="C4182">
        <v>2014</v>
      </c>
      <c r="D4182" s="1">
        <v>41861</v>
      </c>
      <c r="E4182" s="1">
        <v>41983</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3">
      <c r="A4183">
        <v>4182</v>
      </c>
      <c r="B4183" t="s">
        <v>7278</v>
      </c>
      <c r="C4183">
        <v>2014</v>
      </c>
      <c r="D4183" s="1">
        <v>41830</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3">
      <c r="A4184">
        <v>4183</v>
      </c>
      <c r="B4184" t="s">
        <v>7278</v>
      </c>
      <c r="C4184">
        <v>2014</v>
      </c>
      <c r="D4184" s="1">
        <v>41830</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3">
      <c r="A4185">
        <v>4184</v>
      </c>
      <c r="B4185" t="s">
        <v>7278</v>
      </c>
      <c r="C4185">
        <v>2014</v>
      </c>
      <c r="D4185" s="1">
        <v>41830</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3">
      <c r="A4186">
        <v>4185</v>
      </c>
      <c r="B4186" t="s">
        <v>7281</v>
      </c>
      <c r="C4186">
        <v>2013</v>
      </c>
      <c r="D4186" s="1">
        <v>41437</v>
      </c>
      <c r="E4186" s="1">
        <v>41498</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3">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3">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3">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3">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3">
      <c r="A4191">
        <v>4190</v>
      </c>
      <c r="B4191" t="s">
        <v>7289</v>
      </c>
      <c r="C4191">
        <v>2013</v>
      </c>
      <c r="D4191" s="1">
        <v>41544</v>
      </c>
      <c r="E4191" s="1">
        <v>41315</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3">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3">
      <c r="A4193">
        <v>4192</v>
      </c>
      <c r="B4193" t="s">
        <v>7294</v>
      </c>
      <c r="C4193">
        <v>2012</v>
      </c>
      <c r="D4193" s="1">
        <v>41128</v>
      </c>
      <c r="E4193" s="1">
        <v>41128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3">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3">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3">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3">
      <c r="A4197">
        <v>4196</v>
      </c>
      <c r="B4197" t="s">
        <v>7300</v>
      </c>
      <c r="C4197">
        <v>2013</v>
      </c>
      <c r="D4197" s="1">
        <v>41521</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3">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3">
      <c r="A4199">
        <v>4198</v>
      </c>
      <c r="B4199" t="s">
        <v>7302</v>
      </c>
      <c r="C4199">
        <v>2013</v>
      </c>
      <c r="D4199" s="1">
        <v>41376</v>
      </c>
      <c r="E4199" s="1">
        <v>41529</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3">
      <c r="A4200">
        <v>4199</v>
      </c>
      <c r="B4200" t="s">
        <v>7302</v>
      </c>
      <c r="C4200">
        <v>2013</v>
      </c>
      <c r="D4200" s="1">
        <v>41376</v>
      </c>
      <c r="E4200" s="1">
        <v>41529</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3">
      <c r="A4201">
        <v>4200</v>
      </c>
      <c r="B4201" t="s">
        <v>7303</v>
      </c>
      <c r="C4201">
        <v>2012</v>
      </c>
      <c r="D4201" s="1">
        <v>41194</v>
      </c>
      <c r="E4201" s="1">
        <v>41194</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3">
      <c r="A4202">
        <v>4201</v>
      </c>
      <c r="B4202" t="s">
        <v>7303</v>
      </c>
      <c r="C4202">
        <v>2012</v>
      </c>
      <c r="D4202" s="1">
        <v>41194</v>
      </c>
      <c r="E4202" s="1">
        <v>41194</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3">
      <c r="A4203">
        <v>4202</v>
      </c>
      <c r="B4203" t="s">
        <v>7303</v>
      </c>
      <c r="C4203">
        <v>2012</v>
      </c>
      <c r="D4203" s="1">
        <v>41194</v>
      </c>
      <c r="E4203" s="1">
        <v>41194</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3">
      <c r="A4204">
        <v>4203</v>
      </c>
      <c r="B4204" t="s">
        <v>7303</v>
      </c>
      <c r="C4204">
        <v>2012</v>
      </c>
      <c r="D4204" s="1">
        <v>41194</v>
      </c>
      <c r="E4204" s="1">
        <v>41194</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3">
      <c r="A4205">
        <v>4204</v>
      </c>
      <c r="B4205" t="s">
        <v>7304</v>
      </c>
      <c r="C4205">
        <v>2011</v>
      </c>
      <c r="D4205" s="1">
        <v>40847</v>
      </c>
      <c r="E4205" s="1">
        <v>40585</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3">
      <c r="A4206">
        <v>4205</v>
      </c>
      <c r="B4206" t="s">
        <v>7304</v>
      </c>
      <c r="C4206">
        <v>2011</v>
      </c>
      <c r="D4206" s="1">
        <v>40847</v>
      </c>
      <c r="E4206" s="1">
        <v>40585</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3">
      <c r="A4207">
        <v>4206</v>
      </c>
      <c r="B4207" t="s">
        <v>7304</v>
      </c>
      <c r="C4207">
        <v>2011</v>
      </c>
      <c r="D4207" s="1">
        <v>40847</v>
      </c>
      <c r="E4207" s="1">
        <v>40585</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3">
      <c r="A4208">
        <v>4207</v>
      </c>
      <c r="B4208" t="s">
        <v>7304</v>
      </c>
      <c r="C4208">
        <v>2011</v>
      </c>
      <c r="D4208" s="1">
        <v>40847</v>
      </c>
      <c r="E4208" s="1">
        <v>40585</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3">
      <c r="A4209">
        <v>4208</v>
      </c>
      <c r="B4209" t="s">
        <v>7304</v>
      </c>
      <c r="C4209">
        <v>2011</v>
      </c>
      <c r="D4209" s="1">
        <v>40847</v>
      </c>
      <c r="E4209" s="1">
        <v>40585</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3">
      <c r="A4210">
        <v>4209</v>
      </c>
      <c r="B4210" t="s">
        <v>7304</v>
      </c>
      <c r="C4210">
        <v>2011</v>
      </c>
      <c r="D4210" s="1">
        <v>40847</v>
      </c>
      <c r="E4210" s="1">
        <v>40585</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3">
      <c r="A4211">
        <v>4210</v>
      </c>
      <c r="B4211" t="s">
        <v>7304</v>
      </c>
      <c r="C4211">
        <v>2011</v>
      </c>
      <c r="D4211" s="1">
        <v>40847</v>
      </c>
      <c r="E4211" s="1">
        <v>40585</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3">
      <c r="A4212">
        <v>4211</v>
      </c>
      <c r="B4212" t="s">
        <v>7306</v>
      </c>
      <c r="C4212">
        <v>2014</v>
      </c>
      <c r="D4212" s="1">
        <v>41924</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3">
      <c r="A4213">
        <v>4212</v>
      </c>
      <c r="B4213" t="s">
        <v>7309</v>
      </c>
      <c r="C4213">
        <v>2011</v>
      </c>
      <c r="D4213" s="1">
        <v>40668</v>
      </c>
      <c r="E4213" s="1">
        <v>40791</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3">
      <c r="A4214">
        <v>4213</v>
      </c>
      <c r="B4214" t="s">
        <v>7309</v>
      </c>
      <c r="C4214">
        <v>2011</v>
      </c>
      <c r="D4214" s="1">
        <v>40668</v>
      </c>
      <c r="E4214" s="1">
        <v>40791</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3">
      <c r="A4215">
        <v>4214</v>
      </c>
      <c r="B4215" t="s">
        <v>7309</v>
      </c>
      <c r="C4215">
        <v>2011</v>
      </c>
      <c r="D4215" s="1">
        <v>40668</v>
      </c>
      <c r="E4215" s="1">
        <v>40791</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3">
      <c r="A4216">
        <v>4215</v>
      </c>
      <c r="B4216" t="s">
        <v>7312</v>
      </c>
      <c r="C4216">
        <v>2013</v>
      </c>
      <c r="D4216" s="1">
        <v>41397</v>
      </c>
      <c r="E4216" s="1">
        <v>41520</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3">
      <c r="A4217">
        <v>4216</v>
      </c>
      <c r="B4217" t="s">
        <v>7315</v>
      </c>
      <c r="C4217">
        <v>2011</v>
      </c>
      <c r="D4217" s="1">
        <v>40877</v>
      </c>
      <c r="E4217" s="1">
        <v>40645</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3">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3">
      <c r="A4219">
        <v>4218</v>
      </c>
      <c r="B4219" t="s">
        <v>7319</v>
      </c>
      <c r="C4219">
        <v>2014</v>
      </c>
      <c r="D4219" s="1">
        <v>41674</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3">
      <c r="A4220">
        <v>4219</v>
      </c>
      <c r="B4220" t="s">
        <v>7319</v>
      </c>
      <c r="C4220">
        <v>2014</v>
      </c>
      <c r="D4220" s="1">
        <v>41674</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3">
      <c r="A4221">
        <v>4220</v>
      </c>
      <c r="B4221" t="s">
        <v>7322</v>
      </c>
      <c r="C4221">
        <v>2014</v>
      </c>
      <c r="D4221" s="1">
        <v>41979</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3">
      <c r="A4222">
        <v>4221</v>
      </c>
      <c r="B4222" t="s">
        <v>7322</v>
      </c>
      <c r="C4222">
        <v>2014</v>
      </c>
      <c r="D4222" s="1">
        <v>41979</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3">
      <c r="A4223">
        <v>4222</v>
      </c>
      <c r="B4223" t="s">
        <v>7322</v>
      </c>
      <c r="C4223">
        <v>2014</v>
      </c>
      <c r="D4223" s="1">
        <v>41979</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3">
      <c r="A4224">
        <v>4223</v>
      </c>
      <c r="B4224" t="s">
        <v>7322</v>
      </c>
      <c r="C4224">
        <v>2014</v>
      </c>
      <c r="D4224" s="1">
        <v>41979</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3">
      <c r="A4225">
        <v>4224</v>
      </c>
      <c r="B4225" t="s">
        <v>7322</v>
      </c>
      <c r="C4225">
        <v>2014</v>
      </c>
      <c r="D4225" s="1">
        <v>41979</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3">
      <c r="A4226">
        <v>4225</v>
      </c>
      <c r="B4226" t="s">
        <v>7325</v>
      </c>
      <c r="C4226">
        <v>2013</v>
      </c>
      <c r="D4226" s="1">
        <v>41284</v>
      </c>
      <c r="E4226" s="1">
        <v>41374</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3">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3">
      <c r="A4228">
        <v>4227</v>
      </c>
      <c r="B4228" t="s">
        <v>7329</v>
      </c>
      <c r="C4228">
        <v>2014</v>
      </c>
      <c r="D4228" s="1">
        <v>41984</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3">
      <c r="A4229">
        <v>4228</v>
      </c>
      <c r="B4229" t="s">
        <v>7330</v>
      </c>
      <c r="C4229">
        <v>2012</v>
      </c>
      <c r="D4229" s="1">
        <v>41030</v>
      </c>
      <c r="E4229" s="1">
        <v>41183</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3">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3">
      <c r="A4231">
        <v>4230</v>
      </c>
      <c r="B4231" t="s">
        <v>7332</v>
      </c>
      <c r="C4231">
        <v>2014</v>
      </c>
      <c r="D4231" s="1">
        <v>41797</v>
      </c>
      <c r="E4231" s="1">
        <v>41950</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3">
      <c r="A4232">
        <v>4231</v>
      </c>
      <c r="B4232" t="s">
        <v>7332</v>
      </c>
      <c r="C4232">
        <v>2014</v>
      </c>
      <c r="D4232" s="1">
        <v>41797</v>
      </c>
      <c r="E4232" s="1">
        <v>41950</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3">
      <c r="A4233">
        <v>4232</v>
      </c>
      <c r="B4233" t="s">
        <v>7332</v>
      </c>
      <c r="C4233">
        <v>2014</v>
      </c>
      <c r="D4233" s="1">
        <v>41797</v>
      </c>
      <c r="E4233" s="1">
        <v>41950</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3">
      <c r="A4234">
        <v>4233</v>
      </c>
      <c r="B4234" t="s">
        <v>7332</v>
      </c>
      <c r="C4234">
        <v>2014</v>
      </c>
      <c r="D4234" s="1">
        <v>41797</v>
      </c>
      <c r="E4234" s="1">
        <v>41950</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3">
      <c r="A4235">
        <v>4234</v>
      </c>
      <c r="B4235" t="s">
        <v>7332</v>
      </c>
      <c r="C4235">
        <v>2014</v>
      </c>
      <c r="D4235" s="1">
        <v>41797</v>
      </c>
      <c r="E4235" s="1">
        <v>41950</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3">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3">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3">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3">
      <c r="A4239">
        <v>4238</v>
      </c>
      <c r="B4239" t="s">
        <v>7339</v>
      </c>
      <c r="C4239">
        <v>2014</v>
      </c>
      <c r="D4239" s="1">
        <v>41881</v>
      </c>
      <c r="E4239" s="1">
        <v>41738</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3">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3">
      <c r="A4241">
        <v>4240</v>
      </c>
      <c r="B4241" t="s">
        <v>7345</v>
      </c>
      <c r="C4241">
        <v>2014</v>
      </c>
      <c r="D4241" s="1">
        <v>42003</v>
      </c>
      <c r="E4241" s="1">
        <v>42125</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3">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3">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3">
      <c r="A4244">
        <v>4243</v>
      </c>
      <c r="B4244" t="s">
        <v>7348</v>
      </c>
      <c r="C4244">
        <v>2013</v>
      </c>
      <c r="D4244" s="1">
        <v>41398</v>
      </c>
      <c r="E4244" s="1">
        <v>41429</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3">
      <c r="A4245">
        <v>4244</v>
      </c>
      <c r="B4245" t="s">
        <v>7348</v>
      </c>
      <c r="C4245">
        <v>2013</v>
      </c>
      <c r="D4245" s="1">
        <v>41398</v>
      </c>
      <c r="E4245" s="1">
        <v>41429</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3">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3">
      <c r="A4247">
        <v>4246</v>
      </c>
      <c r="B4247" t="s">
        <v>7350</v>
      </c>
      <c r="C4247">
        <v>2014</v>
      </c>
      <c r="D4247" s="1">
        <v>41972</v>
      </c>
      <c r="E4247" s="1">
        <v>41771</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3">
      <c r="A4248">
        <v>4247</v>
      </c>
      <c r="B4248" t="s">
        <v>7350</v>
      </c>
      <c r="C4248">
        <v>2014</v>
      </c>
      <c r="D4248" s="1">
        <v>41972</v>
      </c>
      <c r="E4248" s="1">
        <v>41771</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3">
      <c r="A4249">
        <v>4248</v>
      </c>
      <c r="B4249" t="s">
        <v>7350</v>
      </c>
      <c r="C4249">
        <v>2014</v>
      </c>
      <c r="D4249" s="1">
        <v>41972</v>
      </c>
      <c r="E4249" s="1">
        <v>41771</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3">
      <c r="A4250">
        <v>4249</v>
      </c>
      <c r="B4250" t="s">
        <v>7351</v>
      </c>
      <c r="C4250">
        <v>2013</v>
      </c>
      <c r="D4250" s="1">
        <v>41317</v>
      </c>
      <c r="E4250" s="1">
        <v>41437</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3">
      <c r="A4251">
        <v>4250</v>
      </c>
      <c r="B4251" t="s">
        <v>7351</v>
      </c>
      <c r="C4251">
        <v>2013</v>
      </c>
      <c r="D4251" s="1">
        <v>41317</v>
      </c>
      <c r="E4251" s="1">
        <v>41437</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3">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3">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3">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3">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3">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3">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3">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3">
      <c r="A4259">
        <v>4258</v>
      </c>
      <c r="B4259" t="s">
        <v>7357</v>
      </c>
      <c r="C4259">
        <v>2012</v>
      </c>
      <c r="D4259" s="1">
        <v>41008</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3">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3">
      <c r="A4261">
        <v>4260</v>
      </c>
      <c r="B4261" t="s">
        <v>7359</v>
      </c>
      <c r="C4261">
        <v>2014</v>
      </c>
      <c r="D4261" s="1">
        <v>41941</v>
      </c>
      <c r="E4261" s="1">
        <v>41709</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3">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3">
      <c r="A4263">
        <v>4262</v>
      </c>
      <c r="B4263" t="s">
        <v>7361</v>
      </c>
      <c r="C4263">
        <v>2014</v>
      </c>
      <c r="D4263" s="1">
        <v>41859</v>
      </c>
      <c r="E4263" s="1">
        <v>41981</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3">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3">
      <c r="A4265">
        <v>4264</v>
      </c>
      <c r="B4265" t="s">
        <v>7363</v>
      </c>
      <c r="C4265">
        <v>2014</v>
      </c>
      <c r="D4265" s="1">
        <v>41740</v>
      </c>
      <c r="E4265" s="1">
        <v>41893</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3">
      <c r="A4266">
        <v>4265</v>
      </c>
      <c r="B4266" t="s">
        <v>7366</v>
      </c>
      <c r="C4266">
        <v>2013</v>
      </c>
      <c r="D4266" s="1">
        <v>41436</v>
      </c>
      <c r="E4266" s="1">
        <v>41558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3">
      <c r="A4267">
        <v>4266</v>
      </c>
      <c r="B4267" t="s">
        <v>7366</v>
      </c>
      <c r="C4267">
        <v>2013</v>
      </c>
      <c r="D4267" s="1">
        <v>41436</v>
      </c>
      <c r="E4267" s="1">
        <v>41558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3">
      <c r="A4268">
        <v>4267</v>
      </c>
      <c r="B4268" t="s">
        <v>7366</v>
      </c>
      <c r="C4268">
        <v>2013</v>
      </c>
      <c r="D4268" s="1">
        <v>41436</v>
      </c>
      <c r="E4268" s="1">
        <v>41558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3">
      <c r="A4269">
        <v>4268</v>
      </c>
      <c r="B4269" t="s">
        <v>7366</v>
      </c>
      <c r="C4269">
        <v>2013</v>
      </c>
      <c r="D4269" s="1">
        <v>41436</v>
      </c>
      <c r="E4269" s="1">
        <v>41558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3">
      <c r="A4270">
        <v>4269</v>
      </c>
      <c r="B4270" t="s">
        <v>7366</v>
      </c>
      <c r="C4270">
        <v>2013</v>
      </c>
      <c r="D4270" s="1">
        <v>41436</v>
      </c>
      <c r="E4270" s="1">
        <v>41558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3">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3">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3">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3">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3">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3">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3">
      <c r="A4277">
        <v>4276</v>
      </c>
      <c r="B4277" t="s">
        <v>7374</v>
      </c>
      <c r="C4277">
        <v>2012</v>
      </c>
      <c r="D4277" s="1">
        <v>41159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3">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3">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3">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3">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3">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3">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3">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3">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3">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3">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3">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3">
      <c r="A4289">
        <v>4288</v>
      </c>
      <c r="B4289" t="s">
        <v>7385</v>
      </c>
      <c r="C4289">
        <v>2014</v>
      </c>
      <c r="D4289" s="1">
        <v>42002</v>
      </c>
      <c r="E4289" s="1">
        <v>42095</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3">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3">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3">
      <c r="A4292">
        <v>4291</v>
      </c>
      <c r="B4292" t="s">
        <v>7387</v>
      </c>
      <c r="C4292">
        <v>2014</v>
      </c>
      <c r="D4292" s="1">
        <v>41924</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3">
      <c r="A4293">
        <v>4292</v>
      </c>
      <c r="B4293" t="s">
        <v>7387</v>
      </c>
      <c r="C4293">
        <v>2014</v>
      </c>
      <c r="D4293" s="1">
        <v>41924</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3">
      <c r="A4294">
        <v>4293</v>
      </c>
      <c r="B4294" t="s">
        <v>7387</v>
      </c>
      <c r="C4294">
        <v>2014</v>
      </c>
      <c r="D4294" s="1">
        <v>41924</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3">
      <c r="A4295">
        <v>4294</v>
      </c>
      <c r="B4295" t="s">
        <v>7388</v>
      </c>
      <c r="C4295">
        <v>2014</v>
      </c>
      <c r="D4295" s="1">
        <v>41946</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3">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3">
      <c r="A4297">
        <v>4296</v>
      </c>
      <c r="B4297" t="s">
        <v>7390</v>
      </c>
      <c r="C4297">
        <v>2014</v>
      </c>
      <c r="D4297" s="1">
        <v>41736</v>
      </c>
      <c r="E4297" s="1">
        <v>41950</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3">
      <c r="A4298">
        <v>4297</v>
      </c>
      <c r="B4298" t="s">
        <v>7392</v>
      </c>
      <c r="C4298">
        <v>2014</v>
      </c>
      <c r="D4298" s="1">
        <v>41768</v>
      </c>
      <c r="E4298" s="1">
        <v>41952</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3">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3">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3">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3">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3">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3">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3">
      <c r="A4305">
        <v>4304</v>
      </c>
      <c r="B4305" t="s">
        <v>7395</v>
      </c>
      <c r="C4305">
        <v>2013</v>
      </c>
      <c r="D4305" s="1">
        <v>41404</v>
      </c>
      <c r="E4305" s="1">
        <v>41404</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3">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3">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3">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3">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3">
      <c r="A4310">
        <v>4309</v>
      </c>
      <c r="B4310" t="s">
        <v>7399</v>
      </c>
      <c r="C4310">
        <v>2011</v>
      </c>
      <c r="D4310" s="1">
        <v>40644</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3">
      <c r="A4311">
        <v>4310</v>
      </c>
      <c r="B4311" t="s">
        <v>7399</v>
      </c>
      <c r="C4311">
        <v>2011</v>
      </c>
      <c r="D4311" s="1">
        <v>40644</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3">
      <c r="A4312">
        <v>4311</v>
      </c>
      <c r="B4312" t="s">
        <v>7399</v>
      </c>
      <c r="C4312">
        <v>2011</v>
      </c>
      <c r="D4312" s="1">
        <v>40644</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3">
      <c r="A4313">
        <v>4312</v>
      </c>
      <c r="B4313" t="s">
        <v>7399</v>
      </c>
      <c r="C4313">
        <v>2011</v>
      </c>
      <c r="D4313" s="1">
        <v>40644</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3">
      <c r="A4314">
        <v>4313</v>
      </c>
      <c r="B4314" t="s">
        <v>7399</v>
      </c>
      <c r="C4314">
        <v>2011</v>
      </c>
      <c r="D4314" s="1">
        <v>40644</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3">
      <c r="A4315">
        <v>4314</v>
      </c>
      <c r="B4315" t="s">
        <v>7402</v>
      </c>
      <c r="C4315">
        <v>2011</v>
      </c>
      <c r="D4315" s="1">
        <v>40764</v>
      </c>
      <c r="E4315" s="1">
        <v>40886</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3">
      <c r="A4316">
        <v>4315</v>
      </c>
      <c r="B4316" t="s">
        <v>7403</v>
      </c>
      <c r="C4316">
        <v>2012</v>
      </c>
      <c r="D4316" s="1">
        <v>41085</v>
      </c>
      <c r="E4316" s="1">
        <v>40915</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3">
      <c r="A4317">
        <v>4316</v>
      </c>
      <c r="B4317" t="s">
        <v>7403</v>
      </c>
      <c r="C4317">
        <v>2012</v>
      </c>
      <c r="D4317" s="1">
        <v>41085</v>
      </c>
      <c r="E4317" s="1">
        <v>40915</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3">
      <c r="A4318">
        <v>4317</v>
      </c>
      <c r="B4318" t="s">
        <v>7403</v>
      </c>
      <c r="C4318">
        <v>2012</v>
      </c>
      <c r="D4318" s="1">
        <v>41085</v>
      </c>
      <c r="E4318" s="1">
        <v>40915</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3">
      <c r="A4319">
        <v>4318</v>
      </c>
      <c r="B4319" t="s">
        <v>7404</v>
      </c>
      <c r="C4319">
        <v>2012</v>
      </c>
      <c r="D4319" s="1">
        <v>41116</v>
      </c>
      <c r="E4319" s="1">
        <v>40947</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3">
      <c r="A4320">
        <v>4319</v>
      </c>
      <c r="B4320" t="s">
        <v>7405</v>
      </c>
      <c r="C4320">
        <v>2014</v>
      </c>
      <c r="D4320" s="1">
        <v>41863</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3">
      <c r="A4321">
        <v>4320</v>
      </c>
      <c r="B4321" t="s">
        <v>7408</v>
      </c>
      <c r="C4321">
        <v>2011</v>
      </c>
      <c r="D4321" s="1">
        <v>40906</v>
      </c>
      <c r="E4321" s="1">
        <v>40969</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3">
      <c r="A4322">
        <v>4321</v>
      </c>
      <c r="B4322" t="s">
        <v>7408</v>
      </c>
      <c r="C4322">
        <v>2011</v>
      </c>
      <c r="D4322" s="1">
        <v>40906</v>
      </c>
      <c r="E4322" s="1">
        <v>40969</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3">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3">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3">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3">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3">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3">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3">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3">
      <c r="A4330">
        <v>4329</v>
      </c>
      <c r="B4330" t="s">
        <v>7411</v>
      </c>
      <c r="C4330">
        <v>2014</v>
      </c>
      <c r="D4330" s="1">
        <v>41674</v>
      </c>
      <c r="E4330" s="1">
        <v>41855</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3">
      <c r="A4331">
        <v>4330</v>
      </c>
      <c r="B4331" t="s">
        <v>7412</v>
      </c>
      <c r="C4331">
        <v>2014</v>
      </c>
      <c r="D4331" s="1">
        <v>41739</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3">
      <c r="A4332">
        <v>4331</v>
      </c>
      <c r="B4332" t="s">
        <v>7412</v>
      </c>
      <c r="C4332">
        <v>2014</v>
      </c>
      <c r="D4332" s="1">
        <v>41739</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3">
      <c r="A4333">
        <v>4332</v>
      </c>
      <c r="B4333" t="s">
        <v>7415</v>
      </c>
      <c r="C4333">
        <v>2014</v>
      </c>
      <c r="D4333" s="1">
        <v>41679</v>
      </c>
      <c r="E4333" s="1">
        <v>41829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3">
      <c r="A4334">
        <v>4333</v>
      </c>
      <c r="B4334" t="s">
        <v>7415</v>
      </c>
      <c r="C4334">
        <v>2014</v>
      </c>
      <c r="D4334" s="1">
        <v>41679</v>
      </c>
      <c r="E4334" s="1">
        <v>41829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3">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3">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3">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3">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3">
      <c r="A4339">
        <v>4338</v>
      </c>
      <c r="B4339" t="s">
        <v>7426</v>
      </c>
      <c r="C4339">
        <v>2012</v>
      </c>
      <c r="D4339" s="1">
        <v>41240</v>
      </c>
      <c r="E4339" s="1">
        <v>40920</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3">
      <c r="A4340">
        <v>4339</v>
      </c>
      <c r="B4340" t="s">
        <v>7426</v>
      </c>
      <c r="C4340">
        <v>2012</v>
      </c>
      <c r="D4340" s="1">
        <v>41240</v>
      </c>
      <c r="E4340" s="1">
        <v>40920</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3">
      <c r="A4341">
        <v>4340</v>
      </c>
      <c r="B4341" t="s">
        <v>7427</v>
      </c>
      <c r="C4341">
        <v>2014</v>
      </c>
      <c r="D4341" s="1">
        <v>41879</v>
      </c>
      <c r="E4341" s="1">
        <v>41679</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3">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3">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3">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3">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3">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3">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3">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3">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3">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3">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3">
      <c r="A4352">
        <v>4351</v>
      </c>
      <c r="B4352" t="s">
        <v>7436</v>
      </c>
      <c r="C4352">
        <v>2014</v>
      </c>
      <c r="D4352" s="1">
        <v>41977</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3">
      <c r="A4353">
        <v>4352</v>
      </c>
      <c r="B4353" t="s">
        <v>7436</v>
      </c>
      <c r="C4353">
        <v>2014</v>
      </c>
      <c r="D4353" s="1">
        <v>41977</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3">
      <c r="A4354">
        <v>4353</v>
      </c>
      <c r="B4354" t="s">
        <v>7437</v>
      </c>
      <c r="C4354">
        <v>2014</v>
      </c>
      <c r="D4354" s="1">
        <v>41955</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3">
      <c r="A4355">
        <v>4354</v>
      </c>
      <c r="B4355" t="s">
        <v>7437</v>
      </c>
      <c r="C4355">
        <v>2014</v>
      </c>
      <c r="D4355" s="1">
        <v>41955</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3">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3">
      <c r="A4357">
        <v>4356</v>
      </c>
      <c r="B4357" t="s">
        <v>7441</v>
      </c>
      <c r="C4357">
        <v>2012</v>
      </c>
      <c r="D4357" s="1">
        <v>41011</v>
      </c>
      <c r="E4357" s="1">
        <v>41102</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3">
      <c r="A4358">
        <v>4357</v>
      </c>
      <c r="B4358" t="s">
        <v>7441</v>
      </c>
      <c r="C4358">
        <v>2012</v>
      </c>
      <c r="D4358" s="1">
        <v>41011</v>
      </c>
      <c r="E4358" s="1">
        <v>41102</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3">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3">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3">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3">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3">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3">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3">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3">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3">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3">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3">
      <c r="A4369">
        <v>4368</v>
      </c>
      <c r="B4369" t="s">
        <v>7449</v>
      </c>
      <c r="C4369">
        <v>2014</v>
      </c>
      <c r="D4369" s="1">
        <v>41982</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3">
      <c r="A4370">
        <v>4369</v>
      </c>
      <c r="B4370" t="s">
        <v>7449</v>
      </c>
      <c r="C4370">
        <v>2014</v>
      </c>
      <c r="D4370" s="1">
        <v>41982</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3">
      <c r="A4371">
        <v>4370</v>
      </c>
      <c r="B4371" t="s">
        <v>7450</v>
      </c>
      <c r="C4371">
        <v>2013</v>
      </c>
      <c r="D4371" s="1">
        <v>41436</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3">
      <c r="A4372">
        <v>4371</v>
      </c>
      <c r="B4372" t="s">
        <v>7450</v>
      </c>
      <c r="C4372">
        <v>2013</v>
      </c>
      <c r="D4372" s="1">
        <v>41436</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3">
      <c r="A4373">
        <v>4372</v>
      </c>
      <c r="B4373" t="s">
        <v>7450</v>
      </c>
      <c r="C4373">
        <v>2013</v>
      </c>
      <c r="D4373" s="1">
        <v>41436</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3">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3">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3">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3">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3">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3">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3">
      <c r="A4380">
        <v>4379</v>
      </c>
      <c r="B4380" t="s">
        <v>7460</v>
      </c>
      <c r="C4380">
        <v>2012</v>
      </c>
      <c r="D4380" s="1">
        <v>41243</v>
      </c>
      <c r="E4380" s="1">
        <v>40951</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3">
      <c r="A4381">
        <v>4380</v>
      </c>
      <c r="B4381" t="s">
        <v>7460</v>
      </c>
      <c r="C4381">
        <v>2012</v>
      </c>
      <c r="D4381" s="1">
        <v>41243</v>
      </c>
      <c r="E4381" s="1">
        <v>40951</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3">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3">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3">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3">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3">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3">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3">
      <c r="A4388">
        <v>4387</v>
      </c>
      <c r="B4388" t="s">
        <v>7465</v>
      </c>
      <c r="C4388">
        <v>2013</v>
      </c>
      <c r="D4388" s="1">
        <v>41575</v>
      </c>
      <c r="E4388" s="1">
        <v>41344</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3">
      <c r="A4389">
        <v>4388</v>
      </c>
      <c r="B4389" t="s">
        <v>7465</v>
      </c>
      <c r="C4389">
        <v>2013</v>
      </c>
      <c r="D4389" s="1">
        <v>41575</v>
      </c>
      <c r="E4389" s="1">
        <v>41344</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3">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3">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3">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3">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3">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3">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3">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3">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3">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3">
      <c r="A4399">
        <v>4398</v>
      </c>
      <c r="B4399" t="s">
        <v>7470</v>
      </c>
      <c r="C4399">
        <v>2011</v>
      </c>
      <c r="D4399" s="1">
        <v>40731</v>
      </c>
      <c r="E4399" s="1">
        <v>40854</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3">
      <c r="A4400">
        <v>4399</v>
      </c>
      <c r="B4400" t="s">
        <v>7470</v>
      </c>
      <c r="C4400">
        <v>2011</v>
      </c>
      <c r="D4400" s="1">
        <v>40731</v>
      </c>
      <c r="E4400" s="1">
        <v>40854</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3">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3">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3">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3">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3">
      <c r="A4405">
        <v>4404</v>
      </c>
      <c r="B4405" t="s">
        <v>7475</v>
      </c>
      <c r="C4405">
        <v>2011</v>
      </c>
      <c r="D4405" s="1">
        <v>40583</v>
      </c>
      <c r="E4405" s="1">
        <v>40642</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3">
      <c r="A4406">
        <v>4405</v>
      </c>
      <c r="B4406" t="s">
        <v>7476</v>
      </c>
      <c r="C4406">
        <v>2012</v>
      </c>
      <c r="D4406" s="1">
        <v>41036</v>
      </c>
      <c r="E4406" s="1">
        <v>41189</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3">
      <c r="A4407">
        <v>4406</v>
      </c>
      <c r="B4407" t="s">
        <v>7476</v>
      </c>
      <c r="C4407">
        <v>2012</v>
      </c>
      <c r="D4407" s="1">
        <v>41036</v>
      </c>
      <c r="E4407" s="1">
        <v>41189</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3">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3">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3">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3">
      <c r="A4411">
        <v>4410</v>
      </c>
      <c r="B4411" t="s">
        <v>7478</v>
      </c>
      <c r="C4411">
        <v>2011</v>
      </c>
      <c r="D4411" s="1">
        <v>40699</v>
      </c>
      <c r="E4411" s="1">
        <v>40852</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3">
      <c r="A4412">
        <v>4411</v>
      </c>
      <c r="B4412" t="s">
        <v>7478</v>
      </c>
      <c r="C4412">
        <v>2011</v>
      </c>
      <c r="D4412" s="1">
        <v>40699</v>
      </c>
      <c r="E4412" s="1">
        <v>40852</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3">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3">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3">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3">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3">
      <c r="A4417">
        <v>4416</v>
      </c>
      <c r="B4417" t="s">
        <v>7481</v>
      </c>
      <c r="C4417">
        <v>2011</v>
      </c>
      <c r="D4417" s="1">
        <v>40876</v>
      </c>
      <c r="E4417" s="1">
        <v>40706</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3">
      <c r="A4418">
        <v>4417</v>
      </c>
      <c r="B4418" t="s">
        <v>7481</v>
      </c>
      <c r="C4418">
        <v>2011</v>
      </c>
      <c r="D4418" s="1">
        <v>40876</v>
      </c>
      <c r="E4418" s="1">
        <v>40706</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3">
      <c r="A4419">
        <v>4418</v>
      </c>
      <c r="B4419" t="s">
        <v>7482</v>
      </c>
      <c r="C4419">
        <v>2014</v>
      </c>
      <c r="D4419" s="1">
        <v>41916</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3">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3">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3">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3">
      <c r="A4423">
        <v>4422</v>
      </c>
      <c r="B4423" t="s">
        <v>7486</v>
      </c>
      <c r="C4423">
        <v>2011</v>
      </c>
      <c r="D4423" s="1">
        <v>40636</v>
      </c>
      <c r="E4423" s="1">
        <v>40789</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3">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3">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3">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3">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3">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3">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3">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3">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3">
      <c r="A4432">
        <v>4431</v>
      </c>
      <c r="B4432" t="s">
        <v>7495</v>
      </c>
      <c r="C4432">
        <v>2013</v>
      </c>
      <c r="D4432" s="1">
        <v>41375</v>
      </c>
      <c r="E4432" s="1">
        <v>41528</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3">
      <c r="A4433">
        <v>4432</v>
      </c>
      <c r="B4433" t="s">
        <v>7495</v>
      </c>
      <c r="C4433">
        <v>2013</v>
      </c>
      <c r="D4433" s="1">
        <v>41375</v>
      </c>
      <c r="E4433" s="1">
        <v>41528</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3">
      <c r="A4434">
        <v>4433</v>
      </c>
      <c r="B4434" t="s">
        <v>7495</v>
      </c>
      <c r="C4434">
        <v>2013</v>
      </c>
      <c r="D4434" s="1">
        <v>41375</v>
      </c>
      <c r="E4434" s="1">
        <v>41528</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3">
      <c r="A4435">
        <v>4434</v>
      </c>
      <c r="B4435" t="s">
        <v>7495</v>
      </c>
      <c r="C4435">
        <v>2013</v>
      </c>
      <c r="D4435" s="1">
        <v>41375</v>
      </c>
      <c r="E4435" s="1">
        <v>41528</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3">
      <c r="A4436">
        <v>4435</v>
      </c>
      <c r="B4436" t="s">
        <v>7495</v>
      </c>
      <c r="C4436">
        <v>2013</v>
      </c>
      <c r="D4436" s="1">
        <v>41375</v>
      </c>
      <c r="E4436" s="1">
        <v>41528</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3">
      <c r="A4437">
        <v>4436</v>
      </c>
      <c r="B4437" t="s">
        <v>7498</v>
      </c>
      <c r="C4437">
        <v>2013</v>
      </c>
      <c r="D4437" s="1">
        <v>41369</v>
      </c>
      <c r="E4437" s="1">
        <v>41522</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3">
      <c r="A4438">
        <v>4437</v>
      </c>
      <c r="B4438" t="s">
        <v>7498</v>
      </c>
      <c r="C4438">
        <v>2013</v>
      </c>
      <c r="D4438" s="1">
        <v>41369</v>
      </c>
      <c r="E4438" s="1">
        <v>41522</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3">
      <c r="A4439">
        <v>4438</v>
      </c>
      <c r="B4439" t="s">
        <v>7498</v>
      </c>
      <c r="C4439">
        <v>2013</v>
      </c>
      <c r="D4439" s="1">
        <v>41369</v>
      </c>
      <c r="E4439" s="1">
        <v>41522</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3">
      <c r="A4440">
        <v>4439</v>
      </c>
      <c r="B4440" t="s">
        <v>7501</v>
      </c>
      <c r="C4440">
        <v>2013</v>
      </c>
      <c r="D4440" s="1">
        <v>41636</v>
      </c>
      <c r="E4440" s="1">
        <v>41699</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3">
      <c r="A4441">
        <v>4440</v>
      </c>
      <c r="B4441" t="s">
        <v>7501</v>
      </c>
      <c r="C4441">
        <v>2013</v>
      </c>
      <c r="D4441" s="1">
        <v>41636</v>
      </c>
      <c r="E4441" s="1">
        <v>41699</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3">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3">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3">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3">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3">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3">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3">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3">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3">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3">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3">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3">
      <c r="A4453">
        <v>4452</v>
      </c>
      <c r="B4453" t="s">
        <v>7509</v>
      </c>
      <c r="C4453">
        <v>2013</v>
      </c>
      <c r="D4453" s="1">
        <v>41401</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3">
      <c r="A4454">
        <v>4453</v>
      </c>
      <c r="B4454" t="s">
        <v>7509</v>
      </c>
      <c r="C4454">
        <v>2013</v>
      </c>
      <c r="D4454" s="1">
        <v>41401</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3">
      <c r="A4455">
        <v>4454</v>
      </c>
      <c r="B4455" t="s">
        <v>7509</v>
      </c>
      <c r="C4455">
        <v>2013</v>
      </c>
      <c r="D4455" s="1">
        <v>41401</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3">
      <c r="A4456">
        <v>4455</v>
      </c>
      <c r="B4456" t="s">
        <v>7509</v>
      </c>
      <c r="C4456">
        <v>2013</v>
      </c>
      <c r="D4456" s="1">
        <v>41401</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3">
      <c r="A4457">
        <v>4456</v>
      </c>
      <c r="B4457" t="s">
        <v>7512</v>
      </c>
      <c r="C4457">
        <v>2012</v>
      </c>
      <c r="D4457" s="1">
        <v>40977</v>
      </c>
      <c r="E4457" s="1">
        <v>41130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3">
      <c r="A4458">
        <v>4457</v>
      </c>
      <c r="B4458" t="s">
        <v>7512</v>
      </c>
      <c r="C4458">
        <v>2012</v>
      </c>
      <c r="D4458" s="1">
        <v>40977</v>
      </c>
      <c r="E4458" s="1">
        <v>41130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3">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3">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3">
      <c r="A4461">
        <v>4460</v>
      </c>
      <c r="B4461" t="s">
        <v>7515</v>
      </c>
      <c r="C4461">
        <v>2014</v>
      </c>
      <c r="D4461" s="1">
        <v>41911</v>
      </c>
      <c r="E4461" s="1">
        <v>41680</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3">
      <c r="A4462">
        <v>4461</v>
      </c>
      <c r="B4462" t="s">
        <v>7515</v>
      </c>
      <c r="C4462">
        <v>2014</v>
      </c>
      <c r="D4462" s="1">
        <v>41911</v>
      </c>
      <c r="E4462" s="1">
        <v>41680</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3">
      <c r="A4463">
        <v>4462</v>
      </c>
      <c r="B4463" t="s">
        <v>7515</v>
      </c>
      <c r="C4463">
        <v>2014</v>
      </c>
      <c r="D4463" s="1">
        <v>41911</v>
      </c>
      <c r="E4463" s="1">
        <v>41680</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3">
      <c r="A4464">
        <v>4463</v>
      </c>
      <c r="B4464" t="s">
        <v>7515</v>
      </c>
      <c r="C4464">
        <v>2014</v>
      </c>
      <c r="D4464" s="1">
        <v>41911</v>
      </c>
      <c r="E4464" s="1">
        <v>41680</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3">
      <c r="A4465">
        <v>4464</v>
      </c>
      <c r="B4465" t="s">
        <v>7515</v>
      </c>
      <c r="C4465">
        <v>2014</v>
      </c>
      <c r="D4465" s="1">
        <v>41911</v>
      </c>
      <c r="E4465" s="1">
        <v>41680</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3">
      <c r="A4466">
        <v>4465</v>
      </c>
      <c r="B4466" t="s">
        <v>7515</v>
      </c>
      <c r="C4466">
        <v>2014</v>
      </c>
      <c r="D4466" s="1">
        <v>41911</v>
      </c>
      <c r="E4466" s="1">
        <v>41680</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3">
      <c r="A4467">
        <v>4466</v>
      </c>
      <c r="B4467" t="s">
        <v>7518</v>
      </c>
      <c r="C4467">
        <v>2012</v>
      </c>
      <c r="D4467" s="1">
        <v>41098</v>
      </c>
      <c r="E4467" s="1">
        <v>41221</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3">
      <c r="A4468">
        <v>4467</v>
      </c>
      <c r="B4468" t="s">
        <v>7519</v>
      </c>
      <c r="C4468">
        <v>2014</v>
      </c>
      <c r="D4468" s="1">
        <v>41968</v>
      </c>
      <c r="E4468" s="1">
        <v>41682</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3">
      <c r="A4469">
        <v>4468</v>
      </c>
      <c r="B4469" t="s">
        <v>7519</v>
      </c>
      <c r="C4469">
        <v>2014</v>
      </c>
      <c r="D4469" s="1">
        <v>41968</v>
      </c>
      <c r="E4469" s="1">
        <v>41682</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3">
      <c r="A4470">
        <v>4469</v>
      </c>
      <c r="B4470" t="s">
        <v>7519</v>
      </c>
      <c r="C4470">
        <v>2014</v>
      </c>
      <c r="D4470" s="1">
        <v>41968</v>
      </c>
      <c r="E4470" s="1">
        <v>41682</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3">
      <c r="A4471">
        <v>4470</v>
      </c>
      <c r="B4471" t="s">
        <v>7519</v>
      </c>
      <c r="C4471">
        <v>2014</v>
      </c>
      <c r="D4471" s="1">
        <v>41968</v>
      </c>
      <c r="E4471" s="1">
        <v>41682</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3">
      <c r="A4472">
        <v>4471</v>
      </c>
      <c r="B4472" t="s">
        <v>7520</v>
      </c>
      <c r="C4472">
        <v>2014</v>
      </c>
      <c r="D4472" s="1">
        <v>41887</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3">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3">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3">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3">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3">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3">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3">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3">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3">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3">
      <c r="A4482">
        <v>4481</v>
      </c>
      <c r="B4482" t="s">
        <v>7532</v>
      </c>
      <c r="C4482">
        <v>2013</v>
      </c>
      <c r="D4482" s="1">
        <v>41375</v>
      </c>
      <c r="E4482" s="1">
        <v>41528</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3">
      <c r="A4483">
        <v>4482</v>
      </c>
      <c r="B4483" t="s">
        <v>7532</v>
      </c>
      <c r="C4483">
        <v>2013</v>
      </c>
      <c r="D4483" s="1">
        <v>41375</v>
      </c>
      <c r="E4483" s="1">
        <v>41528</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3">
      <c r="A4484">
        <v>4483</v>
      </c>
      <c r="B4484" t="s">
        <v>7532</v>
      </c>
      <c r="C4484">
        <v>2013</v>
      </c>
      <c r="D4484" s="1">
        <v>41375</v>
      </c>
      <c r="E4484" s="1">
        <v>41528</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3">
      <c r="A4485">
        <v>4484</v>
      </c>
      <c r="B4485" t="s">
        <v>7532</v>
      </c>
      <c r="C4485">
        <v>2013</v>
      </c>
      <c r="D4485" s="1">
        <v>41375</v>
      </c>
      <c r="E4485" s="1">
        <v>41528</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3">
      <c r="A4486">
        <v>4485</v>
      </c>
      <c r="B4486" t="s">
        <v>7532</v>
      </c>
      <c r="C4486">
        <v>2013</v>
      </c>
      <c r="D4486" s="1">
        <v>41375</v>
      </c>
      <c r="E4486" s="1">
        <v>41528</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3">
      <c r="A4487">
        <v>4486</v>
      </c>
      <c r="B4487" t="s">
        <v>7532</v>
      </c>
      <c r="C4487">
        <v>2013</v>
      </c>
      <c r="D4487" s="1">
        <v>41375</v>
      </c>
      <c r="E4487" s="1">
        <v>41528</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3">
      <c r="A4488">
        <v>4487</v>
      </c>
      <c r="B4488" t="s">
        <v>7532</v>
      </c>
      <c r="C4488">
        <v>2013</v>
      </c>
      <c r="D4488" s="1">
        <v>41375</v>
      </c>
      <c r="E4488" s="1">
        <v>41528</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3">
      <c r="A4489">
        <v>4488</v>
      </c>
      <c r="B4489" t="s">
        <v>7535</v>
      </c>
      <c r="C4489">
        <v>2012</v>
      </c>
      <c r="D4489" s="1">
        <v>41038</v>
      </c>
      <c r="E4489" s="1">
        <v>41222</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3">
      <c r="A4490">
        <v>4489</v>
      </c>
      <c r="B4490" t="s">
        <v>7535</v>
      </c>
      <c r="C4490">
        <v>2012</v>
      </c>
      <c r="D4490" s="1">
        <v>41038</v>
      </c>
      <c r="E4490" s="1">
        <v>41222</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3">
      <c r="A4491">
        <v>4490</v>
      </c>
      <c r="B4491" t="s">
        <v>7535</v>
      </c>
      <c r="C4491">
        <v>2012</v>
      </c>
      <c r="D4491" s="1">
        <v>41038</v>
      </c>
      <c r="E4491" s="1">
        <v>41222</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3">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3">
      <c r="A4493">
        <v>4492</v>
      </c>
      <c r="B4493" t="s">
        <v>7537</v>
      </c>
      <c r="C4493">
        <v>2011</v>
      </c>
      <c r="D4493" s="1">
        <v>40555</v>
      </c>
      <c r="E4493" s="1">
        <v>40614</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3">
      <c r="A4494">
        <v>4493</v>
      </c>
      <c r="B4494" t="s">
        <v>7537</v>
      </c>
      <c r="C4494">
        <v>2011</v>
      </c>
      <c r="D4494" s="1">
        <v>40555</v>
      </c>
      <c r="E4494" s="1">
        <v>40614</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3">
      <c r="A4495">
        <v>4494</v>
      </c>
      <c r="B4495" t="s">
        <v>7537</v>
      </c>
      <c r="C4495">
        <v>2011</v>
      </c>
      <c r="D4495" s="1">
        <v>40555</v>
      </c>
      <c r="E4495" s="1">
        <v>40614</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3">
      <c r="A4496">
        <v>4495</v>
      </c>
      <c r="B4496" t="s">
        <v>7537</v>
      </c>
      <c r="C4496">
        <v>2011</v>
      </c>
      <c r="D4496" s="1">
        <v>40555</v>
      </c>
      <c r="E4496" s="1">
        <v>40614</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3">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3">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3">
      <c r="A4499">
        <v>4498</v>
      </c>
      <c r="B4499" t="s">
        <v>7539</v>
      </c>
      <c r="C4499">
        <v>2014</v>
      </c>
      <c r="D4499" s="1">
        <v>41710</v>
      </c>
      <c r="E4499" s="1">
        <v>41924</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3">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3">
      <c r="A4501">
        <v>4500</v>
      </c>
      <c r="B4501" t="s">
        <v>7543</v>
      </c>
      <c r="C4501">
        <v>2013</v>
      </c>
      <c r="D4501" s="1">
        <v>41582</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3">
      <c r="A4502">
        <v>4501</v>
      </c>
      <c r="B4502" t="s">
        <v>7543</v>
      </c>
      <c r="C4502">
        <v>2013</v>
      </c>
      <c r="D4502" s="1">
        <v>41582</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3">
      <c r="A4503">
        <v>4502</v>
      </c>
      <c r="B4503" t="s">
        <v>7544</v>
      </c>
      <c r="C4503">
        <v>2011</v>
      </c>
      <c r="D4503" s="1">
        <v>40724</v>
      </c>
      <c r="E4503" s="1">
        <v>40640</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3">
      <c r="A4504">
        <v>4503</v>
      </c>
      <c r="B4504" t="s">
        <v>7544</v>
      </c>
      <c r="C4504">
        <v>2011</v>
      </c>
      <c r="D4504" s="1">
        <v>40724</v>
      </c>
      <c r="E4504" s="1">
        <v>40640</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3">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3">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3">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3">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3">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3">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3">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3">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3">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3">
      <c r="A4514">
        <v>4513</v>
      </c>
      <c r="B4514" t="s">
        <v>7552</v>
      </c>
      <c r="C4514">
        <v>2013</v>
      </c>
      <c r="D4514" s="1">
        <v>41343</v>
      </c>
      <c r="E4514" s="1">
        <v>41374</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3">
      <c r="A4515">
        <v>4514</v>
      </c>
      <c r="B4515" t="s">
        <v>7553</v>
      </c>
      <c r="C4515">
        <v>2013</v>
      </c>
      <c r="D4515" s="1">
        <v>41464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3">
      <c r="A4516">
        <v>4515</v>
      </c>
      <c r="B4516" t="s">
        <v>7554</v>
      </c>
      <c r="C4516">
        <v>2013</v>
      </c>
      <c r="D4516" s="1">
        <v>41575</v>
      </c>
      <c r="E4516" s="1">
        <v>41316</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3">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3">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3">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3">
      <c r="A4520">
        <v>4519</v>
      </c>
      <c r="B4520" t="s">
        <v>7560</v>
      </c>
      <c r="C4520">
        <v>2013</v>
      </c>
      <c r="D4520" s="1">
        <v>41543</v>
      </c>
      <c r="E4520" s="1">
        <v>41315</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3">
      <c r="A4521">
        <v>4520</v>
      </c>
      <c r="B4521" t="s">
        <v>7561</v>
      </c>
      <c r="C4521">
        <v>2014</v>
      </c>
      <c r="D4521" s="1">
        <v>41949</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3">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3">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3">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3">
      <c r="A4525">
        <v>4524</v>
      </c>
      <c r="B4525" t="s">
        <v>7566</v>
      </c>
      <c r="C4525">
        <v>2011</v>
      </c>
      <c r="D4525" s="1">
        <v>40585</v>
      </c>
      <c r="E4525" s="1">
        <v>40705</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3">
      <c r="A4526">
        <v>4525</v>
      </c>
      <c r="B4526" t="s">
        <v>7566</v>
      </c>
      <c r="C4526">
        <v>2011</v>
      </c>
      <c r="D4526" s="1">
        <v>40585</v>
      </c>
      <c r="E4526" s="1">
        <v>40705</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3">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3">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3">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3">
      <c r="A4530">
        <v>4529</v>
      </c>
      <c r="B4530" t="s">
        <v>7571</v>
      </c>
      <c r="C4530">
        <v>2014</v>
      </c>
      <c r="D4530" s="1">
        <v>41891</v>
      </c>
      <c r="E4530" s="1">
        <v>41952</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3">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3">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3">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3">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3">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3">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3">
      <c r="A4537">
        <v>4536</v>
      </c>
      <c r="B4537" t="s">
        <v>7576</v>
      </c>
      <c r="C4537">
        <v>2014</v>
      </c>
      <c r="D4537" s="1">
        <v>41889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3">
      <c r="A4538">
        <v>4537</v>
      </c>
      <c r="B4538" t="s">
        <v>7576</v>
      </c>
      <c r="C4538">
        <v>2014</v>
      </c>
      <c r="D4538" s="1">
        <v>41889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3">
      <c r="A4539">
        <v>4538</v>
      </c>
      <c r="B4539" t="s">
        <v>7576</v>
      </c>
      <c r="C4539">
        <v>2014</v>
      </c>
      <c r="D4539" s="1">
        <v>41889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3">
      <c r="A4540">
        <v>4539</v>
      </c>
      <c r="B4540" t="s">
        <v>7576</v>
      </c>
      <c r="C4540">
        <v>2014</v>
      </c>
      <c r="D4540" s="1">
        <v>41889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3">
      <c r="A4541">
        <v>4540</v>
      </c>
      <c r="B4541" t="s">
        <v>7577</v>
      </c>
      <c r="C4541">
        <v>2012</v>
      </c>
      <c r="D4541" s="1">
        <v>40966</v>
      </c>
      <c r="E4541" s="1">
        <v>40942</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3">
      <c r="A4542">
        <v>4541</v>
      </c>
      <c r="B4542" t="s">
        <v>7577</v>
      </c>
      <c r="C4542">
        <v>2012</v>
      </c>
      <c r="D4542" s="1">
        <v>40966</v>
      </c>
      <c r="E4542" s="1">
        <v>40942</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3">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3">
      <c r="A4544">
        <v>4543</v>
      </c>
      <c r="B4544" t="s">
        <v>7579</v>
      </c>
      <c r="C4544">
        <v>2014</v>
      </c>
      <c r="D4544" s="1">
        <v>41729</v>
      </c>
      <c r="E4544" s="1">
        <v>41643</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3">
      <c r="A4545">
        <v>4544</v>
      </c>
      <c r="B4545" t="s">
        <v>7584</v>
      </c>
      <c r="C4545">
        <v>2012</v>
      </c>
      <c r="D4545" s="1">
        <v>41250</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3">
      <c r="A4546">
        <v>4545</v>
      </c>
      <c r="B4546" t="s">
        <v>7584</v>
      </c>
      <c r="C4546">
        <v>2012</v>
      </c>
      <c r="D4546" s="1">
        <v>41250</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3">
      <c r="A4547">
        <v>4546</v>
      </c>
      <c r="B4547" t="s">
        <v>7584</v>
      </c>
      <c r="C4547">
        <v>2012</v>
      </c>
      <c r="D4547" s="1">
        <v>41250</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3">
      <c r="A4548">
        <v>4547</v>
      </c>
      <c r="B4548" t="s">
        <v>7584</v>
      </c>
      <c r="C4548">
        <v>2012</v>
      </c>
      <c r="D4548" s="1">
        <v>41250</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3">
      <c r="A4549">
        <v>4548</v>
      </c>
      <c r="B4549" t="s">
        <v>7584</v>
      </c>
      <c r="C4549">
        <v>2012</v>
      </c>
      <c r="D4549" s="1">
        <v>41250</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3">
      <c r="A4550">
        <v>4549</v>
      </c>
      <c r="B4550" t="s">
        <v>7584</v>
      </c>
      <c r="C4550">
        <v>2012</v>
      </c>
      <c r="D4550" s="1">
        <v>41250</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3">
      <c r="A4551">
        <v>4550</v>
      </c>
      <c r="B4551" t="s">
        <v>7584</v>
      </c>
      <c r="C4551">
        <v>2012</v>
      </c>
      <c r="D4551" s="1">
        <v>41250</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3">
      <c r="A4552">
        <v>4551</v>
      </c>
      <c r="B4552" t="s">
        <v>7585</v>
      </c>
      <c r="C4552">
        <v>2014</v>
      </c>
      <c r="D4552" s="1">
        <v>41644</v>
      </c>
      <c r="E4552" s="1">
        <v>41703</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3">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3">
      <c r="A4554">
        <v>4553</v>
      </c>
      <c r="B4554" t="s">
        <v>7589</v>
      </c>
      <c r="C4554">
        <v>2011</v>
      </c>
      <c r="D4554" s="1">
        <v>40904</v>
      </c>
      <c r="E4554" s="1">
        <v>40940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3">
      <c r="A4555">
        <v>4554</v>
      </c>
      <c r="B4555" t="s">
        <v>7589</v>
      </c>
      <c r="C4555">
        <v>2011</v>
      </c>
      <c r="D4555" s="1">
        <v>40904</v>
      </c>
      <c r="E4555" s="1">
        <v>40940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3">
      <c r="A4556">
        <v>4555</v>
      </c>
      <c r="B4556" t="s">
        <v>7590</v>
      </c>
      <c r="C4556">
        <v>2013</v>
      </c>
      <c r="D4556" s="1">
        <v>41332</v>
      </c>
      <c r="E4556" s="1">
        <v>41308</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3">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3">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3">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3">
      <c r="A4560">
        <v>4559</v>
      </c>
      <c r="B4560" t="s">
        <v>7594</v>
      </c>
      <c r="C4560">
        <v>2011</v>
      </c>
      <c r="D4560" s="1">
        <v>40908</v>
      </c>
      <c r="E4560" s="1">
        <v>41030</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3">
      <c r="A4561">
        <v>4560</v>
      </c>
      <c r="B4561" t="s">
        <v>7595</v>
      </c>
      <c r="C4561">
        <v>2011</v>
      </c>
      <c r="D4561" s="1">
        <v>40668</v>
      </c>
      <c r="E4561" s="1">
        <v>40760</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3">
      <c r="A4562">
        <v>4561</v>
      </c>
      <c r="B4562" t="s">
        <v>7596</v>
      </c>
      <c r="C4562">
        <v>2012</v>
      </c>
      <c r="D4562" s="1">
        <v>41011</v>
      </c>
      <c r="E4562" s="1">
        <v>41164</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3">
      <c r="A4563">
        <v>4562</v>
      </c>
      <c r="B4563" t="s">
        <v>7596</v>
      </c>
      <c r="C4563">
        <v>2012</v>
      </c>
      <c r="D4563" s="1">
        <v>41011</v>
      </c>
      <c r="E4563" s="1">
        <v>41164</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3">
      <c r="A4564">
        <v>4563</v>
      </c>
      <c r="B4564" t="s">
        <v>7596</v>
      </c>
      <c r="C4564">
        <v>2012</v>
      </c>
      <c r="D4564" s="1">
        <v>41011</v>
      </c>
      <c r="E4564" s="1">
        <v>41164</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3">
      <c r="A4565">
        <v>4564</v>
      </c>
      <c r="B4565" t="s">
        <v>7601</v>
      </c>
      <c r="C4565">
        <v>2014</v>
      </c>
      <c r="D4565" s="1">
        <v>41909</v>
      </c>
      <c r="E4565" s="1">
        <v>41649</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3">
      <c r="A4566">
        <v>4565</v>
      </c>
      <c r="B4566" t="s">
        <v>7602</v>
      </c>
      <c r="C4566">
        <v>2011</v>
      </c>
      <c r="D4566" s="1">
        <v>40798</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3">
      <c r="A4567">
        <v>4566</v>
      </c>
      <c r="B4567" t="s">
        <v>7603</v>
      </c>
      <c r="C4567">
        <v>2014</v>
      </c>
      <c r="D4567" s="1">
        <v>41741</v>
      </c>
      <c r="E4567" s="1">
        <v>41955</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3">
      <c r="A4568">
        <v>4567</v>
      </c>
      <c r="B4568" t="s">
        <v>7603</v>
      </c>
      <c r="C4568">
        <v>2014</v>
      </c>
      <c r="D4568" s="1">
        <v>41741</v>
      </c>
      <c r="E4568" s="1">
        <v>41955</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3">
      <c r="A4569">
        <v>4568</v>
      </c>
      <c r="B4569" t="s">
        <v>7603</v>
      </c>
      <c r="C4569">
        <v>2014</v>
      </c>
      <c r="D4569" s="1">
        <v>41741</v>
      </c>
      <c r="E4569" s="1">
        <v>41955</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3">
      <c r="A4570">
        <v>4569</v>
      </c>
      <c r="B4570" t="s">
        <v>7604</v>
      </c>
      <c r="C4570">
        <v>2012</v>
      </c>
      <c r="D4570" s="1">
        <v>41132</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3">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3">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3">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3">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3">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3">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3">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3">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3">
      <c r="A4579">
        <v>4578</v>
      </c>
      <c r="B4579" t="s">
        <v>7611</v>
      </c>
      <c r="C4579">
        <v>2011</v>
      </c>
      <c r="D4579" s="1">
        <v>40851</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3">
      <c r="A4580">
        <v>4579</v>
      </c>
      <c r="B4580" t="s">
        <v>7613</v>
      </c>
      <c r="C4580">
        <v>2012</v>
      </c>
      <c r="D4580" s="1">
        <v>41158</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3">
      <c r="A4581">
        <v>4580</v>
      </c>
      <c r="B4581" t="s">
        <v>7614</v>
      </c>
      <c r="C4581">
        <v>2011</v>
      </c>
      <c r="D4581" s="1">
        <v>40751</v>
      </c>
      <c r="E4581" s="1">
        <v>40582</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3">
      <c r="A4582">
        <v>4581</v>
      </c>
      <c r="B4582" t="s">
        <v>7617</v>
      </c>
      <c r="C4582">
        <v>2012</v>
      </c>
      <c r="D4582" s="1">
        <v>41121</v>
      </c>
      <c r="E4582" s="1">
        <v>41068</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3">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3">
      <c r="A4584">
        <v>4583</v>
      </c>
      <c r="B4584" t="s">
        <v>7622</v>
      </c>
      <c r="C4584">
        <v>2013</v>
      </c>
      <c r="D4584" s="1">
        <v>41584</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3">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3">
      <c r="A4586">
        <v>4585</v>
      </c>
      <c r="B4586" t="s">
        <v>7626</v>
      </c>
      <c r="C4586">
        <v>2014</v>
      </c>
      <c r="D4586" s="1">
        <v>41709</v>
      </c>
      <c r="E4586" s="1">
        <v>41770</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3">
      <c r="A4587">
        <v>4586</v>
      </c>
      <c r="B4587" t="s">
        <v>7626</v>
      </c>
      <c r="C4587">
        <v>2014</v>
      </c>
      <c r="D4587" s="1">
        <v>41709</v>
      </c>
      <c r="E4587" s="1">
        <v>41770</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3">
      <c r="A4588">
        <v>4587</v>
      </c>
      <c r="B4588" t="s">
        <v>7626</v>
      </c>
      <c r="C4588">
        <v>2014</v>
      </c>
      <c r="D4588" s="1">
        <v>41709</v>
      </c>
      <c r="E4588" s="1">
        <v>41770</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3">
      <c r="A4589">
        <v>4588</v>
      </c>
      <c r="B4589" t="s">
        <v>7626</v>
      </c>
      <c r="C4589">
        <v>2014</v>
      </c>
      <c r="D4589" s="1">
        <v>41709</v>
      </c>
      <c r="E4589" s="1">
        <v>41770</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3">
      <c r="A4590">
        <v>4589</v>
      </c>
      <c r="B4590" t="s">
        <v>7626</v>
      </c>
      <c r="C4590">
        <v>2014</v>
      </c>
      <c r="D4590" s="1">
        <v>41709</v>
      </c>
      <c r="E4590" s="1">
        <v>41770</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3">
      <c r="A4591">
        <v>4590</v>
      </c>
      <c r="B4591" t="s">
        <v>7626</v>
      </c>
      <c r="C4591">
        <v>2014</v>
      </c>
      <c r="D4591" s="1">
        <v>41709</v>
      </c>
      <c r="E4591" s="1">
        <v>41770</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3">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3">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3">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3">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3">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3">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3">
      <c r="A4598">
        <v>4597</v>
      </c>
      <c r="B4598" t="s">
        <v>7635</v>
      </c>
      <c r="C4598">
        <v>2013</v>
      </c>
      <c r="D4598" s="1">
        <v>41437</v>
      </c>
      <c r="E4598" s="1">
        <v>41590</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3">
      <c r="A4599">
        <v>4598</v>
      </c>
      <c r="B4599" t="s">
        <v>7636</v>
      </c>
      <c r="C4599">
        <v>2014</v>
      </c>
      <c r="D4599" s="1">
        <v>41880</v>
      </c>
      <c r="E4599" s="1">
        <v>41679</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3">
      <c r="A4600">
        <v>4599</v>
      </c>
      <c r="B4600" t="s">
        <v>7636</v>
      </c>
      <c r="C4600">
        <v>2014</v>
      </c>
      <c r="D4600" s="1">
        <v>41880</v>
      </c>
      <c r="E4600" s="1">
        <v>41679</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3">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3">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3">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3">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3">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3">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3">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3">
      <c r="A4608">
        <v>4607</v>
      </c>
      <c r="B4608" t="s">
        <v>7641</v>
      </c>
      <c r="C4608">
        <v>2012</v>
      </c>
      <c r="D4608" s="1">
        <v>41057</v>
      </c>
      <c r="E4608" s="1">
        <v>40945</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3">
      <c r="A4609">
        <v>4608</v>
      </c>
      <c r="B4609" t="s">
        <v>7641</v>
      </c>
      <c r="C4609">
        <v>2012</v>
      </c>
      <c r="D4609" s="1">
        <v>41057</v>
      </c>
      <c r="E4609" s="1">
        <v>40945</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3">
      <c r="A4610">
        <v>4609</v>
      </c>
      <c r="B4610" t="s">
        <v>7641</v>
      </c>
      <c r="C4610">
        <v>2012</v>
      </c>
      <c r="D4610" s="1">
        <v>41057</v>
      </c>
      <c r="E4610" s="1">
        <v>40945</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3">
      <c r="A4611">
        <v>4610</v>
      </c>
      <c r="B4611" t="s">
        <v>7641</v>
      </c>
      <c r="C4611">
        <v>2012</v>
      </c>
      <c r="D4611" s="1">
        <v>41057</v>
      </c>
      <c r="E4611" s="1">
        <v>40945</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3">
      <c r="A4612">
        <v>4611</v>
      </c>
      <c r="B4612" t="s">
        <v>7642</v>
      </c>
      <c r="C4612">
        <v>2014</v>
      </c>
      <c r="D4612" s="1">
        <v>41923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3">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3">
      <c r="A4614">
        <v>4613</v>
      </c>
      <c r="B4614" t="s">
        <v>7644</v>
      </c>
      <c r="C4614">
        <v>2014</v>
      </c>
      <c r="D4614" s="1">
        <v>41640</v>
      </c>
      <c r="E4614" s="1">
        <v>41821</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3">
      <c r="A4615">
        <v>4614</v>
      </c>
      <c r="B4615" t="s">
        <v>7644</v>
      </c>
      <c r="C4615">
        <v>2014</v>
      </c>
      <c r="D4615" s="1">
        <v>41640</v>
      </c>
      <c r="E4615" s="1">
        <v>41821</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3">
      <c r="A4616">
        <v>4615</v>
      </c>
      <c r="B4616" t="s">
        <v>7645</v>
      </c>
      <c r="C4616">
        <v>2013</v>
      </c>
      <c r="D4616" s="1">
        <v>41434</v>
      </c>
      <c r="E4616" s="1">
        <v>41587</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3">
      <c r="A4617">
        <v>4616</v>
      </c>
      <c r="B4617" t="s">
        <v>7645</v>
      </c>
      <c r="C4617">
        <v>2013</v>
      </c>
      <c r="D4617" s="1">
        <v>41434</v>
      </c>
      <c r="E4617" s="1">
        <v>41587</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3">
      <c r="A4618">
        <v>4617</v>
      </c>
      <c r="B4618" t="s">
        <v>7646</v>
      </c>
      <c r="C4618">
        <v>2012</v>
      </c>
      <c r="D4618" s="1">
        <v>41008</v>
      </c>
      <c r="E4618" s="1">
        <v>41099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3">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3">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3">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3">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3">
      <c r="A4623">
        <v>4622</v>
      </c>
      <c r="B4623" t="s">
        <v>7649</v>
      </c>
      <c r="C4623">
        <v>2012</v>
      </c>
      <c r="D4623" s="1">
        <v>41039</v>
      </c>
      <c r="E4623" s="1">
        <v>41131</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3">
      <c r="A4624">
        <v>4623</v>
      </c>
      <c r="B4624" t="s">
        <v>7650</v>
      </c>
      <c r="C4624">
        <v>2014</v>
      </c>
      <c r="D4624" s="1">
        <v>41921</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3">
      <c r="A4625">
        <v>4624</v>
      </c>
      <c r="B4625" t="s">
        <v>7650</v>
      </c>
      <c r="C4625">
        <v>2014</v>
      </c>
      <c r="D4625" s="1">
        <v>41921</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3">
      <c r="A4626">
        <v>4625</v>
      </c>
      <c r="B4626" t="s">
        <v>7650</v>
      </c>
      <c r="C4626">
        <v>2014</v>
      </c>
      <c r="D4626" s="1">
        <v>41921</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3">
      <c r="A4627">
        <v>4626</v>
      </c>
      <c r="B4627" t="s">
        <v>7650</v>
      </c>
      <c r="C4627">
        <v>2014</v>
      </c>
      <c r="D4627" s="1">
        <v>41921</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3">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3">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3">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3">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3">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3">
      <c r="A4633">
        <v>4632</v>
      </c>
      <c r="B4633" t="s">
        <v>7655</v>
      </c>
      <c r="C4633">
        <v>2014</v>
      </c>
      <c r="D4633" s="1">
        <v>41737</v>
      </c>
      <c r="E4633" s="1">
        <v>41890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3">
      <c r="A4634">
        <v>4633</v>
      </c>
      <c r="B4634" t="s">
        <v>7655</v>
      </c>
      <c r="C4634">
        <v>2014</v>
      </c>
      <c r="D4634" s="1">
        <v>41737</v>
      </c>
      <c r="E4634" s="1">
        <v>41890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3">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3">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3">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3">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3">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3">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3">
      <c r="A4641">
        <v>4640</v>
      </c>
      <c r="B4641" t="s">
        <v>7661</v>
      </c>
      <c r="C4641">
        <v>2013</v>
      </c>
      <c r="D4641" s="1">
        <v>41617</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3">
      <c r="A4642">
        <v>4641</v>
      </c>
      <c r="B4642" t="s">
        <v>7661</v>
      </c>
      <c r="C4642">
        <v>2013</v>
      </c>
      <c r="D4642" s="1">
        <v>41617</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3">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3">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3">
      <c r="A4645">
        <v>4644</v>
      </c>
      <c r="B4645" t="s">
        <v>7667</v>
      </c>
      <c r="C4645">
        <v>2012</v>
      </c>
      <c r="D4645" s="1">
        <v>40947</v>
      </c>
      <c r="E4645" s="1">
        <v>41068</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3">
      <c r="A4646">
        <v>4645</v>
      </c>
      <c r="B4646" t="s">
        <v>7667</v>
      </c>
      <c r="C4646">
        <v>2012</v>
      </c>
      <c r="D4646" s="1">
        <v>40947</v>
      </c>
      <c r="E4646" s="1">
        <v>41068</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3">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3">
      <c r="A4648">
        <v>4647</v>
      </c>
      <c r="B4648" t="s">
        <v>7669</v>
      </c>
      <c r="C4648">
        <v>2011</v>
      </c>
      <c r="D4648" s="1">
        <v>40693</v>
      </c>
      <c r="E4648" s="1">
        <v>40669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3">
      <c r="A4649">
        <v>4648</v>
      </c>
      <c r="B4649" t="s">
        <v>7670</v>
      </c>
      <c r="C4649">
        <v>2013</v>
      </c>
      <c r="D4649" s="1">
        <v>41391</v>
      </c>
      <c r="E4649" s="1">
        <v>41310</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3">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3">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3">
      <c r="A4652">
        <v>4651</v>
      </c>
      <c r="B4652" t="s">
        <v>7676</v>
      </c>
      <c r="C4652">
        <v>2014</v>
      </c>
      <c r="D4652" s="1">
        <v>41886</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3">
      <c r="A4653">
        <v>4652</v>
      </c>
      <c r="B4653" t="s">
        <v>7676</v>
      </c>
      <c r="C4653">
        <v>2014</v>
      </c>
      <c r="D4653" s="1">
        <v>41886</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3">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3">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3">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3">
      <c r="A4657">
        <v>4656</v>
      </c>
      <c r="B4657" t="s">
        <v>7679</v>
      </c>
      <c r="C4657">
        <v>2011</v>
      </c>
      <c r="D4657" s="1">
        <v>40668</v>
      </c>
      <c r="E4657" s="1">
        <v>40821</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3">
      <c r="A4658">
        <v>4657</v>
      </c>
      <c r="B4658" t="s">
        <v>7680</v>
      </c>
      <c r="C4658">
        <v>2012</v>
      </c>
      <c r="D4658" s="1">
        <v>40973</v>
      </c>
      <c r="E4658" s="1">
        <v>41095</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3">
      <c r="A4659">
        <v>4658</v>
      </c>
      <c r="B4659" t="s">
        <v>7680</v>
      </c>
      <c r="C4659">
        <v>2012</v>
      </c>
      <c r="D4659" s="1">
        <v>40973</v>
      </c>
      <c r="E4659" s="1">
        <v>41095</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3">
      <c r="A4660">
        <v>4659</v>
      </c>
      <c r="B4660" t="s">
        <v>7680</v>
      </c>
      <c r="C4660">
        <v>2012</v>
      </c>
      <c r="D4660" s="1">
        <v>40973</v>
      </c>
      <c r="E4660" s="1">
        <v>41095</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3">
      <c r="A4661">
        <v>4660</v>
      </c>
      <c r="B4661" t="s">
        <v>7680</v>
      </c>
      <c r="C4661">
        <v>2012</v>
      </c>
      <c r="D4661" s="1">
        <v>40973</v>
      </c>
      <c r="E4661" s="1">
        <v>41095</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3">
      <c r="A4662">
        <v>4661</v>
      </c>
      <c r="B4662" t="s">
        <v>7680</v>
      </c>
      <c r="C4662">
        <v>2012</v>
      </c>
      <c r="D4662" s="1">
        <v>40973</v>
      </c>
      <c r="E4662" s="1">
        <v>41095</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3">
      <c r="A4663">
        <v>4662</v>
      </c>
      <c r="B4663" t="s">
        <v>7680</v>
      </c>
      <c r="C4663">
        <v>2012</v>
      </c>
      <c r="D4663" s="1">
        <v>40973</v>
      </c>
      <c r="E4663" s="1">
        <v>41095</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3">
      <c r="A4664">
        <v>4663</v>
      </c>
      <c r="B4664" t="s">
        <v>7680</v>
      </c>
      <c r="C4664">
        <v>2012</v>
      </c>
      <c r="D4664" s="1">
        <v>40973</v>
      </c>
      <c r="E4664" s="1">
        <v>41095</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3">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3">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3">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3">
      <c r="A4668">
        <v>4667</v>
      </c>
      <c r="B4668" t="s">
        <v>7685</v>
      </c>
      <c r="C4668">
        <v>2013</v>
      </c>
      <c r="D4668" s="1">
        <v>41548</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3">
      <c r="A4669">
        <v>4668</v>
      </c>
      <c r="B4669" t="s">
        <v>7685</v>
      </c>
      <c r="C4669">
        <v>2013</v>
      </c>
      <c r="D4669" s="1">
        <v>41548</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3">
      <c r="A4670">
        <v>4669</v>
      </c>
      <c r="B4670" t="s">
        <v>7686</v>
      </c>
      <c r="C4670">
        <v>2014</v>
      </c>
      <c r="D4670" s="1">
        <v>41825</v>
      </c>
      <c r="E4670" s="1">
        <v>41978</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3">
      <c r="A4671">
        <v>4670</v>
      </c>
      <c r="B4671" t="s">
        <v>7686</v>
      </c>
      <c r="C4671">
        <v>2014</v>
      </c>
      <c r="D4671" s="1">
        <v>41825</v>
      </c>
      <c r="E4671" s="1">
        <v>41978</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3">
      <c r="A4672">
        <v>4671</v>
      </c>
      <c r="B4672" t="s">
        <v>7686</v>
      </c>
      <c r="C4672">
        <v>2014</v>
      </c>
      <c r="D4672" s="1">
        <v>41825</v>
      </c>
      <c r="E4672" s="1">
        <v>41978</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3">
      <c r="A4673">
        <v>4672</v>
      </c>
      <c r="B4673" t="s">
        <v>7687</v>
      </c>
      <c r="C4673">
        <v>2013</v>
      </c>
      <c r="D4673" s="1">
        <v>41282</v>
      </c>
      <c r="E4673" s="1">
        <v>41463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3">
      <c r="A4674">
        <v>4673</v>
      </c>
      <c r="B4674" t="s">
        <v>7687</v>
      </c>
      <c r="C4674">
        <v>2013</v>
      </c>
      <c r="D4674" s="1">
        <v>41282</v>
      </c>
      <c r="E4674" s="1">
        <v>41463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3">
      <c r="A4675">
        <v>4674</v>
      </c>
      <c r="B4675" t="s">
        <v>7687</v>
      </c>
      <c r="C4675">
        <v>2013</v>
      </c>
      <c r="D4675" s="1">
        <v>41282</v>
      </c>
      <c r="E4675" s="1">
        <v>41463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3">
      <c r="A4676">
        <v>4675</v>
      </c>
      <c r="B4676" t="s">
        <v>7687</v>
      </c>
      <c r="C4676">
        <v>2013</v>
      </c>
      <c r="D4676" s="1">
        <v>41282</v>
      </c>
      <c r="E4676" s="1">
        <v>41463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3">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3">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3">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3">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3">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3">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3">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3">
      <c r="A4684">
        <v>4683</v>
      </c>
      <c r="B4684" t="s">
        <v>7694</v>
      </c>
      <c r="C4684">
        <v>2013</v>
      </c>
      <c r="D4684" s="1">
        <v>41317</v>
      </c>
      <c r="E4684" s="1">
        <v>41317</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3">
      <c r="A4685">
        <v>4684</v>
      </c>
      <c r="B4685" t="s">
        <v>7695</v>
      </c>
      <c r="C4685">
        <v>2013</v>
      </c>
      <c r="D4685" s="1">
        <v>41516</v>
      </c>
      <c r="E4685" s="1">
        <v>41373</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3">
      <c r="A4686">
        <v>4685</v>
      </c>
      <c r="B4686" t="s">
        <v>7695</v>
      </c>
      <c r="C4686">
        <v>2013</v>
      </c>
      <c r="D4686" s="1">
        <v>41516</v>
      </c>
      <c r="E4686" s="1">
        <v>41373</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3">
      <c r="A4687">
        <v>4686</v>
      </c>
      <c r="B4687" t="s">
        <v>7695</v>
      </c>
      <c r="C4687">
        <v>2013</v>
      </c>
      <c r="D4687" s="1">
        <v>41516</v>
      </c>
      <c r="E4687" s="1">
        <v>41373</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3">
      <c r="A4688">
        <v>4687</v>
      </c>
      <c r="B4688" t="s">
        <v>7695</v>
      </c>
      <c r="C4688">
        <v>2013</v>
      </c>
      <c r="D4688" s="1">
        <v>41516</v>
      </c>
      <c r="E4688" s="1">
        <v>41373</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3">
      <c r="A4689">
        <v>4688</v>
      </c>
      <c r="B4689" t="s">
        <v>7696</v>
      </c>
      <c r="C4689">
        <v>2013</v>
      </c>
      <c r="D4689" s="1">
        <v>41450</v>
      </c>
      <c r="E4689" s="1">
        <v>41281</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3">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3">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3">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3">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3">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3">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3">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3">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3">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3">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3">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3">
      <c r="A4701">
        <v>4700</v>
      </c>
      <c r="B4701" t="s">
        <v>7702</v>
      </c>
      <c r="C4701">
        <v>2014</v>
      </c>
      <c r="D4701" s="1">
        <v>41978</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3">
      <c r="A4702">
        <v>4701</v>
      </c>
      <c r="B4702" t="s">
        <v>7702</v>
      </c>
      <c r="C4702">
        <v>2014</v>
      </c>
      <c r="D4702" s="1">
        <v>41978</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3">
      <c r="A4703">
        <v>4702</v>
      </c>
      <c r="B4703" t="s">
        <v>7702</v>
      </c>
      <c r="C4703">
        <v>2014</v>
      </c>
      <c r="D4703" s="1">
        <v>41978</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3">
      <c r="A4704">
        <v>4703</v>
      </c>
      <c r="B4704" t="s">
        <v>7702</v>
      </c>
      <c r="C4704">
        <v>2014</v>
      </c>
      <c r="D4704" s="1">
        <v>41978</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3">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3">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3">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3">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3">
      <c r="A4709">
        <v>4708</v>
      </c>
      <c r="B4709" t="s">
        <v>7706</v>
      </c>
      <c r="C4709">
        <v>2014</v>
      </c>
      <c r="D4709" s="1">
        <v>41820</v>
      </c>
      <c r="E4709" s="1">
        <v>41646</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3">
      <c r="A4710">
        <v>4709</v>
      </c>
      <c r="B4710" t="s">
        <v>7706</v>
      </c>
      <c r="C4710">
        <v>2014</v>
      </c>
      <c r="D4710" s="1">
        <v>41820</v>
      </c>
      <c r="E4710" s="1">
        <v>41646</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3">
      <c r="A4711">
        <v>4710</v>
      </c>
      <c r="B4711" t="s">
        <v>7706</v>
      </c>
      <c r="C4711">
        <v>2014</v>
      </c>
      <c r="D4711" s="1">
        <v>41820</v>
      </c>
      <c r="E4711" s="1">
        <v>41646</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3">
      <c r="A4712">
        <v>4711</v>
      </c>
      <c r="B4712" t="s">
        <v>7706</v>
      </c>
      <c r="C4712">
        <v>2014</v>
      </c>
      <c r="D4712" s="1">
        <v>41820</v>
      </c>
      <c r="E4712" s="1">
        <v>41646</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3">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3">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3">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3">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3">
      <c r="A4717">
        <v>4716</v>
      </c>
      <c r="B4717" t="s">
        <v>7710</v>
      </c>
      <c r="C4717">
        <v>2012</v>
      </c>
      <c r="D4717" s="1">
        <v>41248</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3">
      <c r="A4718">
        <v>4717</v>
      </c>
      <c r="B4718" t="s">
        <v>7711</v>
      </c>
      <c r="C4718">
        <v>2014</v>
      </c>
      <c r="D4718" s="1">
        <v>41741</v>
      </c>
      <c r="E4718" s="1">
        <v>41863</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3">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3">
      <c r="A4720">
        <v>4719</v>
      </c>
      <c r="B4720" t="s">
        <v>7713</v>
      </c>
      <c r="C4720">
        <v>2012</v>
      </c>
      <c r="D4720" s="1">
        <v>41192</v>
      </c>
      <c r="E4720" s="1">
        <v>41223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3">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3">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3">
      <c r="A4723">
        <v>4722</v>
      </c>
      <c r="B4723" t="s">
        <v>7717</v>
      </c>
      <c r="C4723">
        <v>2011</v>
      </c>
      <c r="D4723" s="1">
        <v>40730</v>
      </c>
      <c r="E4723" s="1">
        <v>40853</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3">
      <c r="A4724">
        <v>4723</v>
      </c>
      <c r="B4724" t="s">
        <v>7720</v>
      </c>
      <c r="C4724">
        <v>2014</v>
      </c>
      <c r="D4724" s="1">
        <v>41679</v>
      </c>
      <c r="E4724" s="1">
        <v>41860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3">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3">
      <c r="A4726">
        <v>4725</v>
      </c>
      <c r="B4726" t="s">
        <v>7723</v>
      </c>
      <c r="C4726">
        <v>2013</v>
      </c>
      <c r="D4726" s="1">
        <v>41619</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3">
      <c r="A4727">
        <v>4726</v>
      </c>
      <c r="B4727" t="s">
        <v>7723</v>
      </c>
      <c r="C4727">
        <v>2013</v>
      </c>
      <c r="D4727" s="1">
        <v>41619</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3">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3">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3">
      <c r="A4730">
        <v>4729</v>
      </c>
      <c r="B4730" t="s">
        <v>7725</v>
      </c>
      <c r="C4730">
        <v>2011</v>
      </c>
      <c r="D4730" s="1">
        <v>40735</v>
      </c>
      <c r="E4730" s="1">
        <v>40888</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3">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3">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3">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3">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3">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3">
      <c r="A4736">
        <v>4735</v>
      </c>
      <c r="B4736" t="s">
        <v>7730</v>
      </c>
      <c r="C4736">
        <v>2013</v>
      </c>
      <c r="D4736" s="1">
        <v>41490</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3">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3">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3">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3">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3">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3">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3">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3">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3">
      <c r="A4745">
        <v>4744</v>
      </c>
      <c r="B4745" t="s">
        <v>7734</v>
      </c>
      <c r="C4745">
        <v>2014</v>
      </c>
      <c r="D4745" s="1">
        <v>41793</v>
      </c>
      <c r="E4745" s="1">
        <v>41793</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3">
      <c r="A4746">
        <v>4745</v>
      </c>
      <c r="B4746" t="s">
        <v>7734</v>
      </c>
      <c r="C4746">
        <v>2014</v>
      </c>
      <c r="D4746" s="1">
        <v>41793</v>
      </c>
      <c r="E4746" s="1">
        <v>41793</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3">
      <c r="A4747">
        <v>4746</v>
      </c>
      <c r="B4747" t="s">
        <v>7734</v>
      </c>
      <c r="C4747">
        <v>2014</v>
      </c>
      <c r="D4747" s="1">
        <v>41793</v>
      </c>
      <c r="E4747" s="1">
        <v>41793</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3">
      <c r="A4748">
        <v>4747</v>
      </c>
      <c r="B4748" t="s">
        <v>7734</v>
      </c>
      <c r="C4748">
        <v>2014</v>
      </c>
      <c r="D4748" s="1">
        <v>41793</v>
      </c>
      <c r="E4748" s="1">
        <v>41793</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3">
      <c r="A4749">
        <v>4748</v>
      </c>
      <c r="B4749" t="s">
        <v>7735</v>
      </c>
      <c r="C4749">
        <v>2013</v>
      </c>
      <c r="D4749" s="1">
        <v>41367</v>
      </c>
      <c r="E4749" s="1">
        <v>41367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3">
      <c r="A4750">
        <v>4749</v>
      </c>
      <c r="B4750" t="s">
        <v>7735</v>
      </c>
      <c r="C4750">
        <v>2013</v>
      </c>
      <c r="D4750" s="1">
        <v>41367</v>
      </c>
      <c r="E4750" s="1">
        <v>41367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3">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3">
      <c r="A4752">
        <v>4751</v>
      </c>
      <c r="B4752" t="s">
        <v>7737</v>
      </c>
      <c r="C4752">
        <v>2013</v>
      </c>
      <c r="D4752" s="1">
        <v>41496</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3">
      <c r="A4753">
        <v>4752</v>
      </c>
      <c r="B4753" t="s">
        <v>7738</v>
      </c>
      <c r="C4753">
        <v>2013</v>
      </c>
      <c r="D4753" s="1">
        <v>41559</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3">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3">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3">
      <c r="A4756">
        <v>4755</v>
      </c>
      <c r="B4756" t="s">
        <v>7743</v>
      </c>
      <c r="C4756">
        <v>2014</v>
      </c>
      <c r="D4756" s="1">
        <v>41731</v>
      </c>
      <c r="E4756" s="1">
        <v>41884</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3">
      <c r="A4757">
        <v>4756</v>
      </c>
      <c r="B4757" t="s">
        <v>7743</v>
      </c>
      <c r="C4757">
        <v>2014</v>
      </c>
      <c r="D4757" s="1">
        <v>41731</v>
      </c>
      <c r="E4757" s="1">
        <v>41884</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3">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3">
      <c r="A4759">
        <v>4758</v>
      </c>
      <c r="B4759" t="s">
        <v>7747</v>
      </c>
      <c r="C4759">
        <v>2014</v>
      </c>
      <c r="D4759" s="1">
        <v>41644</v>
      </c>
      <c r="E4759" s="1">
        <v>41795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3">
      <c r="A4760">
        <v>4759</v>
      </c>
      <c r="B4760" t="s">
        <v>7748</v>
      </c>
      <c r="C4760">
        <v>2011</v>
      </c>
      <c r="D4760" s="1">
        <v>40613</v>
      </c>
      <c r="E4760" s="1">
        <v>40735</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3">
      <c r="A4761">
        <v>4760</v>
      </c>
      <c r="B4761" t="s">
        <v>7748</v>
      </c>
      <c r="C4761">
        <v>2011</v>
      </c>
      <c r="D4761" s="1">
        <v>40613</v>
      </c>
      <c r="E4761" s="1">
        <v>40735</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3">
      <c r="A4762">
        <v>4761</v>
      </c>
      <c r="B4762" t="s">
        <v>7748</v>
      </c>
      <c r="C4762">
        <v>2011</v>
      </c>
      <c r="D4762" s="1">
        <v>40613</v>
      </c>
      <c r="E4762" s="1">
        <v>40735</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3">
      <c r="A4763">
        <v>4762</v>
      </c>
      <c r="B4763" t="s">
        <v>7749</v>
      </c>
      <c r="C4763">
        <v>2013</v>
      </c>
      <c r="D4763" s="1">
        <v>41639</v>
      </c>
      <c r="E4763" s="1">
        <v>41760</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3">
      <c r="A4764">
        <v>4763</v>
      </c>
      <c r="B4764" t="s">
        <v>7749</v>
      </c>
      <c r="C4764">
        <v>2013</v>
      </c>
      <c r="D4764" s="1">
        <v>41639</v>
      </c>
      <c r="E4764" s="1">
        <v>41760</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3">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3">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3">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3">
      <c r="A4768">
        <v>4767</v>
      </c>
      <c r="B4768" t="s">
        <v>7755</v>
      </c>
      <c r="C4768">
        <v>2012</v>
      </c>
      <c r="D4768" s="1">
        <v>41155</v>
      </c>
      <c r="E4768" s="1">
        <v>41246</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3">
      <c r="A4769">
        <v>4768</v>
      </c>
      <c r="B4769" t="s">
        <v>7755</v>
      </c>
      <c r="C4769">
        <v>2012</v>
      </c>
      <c r="D4769" s="1">
        <v>41155</v>
      </c>
      <c r="E4769" s="1">
        <v>41246</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3">
      <c r="A4770">
        <v>4769</v>
      </c>
      <c r="B4770" t="s">
        <v>7756</v>
      </c>
      <c r="C4770">
        <v>2014</v>
      </c>
      <c r="D4770" s="1">
        <v>41704</v>
      </c>
      <c r="E4770" s="1">
        <v>41735</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3">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3">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3">
      <c r="A4773">
        <v>4772</v>
      </c>
      <c r="B4773" t="s">
        <v>7762</v>
      </c>
      <c r="C4773">
        <v>2011</v>
      </c>
      <c r="D4773" s="1">
        <v>40847</v>
      </c>
      <c r="E4773" s="1">
        <v>40613</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3">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3">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3">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3">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3">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3">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3">
      <c r="A4780">
        <v>4779</v>
      </c>
      <c r="B4780" t="s">
        <v>7767</v>
      </c>
      <c r="C4780">
        <v>2014</v>
      </c>
      <c r="D4780" s="1">
        <v>41862</v>
      </c>
      <c r="E4780" s="1">
        <v>41984</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3">
      <c r="A4781">
        <v>4780</v>
      </c>
      <c r="B4781" t="s">
        <v>7768</v>
      </c>
      <c r="C4781">
        <v>2011</v>
      </c>
      <c r="D4781" s="1">
        <v>40762</v>
      </c>
      <c r="E4781" s="1">
        <v>40823</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3">
      <c r="A4782">
        <v>4781</v>
      </c>
      <c r="B4782" t="s">
        <v>7769</v>
      </c>
      <c r="C4782">
        <v>2011</v>
      </c>
      <c r="D4782" s="1">
        <v>40735</v>
      </c>
      <c r="E4782" s="1">
        <v>40888</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3">
      <c r="A4783">
        <v>4782</v>
      </c>
      <c r="B4783" t="s">
        <v>7769</v>
      </c>
      <c r="C4783">
        <v>2011</v>
      </c>
      <c r="D4783" s="1">
        <v>40735</v>
      </c>
      <c r="E4783" s="1">
        <v>40888</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3">
      <c r="A4784">
        <v>4783</v>
      </c>
      <c r="B4784" t="s">
        <v>7769</v>
      </c>
      <c r="C4784">
        <v>2011</v>
      </c>
      <c r="D4784" s="1">
        <v>40735</v>
      </c>
      <c r="E4784" s="1">
        <v>40888</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3">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3">
      <c r="A4786">
        <v>4785</v>
      </c>
      <c r="B4786" t="s">
        <v>7773</v>
      </c>
      <c r="C4786">
        <v>2012</v>
      </c>
      <c r="D4786" s="1">
        <v>41225</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3">
      <c r="A4787">
        <v>4786</v>
      </c>
      <c r="B4787" t="s">
        <v>7773</v>
      </c>
      <c r="C4787">
        <v>2012</v>
      </c>
      <c r="D4787" s="1">
        <v>41225</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3">
      <c r="A4788">
        <v>4787</v>
      </c>
      <c r="B4788" t="s">
        <v>7773</v>
      </c>
      <c r="C4788">
        <v>2012</v>
      </c>
      <c r="D4788" s="1">
        <v>41225</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3">
      <c r="A4789">
        <v>4788</v>
      </c>
      <c r="B4789" t="s">
        <v>7773</v>
      </c>
      <c r="C4789">
        <v>2012</v>
      </c>
      <c r="D4789" s="1">
        <v>41225</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3">
      <c r="A4790">
        <v>4789</v>
      </c>
      <c r="B4790" t="s">
        <v>7773</v>
      </c>
      <c r="C4790">
        <v>2012</v>
      </c>
      <c r="D4790" s="1">
        <v>41225</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3">
      <c r="A4791">
        <v>4790</v>
      </c>
      <c r="B4791" t="s">
        <v>7773</v>
      </c>
      <c r="C4791">
        <v>2012</v>
      </c>
      <c r="D4791" s="1">
        <v>41225</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3">
      <c r="A4792">
        <v>4791</v>
      </c>
      <c r="B4792" t="s">
        <v>7773</v>
      </c>
      <c r="C4792">
        <v>2012</v>
      </c>
      <c r="D4792" s="1">
        <v>41225</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3">
      <c r="A4793">
        <v>4792</v>
      </c>
      <c r="B4793" t="s">
        <v>7773</v>
      </c>
      <c r="C4793">
        <v>2012</v>
      </c>
      <c r="D4793" s="1">
        <v>41225</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3">
      <c r="A4794">
        <v>4793</v>
      </c>
      <c r="B4794" t="s">
        <v>7773</v>
      </c>
      <c r="C4794">
        <v>2012</v>
      </c>
      <c r="D4794" s="1">
        <v>41225</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3">
      <c r="A4795">
        <v>4794</v>
      </c>
      <c r="B4795" t="s">
        <v>7777</v>
      </c>
      <c r="C4795">
        <v>2012</v>
      </c>
      <c r="D4795" s="1">
        <v>41089</v>
      </c>
      <c r="E4795" s="1">
        <v>41006</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3">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3">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3">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3">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3">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3">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3">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3">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3">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3">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3">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3">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3">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3">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3">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3">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3">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3">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3">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3">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3">
      <c r="A4816">
        <v>4815</v>
      </c>
      <c r="B4816" t="s">
        <v>7793</v>
      </c>
      <c r="C4816">
        <v>2013</v>
      </c>
      <c r="D4816" s="1">
        <v>41522</v>
      </c>
      <c r="E4816" s="1">
        <v>41583</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3">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3">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3">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3">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3">
      <c r="A4821">
        <v>4820</v>
      </c>
      <c r="B4821" t="s">
        <v>7795</v>
      </c>
      <c r="C4821">
        <v>2014</v>
      </c>
      <c r="D4821" s="1">
        <v>41888</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3">
      <c r="A4822">
        <v>4821</v>
      </c>
      <c r="B4822" t="s">
        <v>7798</v>
      </c>
      <c r="C4822">
        <v>2012</v>
      </c>
      <c r="D4822" s="1">
        <v>41094</v>
      </c>
      <c r="E4822" s="1">
        <v>41217</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3">
      <c r="A4823">
        <v>4822</v>
      </c>
      <c r="B4823" t="s">
        <v>7798</v>
      </c>
      <c r="C4823">
        <v>2012</v>
      </c>
      <c r="D4823" s="1">
        <v>41094</v>
      </c>
      <c r="E4823" s="1">
        <v>41217</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3">
      <c r="A4824">
        <v>4823</v>
      </c>
      <c r="B4824" t="s">
        <v>7799</v>
      </c>
      <c r="C4824">
        <v>2013</v>
      </c>
      <c r="D4824" s="1">
        <v>41585</v>
      </c>
      <c r="E4824" s="1">
        <v>41615</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3">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3">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3">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3">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3">
      <c r="A4829">
        <v>4828</v>
      </c>
      <c r="B4829" t="s">
        <v>7805</v>
      </c>
      <c r="C4829">
        <v>2011</v>
      </c>
      <c r="D4829" s="1">
        <v>40554</v>
      </c>
      <c r="E4829" s="1">
        <v>40766</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3">
      <c r="A4830">
        <v>4829</v>
      </c>
      <c r="B4830" t="s">
        <v>7805</v>
      </c>
      <c r="C4830">
        <v>2011</v>
      </c>
      <c r="D4830" s="1">
        <v>40554</v>
      </c>
      <c r="E4830" s="1">
        <v>40766</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3">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3">
      <c r="A4832">
        <v>4831</v>
      </c>
      <c r="B4832" t="s">
        <v>7807</v>
      </c>
      <c r="C4832">
        <v>2011</v>
      </c>
      <c r="D4832" s="1">
        <v>40735</v>
      </c>
      <c r="E4832" s="1">
        <v>40888</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3">
      <c r="A4833">
        <v>4832</v>
      </c>
      <c r="B4833" t="s">
        <v>7807</v>
      </c>
      <c r="C4833">
        <v>2011</v>
      </c>
      <c r="D4833" s="1">
        <v>40735</v>
      </c>
      <c r="E4833" s="1">
        <v>40888</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3">
      <c r="A4834">
        <v>4833</v>
      </c>
      <c r="B4834" t="s">
        <v>7807</v>
      </c>
      <c r="C4834">
        <v>2011</v>
      </c>
      <c r="D4834" s="1">
        <v>40735</v>
      </c>
      <c r="E4834" s="1">
        <v>40888</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3">
      <c r="A4835">
        <v>4834</v>
      </c>
      <c r="B4835" t="s">
        <v>7807</v>
      </c>
      <c r="C4835">
        <v>2011</v>
      </c>
      <c r="D4835" s="1">
        <v>40735</v>
      </c>
      <c r="E4835" s="1">
        <v>40888</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3">
      <c r="A4836">
        <v>4835</v>
      </c>
      <c r="B4836" t="s">
        <v>7809</v>
      </c>
      <c r="C4836">
        <v>2014</v>
      </c>
      <c r="D4836" s="1">
        <v>41800</v>
      </c>
      <c r="E4836" s="1">
        <v>41953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3">
      <c r="A4837">
        <v>4836</v>
      </c>
      <c r="B4837" t="s">
        <v>7809</v>
      </c>
      <c r="C4837">
        <v>2014</v>
      </c>
      <c r="D4837" s="1">
        <v>41800</v>
      </c>
      <c r="E4837" s="1">
        <v>41953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3">
      <c r="A4838">
        <v>4837</v>
      </c>
      <c r="B4838" t="s">
        <v>7809</v>
      </c>
      <c r="C4838">
        <v>2014</v>
      </c>
      <c r="D4838" s="1">
        <v>41800</v>
      </c>
      <c r="E4838" s="1">
        <v>41953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3">
      <c r="A4839">
        <v>4838</v>
      </c>
      <c r="B4839" t="s">
        <v>7810</v>
      </c>
      <c r="C4839">
        <v>2014</v>
      </c>
      <c r="D4839" s="1">
        <v>41676</v>
      </c>
      <c r="E4839" s="1">
        <v>41735</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3">
      <c r="A4840">
        <v>4839</v>
      </c>
      <c r="B4840" t="s">
        <v>7810</v>
      </c>
      <c r="C4840">
        <v>2014</v>
      </c>
      <c r="D4840" s="1">
        <v>41676</v>
      </c>
      <c r="E4840" s="1">
        <v>41735</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3">
      <c r="A4841">
        <v>4840</v>
      </c>
      <c r="B4841" t="s">
        <v>7810</v>
      </c>
      <c r="C4841">
        <v>2014</v>
      </c>
      <c r="D4841" s="1">
        <v>41676</v>
      </c>
      <c r="E4841" s="1">
        <v>41735</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3">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3">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3">
      <c r="A4844">
        <v>4843</v>
      </c>
      <c r="B4844" t="s">
        <v>7813</v>
      </c>
      <c r="C4844">
        <v>2014</v>
      </c>
      <c r="D4844" s="1">
        <v>41912</v>
      </c>
      <c r="E4844" s="1">
        <v>41769</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3">
      <c r="A4845">
        <v>4844</v>
      </c>
      <c r="B4845" t="s">
        <v>7814</v>
      </c>
      <c r="C4845">
        <v>2013</v>
      </c>
      <c r="D4845" s="1">
        <v>41497</v>
      </c>
      <c r="E4845" s="1">
        <v>41558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3">
      <c r="A4846">
        <v>4845</v>
      </c>
      <c r="B4846" t="s">
        <v>7815</v>
      </c>
      <c r="C4846">
        <v>2011</v>
      </c>
      <c r="D4846" s="1">
        <v>40637</v>
      </c>
      <c r="E4846" s="1">
        <v>40667</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3">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3">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3">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3">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3">
      <c r="A4851">
        <v>4850</v>
      </c>
      <c r="B4851" t="s">
        <v>7818</v>
      </c>
      <c r="C4851">
        <v>2011</v>
      </c>
      <c r="D4851" s="1">
        <v>40764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3">
      <c r="A4852">
        <v>4851</v>
      </c>
      <c r="B4852" t="s">
        <v>7818</v>
      </c>
      <c r="C4852">
        <v>2011</v>
      </c>
      <c r="D4852" s="1">
        <v>40764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3">
      <c r="A4853">
        <v>4852</v>
      </c>
      <c r="B4853" t="s">
        <v>7818</v>
      </c>
      <c r="C4853">
        <v>2011</v>
      </c>
      <c r="D4853" s="1">
        <v>40764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3">
      <c r="A4854">
        <v>4853</v>
      </c>
      <c r="B4854" t="s">
        <v>7818</v>
      </c>
      <c r="C4854">
        <v>2011</v>
      </c>
      <c r="D4854" s="1">
        <v>40764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3">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3">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3">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3">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3">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3">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3">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3">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3">
      <c r="A4863">
        <v>4862</v>
      </c>
      <c r="B4863" t="s">
        <v>7827</v>
      </c>
      <c r="C4863">
        <v>2011</v>
      </c>
      <c r="D4863" s="1">
        <v>40851</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3">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3">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3">
      <c r="A4866">
        <v>4865</v>
      </c>
      <c r="B4866" t="s">
        <v>7829</v>
      </c>
      <c r="C4866">
        <v>2014</v>
      </c>
      <c r="D4866" s="1">
        <v>41817</v>
      </c>
      <c r="E4866" s="1">
        <v>41646</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3">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3">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3">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3">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3">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3">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3">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3">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3">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3">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3">
      <c r="A4877">
        <v>4876</v>
      </c>
      <c r="B4877" t="s">
        <v>7835</v>
      </c>
      <c r="C4877">
        <v>2011</v>
      </c>
      <c r="D4877" s="1">
        <v>40586</v>
      </c>
      <c r="E4877" s="1">
        <v>40736</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3">
      <c r="A4878">
        <v>4877</v>
      </c>
      <c r="B4878" t="s">
        <v>7836</v>
      </c>
      <c r="C4878">
        <v>2011</v>
      </c>
      <c r="D4878" s="1">
        <v>40612</v>
      </c>
      <c r="E4878" s="1">
        <v>40796</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3">
      <c r="A4879">
        <v>4878</v>
      </c>
      <c r="B4879" t="s">
        <v>7836</v>
      </c>
      <c r="C4879">
        <v>2011</v>
      </c>
      <c r="D4879" s="1">
        <v>40612</v>
      </c>
      <c r="E4879" s="1">
        <v>40796</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3">
      <c r="A4880">
        <v>4879</v>
      </c>
      <c r="B4880" t="s">
        <v>7837</v>
      </c>
      <c r="C4880">
        <v>2013</v>
      </c>
      <c r="D4880" s="1">
        <v>41485</v>
      </c>
      <c r="E4880" s="1">
        <v>41282</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3">
      <c r="A4881">
        <v>4880</v>
      </c>
      <c r="B4881" t="s">
        <v>7839</v>
      </c>
      <c r="C4881">
        <v>2014</v>
      </c>
      <c r="D4881" s="1">
        <v>41709</v>
      </c>
      <c r="E4881" s="1">
        <v>41801</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3">
      <c r="A4882">
        <v>4881</v>
      </c>
      <c r="B4882" t="s">
        <v>7839</v>
      </c>
      <c r="C4882">
        <v>2014</v>
      </c>
      <c r="D4882" s="1">
        <v>41709</v>
      </c>
      <c r="E4882" s="1">
        <v>41801</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3">
      <c r="A4883">
        <v>4882</v>
      </c>
      <c r="B4883" t="s">
        <v>7839</v>
      </c>
      <c r="C4883">
        <v>2014</v>
      </c>
      <c r="D4883" s="1">
        <v>41709</v>
      </c>
      <c r="E4883" s="1">
        <v>41801</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3">
      <c r="A4884">
        <v>4883</v>
      </c>
      <c r="B4884" t="s">
        <v>7839</v>
      </c>
      <c r="C4884">
        <v>2014</v>
      </c>
      <c r="D4884" s="1">
        <v>41709</v>
      </c>
      <c r="E4884" s="1">
        <v>41801</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3">
      <c r="A4885">
        <v>4884</v>
      </c>
      <c r="B4885" t="s">
        <v>7840</v>
      </c>
      <c r="C4885">
        <v>2014</v>
      </c>
      <c r="D4885" s="1">
        <v>41885</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3">
      <c r="A4886">
        <v>4885</v>
      </c>
      <c r="B4886" t="s">
        <v>7840</v>
      </c>
      <c r="C4886">
        <v>2014</v>
      </c>
      <c r="D4886" s="1">
        <v>41885</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3">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3">
      <c r="A4888">
        <v>4887</v>
      </c>
      <c r="B4888" t="s">
        <v>7842</v>
      </c>
      <c r="C4888">
        <v>2013</v>
      </c>
      <c r="D4888" s="1">
        <v>41607</v>
      </c>
      <c r="E4888" s="1">
        <v>41317</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3">
      <c r="A4889">
        <v>4888</v>
      </c>
      <c r="B4889" t="s">
        <v>7842</v>
      </c>
      <c r="C4889">
        <v>2013</v>
      </c>
      <c r="D4889" s="1">
        <v>41607</v>
      </c>
      <c r="E4889" s="1">
        <v>41317</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3">
      <c r="A4890">
        <v>4889</v>
      </c>
      <c r="B4890" t="s">
        <v>7842</v>
      </c>
      <c r="C4890">
        <v>2013</v>
      </c>
      <c r="D4890" s="1">
        <v>41607</v>
      </c>
      <c r="E4890" s="1">
        <v>41317</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3">
      <c r="A4891">
        <v>4890</v>
      </c>
      <c r="B4891" t="s">
        <v>7842</v>
      </c>
      <c r="C4891">
        <v>2013</v>
      </c>
      <c r="D4891" s="1">
        <v>41607</v>
      </c>
      <c r="E4891" s="1">
        <v>41317</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3">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3">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3">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3">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3">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3">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3">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3">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3">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3">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3">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3">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3">
      <c r="A4904">
        <v>4903</v>
      </c>
      <c r="B4904" t="s">
        <v>7849</v>
      </c>
      <c r="C4904">
        <v>2014</v>
      </c>
      <c r="D4904" s="1">
        <v>41854</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3">
      <c r="A4905">
        <v>4904</v>
      </c>
      <c r="B4905" t="s">
        <v>7849</v>
      </c>
      <c r="C4905">
        <v>2014</v>
      </c>
      <c r="D4905" s="1">
        <v>41854</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3">
      <c r="A4906">
        <v>4905</v>
      </c>
      <c r="B4906" t="s">
        <v>7850</v>
      </c>
      <c r="C4906">
        <v>2011</v>
      </c>
      <c r="D4906" s="1">
        <v>40555</v>
      </c>
      <c r="E4906" s="1">
        <v>40614</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3">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3">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3">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3">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3">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3">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3">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3">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3">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3">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3">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3">
      <c r="A4918">
        <v>4917</v>
      </c>
      <c r="B4918" t="s">
        <v>7857</v>
      </c>
      <c r="C4918">
        <v>2014</v>
      </c>
      <c r="D4918" s="1">
        <v>41922</v>
      </c>
      <c r="E4918" s="1">
        <v>41983</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3">
      <c r="A4919">
        <v>4918</v>
      </c>
      <c r="B4919" t="s">
        <v>7857</v>
      </c>
      <c r="C4919">
        <v>2014</v>
      </c>
      <c r="D4919" s="1">
        <v>41922</v>
      </c>
      <c r="E4919" s="1">
        <v>41983</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3">
      <c r="A4920">
        <v>4919</v>
      </c>
      <c r="B4920" t="s">
        <v>7861</v>
      </c>
      <c r="C4920">
        <v>2013</v>
      </c>
      <c r="D4920" s="1">
        <v>41306</v>
      </c>
      <c r="E4920" s="1">
        <v>41456</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3">
      <c r="A4921">
        <v>4920</v>
      </c>
      <c r="B4921" t="s">
        <v>7861</v>
      </c>
      <c r="C4921">
        <v>2013</v>
      </c>
      <c r="D4921" s="1">
        <v>41306</v>
      </c>
      <c r="E4921" s="1">
        <v>41456</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3">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3">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3">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3">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3">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3">
      <c r="A4927">
        <v>4926</v>
      </c>
      <c r="B4927" t="s">
        <v>7865</v>
      </c>
      <c r="C4927">
        <v>2014</v>
      </c>
      <c r="D4927" s="1">
        <v>41952</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3">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3">
      <c r="A4929">
        <v>4928</v>
      </c>
      <c r="B4929" t="s">
        <v>7869</v>
      </c>
      <c r="C4929">
        <v>2014</v>
      </c>
      <c r="D4929" s="1">
        <v>41682</v>
      </c>
      <c r="E4929" s="1">
        <v>41832</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3">
      <c r="A4930">
        <v>4929</v>
      </c>
      <c r="B4930" t="s">
        <v>7869</v>
      </c>
      <c r="C4930">
        <v>2014</v>
      </c>
      <c r="D4930" s="1">
        <v>41682</v>
      </c>
      <c r="E4930" s="1">
        <v>41832</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3">
      <c r="A4931">
        <v>4930</v>
      </c>
      <c r="B4931" t="s">
        <v>7870</v>
      </c>
      <c r="C4931">
        <v>2011</v>
      </c>
      <c r="D4931" s="1">
        <v>40583</v>
      </c>
      <c r="E4931" s="1">
        <v>40611</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3">
      <c r="A4932">
        <v>4931</v>
      </c>
      <c r="B4932" t="s">
        <v>7870</v>
      </c>
      <c r="C4932">
        <v>2011</v>
      </c>
      <c r="D4932" s="1">
        <v>40583</v>
      </c>
      <c r="E4932" s="1">
        <v>40611</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3">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3">
      <c r="A4934">
        <v>4933</v>
      </c>
      <c r="B4934" t="s">
        <v>7872</v>
      </c>
      <c r="C4934">
        <v>2012</v>
      </c>
      <c r="D4934" s="1">
        <v>41180</v>
      </c>
      <c r="E4934" s="1">
        <v>41009</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3">
      <c r="A4935">
        <v>4934</v>
      </c>
      <c r="B4935" t="s">
        <v>7872</v>
      </c>
      <c r="C4935">
        <v>2012</v>
      </c>
      <c r="D4935" s="1">
        <v>41180</v>
      </c>
      <c r="E4935" s="1">
        <v>41009</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3">
      <c r="A4936">
        <v>4935</v>
      </c>
      <c r="B4936" t="s">
        <v>7872</v>
      </c>
      <c r="C4936">
        <v>2012</v>
      </c>
      <c r="D4936" s="1">
        <v>41180</v>
      </c>
      <c r="E4936" s="1">
        <v>41009</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3">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3">
      <c r="A4938">
        <v>4937</v>
      </c>
      <c r="B4938" t="s">
        <v>7879</v>
      </c>
      <c r="C4938">
        <v>2014</v>
      </c>
      <c r="D4938" s="1">
        <v>41821</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3">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3">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3">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3">
      <c r="A4942">
        <v>4941</v>
      </c>
      <c r="B4942" t="s">
        <v>7882</v>
      </c>
      <c r="C4942">
        <v>2012</v>
      </c>
      <c r="D4942" s="1">
        <v>41062</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3">
      <c r="A4943">
        <v>4942</v>
      </c>
      <c r="B4943" t="s">
        <v>7882</v>
      </c>
      <c r="C4943">
        <v>2012</v>
      </c>
      <c r="D4943" s="1">
        <v>41062</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3">
      <c r="A4944">
        <v>4943</v>
      </c>
      <c r="B4944" t="s">
        <v>7882</v>
      </c>
      <c r="C4944">
        <v>2012</v>
      </c>
      <c r="D4944" s="1">
        <v>41062</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3">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3">
      <c r="A4946">
        <v>4945</v>
      </c>
      <c r="B4946" t="s">
        <v>7884</v>
      </c>
      <c r="C4946">
        <v>2013</v>
      </c>
      <c r="D4946" s="1">
        <v>41434</v>
      </c>
      <c r="E4946" s="1">
        <v>41464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3">
      <c r="A4947">
        <v>4946</v>
      </c>
      <c r="B4947" t="s">
        <v>7884</v>
      </c>
      <c r="C4947">
        <v>2013</v>
      </c>
      <c r="D4947" s="1">
        <v>41434</v>
      </c>
      <c r="E4947" s="1">
        <v>41464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3">
      <c r="A4948">
        <v>4947</v>
      </c>
      <c r="B4948" t="s">
        <v>7884</v>
      </c>
      <c r="C4948">
        <v>2013</v>
      </c>
      <c r="D4948" s="1">
        <v>41434</v>
      </c>
      <c r="E4948" s="1">
        <v>41464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3">
      <c r="A4949">
        <v>4948</v>
      </c>
      <c r="B4949" t="s">
        <v>7885</v>
      </c>
      <c r="C4949">
        <v>2011</v>
      </c>
      <c r="D4949" s="1">
        <v>40643</v>
      </c>
      <c r="E4949" s="1">
        <v>40796</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3">
      <c r="A4950">
        <v>4949</v>
      </c>
      <c r="B4950" t="s">
        <v>7886</v>
      </c>
      <c r="C4950">
        <v>2014</v>
      </c>
      <c r="D4950" s="1">
        <v>41971</v>
      </c>
      <c r="E4950" s="1">
        <v>41710</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3">
      <c r="A4951">
        <v>4950</v>
      </c>
      <c r="B4951" t="s">
        <v>7886</v>
      </c>
      <c r="C4951">
        <v>2014</v>
      </c>
      <c r="D4951" s="1">
        <v>41971</v>
      </c>
      <c r="E4951" s="1">
        <v>41710</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3">
      <c r="A4952">
        <v>4951</v>
      </c>
      <c r="B4952" t="s">
        <v>7887</v>
      </c>
      <c r="C4952">
        <v>2013</v>
      </c>
      <c r="D4952" s="1">
        <v>41576</v>
      </c>
      <c r="E4952" s="1">
        <v>41316</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3">
      <c r="A4953">
        <v>4952</v>
      </c>
      <c r="B4953" t="s">
        <v>7888</v>
      </c>
      <c r="C4953">
        <v>2012</v>
      </c>
      <c r="D4953" s="1">
        <v>41158</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3">
      <c r="A4954">
        <v>4953</v>
      </c>
      <c r="B4954" t="s">
        <v>7889</v>
      </c>
      <c r="C4954">
        <v>2014</v>
      </c>
      <c r="D4954" s="1">
        <v>41894</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3">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3">
      <c r="A4956">
        <v>4955</v>
      </c>
      <c r="B4956" t="s">
        <v>7893</v>
      </c>
      <c r="C4956">
        <v>2011</v>
      </c>
      <c r="D4956" s="1">
        <v>40792</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3">
      <c r="A4957">
        <v>4956</v>
      </c>
      <c r="B4957" t="s">
        <v>7893</v>
      </c>
      <c r="C4957">
        <v>2011</v>
      </c>
      <c r="D4957" s="1">
        <v>40792</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3">
      <c r="A4958">
        <v>4957</v>
      </c>
      <c r="B4958" t="s">
        <v>7893</v>
      </c>
      <c r="C4958">
        <v>2011</v>
      </c>
      <c r="D4958" s="1">
        <v>40792</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3">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3">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3">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3">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3">
      <c r="A4963">
        <v>4962</v>
      </c>
      <c r="B4963" t="s">
        <v>7897</v>
      </c>
      <c r="C4963">
        <v>2011</v>
      </c>
      <c r="D4963" s="1">
        <v>40727</v>
      </c>
      <c r="E4963" s="1">
        <v>40758</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3">
      <c r="A4964">
        <v>4963</v>
      </c>
      <c r="B4964" t="s">
        <v>7897</v>
      </c>
      <c r="C4964">
        <v>2011</v>
      </c>
      <c r="D4964" s="1">
        <v>40727</v>
      </c>
      <c r="E4964" s="1">
        <v>40758</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3">
      <c r="A4965">
        <v>4964</v>
      </c>
      <c r="B4965" t="s">
        <v>7897</v>
      </c>
      <c r="C4965">
        <v>2011</v>
      </c>
      <c r="D4965" s="1">
        <v>40727</v>
      </c>
      <c r="E4965" s="1">
        <v>40758</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3">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3">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3">
      <c r="A4968">
        <v>4967</v>
      </c>
      <c r="B4968" t="s">
        <v>7902</v>
      </c>
      <c r="C4968">
        <v>2012</v>
      </c>
      <c r="D4968" s="1">
        <v>40947</v>
      </c>
      <c r="E4968" s="1">
        <v>41037</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3">
      <c r="A4969">
        <v>4968</v>
      </c>
      <c r="B4969" t="s">
        <v>7902</v>
      </c>
      <c r="C4969">
        <v>2012</v>
      </c>
      <c r="D4969" s="1">
        <v>40947</v>
      </c>
      <c r="E4969" s="1">
        <v>41037</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3">
      <c r="A4970">
        <v>4969</v>
      </c>
      <c r="B4970" t="s">
        <v>7902</v>
      </c>
      <c r="C4970">
        <v>2012</v>
      </c>
      <c r="D4970" s="1">
        <v>40947</v>
      </c>
      <c r="E4970" s="1">
        <v>41037</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3">
      <c r="A4971">
        <v>4970</v>
      </c>
      <c r="B4971" t="s">
        <v>7902</v>
      </c>
      <c r="C4971">
        <v>2012</v>
      </c>
      <c r="D4971" s="1">
        <v>40947</v>
      </c>
      <c r="E4971" s="1">
        <v>41037</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3">
      <c r="A4972">
        <v>4971</v>
      </c>
      <c r="B4972" t="s">
        <v>7903</v>
      </c>
      <c r="C4972">
        <v>2013</v>
      </c>
      <c r="D4972" s="1">
        <v>41466</v>
      </c>
      <c r="E4972" s="1">
        <v>41558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3">
      <c r="A4973">
        <v>4972</v>
      </c>
      <c r="B4973" t="s">
        <v>7903</v>
      </c>
      <c r="C4973">
        <v>2013</v>
      </c>
      <c r="D4973" s="1">
        <v>41466</v>
      </c>
      <c r="E4973" s="1">
        <v>41558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3">
      <c r="A4974">
        <v>4973</v>
      </c>
      <c r="B4974" t="s">
        <v>7903</v>
      </c>
      <c r="C4974">
        <v>2013</v>
      </c>
      <c r="D4974" s="1">
        <v>41466</v>
      </c>
      <c r="E4974" s="1">
        <v>41558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3">
      <c r="A4975">
        <v>4974</v>
      </c>
      <c r="B4975" t="s">
        <v>7903</v>
      </c>
      <c r="C4975">
        <v>2013</v>
      </c>
      <c r="D4975" s="1">
        <v>41466</v>
      </c>
      <c r="E4975" s="1">
        <v>41558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3">
      <c r="A4976">
        <v>4975</v>
      </c>
      <c r="B4976" t="s">
        <v>7904</v>
      </c>
      <c r="C4976">
        <v>2013</v>
      </c>
      <c r="D4976" s="1">
        <v>41497</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3">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3">
      <c r="A4978">
        <v>4977</v>
      </c>
      <c r="B4978" t="s">
        <v>7906</v>
      </c>
      <c r="C4978">
        <v>2012</v>
      </c>
      <c r="D4978" s="1">
        <v>41102</v>
      </c>
      <c r="E4978" s="1">
        <v>41164</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3">
      <c r="A4979">
        <v>4978</v>
      </c>
      <c r="B4979" t="s">
        <v>7906</v>
      </c>
      <c r="C4979">
        <v>2012</v>
      </c>
      <c r="D4979" s="1">
        <v>41102</v>
      </c>
      <c r="E4979" s="1">
        <v>41164</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3">
      <c r="A4980">
        <v>4979</v>
      </c>
      <c r="B4980" t="s">
        <v>7906</v>
      </c>
      <c r="C4980">
        <v>2012</v>
      </c>
      <c r="D4980" s="1">
        <v>41102</v>
      </c>
      <c r="E4980" s="1">
        <v>41164</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3">
      <c r="A4981">
        <v>4980</v>
      </c>
      <c r="B4981" t="s">
        <v>7907</v>
      </c>
      <c r="C4981">
        <v>2013</v>
      </c>
      <c r="D4981" s="1">
        <v>41559</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3">
      <c r="A4982">
        <v>4981</v>
      </c>
      <c r="B4982" t="s">
        <v>7907</v>
      </c>
      <c r="C4982">
        <v>2013</v>
      </c>
      <c r="D4982" s="1">
        <v>41559</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3">
      <c r="A4983">
        <v>4982</v>
      </c>
      <c r="B4983" t="s">
        <v>7907</v>
      </c>
      <c r="C4983">
        <v>2013</v>
      </c>
      <c r="D4983" s="1">
        <v>41559</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3">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3">
      <c r="A4985">
        <v>4984</v>
      </c>
      <c r="B4985" t="s">
        <v>7909</v>
      </c>
      <c r="C4985">
        <v>2013</v>
      </c>
      <c r="D4985" s="1">
        <v>41466</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3">
      <c r="A4986">
        <v>4985</v>
      </c>
      <c r="B4986" t="s">
        <v>7910</v>
      </c>
      <c r="C4986">
        <v>2012</v>
      </c>
      <c r="D4986" s="1">
        <v>41069</v>
      </c>
      <c r="E4986" s="1">
        <v>41191</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3">
      <c r="A4987">
        <v>4986</v>
      </c>
      <c r="B4987" t="s">
        <v>7911</v>
      </c>
      <c r="C4987">
        <v>2011</v>
      </c>
      <c r="D4987" s="1">
        <v>40611</v>
      </c>
      <c r="E4987" s="1">
        <v>40611</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3">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3">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3">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3">
      <c r="A4991">
        <v>4990</v>
      </c>
      <c r="B4991" t="s">
        <v>7913</v>
      </c>
      <c r="C4991">
        <v>2014</v>
      </c>
      <c r="D4991" s="1">
        <v>41648</v>
      </c>
      <c r="E4991" s="1">
        <v>41768</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3">
      <c r="A4992">
        <v>4991</v>
      </c>
      <c r="B4992" t="s">
        <v>7913</v>
      </c>
      <c r="C4992">
        <v>2014</v>
      </c>
      <c r="D4992" s="1">
        <v>41648</v>
      </c>
      <c r="E4992" s="1">
        <v>41768</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3">
      <c r="A4993">
        <v>4992</v>
      </c>
      <c r="B4993" t="s">
        <v>7914</v>
      </c>
      <c r="C4993">
        <v>2014</v>
      </c>
      <c r="D4993" s="1">
        <v>41863</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3">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3">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3">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3">
      <c r="A4997">
        <v>4996</v>
      </c>
      <c r="B4997" t="s">
        <v>7916</v>
      </c>
      <c r="C4997">
        <v>2011</v>
      </c>
      <c r="D4997" s="1">
        <v>40644</v>
      </c>
      <c r="E4997" s="1">
        <v>40827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3">
      <c r="A4998">
        <v>4997</v>
      </c>
      <c r="B4998" t="s">
        <v>7917</v>
      </c>
      <c r="C4998">
        <v>2014</v>
      </c>
      <c r="D4998" s="1">
        <v>41946</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3">
      <c r="A4999">
        <v>4998</v>
      </c>
      <c r="B4999" t="s">
        <v>7917</v>
      </c>
      <c r="C4999">
        <v>2014</v>
      </c>
      <c r="D4999" s="1">
        <v>41946</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3">
      <c r="A5000">
        <v>4999</v>
      </c>
      <c r="B5000" t="s">
        <v>7920</v>
      </c>
      <c r="C5000">
        <v>2013</v>
      </c>
      <c r="D5000" s="1">
        <v>41305</v>
      </c>
      <c r="E5000" s="1">
        <v>41366</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3">
      <c r="A5001">
        <v>5000</v>
      </c>
      <c r="B5001" t="s">
        <v>7920</v>
      </c>
      <c r="C5001">
        <v>2013</v>
      </c>
      <c r="D5001" s="1">
        <v>41305</v>
      </c>
      <c r="E5001" s="1">
        <v>41366</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3">
      <c r="A5002">
        <v>5001</v>
      </c>
      <c r="B5002" t="s">
        <v>7922</v>
      </c>
      <c r="C5002">
        <v>2014</v>
      </c>
      <c r="D5002" s="1">
        <v>41856</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3">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3">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3">
      <c r="A5005">
        <v>5004</v>
      </c>
      <c r="B5005" t="s">
        <v>7924</v>
      </c>
      <c r="C5005">
        <v>2013</v>
      </c>
      <c r="D5005" s="1">
        <v>41496</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3">
      <c r="A5006">
        <v>5005</v>
      </c>
      <c r="B5006" t="s">
        <v>7927</v>
      </c>
      <c r="C5006">
        <v>2011</v>
      </c>
      <c r="D5006" s="1">
        <v>40663</v>
      </c>
      <c r="E5006" s="1">
        <v>40579</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3">
      <c r="A5007">
        <v>5006</v>
      </c>
      <c r="B5007" t="s">
        <v>7928</v>
      </c>
      <c r="C5007">
        <v>2012</v>
      </c>
      <c r="D5007" s="1">
        <v>41193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3">
      <c r="A5008">
        <v>5007</v>
      </c>
      <c r="B5008" t="s">
        <v>7929</v>
      </c>
      <c r="C5008">
        <v>2012</v>
      </c>
      <c r="D5008" s="1">
        <v>41163</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3">
      <c r="A5009">
        <v>5008</v>
      </c>
      <c r="B5009" t="s">
        <v>7929</v>
      </c>
      <c r="C5009">
        <v>2012</v>
      </c>
      <c r="D5009" s="1">
        <v>41163</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3">
      <c r="A5010">
        <v>5009</v>
      </c>
      <c r="B5010" t="s">
        <v>7932</v>
      </c>
      <c r="C5010">
        <v>2012</v>
      </c>
      <c r="D5010" s="1">
        <v>41099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3">
      <c r="A5011">
        <v>5010</v>
      </c>
      <c r="B5011" t="s">
        <v>7932</v>
      </c>
      <c r="C5011">
        <v>2012</v>
      </c>
      <c r="D5011" s="1">
        <v>41099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3">
      <c r="A5012">
        <v>5011</v>
      </c>
      <c r="B5012" t="s">
        <v>7932</v>
      </c>
      <c r="C5012">
        <v>2012</v>
      </c>
      <c r="D5012" s="1">
        <v>41099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3">
      <c r="A5013">
        <v>5012</v>
      </c>
      <c r="B5013" t="s">
        <v>7935</v>
      </c>
      <c r="C5013">
        <v>2014</v>
      </c>
      <c r="D5013" s="1">
        <v>41978</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3">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3">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3">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3">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3">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3">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3">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3">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3">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3">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3">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3">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3">
      <c r="A5026">
        <v>5025</v>
      </c>
      <c r="B5026" t="s">
        <v>7949</v>
      </c>
      <c r="C5026">
        <v>2014</v>
      </c>
      <c r="D5026" s="1">
        <v>41850</v>
      </c>
      <c r="E5026" s="1">
        <v>41737</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3">
      <c r="A5027">
        <v>5026</v>
      </c>
      <c r="B5027" t="s">
        <v>7949</v>
      </c>
      <c r="C5027">
        <v>2014</v>
      </c>
      <c r="D5027" s="1">
        <v>41850</v>
      </c>
      <c r="E5027" s="1">
        <v>41737</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3">
      <c r="A5028">
        <v>5027</v>
      </c>
      <c r="B5028" t="s">
        <v>7949</v>
      </c>
      <c r="C5028">
        <v>2014</v>
      </c>
      <c r="D5028" s="1">
        <v>41850</v>
      </c>
      <c r="E5028" s="1">
        <v>41737</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3">
      <c r="A5029">
        <v>5028</v>
      </c>
      <c r="B5029" t="s">
        <v>7949</v>
      </c>
      <c r="C5029">
        <v>2014</v>
      </c>
      <c r="D5029" s="1">
        <v>41850</v>
      </c>
      <c r="E5029" s="1">
        <v>41737</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3">
      <c r="A5030">
        <v>5029</v>
      </c>
      <c r="B5030" t="s">
        <v>7952</v>
      </c>
      <c r="C5030">
        <v>2011</v>
      </c>
      <c r="D5030" s="1">
        <v>40583</v>
      </c>
      <c r="E5030" s="1">
        <v>40733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3">
      <c r="A5031">
        <v>5030</v>
      </c>
      <c r="B5031" t="s">
        <v>7953</v>
      </c>
      <c r="C5031">
        <v>2014</v>
      </c>
      <c r="D5031" s="1">
        <v>41669</v>
      </c>
      <c r="E5031" s="1">
        <v>41700</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3">
      <c r="A5032">
        <v>5031</v>
      </c>
      <c r="B5032" t="s">
        <v>7953</v>
      </c>
      <c r="C5032">
        <v>2014</v>
      </c>
      <c r="D5032" s="1">
        <v>41669</v>
      </c>
      <c r="E5032" s="1">
        <v>41700</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3">
      <c r="A5033">
        <v>5032</v>
      </c>
      <c r="B5033" t="s">
        <v>7953</v>
      </c>
      <c r="C5033">
        <v>2014</v>
      </c>
      <c r="D5033" s="1">
        <v>41669</v>
      </c>
      <c r="E5033" s="1">
        <v>41700</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3">
      <c r="A5034">
        <v>5033</v>
      </c>
      <c r="B5034" t="s">
        <v>7954</v>
      </c>
      <c r="C5034">
        <v>2013</v>
      </c>
      <c r="D5034" s="1">
        <v>41635</v>
      </c>
      <c r="E5034" s="1">
        <v>41699</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3">
      <c r="A5035">
        <v>5034</v>
      </c>
      <c r="B5035" t="s">
        <v>7954</v>
      </c>
      <c r="C5035">
        <v>2013</v>
      </c>
      <c r="D5035" s="1">
        <v>41635</v>
      </c>
      <c r="E5035" s="1">
        <v>41699</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3">
      <c r="A5036">
        <v>5035</v>
      </c>
      <c r="B5036" t="s">
        <v>7955</v>
      </c>
      <c r="C5036">
        <v>2012</v>
      </c>
      <c r="D5036" s="1">
        <v>41160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3">
      <c r="A5037">
        <v>5036</v>
      </c>
      <c r="B5037" t="s">
        <v>7956</v>
      </c>
      <c r="C5037">
        <v>2011</v>
      </c>
      <c r="D5037" s="1">
        <v>40698</v>
      </c>
      <c r="E5037" s="1">
        <v>40881</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3">
      <c r="A5038">
        <v>5037</v>
      </c>
      <c r="B5038" t="s">
        <v>7956</v>
      </c>
      <c r="C5038">
        <v>2011</v>
      </c>
      <c r="D5038" s="1">
        <v>40698</v>
      </c>
      <c r="E5038" s="1">
        <v>40881</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3">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3">
      <c r="A5040">
        <v>5039</v>
      </c>
      <c r="B5040" t="s">
        <v>7958</v>
      </c>
      <c r="C5040">
        <v>2012</v>
      </c>
      <c r="D5040" s="1">
        <v>41220</v>
      </c>
      <c r="E5040" s="1">
        <v>41250</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3">
      <c r="A5041">
        <v>5040</v>
      </c>
      <c r="B5041" t="s">
        <v>7958</v>
      </c>
      <c r="C5041">
        <v>2012</v>
      </c>
      <c r="D5041" s="1">
        <v>41220</v>
      </c>
      <c r="E5041" s="1">
        <v>41250</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3">
      <c r="A5042">
        <v>5041</v>
      </c>
      <c r="B5042" t="s">
        <v>7958</v>
      </c>
      <c r="C5042">
        <v>2012</v>
      </c>
      <c r="D5042" s="1">
        <v>41220</v>
      </c>
      <c r="E5042" s="1">
        <v>41250</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3">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3">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3">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3">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3">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3">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3">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3">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3">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3">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3">
      <c r="A5053">
        <v>5052</v>
      </c>
      <c r="B5053" t="s">
        <v>7962</v>
      </c>
      <c r="C5053">
        <v>2012</v>
      </c>
      <c r="D5053" s="1">
        <v>41101</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3">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3">
      <c r="A5055">
        <v>5054</v>
      </c>
      <c r="B5055" t="s">
        <v>7964</v>
      </c>
      <c r="C5055">
        <v>2012</v>
      </c>
      <c r="D5055" s="1">
        <v>40969</v>
      </c>
      <c r="E5055" s="1">
        <v>41122</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3">
      <c r="A5056">
        <v>5055</v>
      </c>
      <c r="B5056" t="s">
        <v>7964</v>
      </c>
      <c r="C5056">
        <v>2012</v>
      </c>
      <c r="D5056" s="1">
        <v>40969</v>
      </c>
      <c r="E5056" s="1">
        <v>41122</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3">
      <c r="A5057">
        <v>5056</v>
      </c>
      <c r="B5057" t="s">
        <v>7964</v>
      </c>
      <c r="C5057">
        <v>2012</v>
      </c>
      <c r="D5057" s="1">
        <v>40969</v>
      </c>
      <c r="E5057" s="1">
        <v>41122</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3">
      <c r="A5058">
        <v>5057</v>
      </c>
      <c r="B5058" t="s">
        <v>7965</v>
      </c>
      <c r="C5058">
        <v>2012</v>
      </c>
      <c r="D5058" s="1">
        <v>41130</v>
      </c>
      <c r="E5058" s="1">
        <v>41222</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3">
      <c r="A5059">
        <v>5058</v>
      </c>
      <c r="B5059" t="s">
        <v>7965</v>
      </c>
      <c r="C5059">
        <v>2012</v>
      </c>
      <c r="D5059" s="1">
        <v>41130</v>
      </c>
      <c r="E5059" s="1">
        <v>41222</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3">
      <c r="A5060">
        <v>5059</v>
      </c>
      <c r="B5060" t="s">
        <v>7967</v>
      </c>
      <c r="C5060">
        <v>2013</v>
      </c>
      <c r="D5060" s="1">
        <v>41368</v>
      </c>
      <c r="E5060" s="1">
        <v>41490</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3">
      <c r="A5061">
        <v>5060</v>
      </c>
      <c r="B5061" t="s">
        <v>7968</v>
      </c>
      <c r="C5061">
        <v>2013</v>
      </c>
      <c r="D5061" s="1">
        <v>41437</v>
      </c>
      <c r="E5061" s="1">
        <v>41498</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3">
      <c r="A5062">
        <v>5061</v>
      </c>
      <c r="B5062" t="s">
        <v>7968</v>
      </c>
      <c r="C5062">
        <v>2013</v>
      </c>
      <c r="D5062" s="1">
        <v>41437</v>
      </c>
      <c r="E5062" s="1">
        <v>41498</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3">
      <c r="A5063">
        <v>5062</v>
      </c>
      <c r="B5063" t="s">
        <v>7970</v>
      </c>
      <c r="C5063">
        <v>2012</v>
      </c>
      <c r="D5063" s="1">
        <v>41126</v>
      </c>
      <c r="E5063" s="1">
        <v>41248</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3">
      <c r="A5064">
        <v>5063</v>
      </c>
      <c r="B5064" t="s">
        <v>7970</v>
      </c>
      <c r="C5064">
        <v>2012</v>
      </c>
      <c r="D5064" s="1">
        <v>41126</v>
      </c>
      <c r="E5064" s="1">
        <v>41248</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3">
      <c r="A5065">
        <v>5064</v>
      </c>
      <c r="B5065" t="s">
        <v>7970</v>
      </c>
      <c r="C5065">
        <v>2012</v>
      </c>
      <c r="D5065" s="1">
        <v>41126</v>
      </c>
      <c r="E5065" s="1">
        <v>41248</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3">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3">
      <c r="A5067">
        <v>5066</v>
      </c>
      <c r="B5067" t="s">
        <v>7972</v>
      </c>
      <c r="C5067">
        <v>2014</v>
      </c>
      <c r="D5067" s="1">
        <v>41651</v>
      </c>
      <c r="E5067" s="1">
        <v>41863</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3">
      <c r="A5068">
        <v>5067</v>
      </c>
      <c r="B5068" t="s">
        <v>7972</v>
      </c>
      <c r="C5068">
        <v>2014</v>
      </c>
      <c r="D5068" s="1">
        <v>41651</v>
      </c>
      <c r="E5068" s="1">
        <v>41863</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3">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3">
      <c r="A5070">
        <v>5069</v>
      </c>
      <c r="B5070" t="s">
        <v>7974</v>
      </c>
      <c r="C5070">
        <v>2011</v>
      </c>
      <c r="D5070" s="1">
        <v>40763</v>
      </c>
      <c r="E5070" s="1">
        <v>40885</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3">
      <c r="A5071">
        <v>5070</v>
      </c>
      <c r="B5071" t="s">
        <v>7974</v>
      </c>
      <c r="C5071">
        <v>2011</v>
      </c>
      <c r="D5071" s="1">
        <v>40763</v>
      </c>
      <c r="E5071" s="1">
        <v>40885</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3">
      <c r="A5072">
        <v>5071</v>
      </c>
      <c r="B5072" t="s">
        <v>7974</v>
      </c>
      <c r="C5072">
        <v>2011</v>
      </c>
      <c r="D5072" s="1">
        <v>40763</v>
      </c>
      <c r="E5072" s="1">
        <v>40885</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3">
      <c r="A5073">
        <v>5072</v>
      </c>
      <c r="B5073" t="s">
        <v>7974</v>
      </c>
      <c r="C5073">
        <v>2011</v>
      </c>
      <c r="D5073" s="1">
        <v>40763</v>
      </c>
      <c r="E5073" s="1">
        <v>40885</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3">
      <c r="A5074">
        <v>5073</v>
      </c>
      <c r="B5074" t="s">
        <v>7974</v>
      </c>
      <c r="C5074">
        <v>2011</v>
      </c>
      <c r="D5074" s="1">
        <v>40763</v>
      </c>
      <c r="E5074" s="1">
        <v>40885</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3">
      <c r="A5075">
        <v>5074</v>
      </c>
      <c r="B5075" t="s">
        <v>7975</v>
      </c>
      <c r="C5075">
        <v>2012</v>
      </c>
      <c r="D5075" s="1">
        <v>41040</v>
      </c>
      <c r="E5075" s="1">
        <v>41040</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3">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3">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3">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3">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3">
      <c r="A5080">
        <v>5079</v>
      </c>
      <c r="B5080" t="s">
        <v>7978</v>
      </c>
      <c r="C5080">
        <v>2014</v>
      </c>
      <c r="D5080" s="1">
        <v>41984</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3">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3">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3">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3">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3">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3">
      <c r="A5086">
        <v>5085</v>
      </c>
      <c r="B5086" t="s">
        <v>7984</v>
      </c>
      <c r="C5086">
        <v>2013</v>
      </c>
      <c r="D5086" s="1">
        <v>41461</v>
      </c>
      <c r="E5086" s="1">
        <v>41553</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3">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3">
      <c r="A5088">
        <v>5087</v>
      </c>
      <c r="B5088" t="s">
        <v>7986</v>
      </c>
      <c r="C5088">
        <v>2012</v>
      </c>
      <c r="D5088" s="1">
        <v>41032</v>
      </c>
      <c r="E5088" s="1">
        <v>41155</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3">
      <c r="A5089">
        <v>5088</v>
      </c>
      <c r="B5089" t="s">
        <v>7986</v>
      </c>
      <c r="C5089">
        <v>2012</v>
      </c>
      <c r="D5089" s="1">
        <v>41032</v>
      </c>
      <c r="E5089" s="1">
        <v>41155</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3">
      <c r="A5090">
        <v>5089</v>
      </c>
      <c r="B5090" t="s">
        <v>7986</v>
      </c>
      <c r="C5090">
        <v>2012</v>
      </c>
      <c r="D5090" s="1">
        <v>41032</v>
      </c>
      <c r="E5090" s="1">
        <v>41155</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3">
      <c r="A5091">
        <v>5090</v>
      </c>
      <c r="B5091" t="s">
        <v>7989</v>
      </c>
      <c r="C5091">
        <v>2014</v>
      </c>
      <c r="D5091" s="1">
        <v>41767</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3">
      <c r="A5092">
        <v>5091</v>
      </c>
      <c r="B5092" t="s">
        <v>7989</v>
      </c>
      <c r="C5092">
        <v>2014</v>
      </c>
      <c r="D5092" s="1">
        <v>41767</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3">
      <c r="A5093">
        <v>5092</v>
      </c>
      <c r="B5093" t="s">
        <v>7991</v>
      </c>
      <c r="C5093">
        <v>2014</v>
      </c>
      <c r="D5093" s="1">
        <v>42004</v>
      </c>
      <c r="E5093" s="1">
        <v>42095</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3">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3">
      <c r="A5095">
        <v>5094</v>
      </c>
      <c r="B5095" t="s">
        <v>7993</v>
      </c>
      <c r="C5095">
        <v>2011</v>
      </c>
      <c r="D5095" s="1">
        <v>40706</v>
      </c>
      <c r="E5095" s="1">
        <v>40828</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3">
      <c r="A5096">
        <v>5095</v>
      </c>
      <c r="B5096" t="s">
        <v>7993</v>
      </c>
      <c r="C5096">
        <v>2011</v>
      </c>
      <c r="D5096" s="1">
        <v>40706</v>
      </c>
      <c r="E5096" s="1">
        <v>40828</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3">
      <c r="A5097">
        <v>5096</v>
      </c>
      <c r="B5097" t="s">
        <v>7993</v>
      </c>
      <c r="C5097">
        <v>2011</v>
      </c>
      <c r="D5097" s="1">
        <v>40706</v>
      </c>
      <c r="E5097" s="1">
        <v>40828</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3">
      <c r="A5098">
        <v>5097</v>
      </c>
      <c r="B5098" t="s">
        <v>7993</v>
      </c>
      <c r="C5098">
        <v>2011</v>
      </c>
      <c r="D5098" s="1">
        <v>40706</v>
      </c>
      <c r="E5098" s="1">
        <v>40828</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3">
      <c r="A5099">
        <v>5098</v>
      </c>
      <c r="B5099" t="s">
        <v>7993</v>
      </c>
      <c r="C5099">
        <v>2011</v>
      </c>
      <c r="D5099" s="1">
        <v>40706</v>
      </c>
      <c r="E5099" s="1">
        <v>40828</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3">
      <c r="A5100">
        <v>5099</v>
      </c>
      <c r="B5100" t="s">
        <v>7993</v>
      </c>
      <c r="C5100">
        <v>2011</v>
      </c>
      <c r="D5100" s="1">
        <v>40706</v>
      </c>
      <c r="E5100" s="1">
        <v>40828</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3">
      <c r="A5101">
        <v>5100</v>
      </c>
      <c r="B5101" t="s">
        <v>7994</v>
      </c>
      <c r="C5101">
        <v>2012</v>
      </c>
      <c r="D5101" s="1">
        <v>41098</v>
      </c>
      <c r="E5101" s="1">
        <v>41251</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3">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3">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3">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3">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3">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3">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3">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3">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3">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3">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3">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3">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3">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3">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3">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3">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3">
      <c r="A5118">
        <v>5117</v>
      </c>
      <c r="B5118" t="s">
        <v>8009</v>
      </c>
      <c r="C5118">
        <v>2014</v>
      </c>
      <c r="D5118" s="1">
        <v>41984</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3">
      <c r="A5119">
        <v>5118</v>
      </c>
      <c r="B5119" t="s">
        <v>8010</v>
      </c>
      <c r="C5119">
        <v>2012</v>
      </c>
      <c r="D5119" s="1">
        <v>41178</v>
      </c>
      <c r="E5119" s="1">
        <v>40978</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3">
      <c r="A5120">
        <v>5119</v>
      </c>
      <c r="B5120" t="s">
        <v>8010</v>
      </c>
      <c r="C5120">
        <v>2012</v>
      </c>
      <c r="D5120" s="1">
        <v>41178</v>
      </c>
      <c r="E5120" s="1">
        <v>40978</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3">
      <c r="A5121">
        <v>5120</v>
      </c>
      <c r="B5121" t="s">
        <v>8010</v>
      </c>
      <c r="C5121">
        <v>2012</v>
      </c>
      <c r="D5121" s="1">
        <v>41178</v>
      </c>
      <c r="E5121" s="1">
        <v>40978</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3">
      <c r="A5122">
        <v>5121</v>
      </c>
      <c r="B5122" t="s">
        <v>8011</v>
      </c>
      <c r="C5122">
        <v>2011</v>
      </c>
      <c r="D5122" s="1">
        <v>40637</v>
      </c>
      <c r="E5122" s="1">
        <v>40759</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3">
      <c r="A5123">
        <v>5122</v>
      </c>
      <c r="B5123" t="s">
        <v>8011</v>
      </c>
      <c r="C5123">
        <v>2011</v>
      </c>
      <c r="D5123" s="1">
        <v>40637</v>
      </c>
      <c r="E5123" s="1">
        <v>40759</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3">
      <c r="A5124">
        <v>5123</v>
      </c>
      <c r="B5124" t="s">
        <v>8011</v>
      </c>
      <c r="C5124">
        <v>2011</v>
      </c>
      <c r="D5124" s="1">
        <v>40637</v>
      </c>
      <c r="E5124" s="1">
        <v>40759</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3">
      <c r="A5125">
        <v>5124</v>
      </c>
      <c r="B5125" t="s">
        <v>8011</v>
      </c>
      <c r="C5125">
        <v>2011</v>
      </c>
      <c r="D5125" s="1">
        <v>40637</v>
      </c>
      <c r="E5125" s="1">
        <v>40759</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3">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3">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3">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3">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3">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3">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3">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3">
      <c r="A5133">
        <v>5132</v>
      </c>
      <c r="B5133" t="s">
        <v>8015</v>
      </c>
      <c r="C5133">
        <v>2014</v>
      </c>
      <c r="D5133" s="1">
        <v>42003</v>
      </c>
      <c r="E5133" s="1">
        <v>42156</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3">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3">
      <c r="A5135">
        <v>5134</v>
      </c>
      <c r="B5135" t="s">
        <v>8017</v>
      </c>
      <c r="C5135">
        <v>2014</v>
      </c>
      <c r="D5135" s="1">
        <v>41970</v>
      </c>
      <c r="E5135" s="1">
        <v>41651</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3">
      <c r="A5136">
        <v>5135</v>
      </c>
      <c r="B5136" t="s">
        <v>8017</v>
      </c>
      <c r="C5136">
        <v>2014</v>
      </c>
      <c r="D5136" s="1">
        <v>41970</v>
      </c>
      <c r="E5136" s="1">
        <v>41651</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3">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3">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3">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3">
      <c r="A5140">
        <v>5139</v>
      </c>
      <c r="B5140" t="s">
        <v>8021</v>
      </c>
      <c r="C5140">
        <v>2014</v>
      </c>
      <c r="D5140" s="1">
        <v>41912</v>
      </c>
      <c r="E5140" s="1">
        <v>41800</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3">
      <c r="A5141">
        <v>5140</v>
      </c>
      <c r="B5141" t="s">
        <v>8021</v>
      </c>
      <c r="C5141">
        <v>2014</v>
      </c>
      <c r="D5141" s="1">
        <v>41912</v>
      </c>
      <c r="E5141" s="1">
        <v>41800</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3">
      <c r="A5142">
        <v>5141</v>
      </c>
      <c r="B5142" t="s">
        <v>8022</v>
      </c>
      <c r="C5142">
        <v>2012</v>
      </c>
      <c r="D5142" s="1">
        <v>41132</v>
      </c>
      <c r="E5142" s="1">
        <v>41254</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3">
      <c r="A5143">
        <v>5142</v>
      </c>
      <c r="B5143" t="s">
        <v>8023</v>
      </c>
      <c r="C5143">
        <v>2013</v>
      </c>
      <c r="D5143" s="1">
        <v>41309</v>
      </c>
      <c r="E5143" s="1">
        <v>41429</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3">
      <c r="A5144">
        <v>5143</v>
      </c>
      <c r="B5144" t="s">
        <v>8023</v>
      </c>
      <c r="C5144">
        <v>2013</v>
      </c>
      <c r="D5144" s="1">
        <v>41309</v>
      </c>
      <c r="E5144" s="1">
        <v>41429</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3">
      <c r="A5145">
        <v>5144</v>
      </c>
      <c r="B5145" t="s">
        <v>8023</v>
      </c>
      <c r="C5145">
        <v>2013</v>
      </c>
      <c r="D5145" s="1">
        <v>41309</v>
      </c>
      <c r="E5145" s="1">
        <v>41429</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3">
      <c r="A5146">
        <v>5145</v>
      </c>
      <c r="B5146" t="s">
        <v>8024</v>
      </c>
      <c r="C5146">
        <v>2014</v>
      </c>
      <c r="D5146" s="1">
        <v>41700</v>
      </c>
      <c r="E5146" s="1">
        <v>41853</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3">
      <c r="A5147">
        <v>5146</v>
      </c>
      <c r="B5147" t="s">
        <v>8024</v>
      </c>
      <c r="C5147">
        <v>2014</v>
      </c>
      <c r="D5147" s="1">
        <v>41700</v>
      </c>
      <c r="E5147" s="1">
        <v>41853</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3">
      <c r="A5148">
        <v>5147</v>
      </c>
      <c r="B5148" t="s">
        <v>8024</v>
      </c>
      <c r="C5148">
        <v>2014</v>
      </c>
      <c r="D5148" s="1">
        <v>41700</v>
      </c>
      <c r="E5148" s="1">
        <v>41853</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3">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3">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3">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3">
      <c r="A5152">
        <v>5151</v>
      </c>
      <c r="B5152" t="s">
        <v>8028</v>
      </c>
      <c r="C5152">
        <v>2014</v>
      </c>
      <c r="D5152" s="1">
        <v>41823</v>
      </c>
      <c r="E5152" s="1">
        <v>41946</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3">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3">
      <c r="A5154">
        <v>5153</v>
      </c>
      <c r="B5154" t="s">
        <v>8031</v>
      </c>
      <c r="C5154">
        <v>2011</v>
      </c>
      <c r="D5154" s="1">
        <v>40724</v>
      </c>
      <c r="E5154" s="1">
        <v>40701</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3">
      <c r="A5155">
        <v>5154</v>
      </c>
      <c r="B5155" t="s">
        <v>8031</v>
      </c>
      <c r="C5155">
        <v>2011</v>
      </c>
      <c r="D5155" s="1">
        <v>40724</v>
      </c>
      <c r="E5155" s="1">
        <v>40701</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3">
      <c r="A5156">
        <v>5155</v>
      </c>
      <c r="B5156" t="s">
        <v>8032</v>
      </c>
      <c r="C5156">
        <v>2012</v>
      </c>
      <c r="D5156" s="1">
        <v>41098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3">
      <c r="A5157">
        <v>5156</v>
      </c>
      <c r="B5157" t="s">
        <v>8032</v>
      </c>
      <c r="C5157">
        <v>2012</v>
      </c>
      <c r="D5157" s="1">
        <v>41098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3">
      <c r="A5158">
        <v>5157</v>
      </c>
      <c r="B5158" t="s">
        <v>8034</v>
      </c>
      <c r="C5158">
        <v>2014</v>
      </c>
      <c r="D5158" s="1">
        <v>41646</v>
      </c>
      <c r="E5158" s="1">
        <v>41766</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3">
      <c r="A5159">
        <v>5158</v>
      </c>
      <c r="B5159" t="s">
        <v>8034</v>
      </c>
      <c r="C5159">
        <v>2014</v>
      </c>
      <c r="D5159" s="1">
        <v>41646</v>
      </c>
      <c r="E5159" s="1">
        <v>41766</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3">
      <c r="A5160">
        <v>5159</v>
      </c>
      <c r="B5160" t="s">
        <v>8034</v>
      </c>
      <c r="C5160">
        <v>2014</v>
      </c>
      <c r="D5160" s="1">
        <v>41646</v>
      </c>
      <c r="E5160" s="1">
        <v>41766</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3">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3">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3">
      <c r="A5163">
        <v>5162</v>
      </c>
      <c r="B5163" t="s">
        <v>8036</v>
      </c>
      <c r="C5163">
        <v>2011</v>
      </c>
      <c r="D5163" s="1">
        <v>40754</v>
      </c>
      <c r="E5163" s="1">
        <v>40671</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3">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3">
      <c r="A5165">
        <v>5164</v>
      </c>
      <c r="B5165" t="s">
        <v>8038</v>
      </c>
      <c r="C5165">
        <v>2012</v>
      </c>
      <c r="D5165" s="1">
        <v>41067</v>
      </c>
      <c r="E5165" s="1">
        <v>41220</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3">
      <c r="A5166">
        <v>5165</v>
      </c>
      <c r="B5166" t="s">
        <v>8039</v>
      </c>
      <c r="C5166">
        <v>2011</v>
      </c>
      <c r="D5166" s="1">
        <v>40827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3">
      <c r="A5167">
        <v>5166</v>
      </c>
      <c r="B5167" t="s">
        <v>8039</v>
      </c>
      <c r="C5167">
        <v>2011</v>
      </c>
      <c r="D5167" s="1">
        <v>40827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3">
      <c r="A5168">
        <v>5167</v>
      </c>
      <c r="B5168" t="s">
        <v>8039</v>
      </c>
      <c r="C5168">
        <v>2011</v>
      </c>
      <c r="D5168" s="1">
        <v>40827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3">
      <c r="A5169">
        <v>5168</v>
      </c>
      <c r="B5169" t="s">
        <v>8039</v>
      </c>
      <c r="C5169">
        <v>2011</v>
      </c>
      <c r="D5169" s="1">
        <v>40827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3">
      <c r="A5170">
        <v>5169</v>
      </c>
      <c r="B5170" t="s">
        <v>8039</v>
      </c>
      <c r="C5170">
        <v>2011</v>
      </c>
      <c r="D5170" s="1">
        <v>40827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3">
      <c r="A5171">
        <v>5170</v>
      </c>
      <c r="B5171" t="s">
        <v>8039</v>
      </c>
      <c r="C5171">
        <v>2011</v>
      </c>
      <c r="D5171" s="1">
        <v>40827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3">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3">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3">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3">
      <c r="A5175">
        <v>5174</v>
      </c>
      <c r="B5175" t="s">
        <v>8041</v>
      </c>
      <c r="C5175">
        <v>2012</v>
      </c>
      <c r="D5175" s="1">
        <v>41124</v>
      </c>
      <c r="E5175" s="1">
        <v>41185</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3">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3">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3">
      <c r="A5178">
        <v>5177</v>
      </c>
      <c r="B5178" t="s">
        <v>8044</v>
      </c>
      <c r="C5178">
        <v>2013</v>
      </c>
      <c r="D5178" s="1">
        <v>41436</v>
      </c>
      <c r="E5178" s="1">
        <v>41528</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3">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3">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3">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3">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3">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3">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3">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3">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3">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3">
      <c r="A5188">
        <v>5187</v>
      </c>
      <c r="B5188" t="s">
        <v>8050</v>
      </c>
      <c r="C5188">
        <v>2012</v>
      </c>
      <c r="D5188" s="1">
        <v>41240</v>
      </c>
      <c r="E5188" s="1">
        <v>40980</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3">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3">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3">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3">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3">
      <c r="A5193">
        <v>5192</v>
      </c>
      <c r="B5193" t="s">
        <v>8053</v>
      </c>
      <c r="C5193">
        <v>2014</v>
      </c>
      <c r="D5193" s="1">
        <v>41795</v>
      </c>
      <c r="E5193" s="1">
        <v>41917</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3">
      <c r="A5194">
        <v>5193</v>
      </c>
      <c r="B5194" t="s">
        <v>8056</v>
      </c>
      <c r="C5194">
        <v>2011</v>
      </c>
      <c r="D5194" s="1">
        <v>40875</v>
      </c>
      <c r="E5194" s="1">
        <v>40555</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3">
      <c r="A5195">
        <v>5194</v>
      </c>
      <c r="B5195" t="s">
        <v>8056</v>
      </c>
      <c r="C5195">
        <v>2011</v>
      </c>
      <c r="D5195" s="1">
        <v>40875</v>
      </c>
      <c r="E5195" s="1">
        <v>40555</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3">
      <c r="A5196">
        <v>5195</v>
      </c>
      <c r="B5196" t="s">
        <v>8056</v>
      </c>
      <c r="C5196">
        <v>2011</v>
      </c>
      <c r="D5196" s="1">
        <v>40875</v>
      </c>
      <c r="E5196" s="1">
        <v>40555</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3">
      <c r="A5197">
        <v>5196</v>
      </c>
      <c r="B5197" t="s">
        <v>8056</v>
      </c>
      <c r="C5197">
        <v>2011</v>
      </c>
      <c r="D5197" s="1">
        <v>40875</v>
      </c>
      <c r="E5197" s="1">
        <v>40555</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3">
      <c r="A5198">
        <v>5197</v>
      </c>
      <c r="B5198" t="s">
        <v>8057</v>
      </c>
      <c r="C5198">
        <v>2011</v>
      </c>
      <c r="D5198" s="1">
        <v>40821</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3">
      <c r="A5199">
        <v>5198</v>
      </c>
      <c r="B5199" t="s">
        <v>8057</v>
      </c>
      <c r="C5199">
        <v>2011</v>
      </c>
      <c r="D5199" s="1">
        <v>40821</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3">
      <c r="A5200">
        <v>5199</v>
      </c>
      <c r="B5200" t="s">
        <v>8058</v>
      </c>
      <c r="C5200">
        <v>2013</v>
      </c>
      <c r="D5200" s="1">
        <v>41367</v>
      </c>
      <c r="E5200" s="1">
        <v>41520</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3">
      <c r="A5201">
        <v>5200</v>
      </c>
      <c r="B5201" t="s">
        <v>8058</v>
      </c>
      <c r="C5201">
        <v>2013</v>
      </c>
      <c r="D5201" s="1">
        <v>41367</v>
      </c>
      <c r="E5201" s="1">
        <v>41520</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3">
      <c r="A5202">
        <v>5201</v>
      </c>
      <c r="B5202" t="s">
        <v>8058</v>
      </c>
      <c r="C5202">
        <v>2013</v>
      </c>
      <c r="D5202" s="1">
        <v>41367</v>
      </c>
      <c r="E5202" s="1">
        <v>41520</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3">
      <c r="A5203">
        <v>5202</v>
      </c>
      <c r="B5203" t="s">
        <v>8058</v>
      </c>
      <c r="C5203">
        <v>2013</v>
      </c>
      <c r="D5203" s="1">
        <v>41367</v>
      </c>
      <c r="E5203" s="1">
        <v>41520</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3">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3">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3">
      <c r="A5206">
        <v>5205</v>
      </c>
      <c r="B5206" t="s">
        <v>8060</v>
      </c>
      <c r="C5206">
        <v>2012</v>
      </c>
      <c r="D5206" s="1">
        <v>41252</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3">
      <c r="A5207">
        <v>5206</v>
      </c>
      <c r="B5207" t="s">
        <v>8060</v>
      </c>
      <c r="C5207">
        <v>2012</v>
      </c>
      <c r="D5207" s="1">
        <v>41252</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3">
      <c r="A5208">
        <v>5207</v>
      </c>
      <c r="B5208" t="s">
        <v>8060</v>
      </c>
      <c r="C5208">
        <v>2012</v>
      </c>
      <c r="D5208" s="1">
        <v>41252</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3">
      <c r="A5209">
        <v>5208</v>
      </c>
      <c r="B5209" t="s">
        <v>8060</v>
      </c>
      <c r="C5209">
        <v>2012</v>
      </c>
      <c r="D5209" s="1">
        <v>41252</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3">
      <c r="A5210">
        <v>5209</v>
      </c>
      <c r="B5210" t="s">
        <v>8060</v>
      </c>
      <c r="C5210">
        <v>2012</v>
      </c>
      <c r="D5210" s="1">
        <v>41252</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3">
      <c r="A5211">
        <v>5210</v>
      </c>
      <c r="B5211" t="s">
        <v>8060</v>
      </c>
      <c r="C5211">
        <v>2012</v>
      </c>
      <c r="D5211" s="1">
        <v>41252</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3">
      <c r="A5212">
        <v>5211</v>
      </c>
      <c r="B5212" t="s">
        <v>8061</v>
      </c>
      <c r="C5212">
        <v>2012</v>
      </c>
      <c r="D5212" s="1">
        <v>41244</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3">
      <c r="A5213">
        <v>5212</v>
      </c>
      <c r="B5213" t="s">
        <v>8062</v>
      </c>
      <c r="C5213">
        <v>2012</v>
      </c>
      <c r="D5213" s="1">
        <v>41248</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3">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3">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3">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3">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3">
      <c r="A5218">
        <v>5217</v>
      </c>
      <c r="B5218" t="s">
        <v>8064</v>
      </c>
      <c r="C5218">
        <v>2014</v>
      </c>
      <c r="D5218" s="1">
        <v>41921</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3">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3">
      <c r="A5220">
        <v>5219</v>
      </c>
      <c r="B5220" t="s">
        <v>8066</v>
      </c>
      <c r="C5220">
        <v>2014</v>
      </c>
      <c r="D5220" s="1">
        <v>41949</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3">
      <c r="A5221">
        <v>5220</v>
      </c>
      <c r="B5221" t="s">
        <v>8067</v>
      </c>
      <c r="C5221">
        <v>2014</v>
      </c>
      <c r="D5221" s="1">
        <v>41679</v>
      </c>
      <c r="E5221" s="1">
        <v>41679</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3">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3">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3">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3">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3">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3">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3">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3">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3">
      <c r="A5230">
        <v>5229</v>
      </c>
      <c r="B5230" t="s">
        <v>8074</v>
      </c>
      <c r="C5230">
        <v>2011</v>
      </c>
      <c r="D5230" s="1">
        <v>40873</v>
      </c>
      <c r="E5230" s="1">
        <v>40555</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3">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3">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3">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3">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3">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3">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3">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3">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3">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3">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3">
      <c r="A5241">
        <v>5240</v>
      </c>
      <c r="B5241" t="s">
        <v>8080</v>
      </c>
      <c r="C5241">
        <v>2013</v>
      </c>
      <c r="D5241" s="1">
        <v>41617</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3">
      <c r="A5242">
        <v>5241</v>
      </c>
      <c r="B5242" t="s">
        <v>8080</v>
      </c>
      <c r="C5242">
        <v>2013</v>
      </c>
      <c r="D5242" s="1">
        <v>41617</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3">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3">
      <c r="A5244">
        <v>5243</v>
      </c>
      <c r="B5244" t="s">
        <v>8084</v>
      </c>
      <c r="C5244">
        <v>2014</v>
      </c>
      <c r="D5244" s="1">
        <v>41767</v>
      </c>
      <c r="E5244" s="1">
        <v>41890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3">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3">
      <c r="A5246">
        <v>5245</v>
      </c>
      <c r="B5246" t="s">
        <v>8086</v>
      </c>
      <c r="C5246">
        <v>2013</v>
      </c>
      <c r="D5246" s="1">
        <v>41341</v>
      </c>
      <c r="E5246" s="1">
        <v>41402</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3">
      <c r="A5247">
        <v>5246</v>
      </c>
      <c r="B5247" t="s">
        <v>8086</v>
      </c>
      <c r="C5247">
        <v>2013</v>
      </c>
      <c r="D5247" s="1">
        <v>41341</v>
      </c>
      <c r="E5247" s="1">
        <v>41402</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3">
      <c r="A5248">
        <v>5247</v>
      </c>
      <c r="B5248" t="s">
        <v>8086</v>
      </c>
      <c r="C5248">
        <v>2013</v>
      </c>
      <c r="D5248" s="1">
        <v>41341</v>
      </c>
      <c r="E5248" s="1">
        <v>41402</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3">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3">
      <c r="A5250">
        <v>5249</v>
      </c>
      <c r="B5250" t="s">
        <v>8091</v>
      </c>
      <c r="C5250">
        <v>2014</v>
      </c>
      <c r="D5250" s="1">
        <v>41740</v>
      </c>
      <c r="E5250" s="1">
        <v>41801</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3">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3">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3">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3">
      <c r="A5254">
        <v>5253</v>
      </c>
      <c r="B5254" t="s">
        <v>8094</v>
      </c>
      <c r="C5254">
        <v>2012</v>
      </c>
      <c r="D5254" s="1">
        <v>41212</v>
      </c>
      <c r="E5254" s="1">
        <v>40950</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3">
      <c r="A5255">
        <v>5254</v>
      </c>
      <c r="B5255" t="s">
        <v>8095</v>
      </c>
      <c r="C5255">
        <v>2011</v>
      </c>
      <c r="D5255" s="1">
        <v>40727</v>
      </c>
      <c r="E5255" s="1">
        <v>40850</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3">
      <c r="A5256">
        <v>5255</v>
      </c>
      <c r="B5256" t="s">
        <v>8096</v>
      </c>
      <c r="C5256">
        <v>2012</v>
      </c>
      <c r="D5256" s="1">
        <v>41032</v>
      </c>
      <c r="E5256" s="1">
        <v>41093</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3">
      <c r="A5257">
        <v>5256</v>
      </c>
      <c r="B5257" t="s">
        <v>8096</v>
      </c>
      <c r="C5257">
        <v>2012</v>
      </c>
      <c r="D5257" s="1">
        <v>41032</v>
      </c>
      <c r="E5257" s="1">
        <v>41093</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3">
      <c r="A5258">
        <v>5257</v>
      </c>
      <c r="B5258" t="s">
        <v>8098</v>
      </c>
      <c r="C5258">
        <v>2013</v>
      </c>
      <c r="D5258" s="1">
        <v>41525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3">
      <c r="A5259">
        <v>5258</v>
      </c>
      <c r="B5259" t="s">
        <v>8099</v>
      </c>
      <c r="C5259">
        <v>2014</v>
      </c>
      <c r="D5259" s="1">
        <v>41730</v>
      </c>
      <c r="E5259" s="1">
        <v>41883</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3">
      <c r="A5260">
        <v>5259</v>
      </c>
      <c r="B5260" t="s">
        <v>8100</v>
      </c>
      <c r="C5260">
        <v>2014</v>
      </c>
      <c r="D5260" s="1">
        <v>41922</v>
      </c>
      <c r="E5260" s="1">
        <v>41983</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3">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3">
      <c r="A5262">
        <v>5261</v>
      </c>
      <c r="B5262" t="s">
        <v>8102</v>
      </c>
      <c r="C5262">
        <v>2011</v>
      </c>
      <c r="D5262" s="1">
        <v>40733</v>
      </c>
      <c r="E5262" s="1">
        <v>40825</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3">
      <c r="A5263">
        <v>5262</v>
      </c>
      <c r="B5263" t="s">
        <v>8102</v>
      </c>
      <c r="C5263">
        <v>2011</v>
      </c>
      <c r="D5263" s="1">
        <v>40733</v>
      </c>
      <c r="E5263" s="1">
        <v>40825</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3">
      <c r="A5264">
        <v>5263</v>
      </c>
      <c r="B5264" t="s">
        <v>8102</v>
      </c>
      <c r="C5264">
        <v>2011</v>
      </c>
      <c r="D5264" s="1">
        <v>40733</v>
      </c>
      <c r="E5264" s="1">
        <v>40825</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3">
      <c r="A5265">
        <v>5264</v>
      </c>
      <c r="B5265" t="s">
        <v>8102</v>
      </c>
      <c r="C5265">
        <v>2011</v>
      </c>
      <c r="D5265" s="1">
        <v>40733</v>
      </c>
      <c r="E5265" s="1">
        <v>40825</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3">
      <c r="A5266">
        <v>5265</v>
      </c>
      <c r="B5266" t="s">
        <v>8102</v>
      </c>
      <c r="C5266">
        <v>2011</v>
      </c>
      <c r="D5266" s="1">
        <v>40733</v>
      </c>
      <c r="E5266" s="1">
        <v>40825</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3">
      <c r="A5267">
        <v>5266</v>
      </c>
      <c r="B5267" t="s">
        <v>8103</v>
      </c>
      <c r="C5267">
        <v>2014</v>
      </c>
      <c r="D5267" s="1">
        <v>41649</v>
      </c>
      <c r="E5267" s="1">
        <v>41739</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3">
      <c r="A5268">
        <v>5267</v>
      </c>
      <c r="B5268" t="s">
        <v>8103</v>
      </c>
      <c r="C5268">
        <v>2014</v>
      </c>
      <c r="D5268" s="1">
        <v>41649</v>
      </c>
      <c r="E5268" s="1">
        <v>41739</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3">
      <c r="A5269">
        <v>5268</v>
      </c>
      <c r="B5269" t="s">
        <v>8103</v>
      </c>
      <c r="C5269">
        <v>2014</v>
      </c>
      <c r="D5269" s="1">
        <v>41649</v>
      </c>
      <c r="E5269" s="1">
        <v>41739</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3">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3">
      <c r="A5271">
        <v>5270</v>
      </c>
      <c r="B5271" t="s">
        <v>8107</v>
      </c>
      <c r="C5271">
        <v>2014</v>
      </c>
      <c r="D5271" s="1">
        <v>41982</v>
      </c>
      <c r="E5271" s="1">
        <v>41982</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3">
      <c r="A5272">
        <v>5271</v>
      </c>
      <c r="B5272" t="s">
        <v>8107</v>
      </c>
      <c r="C5272">
        <v>2014</v>
      </c>
      <c r="D5272" s="1">
        <v>41982</v>
      </c>
      <c r="E5272" s="1">
        <v>41982</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3">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3">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3">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3">
      <c r="A5276">
        <v>5275</v>
      </c>
      <c r="B5276" t="s">
        <v>8110</v>
      </c>
      <c r="C5276">
        <v>2012</v>
      </c>
      <c r="D5276" s="1">
        <v>41101</v>
      </c>
      <c r="E5276" s="1">
        <v>41163</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3">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3">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3">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3">
      <c r="A5280">
        <v>5279</v>
      </c>
      <c r="B5280" t="s">
        <v>8113</v>
      </c>
      <c r="C5280">
        <v>2011</v>
      </c>
      <c r="D5280" s="1">
        <v>40736</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3">
      <c r="A5281">
        <v>5280</v>
      </c>
      <c r="B5281" t="s">
        <v>8114</v>
      </c>
      <c r="C5281">
        <v>2014</v>
      </c>
      <c r="D5281" s="1">
        <v>41860</v>
      </c>
      <c r="E5281" s="1">
        <v>41982</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3">
      <c r="A5282">
        <v>5281</v>
      </c>
      <c r="B5282" t="s">
        <v>8115</v>
      </c>
      <c r="C5282">
        <v>2014</v>
      </c>
      <c r="D5282" s="1">
        <v>41861</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3">
      <c r="A5283">
        <v>5282</v>
      </c>
      <c r="B5283" t="s">
        <v>8116</v>
      </c>
      <c r="C5283">
        <v>2012</v>
      </c>
      <c r="D5283" s="1">
        <v>41038</v>
      </c>
      <c r="E5283" s="1">
        <v>41191</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3">
      <c r="A5284">
        <v>5283</v>
      </c>
      <c r="B5284" t="s">
        <v>8116</v>
      </c>
      <c r="C5284">
        <v>2012</v>
      </c>
      <c r="D5284" s="1">
        <v>41038</v>
      </c>
      <c r="E5284" s="1">
        <v>41191</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3">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3">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3">
      <c r="A5287">
        <v>5286</v>
      </c>
      <c r="B5287" t="s">
        <v>8118</v>
      </c>
      <c r="C5287">
        <v>2014</v>
      </c>
      <c r="D5287" s="1">
        <v>41795</v>
      </c>
      <c r="E5287" s="1">
        <v>41825</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3">
      <c r="A5288">
        <v>5287</v>
      </c>
      <c r="B5288" t="s">
        <v>8118</v>
      </c>
      <c r="C5288">
        <v>2014</v>
      </c>
      <c r="D5288" s="1">
        <v>41795</v>
      </c>
      <c r="E5288" s="1">
        <v>41825</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3">
      <c r="A5289">
        <v>5288</v>
      </c>
      <c r="B5289" t="s">
        <v>8118</v>
      </c>
      <c r="C5289">
        <v>2014</v>
      </c>
      <c r="D5289" s="1">
        <v>41795</v>
      </c>
      <c r="E5289" s="1">
        <v>41825</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3">
      <c r="A5290">
        <v>5289</v>
      </c>
      <c r="B5290" t="s">
        <v>8119</v>
      </c>
      <c r="C5290">
        <v>2014</v>
      </c>
      <c r="D5290" s="1">
        <v>41644</v>
      </c>
      <c r="E5290" s="1">
        <v>41795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3">
      <c r="A5291">
        <v>5290</v>
      </c>
      <c r="B5291" t="s">
        <v>8120</v>
      </c>
      <c r="C5291">
        <v>2011</v>
      </c>
      <c r="D5291" s="1">
        <v>40764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3">
      <c r="A5292">
        <v>5291</v>
      </c>
      <c r="B5292" t="s">
        <v>8120</v>
      </c>
      <c r="C5292">
        <v>2011</v>
      </c>
      <c r="D5292" s="1">
        <v>40764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3">
      <c r="A5293">
        <v>5292</v>
      </c>
      <c r="B5293" t="s">
        <v>8120</v>
      </c>
      <c r="C5293">
        <v>2011</v>
      </c>
      <c r="D5293" s="1">
        <v>40764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3">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3">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3">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3">
      <c r="A5297">
        <v>5296</v>
      </c>
      <c r="B5297" t="s">
        <v>8126</v>
      </c>
      <c r="C5297">
        <v>2014</v>
      </c>
      <c r="D5297" s="1">
        <v>41762</v>
      </c>
      <c r="E5297" s="1">
        <v>41915</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3">
      <c r="A5298">
        <v>5297</v>
      </c>
      <c r="B5298" t="s">
        <v>8127</v>
      </c>
      <c r="C5298">
        <v>2014</v>
      </c>
      <c r="D5298" s="1">
        <v>41848</v>
      </c>
      <c r="E5298" s="1">
        <v>41647</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3">
      <c r="A5299">
        <v>5298</v>
      </c>
      <c r="B5299" t="s">
        <v>8127</v>
      </c>
      <c r="C5299">
        <v>2014</v>
      </c>
      <c r="D5299" s="1">
        <v>41848</v>
      </c>
      <c r="E5299" s="1">
        <v>41647</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3">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3">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3">
      <c r="A5302">
        <v>5301</v>
      </c>
      <c r="B5302" t="s">
        <v>8129</v>
      </c>
      <c r="C5302">
        <v>2013</v>
      </c>
      <c r="D5302" s="1">
        <v>41425</v>
      </c>
      <c r="E5302" s="1">
        <v>41370</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3">
      <c r="A5303">
        <v>5302</v>
      </c>
      <c r="B5303" t="s">
        <v>8129</v>
      </c>
      <c r="C5303">
        <v>2013</v>
      </c>
      <c r="D5303" s="1">
        <v>41425</v>
      </c>
      <c r="E5303" s="1">
        <v>41370</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3">
      <c r="A5304">
        <v>5303</v>
      </c>
      <c r="B5304" t="s">
        <v>8129</v>
      </c>
      <c r="C5304">
        <v>2013</v>
      </c>
      <c r="D5304" s="1">
        <v>41425</v>
      </c>
      <c r="E5304" s="1">
        <v>41370</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3">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3">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3">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3">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3">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3">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3">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3">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3">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3">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3">
      <c r="A5315">
        <v>5314</v>
      </c>
      <c r="B5315" t="s">
        <v>8139</v>
      </c>
      <c r="C5315">
        <v>2014</v>
      </c>
      <c r="D5315" s="1">
        <v>41644</v>
      </c>
      <c r="E5315" s="1">
        <v>41795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3">
      <c r="A5316">
        <v>5315</v>
      </c>
      <c r="B5316" t="s">
        <v>8139</v>
      </c>
      <c r="C5316">
        <v>2014</v>
      </c>
      <c r="D5316" s="1">
        <v>41644</v>
      </c>
      <c r="E5316" s="1">
        <v>41795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3">
      <c r="A5317">
        <v>5316</v>
      </c>
      <c r="B5317" t="s">
        <v>8140</v>
      </c>
      <c r="C5317">
        <v>2013</v>
      </c>
      <c r="D5317" s="1">
        <v>41338</v>
      </c>
      <c r="E5317" s="1">
        <v>41522</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3">
      <c r="A5318">
        <v>5317</v>
      </c>
      <c r="B5318" t="s">
        <v>8141</v>
      </c>
      <c r="C5318">
        <v>2014</v>
      </c>
      <c r="D5318" s="1">
        <v>41708</v>
      </c>
      <c r="E5318" s="1">
        <v>41800</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3">
      <c r="A5319">
        <v>5318</v>
      </c>
      <c r="B5319" t="s">
        <v>8141</v>
      </c>
      <c r="C5319">
        <v>2014</v>
      </c>
      <c r="D5319" s="1">
        <v>41708</v>
      </c>
      <c r="E5319" s="1">
        <v>41800</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3">
      <c r="A5320">
        <v>5319</v>
      </c>
      <c r="B5320" t="s">
        <v>8141</v>
      </c>
      <c r="C5320">
        <v>2014</v>
      </c>
      <c r="D5320" s="1">
        <v>41708</v>
      </c>
      <c r="E5320" s="1">
        <v>41800</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3">
      <c r="A5321">
        <v>5320</v>
      </c>
      <c r="B5321" t="s">
        <v>8141</v>
      </c>
      <c r="C5321">
        <v>2014</v>
      </c>
      <c r="D5321" s="1">
        <v>41708</v>
      </c>
      <c r="E5321" s="1">
        <v>41800</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3">
      <c r="A5322">
        <v>5321</v>
      </c>
      <c r="B5322" t="s">
        <v>8141</v>
      </c>
      <c r="C5322">
        <v>2014</v>
      </c>
      <c r="D5322" s="1">
        <v>41708</v>
      </c>
      <c r="E5322" s="1">
        <v>41800</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3">
      <c r="A5323">
        <v>5322</v>
      </c>
      <c r="B5323" t="s">
        <v>8141</v>
      </c>
      <c r="C5323">
        <v>2014</v>
      </c>
      <c r="D5323" s="1">
        <v>41708</v>
      </c>
      <c r="E5323" s="1">
        <v>41800</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3">
      <c r="A5324">
        <v>5323</v>
      </c>
      <c r="B5324" t="s">
        <v>8141</v>
      </c>
      <c r="C5324">
        <v>2014</v>
      </c>
      <c r="D5324" s="1">
        <v>41708</v>
      </c>
      <c r="E5324" s="1">
        <v>41800</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3">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3">
      <c r="A5326">
        <v>5325</v>
      </c>
      <c r="B5326" t="s">
        <v>8145</v>
      </c>
      <c r="C5326">
        <v>2012</v>
      </c>
      <c r="D5326" s="1">
        <v>41011</v>
      </c>
      <c r="E5326" s="1">
        <v>41164</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3">
      <c r="A5327">
        <v>5326</v>
      </c>
      <c r="B5327" t="s">
        <v>8145</v>
      </c>
      <c r="C5327">
        <v>2012</v>
      </c>
      <c r="D5327" s="1">
        <v>41011</v>
      </c>
      <c r="E5327" s="1">
        <v>41164</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3">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3">
      <c r="A5329">
        <v>5328</v>
      </c>
      <c r="B5329" t="s">
        <v>8147</v>
      </c>
      <c r="C5329">
        <v>2011</v>
      </c>
      <c r="D5329" s="1">
        <v>40725</v>
      </c>
      <c r="E5329" s="1">
        <v>40787</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3">
      <c r="A5330">
        <v>5329</v>
      </c>
      <c r="B5330" t="s">
        <v>8148</v>
      </c>
      <c r="C5330">
        <v>2012</v>
      </c>
      <c r="D5330" s="1">
        <v>41032</v>
      </c>
      <c r="E5330" s="1">
        <v>41155</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3">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3">
      <c r="A5332">
        <v>5331</v>
      </c>
      <c r="B5332" t="s">
        <v>8150</v>
      </c>
      <c r="C5332">
        <v>2013</v>
      </c>
      <c r="D5332" s="1">
        <v>41403</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3">
      <c r="A5333">
        <v>5332</v>
      </c>
      <c r="B5333" t="s">
        <v>8150</v>
      </c>
      <c r="C5333">
        <v>2013</v>
      </c>
      <c r="D5333" s="1">
        <v>41403</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3">
      <c r="A5334">
        <v>5333</v>
      </c>
      <c r="B5334" t="s">
        <v>8150</v>
      </c>
      <c r="C5334">
        <v>2013</v>
      </c>
      <c r="D5334" s="1">
        <v>41403</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3">
      <c r="A5335">
        <v>5334</v>
      </c>
      <c r="B5335" t="s">
        <v>8151</v>
      </c>
      <c r="C5335">
        <v>2011</v>
      </c>
      <c r="D5335" s="1">
        <v>40781</v>
      </c>
      <c r="E5335" s="1">
        <v>40552</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3">
      <c r="A5336">
        <v>5335</v>
      </c>
      <c r="B5336" t="s">
        <v>8151</v>
      </c>
      <c r="C5336">
        <v>2011</v>
      </c>
      <c r="D5336" s="1">
        <v>40781</v>
      </c>
      <c r="E5336" s="1">
        <v>40552</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3">
      <c r="A5337">
        <v>5336</v>
      </c>
      <c r="B5337" t="s">
        <v>8151</v>
      </c>
      <c r="C5337">
        <v>2011</v>
      </c>
      <c r="D5337" s="1">
        <v>40781</v>
      </c>
      <c r="E5337" s="1">
        <v>40552</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3">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3">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3">
      <c r="A5340">
        <v>5339</v>
      </c>
      <c r="B5340" t="s">
        <v>8154</v>
      </c>
      <c r="C5340">
        <v>2012</v>
      </c>
      <c r="D5340" s="1">
        <v>41163</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3">
      <c r="A5341">
        <v>5340</v>
      </c>
      <c r="B5341" t="s">
        <v>8154</v>
      </c>
      <c r="C5341">
        <v>2012</v>
      </c>
      <c r="D5341" s="1">
        <v>41163</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3">
      <c r="A5342">
        <v>5341</v>
      </c>
      <c r="B5342" t="s">
        <v>8154</v>
      </c>
      <c r="C5342">
        <v>2012</v>
      </c>
      <c r="D5342" s="1">
        <v>41163</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3">
      <c r="A5343">
        <v>5342</v>
      </c>
      <c r="B5343" t="s">
        <v>8154</v>
      </c>
      <c r="C5343">
        <v>2012</v>
      </c>
      <c r="D5343" s="1">
        <v>41163</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3">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3">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3">
      <c r="A5346">
        <v>5345</v>
      </c>
      <c r="B5346" t="s">
        <v>8158</v>
      </c>
      <c r="C5346">
        <v>2012</v>
      </c>
      <c r="D5346" s="1">
        <v>41223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3">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3">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3">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3">
      <c r="A5350">
        <v>5349</v>
      </c>
      <c r="B5350" t="s">
        <v>8160</v>
      </c>
      <c r="C5350">
        <v>2012</v>
      </c>
      <c r="D5350" s="1">
        <v>41000</v>
      </c>
      <c r="E5350" s="1">
        <v>41183</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3">
      <c r="A5351">
        <v>5350</v>
      </c>
      <c r="B5351" t="s">
        <v>8160</v>
      </c>
      <c r="C5351">
        <v>2012</v>
      </c>
      <c r="D5351" s="1">
        <v>41000</v>
      </c>
      <c r="E5351" s="1">
        <v>41183</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3">
      <c r="A5352">
        <v>5351</v>
      </c>
      <c r="B5352" t="s">
        <v>8162</v>
      </c>
      <c r="C5352">
        <v>2014</v>
      </c>
      <c r="D5352" s="1">
        <v>41924</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3">
      <c r="A5353">
        <v>5352</v>
      </c>
      <c r="B5353" t="s">
        <v>8163</v>
      </c>
      <c r="C5353">
        <v>2013</v>
      </c>
      <c r="D5353" s="1">
        <v>41464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3">
      <c r="A5354">
        <v>5353</v>
      </c>
      <c r="B5354" t="s">
        <v>8163</v>
      </c>
      <c r="C5354">
        <v>2013</v>
      </c>
      <c r="D5354" s="1">
        <v>41464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3">
      <c r="A5355">
        <v>5354</v>
      </c>
      <c r="B5355" t="s">
        <v>8164</v>
      </c>
      <c r="C5355">
        <v>2013</v>
      </c>
      <c r="D5355" s="1">
        <v>41373</v>
      </c>
      <c r="E5355" s="1">
        <v>41464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3">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3">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3">
      <c r="A5358">
        <v>5357</v>
      </c>
      <c r="B5358" t="s">
        <v>8168</v>
      </c>
      <c r="C5358">
        <v>2013</v>
      </c>
      <c r="D5358" s="1">
        <v>41547</v>
      </c>
      <c r="E5358" s="1">
        <v>41374</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3">
      <c r="A5359">
        <v>5358</v>
      </c>
      <c r="B5359" t="s">
        <v>8169</v>
      </c>
      <c r="C5359">
        <v>2011</v>
      </c>
      <c r="D5359" s="1">
        <v>40671</v>
      </c>
      <c r="E5359" s="1">
        <v>40855</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3">
      <c r="A5360">
        <v>5359</v>
      </c>
      <c r="B5360" t="s">
        <v>8169</v>
      </c>
      <c r="C5360">
        <v>2011</v>
      </c>
      <c r="D5360" s="1">
        <v>40671</v>
      </c>
      <c r="E5360" s="1">
        <v>40855</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3">
      <c r="A5361">
        <v>5360</v>
      </c>
      <c r="B5361" t="s">
        <v>8169</v>
      </c>
      <c r="C5361">
        <v>2011</v>
      </c>
      <c r="D5361" s="1">
        <v>40671</v>
      </c>
      <c r="E5361" s="1">
        <v>40855</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3">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3">
      <c r="A5363">
        <v>5362</v>
      </c>
      <c r="B5363" t="s">
        <v>8171</v>
      </c>
      <c r="C5363">
        <v>2014</v>
      </c>
      <c r="D5363" s="1">
        <v>41918</v>
      </c>
      <c r="E5363" s="1">
        <v>41949</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3">
      <c r="A5364">
        <v>5363</v>
      </c>
      <c r="B5364" t="s">
        <v>8172</v>
      </c>
      <c r="C5364">
        <v>2013</v>
      </c>
      <c r="D5364" s="1">
        <v>41638</v>
      </c>
      <c r="E5364" s="1">
        <v>41699</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3">
      <c r="A5365">
        <v>5364</v>
      </c>
      <c r="B5365" t="s">
        <v>8172</v>
      </c>
      <c r="C5365">
        <v>2013</v>
      </c>
      <c r="D5365" s="1">
        <v>41638</v>
      </c>
      <c r="E5365" s="1">
        <v>41699</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3">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3">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3">
      <c r="A5368">
        <v>5367</v>
      </c>
      <c r="B5368" t="s">
        <v>8175</v>
      </c>
      <c r="C5368">
        <v>2014</v>
      </c>
      <c r="D5368" s="1">
        <v>41949</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3">
      <c r="A5369">
        <v>5368</v>
      </c>
      <c r="B5369" t="s">
        <v>8175</v>
      </c>
      <c r="C5369">
        <v>2014</v>
      </c>
      <c r="D5369" s="1">
        <v>41949</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3">
      <c r="A5370">
        <v>5369</v>
      </c>
      <c r="B5370" t="s">
        <v>8175</v>
      </c>
      <c r="C5370">
        <v>2014</v>
      </c>
      <c r="D5370" s="1">
        <v>41949</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3">
      <c r="A5371">
        <v>5370</v>
      </c>
      <c r="B5371" t="s">
        <v>8176</v>
      </c>
      <c r="C5371">
        <v>2014</v>
      </c>
      <c r="D5371" s="1">
        <v>41952</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3">
      <c r="A5372">
        <v>5371</v>
      </c>
      <c r="B5372" t="s">
        <v>8179</v>
      </c>
      <c r="C5372">
        <v>2014</v>
      </c>
      <c r="D5372" s="1">
        <v>41886</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3">
      <c r="A5373">
        <v>5372</v>
      </c>
      <c r="B5373" t="s">
        <v>8179</v>
      </c>
      <c r="C5373">
        <v>2014</v>
      </c>
      <c r="D5373" s="1">
        <v>41886</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3">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3">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3">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3">
      <c r="A5377">
        <v>5376</v>
      </c>
      <c r="B5377" t="s">
        <v>8181</v>
      </c>
      <c r="C5377">
        <v>2014</v>
      </c>
      <c r="D5377" s="1">
        <v>41787</v>
      </c>
      <c r="E5377" s="1">
        <v>41645</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3">
      <c r="A5378">
        <v>5377</v>
      </c>
      <c r="B5378" t="s">
        <v>8181</v>
      </c>
      <c r="C5378">
        <v>2014</v>
      </c>
      <c r="D5378" s="1">
        <v>41787</v>
      </c>
      <c r="E5378" s="1">
        <v>41645</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3">
      <c r="A5379">
        <v>5378</v>
      </c>
      <c r="B5379" t="s">
        <v>8182</v>
      </c>
      <c r="C5379">
        <v>2011</v>
      </c>
      <c r="D5379" s="1">
        <v>40675</v>
      </c>
      <c r="E5379" s="1">
        <v>40736</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3">
      <c r="A5380">
        <v>5379</v>
      </c>
      <c r="B5380" t="s">
        <v>8182</v>
      </c>
      <c r="C5380">
        <v>2011</v>
      </c>
      <c r="D5380" s="1">
        <v>40675</v>
      </c>
      <c r="E5380" s="1">
        <v>40736</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3">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3">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3">
      <c r="A5383">
        <v>5382</v>
      </c>
      <c r="B5383" t="s">
        <v>8186</v>
      </c>
      <c r="C5383">
        <v>2013</v>
      </c>
      <c r="D5383" s="1">
        <v>41434</v>
      </c>
      <c r="E5383" s="1">
        <v>41495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3">
      <c r="A5384">
        <v>5383</v>
      </c>
      <c r="B5384" t="s">
        <v>8186</v>
      </c>
      <c r="C5384">
        <v>2013</v>
      </c>
      <c r="D5384" s="1">
        <v>41434</v>
      </c>
      <c r="E5384" s="1">
        <v>41495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3">
      <c r="A5385">
        <v>5384</v>
      </c>
      <c r="B5385" t="s">
        <v>8186</v>
      </c>
      <c r="C5385">
        <v>2013</v>
      </c>
      <c r="D5385" s="1">
        <v>41434</v>
      </c>
      <c r="E5385" s="1">
        <v>41495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3">
      <c r="A5386">
        <v>5385</v>
      </c>
      <c r="B5386" t="s">
        <v>8189</v>
      </c>
      <c r="C5386">
        <v>2014</v>
      </c>
      <c r="D5386" s="1">
        <v>41817</v>
      </c>
      <c r="E5386" s="1">
        <v>41736</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3">
      <c r="A5387">
        <v>5386</v>
      </c>
      <c r="B5387" t="s">
        <v>8189</v>
      </c>
      <c r="C5387">
        <v>2014</v>
      </c>
      <c r="D5387" s="1">
        <v>41817</v>
      </c>
      <c r="E5387" s="1">
        <v>41736</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3">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3">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3">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3">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3">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3">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3">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3">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3">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3">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3">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3">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3">
      <c r="A5400">
        <v>5399</v>
      </c>
      <c r="B5400" t="s">
        <v>8198</v>
      </c>
      <c r="C5400">
        <v>2013</v>
      </c>
      <c r="D5400" s="1">
        <v>41545</v>
      </c>
      <c r="E5400" s="1">
        <v>41343</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3">
      <c r="A5401">
        <v>5400</v>
      </c>
      <c r="B5401" t="s">
        <v>8199</v>
      </c>
      <c r="C5401">
        <v>2013</v>
      </c>
      <c r="D5401" s="1">
        <v>41551</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3">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3">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3">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3">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3">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3">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3">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3">
      <c r="A5409">
        <v>5408</v>
      </c>
      <c r="B5409" t="s">
        <v>8205</v>
      </c>
      <c r="C5409">
        <v>2014</v>
      </c>
      <c r="D5409" s="1">
        <v>41894</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3">
      <c r="A5410">
        <v>5409</v>
      </c>
      <c r="B5410" t="s">
        <v>8205</v>
      </c>
      <c r="C5410">
        <v>2014</v>
      </c>
      <c r="D5410" s="1">
        <v>41894</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3">
      <c r="A5411">
        <v>5410</v>
      </c>
      <c r="B5411" t="s">
        <v>8205</v>
      </c>
      <c r="C5411">
        <v>2014</v>
      </c>
      <c r="D5411" s="1">
        <v>41894</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3">
      <c r="A5412">
        <v>5411</v>
      </c>
      <c r="B5412" t="s">
        <v>8205</v>
      </c>
      <c r="C5412">
        <v>2014</v>
      </c>
      <c r="D5412" s="1">
        <v>41894</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3">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3">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3">
      <c r="A5415">
        <v>5414</v>
      </c>
      <c r="B5415" t="s">
        <v>8211</v>
      </c>
      <c r="C5415">
        <v>2013</v>
      </c>
      <c r="D5415" s="1">
        <v>41617</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3">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3">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3">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3">
      <c r="A5419">
        <v>5418</v>
      </c>
      <c r="B5419" t="s">
        <v>8213</v>
      </c>
      <c r="C5419">
        <v>2011</v>
      </c>
      <c r="D5419" s="1">
        <v>40704</v>
      </c>
      <c r="E5419" s="1">
        <v>40765</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3">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3">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3">
      <c r="A5422">
        <v>5421</v>
      </c>
      <c r="B5422" t="s">
        <v>8217</v>
      </c>
      <c r="C5422">
        <v>2013</v>
      </c>
      <c r="D5422" s="1">
        <v>41278</v>
      </c>
      <c r="E5422" s="1">
        <v>41337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3">
      <c r="A5423">
        <v>5422</v>
      </c>
      <c r="B5423" t="s">
        <v>8217</v>
      </c>
      <c r="C5423">
        <v>2013</v>
      </c>
      <c r="D5423" s="1">
        <v>41278</v>
      </c>
      <c r="E5423" s="1">
        <v>41337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3">
      <c r="A5424">
        <v>5423</v>
      </c>
      <c r="B5424" t="s">
        <v>8218</v>
      </c>
      <c r="C5424">
        <v>2013</v>
      </c>
      <c r="D5424" s="1">
        <v>41638</v>
      </c>
      <c r="E5424" s="1">
        <v>41699</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3">
      <c r="A5425">
        <v>5424</v>
      </c>
      <c r="B5425" t="s">
        <v>8219</v>
      </c>
      <c r="C5425">
        <v>2014</v>
      </c>
      <c r="D5425" s="1">
        <v>41740</v>
      </c>
      <c r="E5425" s="1">
        <v>41801</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3">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3">
      <c r="A5427">
        <v>5426</v>
      </c>
      <c r="B5427" t="s">
        <v>8223</v>
      </c>
      <c r="C5427">
        <v>2013</v>
      </c>
      <c r="D5427" s="1">
        <v>41376</v>
      </c>
      <c r="E5427" s="1">
        <v>41467</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3">
      <c r="A5428">
        <v>5427</v>
      </c>
      <c r="B5428" t="s">
        <v>8223</v>
      </c>
      <c r="C5428">
        <v>2013</v>
      </c>
      <c r="D5428" s="1">
        <v>41376</v>
      </c>
      <c r="E5428" s="1">
        <v>41467</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3">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3">
      <c r="A5430">
        <v>5429</v>
      </c>
      <c r="B5430" t="s">
        <v>8229</v>
      </c>
      <c r="C5430">
        <v>2013</v>
      </c>
      <c r="D5430" s="1">
        <v>41342</v>
      </c>
      <c r="E5430" s="1">
        <v>41403</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3">
      <c r="A5431">
        <v>5430</v>
      </c>
      <c r="B5431" t="s">
        <v>8230</v>
      </c>
      <c r="C5431">
        <v>2011</v>
      </c>
      <c r="D5431" s="1">
        <v>40672</v>
      </c>
      <c r="E5431" s="1">
        <v>40733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3">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3">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3">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3">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3">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3">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3">
      <c r="A5438">
        <v>5437</v>
      </c>
      <c r="B5438" t="s">
        <v>8238</v>
      </c>
      <c r="C5438">
        <v>2011</v>
      </c>
      <c r="D5438" s="1">
        <v>40670</v>
      </c>
      <c r="E5438" s="1">
        <v>40762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3">
      <c r="A5439">
        <v>5438</v>
      </c>
      <c r="B5439" t="s">
        <v>8238</v>
      </c>
      <c r="C5439">
        <v>2011</v>
      </c>
      <c r="D5439" s="1">
        <v>40670</v>
      </c>
      <c r="E5439" s="1">
        <v>40762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3">
      <c r="A5440">
        <v>5439</v>
      </c>
      <c r="B5440" t="s">
        <v>8238</v>
      </c>
      <c r="C5440">
        <v>2011</v>
      </c>
      <c r="D5440" s="1">
        <v>40670</v>
      </c>
      <c r="E5440" s="1">
        <v>40762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3">
      <c r="A5441">
        <v>5440</v>
      </c>
      <c r="B5441" t="s">
        <v>8241</v>
      </c>
      <c r="C5441">
        <v>2013</v>
      </c>
      <c r="D5441" s="1">
        <v>41398</v>
      </c>
      <c r="E5441" s="1">
        <v>41551</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3">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3">
      <c r="A5443">
        <v>5442</v>
      </c>
      <c r="B5443" t="s">
        <v>8244</v>
      </c>
      <c r="C5443">
        <v>2014</v>
      </c>
      <c r="D5443" s="1">
        <v>41921</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3">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3">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3">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3">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3">
      <c r="A5448">
        <v>5447</v>
      </c>
      <c r="B5448" t="s">
        <v>8251</v>
      </c>
      <c r="C5448">
        <v>2013</v>
      </c>
      <c r="D5448" s="1">
        <v>41513</v>
      </c>
      <c r="E5448" s="1">
        <v>41283</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3">
      <c r="A5449">
        <v>5448</v>
      </c>
      <c r="B5449" t="s">
        <v>8251</v>
      </c>
      <c r="C5449">
        <v>2013</v>
      </c>
      <c r="D5449" s="1">
        <v>41513</v>
      </c>
      <c r="E5449" s="1">
        <v>41283</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3">
      <c r="A5450">
        <v>5449</v>
      </c>
      <c r="B5450" t="s">
        <v>8252</v>
      </c>
      <c r="C5450">
        <v>2011</v>
      </c>
      <c r="D5450" s="1">
        <v>40886</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3">
      <c r="A5451">
        <v>5450</v>
      </c>
      <c r="B5451" t="s">
        <v>8252</v>
      </c>
      <c r="C5451">
        <v>2011</v>
      </c>
      <c r="D5451" s="1">
        <v>40886</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3">
      <c r="A5452">
        <v>5451</v>
      </c>
      <c r="B5452" t="s">
        <v>8252</v>
      </c>
      <c r="C5452">
        <v>2011</v>
      </c>
      <c r="D5452" s="1">
        <v>40886</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3">
      <c r="A5453">
        <v>5452</v>
      </c>
      <c r="B5453" t="s">
        <v>8252</v>
      </c>
      <c r="C5453">
        <v>2011</v>
      </c>
      <c r="D5453" s="1">
        <v>40886</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3">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3">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3">
      <c r="A5456">
        <v>5455</v>
      </c>
      <c r="B5456" t="s">
        <v>8255</v>
      </c>
      <c r="C5456">
        <v>2014</v>
      </c>
      <c r="D5456" s="1">
        <v>41758</v>
      </c>
      <c r="E5456" s="1">
        <v>41703</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3">
      <c r="A5457">
        <v>5456</v>
      </c>
      <c r="B5457" t="s">
        <v>8255</v>
      </c>
      <c r="C5457">
        <v>2014</v>
      </c>
      <c r="D5457" s="1">
        <v>41758</v>
      </c>
      <c r="E5457" s="1">
        <v>41703</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3">
      <c r="A5458">
        <v>5457</v>
      </c>
      <c r="B5458" t="s">
        <v>8256</v>
      </c>
      <c r="C5458">
        <v>2014</v>
      </c>
      <c r="D5458" s="1">
        <v>42003</v>
      </c>
      <c r="E5458" s="1">
        <v>42064</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3">
      <c r="A5459">
        <v>5458</v>
      </c>
      <c r="B5459" t="s">
        <v>8256</v>
      </c>
      <c r="C5459">
        <v>2014</v>
      </c>
      <c r="D5459" s="1">
        <v>42003</v>
      </c>
      <c r="E5459" s="1">
        <v>42064</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3">
      <c r="A5460">
        <v>5459</v>
      </c>
      <c r="B5460" t="s">
        <v>8259</v>
      </c>
      <c r="C5460">
        <v>2014</v>
      </c>
      <c r="D5460" s="1">
        <v>41768</v>
      </c>
      <c r="E5460" s="1">
        <v>41829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3">
      <c r="A5461">
        <v>5460</v>
      </c>
      <c r="B5461" t="s">
        <v>8259</v>
      </c>
      <c r="C5461">
        <v>2014</v>
      </c>
      <c r="D5461" s="1">
        <v>41768</v>
      </c>
      <c r="E5461" s="1">
        <v>41829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3">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3">
      <c r="A5463">
        <v>5462</v>
      </c>
      <c r="B5463" t="s">
        <v>8263</v>
      </c>
      <c r="C5463">
        <v>2014</v>
      </c>
      <c r="D5463" s="1">
        <v>41911</v>
      </c>
      <c r="E5463" s="1">
        <v>41769</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3">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3">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3">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3">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3">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3">
      <c r="A5469">
        <v>5468</v>
      </c>
      <c r="B5469" t="s">
        <v>8266</v>
      </c>
      <c r="C5469">
        <v>2013</v>
      </c>
      <c r="D5469" s="1">
        <v>41553</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3">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3">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3">
      <c r="A5472">
        <v>5471</v>
      </c>
      <c r="B5472" t="s">
        <v>8268</v>
      </c>
      <c r="C5472">
        <v>2013</v>
      </c>
      <c r="D5472" s="1">
        <v>41425</v>
      </c>
      <c r="E5472" s="1">
        <v>41400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3">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3">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3">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3">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3">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3">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3">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3">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3">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3">
      <c r="A5482">
        <v>5481</v>
      </c>
      <c r="B5482" t="s">
        <v>8274</v>
      </c>
      <c r="C5482">
        <v>2014</v>
      </c>
      <c r="D5482" s="1">
        <v>41892</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3">
      <c r="A5483">
        <v>5482</v>
      </c>
      <c r="B5483" t="s">
        <v>8274</v>
      </c>
      <c r="C5483">
        <v>2014</v>
      </c>
      <c r="D5483" s="1">
        <v>41892</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3">
      <c r="A5484">
        <v>5483</v>
      </c>
      <c r="B5484" t="s">
        <v>8274</v>
      </c>
      <c r="C5484">
        <v>2014</v>
      </c>
      <c r="D5484" s="1">
        <v>41892</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3">
      <c r="A5485">
        <v>5484</v>
      </c>
      <c r="B5485" t="s">
        <v>8274</v>
      </c>
      <c r="C5485">
        <v>2014</v>
      </c>
      <c r="D5485" s="1">
        <v>41892</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3">
      <c r="A5486">
        <v>5485</v>
      </c>
      <c r="B5486" t="s">
        <v>8275</v>
      </c>
      <c r="C5486">
        <v>2014</v>
      </c>
      <c r="D5486" s="1">
        <v>41670</v>
      </c>
      <c r="E5486" s="1">
        <v>41761</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3">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3">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3">
      <c r="A5489">
        <v>5488</v>
      </c>
      <c r="B5489" t="s">
        <v>8280</v>
      </c>
      <c r="C5489">
        <v>2014</v>
      </c>
      <c r="D5489" s="1">
        <v>41674</v>
      </c>
      <c r="E5489" s="1">
        <v>41763</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3">
      <c r="A5490">
        <v>5489</v>
      </c>
      <c r="B5490" t="s">
        <v>8280</v>
      </c>
      <c r="C5490">
        <v>2014</v>
      </c>
      <c r="D5490" s="1">
        <v>41674</v>
      </c>
      <c r="E5490" s="1">
        <v>41763</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3">
      <c r="A5491">
        <v>5490</v>
      </c>
      <c r="B5491" t="s">
        <v>8280</v>
      </c>
      <c r="C5491">
        <v>2014</v>
      </c>
      <c r="D5491" s="1">
        <v>41674</v>
      </c>
      <c r="E5491" s="1">
        <v>41763</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3">
      <c r="A5492">
        <v>5491</v>
      </c>
      <c r="B5492" t="s">
        <v>8280</v>
      </c>
      <c r="C5492">
        <v>2014</v>
      </c>
      <c r="D5492" s="1">
        <v>41674</v>
      </c>
      <c r="E5492" s="1">
        <v>41763</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3">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3">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3">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3">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3">
      <c r="A5497">
        <v>5496</v>
      </c>
      <c r="B5497" t="s">
        <v>8283</v>
      </c>
      <c r="C5497">
        <v>2012</v>
      </c>
      <c r="D5497" s="1">
        <v>41008</v>
      </c>
      <c r="E5497" s="1">
        <v>41130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3">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3">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3">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3">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3">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3">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3">
      <c r="A5504">
        <v>5503</v>
      </c>
      <c r="B5504" t="s">
        <v>8286</v>
      </c>
      <c r="C5504">
        <v>2014</v>
      </c>
      <c r="D5504" s="1">
        <v>41709</v>
      </c>
      <c r="E5504" s="1">
        <v>41831</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3">
      <c r="A5505">
        <v>5504</v>
      </c>
      <c r="B5505" t="s">
        <v>8286</v>
      </c>
      <c r="C5505">
        <v>2014</v>
      </c>
      <c r="D5505" s="1">
        <v>41709</v>
      </c>
      <c r="E5505" s="1">
        <v>41831</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3">
      <c r="A5506">
        <v>5505</v>
      </c>
      <c r="B5506" t="s">
        <v>8286</v>
      </c>
      <c r="C5506">
        <v>2014</v>
      </c>
      <c r="D5506" s="1">
        <v>41709</v>
      </c>
      <c r="E5506" s="1">
        <v>41831</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3">
      <c r="A5507">
        <v>5506</v>
      </c>
      <c r="B5507" t="s">
        <v>8286</v>
      </c>
      <c r="C5507">
        <v>2014</v>
      </c>
      <c r="D5507" s="1">
        <v>41709</v>
      </c>
      <c r="E5507" s="1">
        <v>41831</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3">
      <c r="A5508">
        <v>5507</v>
      </c>
      <c r="B5508" t="s">
        <v>8289</v>
      </c>
      <c r="C5508">
        <v>2013</v>
      </c>
      <c r="D5508" s="1">
        <v>41527</v>
      </c>
      <c r="E5508" s="1">
        <v>41527</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3">
      <c r="A5509">
        <v>5508</v>
      </c>
      <c r="B5509" t="s">
        <v>8290</v>
      </c>
      <c r="C5509">
        <v>2013</v>
      </c>
      <c r="D5509" s="1">
        <v>41521</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3">
      <c r="A5510">
        <v>5509</v>
      </c>
      <c r="B5510" t="s">
        <v>8291</v>
      </c>
      <c r="C5510">
        <v>2012</v>
      </c>
      <c r="D5510" s="1">
        <v>41131</v>
      </c>
      <c r="E5510" s="1">
        <v>41253</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3">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3">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3">
      <c r="A5513">
        <v>5512</v>
      </c>
      <c r="B5513" t="s">
        <v>8293</v>
      </c>
      <c r="C5513">
        <v>2011</v>
      </c>
      <c r="D5513" s="1">
        <v>40599</v>
      </c>
      <c r="E5513" s="1">
        <v>40577</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3">
      <c r="A5514">
        <v>5513</v>
      </c>
      <c r="B5514" t="s">
        <v>8293</v>
      </c>
      <c r="C5514">
        <v>2011</v>
      </c>
      <c r="D5514" s="1">
        <v>40599</v>
      </c>
      <c r="E5514" s="1">
        <v>40577</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3">
      <c r="A5515">
        <v>5514</v>
      </c>
      <c r="B5515" t="s">
        <v>8294</v>
      </c>
      <c r="C5515">
        <v>2012</v>
      </c>
      <c r="D5515" s="1">
        <v>41059</v>
      </c>
      <c r="E5515" s="1">
        <v>40914</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3">
      <c r="A5516">
        <v>5515</v>
      </c>
      <c r="B5516" t="s">
        <v>8294</v>
      </c>
      <c r="C5516">
        <v>2012</v>
      </c>
      <c r="D5516" s="1">
        <v>41059</v>
      </c>
      <c r="E5516" s="1">
        <v>40914</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3">
      <c r="A5517">
        <v>5516</v>
      </c>
      <c r="B5517" t="s">
        <v>8294</v>
      </c>
      <c r="C5517">
        <v>2012</v>
      </c>
      <c r="D5517" s="1">
        <v>41059</v>
      </c>
      <c r="E5517" s="1">
        <v>40914</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3">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3">
      <c r="A5519">
        <v>5518</v>
      </c>
      <c r="B5519" t="s">
        <v>8297</v>
      </c>
      <c r="C5519">
        <v>2014</v>
      </c>
      <c r="D5519" s="1">
        <v>41771</v>
      </c>
      <c r="E5519" s="1">
        <v>41924</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3">
      <c r="A5520">
        <v>5519</v>
      </c>
      <c r="B5520" t="s">
        <v>8297</v>
      </c>
      <c r="C5520">
        <v>2014</v>
      </c>
      <c r="D5520" s="1">
        <v>41771</v>
      </c>
      <c r="E5520" s="1">
        <v>41924</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3">
      <c r="A5521">
        <v>5520</v>
      </c>
      <c r="B5521" t="s">
        <v>8297</v>
      </c>
      <c r="C5521">
        <v>2014</v>
      </c>
      <c r="D5521" s="1">
        <v>41771</v>
      </c>
      <c r="E5521" s="1">
        <v>41924</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3">
      <c r="A5522">
        <v>5521</v>
      </c>
      <c r="B5522" t="s">
        <v>8297</v>
      </c>
      <c r="C5522">
        <v>2014</v>
      </c>
      <c r="D5522" s="1">
        <v>41771</v>
      </c>
      <c r="E5522" s="1">
        <v>41924</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3">
      <c r="A5523">
        <v>5522</v>
      </c>
      <c r="B5523" t="s">
        <v>8297</v>
      </c>
      <c r="C5523">
        <v>2014</v>
      </c>
      <c r="D5523" s="1">
        <v>41771</v>
      </c>
      <c r="E5523" s="1">
        <v>41924</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3">
      <c r="A5524">
        <v>5523</v>
      </c>
      <c r="B5524" t="s">
        <v>8298</v>
      </c>
      <c r="C5524">
        <v>2013</v>
      </c>
      <c r="D5524" s="1">
        <v>41431</v>
      </c>
      <c r="E5524" s="1">
        <v>41492</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3">
      <c r="A5525">
        <v>5524</v>
      </c>
      <c r="B5525" t="s">
        <v>8298</v>
      </c>
      <c r="C5525">
        <v>2013</v>
      </c>
      <c r="D5525" s="1">
        <v>41431</v>
      </c>
      <c r="E5525" s="1">
        <v>41492</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3">
      <c r="A5526">
        <v>5525</v>
      </c>
      <c r="B5526" t="s">
        <v>8299</v>
      </c>
      <c r="C5526">
        <v>2013</v>
      </c>
      <c r="D5526" s="1">
        <v>41590</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3">
      <c r="A5527">
        <v>5526</v>
      </c>
      <c r="B5527" t="s">
        <v>8300</v>
      </c>
      <c r="C5527">
        <v>2014</v>
      </c>
      <c r="D5527" s="1">
        <v>41644</v>
      </c>
      <c r="E5527" s="1">
        <v>41795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3">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3">
      <c r="A5529">
        <v>5528</v>
      </c>
      <c r="B5529" t="s">
        <v>8303</v>
      </c>
      <c r="C5529">
        <v>2012</v>
      </c>
      <c r="D5529" s="1">
        <v>41126</v>
      </c>
      <c r="E5529" s="1">
        <v>41187</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3">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3">
      <c r="A5531">
        <v>5530</v>
      </c>
      <c r="B5531" t="s">
        <v>8305</v>
      </c>
      <c r="C5531">
        <v>2014</v>
      </c>
      <c r="D5531" s="1">
        <v>41828</v>
      </c>
      <c r="E5531" s="1">
        <v>41981</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3">
      <c r="A5532">
        <v>5531</v>
      </c>
      <c r="B5532" t="s">
        <v>8307</v>
      </c>
      <c r="C5532">
        <v>2014</v>
      </c>
      <c r="D5532" s="1">
        <v>41710</v>
      </c>
      <c r="E5532" s="1">
        <v>41832</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3">
      <c r="A5533">
        <v>5532</v>
      </c>
      <c r="B5533" t="s">
        <v>8310</v>
      </c>
      <c r="C5533">
        <v>2013</v>
      </c>
      <c r="D5533" s="1">
        <v>41461</v>
      </c>
      <c r="E5533" s="1">
        <v>41492</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3">
      <c r="A5534">
        <v>5533</v>
      </c>
      <c r="B5534" t="s">
        <v>8310</v>
      </c>
      <c r="C5534">
        <v>2013</v>
      </c>
      <c r="D5534" s="1">
        <v>41461</v>
      </c>
      <c r="E5534" s="1">
        <v>41492</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3">
      <c r="A5535">
        <v>5534</v>
      </c>
      <c r="B5535" t="s">
        <v>8310</v>
      </c>
      <c r="C5535">
        <v>2013</v>
      </c>
      <c r="D5535" s="1">
        <v>41461</v>
      </c>
      <c r="E5535" s="1">
        <v>41492</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3">
      <c r="A5536">
        <v>5535</v>
      </c>
      <c r="B5536" t="s">
        <v>8310</v>
      </c>
      <c r="C5536">
        <v>2013</v>
      </c>
      <c r="D5536" s="1">
        <v>41461</v>
      </c>
      <c r="E5536" s="1">
        <v>41492</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3">
      <c r="A5537">
        <v>5536</v>
      </c>
      <c r="B5537" t="s">
        <v>8310</v>
      </c>
      <c r="C5537">
        <v>2013</v>
      </c>
      <c r="D5537" s="1">
        <v>41461</v>
      </c>
      <c r="E5537" s="1">
        <v>41492</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3">
      <c r="A5538">
        <v>5537</v>
      </c>
      <c r="B5538" t="s">
        <v>8310</v>
      </c>
      <c r="C5538">
        <v>2013</v>
      </c>
      <c r="D5538" s="1">
        <v>41461</v>
      </c>
      <c r="E5538" s="1">
        <v>41492</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3">
      <c r="A5539">
        <v>5538</v>
      </c>
      <c r="B5539" t="s">
        <v>8310</v>
      </c>
      <c r="C5539">
        <v>2013</v>
      </c>
      <c r="D5539" s="1">
        <v>41461</v>
      </c>
      <c r="E5539" s="1">
        <v>41492</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3">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3">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3">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3">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3">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3">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3">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3">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3">
      <c r="A5548">
        <v>5547</v>
      </c>
      <c r="B5548" t="s">
        <v>8318</v>
      </c>
      <c r="C5548">
        <v>2014</v>
      </c>
      <c r="D5548" s="1">
        <v>41860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3">
      <c r="A5549">
        <v>5548</v>
      </c>
      <c r="B5549" t="s">
        <v>8318</v>
      </c>
      <c r="C5549">
        <v>2014</v>
      </c>
      <c r="D5549" s="1">
        <v>41860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3">
      <c r="A5550">
        <v>5549</v>
      </c>
      <c r="B5550" t="s">
        <v>8320</v>
      </c>
      <c r="C5550">
        <v>2011</v>
      </c>
      <c r="D5550" s="1">
        <v>40875</v>
      </c>
      <c r="E5550" s="1">
        <v>40555</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3">
      <c r="A5551">
        <v>5550</v>
      </c>
      <c r="B5551" t="s">
        <v>8320</v>
      </c>
      <c r="C5551">
        <v>2011</v>
      </c>
      <c r="D5551" s="1">
        <v>40875</v>
      </c>
      <c r="E5551" s="1">
        <v>40555</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3">
      <c r="A5552">
        <v>5551</v>
      </c>
      <c r="B5552" t="s">
        <v>8321</v>
      </c>
      <c r="C5552">
        <v>2011</v>
      </c>
      <c r="D5552" s="1">
        <v>40888</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3">
      <c r="A5553">
        <v>5552</v>
      </c>
      <c r="B5553" t="s">
        <v>8321</v>
      </c>
      <c r="C5553">
        <v>2011</v>
      </c>
      <c r="D5553" s="1">
        <v>40888</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3">
      <c r="A5554">
        <v>5553</v>
      </c>
      <c r="B5554" t="s">
        <v>8321</v>
      </c>
      <c r="C5554">
        <v>2011</v>
      </c>
      <c r="D5554" s="1">
        <v>40888</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3">
      <c r="A5555">
        <v>5554</v>
      </c>
      <c r="B5555" t="s">
        <v>8321</v>
      </c>
      <c r="C5555">
        <v>2011</v>
      </c>
      <c r="D5555" s="1">
        <v>40888</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3">
      <c r="A5556">
        <v>5555</v>
      </c>
      <c r="B5556" t="s">
        <v>8321</v>
      </c>
      <c r="C5556">
        <v>2011</v>
      </c>
      <c r="D5556" s="1">
        <v>40888</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3">
      <c r="A5557">
        <v>5556</v>
      </c>
      <c r="B5557" t="s">
        <v>8322</v>
      </c>
      <c r="C5557">
        <v>2014</v>
      </c>
      <c r="D5557" s="1">
        <v>41708</v>
      </c>
      <c r="E5557" s="1">
        <v>41830</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3">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3">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3">
      <c r="A5560">
        <v>5559</v>
      </c>
      <c r="B5560" t="s">
        <v>8324</v>
      </c>
      <c r="C5560">
        <v>2012</v>
      </c>
      <c r="D5560" s="1">
        <v>41072</v>
      </c>
      <c r="E5560" s="1">
        <v>41194</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3">
      <c r="A5561">
        <v>5560</v>
      </c>
      <c r="B5561" t="s">
        <v>8324</v>
      </c>
      <c r="C5561">
        <v>2012</v>
      </c>
      <c r="D5561" s="1">
        <v>41072</v>
      </c>
      <c r="E5561" s="1">
        <v>41194</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3">
      <c r="A5562">
        <v>5561</v>
      </c>
      <c r="B5562" t="s">
        <v>8324</v>
      </c>
      <c r="C5562">
        <v>2012</v>
      </c>
      <c r="D5562" s="1">
        <v>41072</v>
      </c>
      <c r="E5562" s="1">
        <v>41194</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3">
      <c r="A5563">
        <v>5562</v>
      </c>
      <c r="B5563" t="s">
        <v>8327</v>
      </c>
      <c r="C5563">
        <v>2014</v>
      </c>
      <c r="D5563" s="1">
        <v>41643</v>
      </c>
      <c r="E5563" s="1">
        <v>41702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3">
      <c r="A5564">
        <v>5563</v>
      </c>
      <c r="B5564" t="s">
        <v>8327</v>
      </c>
      <c r="C5564">
        <v>2014</v>
      </c>
      <c r="D5564" s="1">
        <v>41643</v>
      </c>
      <c r="E5564" s="1">
        <v>41702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3">
      <c r="A5565">
        <v>5564</v>
      </c>
      <c r="B5565" t="s">
        <v>8327</v>
      </c>
      <c r="C5565">
        <v>2014</v>
      </c>
      <c r="D5565" s="1">
        <v>41643</v>
      </c>
      <c r="E5565" s="1">
        <v>41702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3">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3">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3">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3">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3">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3">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3">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3">
      <c r="A5573">
        <v>5572</v>
      </c>
      <c r="B5573" t="s">
        <v>8331</v>
      </c>
      <c r="C5573">
        <v>2011</v>
      </c>
      <c r="D5573" s="1">
        <v>40675</v>
      </c>
      <c r="E5573" s="1">
        <v>40798</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3">
      <c r="A5574">
        <v>5573</v>
      </c>
      <c r="B5574" t="s">
        <v>8331</v>
      </c>
      <c r="C5574">
        <v>2011</v>
      </c>
      <c r="D5574" s="1">
        <v>40675</v>
      </c>
      <c r="E5574" s="1">
        <v>40798</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3">
      <c r="A5575">
        <v>5574</v>
      </c>
      <c r="B5575" t="s">
        <v>8331</v>
      </c>
      <c r="C5575">
        <v>2011</v>
      </c>
      <c r="D5575" s="1">
        <v>40675</v>
      </c>
      <c r="E5575" s="1">
        <v>40798</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3">
      <c r="A5576">
        <v>5575</v>
      </c>
      <c r="B5576" t="s">
        <v>8331</v>
      </c>
      <c r="C5576">
        <v>2011</v>
      </c>
      <c r="D5576" s="1">
        <v>40675</v>
      </c>
      <c r="E5576" s="1">
        <v>40798</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3">
      <c r="A5577">
        <v>5576</v>
      </c>
      <c r="B5577" t="s">
        <v>8331</v>
      </c>
      <c r="C5577">
        <v>2011</v>
      </c>
      <c r="D5577" s="1">
        <v>40675</v>
      </c>
      <c r="E5577" s="1">
        <v>40798</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3">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3">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3">
      <c r="A5580">
        <v>5579</v>
      </c>
      <c r="B5580" t="s">
        <v>8337</v>
      </c>
      <c r="C5580">
        <v>2014</v>
      </c>
      <c r="D5580" s="1">
        <v>41921</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3">
      <c r="A5581">
        <v>5580</v>
      </c>
      <c r="B5581" t="s">
        <v>8337</v>
      </c>
      <c r="C5581">
        <v>2014</v>
      </c>
      <c r="D5581" s="1">
        <v>41921</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3">
      <c r="A5582">
        <v>5581</v>
      </c>
      <c r="B5582" t="s">
        <v>8337</v>
      </c>
      <c r="C5582">
        <v>2014</v>
      </c>
      <c r="D5582" s="1">
        <v>41921</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3">
      <c r="A5583">
        <v>5582</v>
      </c>
      <c r="B5583" t="s">
        <v>8338</v>
      </c>
      <c r="C5583">
        <v>2014</v>
      </c>
      <c r="D5583" s="1">
        <v>41769</v>
      </c>
      <c r="E5583" s="1">
        <v>41892</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3">
      <c r="A5584">
        <v>5583</v>
      </c>
      <c r="B5584" t="s">
        <v>8339</v>
      </c>
      <c r="C5584">
        <v>2013</v>
      </c>
      <c r="D5584" s="1">
        <v>41552</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3">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3">
      <c r="A5586">
        <v>5585</v>
      </c>
      <c r="B5586" t="s">
        <v>8341</v>
      </c>
      <c r="C5586">
        <v>2014</v>
      </c>
      <c r="D5586" s="1">
        <v>41651</v>
      </c>
      <c r="E5586" s="1">
        <v>41771</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3">
      <c r="A5587">
        <v>5586</v>
      </c>
      <c r="B5587" t="s">
        <v>8341</v>
      </c>
      <c r="C5587">
        <v>2014</v>
      </c>
      <c r="D5587" s="1">
        <v>41651</v>
      </c>
      <c r="E5587" s="1">
        <v>41771</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3">
      <c r="A5588">
        <v>5587</v>
      </c>
      <c r="B5588" t="s">
        <v>8341</v>
      </c>
      <c r="C5588">
        <v>2014</v>
      </c>
      <c r="D5588" s="1">
        <v>41651</v>
      </c>
      <c r="E5588" s="1">
        <v>41771</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3">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3">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3">
      <c r="A5591">
        <v>5590</v>
      </c>
      <c r="B5591" t="s">
        <v>8348</v>
      </c>
      <c r="C5591">
        <v>2013</v>
      </c>
      <c r="D5591" s="1">
        <v>41529</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3">
      <c r="A5592">
        <v>5591</v>
      </c>
      <c r="B5592" t="s">
        <v>8348</v>
      </c>
      <c r="C5592">
        <v>2013</v>
      </c>
      <c r="D5592" s="1">
        <v>41529</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3">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3">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3">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3">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3">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3">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3">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3">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3">
      <c r="A5601">
        <v>5600</v>
      </c>
      <c r="B5601" t="s">
        <v>8356</v>
      </c>
      <c r="C5601">
        <v>2011</v>
      </c>
      <c r="D5601" s="1">
        <v>40612</v>
      </c>
      <c r="E5601" s="1">
        <v>40612</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3">
      <c r="A5602">
        <v>5601</v>
      </c>
      <c r="B5602" t="s">
        <v>8356</v>
      </c>
      <c r="C5602">
        <v>2011</v>
      </c>
      <c r="D5602" s="1">
        <v>40612</v>
      </c>
      <c r="E5602" s="1">
        <v>40612</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3">
      <c r="A5603">
        <v>5602</v>
      </c>
      <c r="B5603" t="s">
        <v>8356</v>
      </c>
      <c r="C5603">
        <v>2011</v>
      </c>
      <c r="D5603" s="1">
        <v>40612</v>
      </c>
      <c r="E5603" s="1">
        <v>40612</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3">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3">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3">
      <c r="A5606">
        <v>5605</v>
      </c>
      <c r="B5606" t="s">
        <v>8362</v>
      </c>
      <c r="C5606">
        <v>2012</v>
      </c>
      <c r="D5606" s="1">
        <v>40980</v>
      </c>
      <c r="E5606" s="1">
        <v>41102</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3">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3">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3">
      <c r="A5609">
        <v>5608</v>
      </c>
      <c r="B5609" t="s">
        <v>8364</v>
      </c>
      <c r="C5609">
        <v>2014</v>
      </c>
      <c r="D5609" s="1">
        <v>41724</v>
      </c>
      <c r="E5609" s="1">
        <v>41643</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3">
      <c r="A5610">
        <v>5609</v>
      </c>
      <c r="B5610" t="s">
        <v>8365</v>
      </c>
      <c r="C5610">
        <v>2012</v>
      </c>
      <c r="D5610" s="1">
        <v>41072</v>
      </c>
      <c r="E5610" s="1">
        <v>41225</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3">
      <c r="A5611">
        <v>5610</v>
      </c>
      <c r="B5611" t="s">
        <v>8366</v>
      </c>
      <c r="C5611">
        <v>2014</v>
      </c>
      <c r="D5611" s="1">
        <v>41648</v>
      </c>
      <c r="E5611" s="1">
        <v>41799</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3">
      <c r="A5612">
        <v>5611</v>
      </c>
      <c r="B5612" t="s">
        <v>8369</v>
      </c>
      <c r="C5612">
        <v>2012</v>
      </c>
      <c r="D5612" s="1">
        <v>41039</v>
      </c>
      <c r="E5612" s="1">
        <v>41100</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3">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3">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3">
      <c r="A5615">
        <v>5614</v>
      </c>
      <c r="B5615" t="s">
        <v>8371</v>
      </c>
      <c r="C5615">
        <v>2013</v>
      </c>
      <c r="D5615" s="1">
        <v>41307</v>
      </c>
      <c r="E5615" s="1">
        <v>41457</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3">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3">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3">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3">
      <c r="A5619">
        <v>5618</v>
      </c>
      <c r="B5619" t="s">
        <v>8375</v>
      </c>
      <c r="C5619">
        <v>2014</v>
      </c>
      <c r="D5619" s="1">
        <v>41646</v>
      </c>
      <c r="E5619" s="1">
        <v>41766</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3">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3">
      <c r="A5621">
        <v>5620</v>
      </c>
      <c r="B5621" t="s">
        <v>8377</v>
      </c>
      <c r="C5621">
        <v>2013</v>
      </c>
      <c r="D5621" s="1">
        <v>41543</v>
      </c>
      <c r="E5621" s="1">
        <v>41284</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3">
      <c r="A5622">
        <v>5621</v>
      </c>
      <c r="B5622" t="s">
        <v>8377</v>
      </c>
      <c r="C5622">
        <v>2013</v>
      </c>
      <c r="D5622" s="1">
        <v>41543</v>
      </c>
      <c r="E5622" s="1">
        <v>41284</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3">
      <c r="A5623">
        <v>5622</v>
      </c>
      <c r="B5623" t="s">
        <v>8377</v>
      </c>
      <c r="C5623">
        <v>2013</v>
      </c>
      <c r="D5623" s="1">
        <v>41543</v>
      </c>
      <c r="E5623" s="1">
        <v>41284</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3">
      <c r="A5624">
        <v>5623</v>
      </c>
      <c r="B5624" t="s">
        <v>8377</v>
      </c>
      <c r="C5624">
        <v>2013</v>
      </c>
      <c r="D5624" s="1">
        <v>41543</v>
      </c>
      <c r="E5624" s="1">
        <v>41284</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3">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3">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3">
      <c r="A5627">
        <v>5626</v>
      </c>
      <c r="B5627" t="s">
        <v>8379</v>
      </c>
      <c r="C5627">
        <v>2011</v>
      </c>
      <c r="D5627" s="1">
        <v>40815</v>
      </c>
      <c r="E5627" s="1">
        <v>40553</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3">
      <c r="A5628">
        <v>5627</v>
      </c>
      <c r="B5628" t="s">
        <v>8379</v>
      </c>
      <c r="C5628">
        <v>2011</v>
      </c>
      <c r="D5628" s="1">
        <v>40815</v>
      </c>
      <c r="E5628" s="1">
        <v>40553</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3">
      <c r="A5629">
        <v>5628</v>
      </c>
      <c r="B5629" t="s">
        <v>8380</v>
      </c>
      <c r="C5629">
        <v>2014</v>
      </c>
      <c r="D5629" s="1">
        <v>41817</v>
      </c>
      <c r="E5629" s="1">
        <v>41677</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3">
      <c r="A5630">
        <v>5629</v>
      </c>
      <c r="B5630" t="s">
        <v>8380</v>
      </c>
      <c r="C5630">
        <v>2014</v>
      </c>
      <c r="D5630" s="1">
        <v>41817</v>
      </c>
      <c r="E5630" s="1">
        <v>41677</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3">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3">
      <c r="A5632">
        <v>5631</v>
      </c>
      <c r="B5632" t="s">
        <v>8384</v>
      </c>
      <c r="C5632">
        <v>2011</v>
      </c>
      <c r="D5632" s="1">
        <v>40879</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3">
      <c r="A5633">
        <v>5632</v>
      </c>
      <c r="B5633" t="s">
        <v>8384</v>
      </c>
      <c r="C5633">
        <v>2011</v>
      </c>
      <c r="D5633" s="1">
        <v>40879</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3">
      <c r="A5634">
        <v>5633</v>
      </c>
      <c r="B5634" t="s">
        <v>8384</v>
      </c>
      <c r="C5634">
        <v>2011</v>
      </c>
      <c r="D5634" s="1">
        <v>40879</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3">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3">
      <c r="A5636">
        <v>5635</v>
      </c>
      <c r="B5636" t="s">
        <v>8386</v>
      </c>
      <c r="C5636">
        <v>2012</v>
      </c>
      <c r="D5636" s="1">
        <v>41041</v>
      </c>
      <c r="E5636" s="1">
        <v>41072</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3">
      <c r="A5637">
        <v>5636</v>
      </c>
      <c r="B5637" t="s">
        <v>8388</v>
      </c>
      <c r="C5637">
        <v>2014</v>
      </c>
      <c r="D5637" s="1">
        <v>41738</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3">
      <c r="A5638">
        <v>5637</v>
      </c>
      <c r="B5638" t="s">
        <v>8388</v>
      </c>
      <c r="C5638">
        <v>2014</v>
      </c>
      <c r="D5638" s="1">
        <v>41738</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3">
      <c r="A5639">
        <v>5638</v>
      </c>
      <c r="B5639" t="s">
        <v>8390</v>
      </c>
      <c r="C5639">
        <v>2014</v>
      </c>
      <c r="D5639" s="1">
        <v>41725</v>
      </c>
      <c r="E5639" s="1">
        <v>41702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3">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3">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3">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3">
      <c r="A5643">
        <v>5642</v>
      </c>
      <c r="B5643" t="s">
        <v>8395</v>
      </c>
      <c r="C5643">
        <v>2014</v>
      </c>
      <c r="D5643" s="1">
        <v>41702</v>
      </c>
      <c r="E5643" s="1">
        <v>41794</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3">
      <c r="A5644">
        <v>5643</v>
      </c>
      <c r="B5644" t="s">
        <v>8396</v>
      </c>
      <c r="C5644">
        <v>2013</v>
      </c>
      <c r="D5644" s="1">
        <v>41309</v>
      </c>
      <c r="E5644" s="1">
        <v>41429</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3">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3">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3">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3">
      <c r="A5648">
        <v>5647</v>
      </c>
      <c r="B5648" t="s">
        <v>8400</v>
      </c>
      <c r="C5648">
        <v>2012</v>
      </c>
      <c r="D5648" s="1">
        <v>41000</v>
      </c>
      <c r="E5648" s="1">
        <v>41153</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3">
      <c r="A5649">
        <v>5648</v>
      </c>
      <c r="B5649" t="s">
        <v>8401</v>
      </c>
      <c r="C5649">
        <v>2014</v>
      </c>
      <c r="D5649" s="1">
        <v>41709</v>
      </c>
      <c r="E5649" s="1">
        <v>41862</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3">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3">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3">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3">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3">
      <c r="A5654">
        <v>5653</v>
      </c>
      <c r="B5654" t="s">
        <v>8404</v>
      </c>
      <c r="C5654">
        <v>2014</v>
      </c>
      <c r="D5654" s="1">
        <v>41830</v>
      </c>
      <c r="E5654" s="1">
        <v>41983</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3">
      <c r="A5655">
        <v>5654</v>
      </c>
      <c r="B5655" t="s">
        <v>8405</v>
      </c>
      <c r="C5655">
        <v>2011</v>
      </c>
      <c r="D5655" s="1">
        <v>40644</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3">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3">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3">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3">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3">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3">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3">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3">
      <c r="A5663">
        <v>5662</v>
      </c>
      <c r="B5663" t="s">
        <v>8407</v>
      </c>
      <c r="C5663">
        <v>2013</v>
      </c>
      <c r="D5663" s="1">
        <v>41542</v>
      </c>
      <c r="E5663" s="1">
        <v>41315</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3">
      <c r="A5664">
        <v>5663</v>
      </c>
      <c r="B5664" t="s">
        <v>8407</v>
      </c>
      <c r="C5664">
        <v>2013</v>
      </c>
      <c r="D5664" s="1">
        <v>41542</v>
      </c>
      <c r="E5664" s="1">
        <v>41315</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3">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3">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3">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3">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3">
      <c r="A5669">
        <v>5668</v>
      </c>
      <c r="B5669" t="s">
        <v>8411</v>
      </c>
      <c r="C5669">
        <v>2013</v>
      </c>
      <c r="D5669" s="1">
        <v>41614</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3">
      <c r="A5670">
        <v>5669</v>
      </c>
      <c r="B5670" t="s">
        <v>8411</v>
      </c>
      <c r="C5670">
        <v>2013</v>
      </c>
      <c r="D5670" s="1">
        <v>41614</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3">
      <c r="A5671">
        <v>5670</v>
      </c>
      <c r="B5671" t="s">
        <v>8411</v>
      </c>
      <c r="C5671">
        <v>2013</v>
      </c>
      <c r="D5671" s="1">
        <v>41614</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3">
      <c r="A5672">
        <v>5671</v>
      </c>
      <c r="B5672" t="s">
        <v>8412</v>
      </c>
      <c r="C5672">
        <v>2012</v>
      </c>
      <c r="D5672" s="1">
        <v>41158</v>
      </c>
      <c r="E5672" s="1">
        <v>41219</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3">
      <c r="A5673">
        <v>5672</v>
      </c>
      <c r="B5673" t="s">
        <v>8412</v>
      </c>
      <c r="C5673">
        <v>2012</v>
      </c>
      <c r="D5673" s="1">
        <v>41158</v>
      </c>
      <c r="E5673" s="1">
        <v>41219</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3">
      <c r="A5674">
        <v>5673</v>
      </c>
      <c r="B5674" t="s">
        <v>8414</v>
      </c>
      <c r="C5674">
        <v>2014</v>
      </c>
      <c r="D5674" s="1">
        <v>41940</v>
      </c>
      <c r="E5674" s="1">
        <v>41740</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3">
      <c r="A5675">
        <v>5674</v>
      </c>
      <c r="B5675" t="s">
        <v>8414</v>
      </c>
      <c r="C5675">
        <v>2014</v>
      </c>
      <c r="D5675" s="1">
        <v>41940</v>
      </c>
      <c r="E5675" s="1">
        <v>41740</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3">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3">
      <c r="A5677">
        <v>5676</v>
      </c>
      <c r="B5677" t="s">
        <v>8416</v>
      </c>
      <c r="C5677">
        <v>2011</v>
      </c>
      <c r="D5677" s="1">
        <v>40691</v>
      </c>
      <c r="E5677" s="1">
        <v>40580</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3">
      <c r="A5678">
        <v>5677</v>
      </c>
      <c r="B5678" t="s">
        <v>8416</v>
      </c>
      <c r="C5678">
        <v>2011</v>
      </c>
      <c r="D5678" s="1">
        <v>40691</v>
      </c>
      <c r="E5678" s="1">
        <v>40580</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3">
      <c r="A5679">
        <v>5678</v>
      </c>
      <c r="B5679" t="s">
        <v>8417</v>
      </c>
      <c r="C5679">
        <v>2011</v>
      </c>
      <c r="D5679" s="1">
        <v>40906</v>
      </c>
      <c r="E5679" s="1">
        <v>41030</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3">
      <c r="A5680">
        <v>5679</v>
      </c>
      <c r="B5680" t="s">
        <v>8418</v>
      </c>
      <c r="C5680">
        <v>2013</v>
      </c>
      <c r="D5680" s="1">
        <v>41484</v>
      </c>
      <c r="E5680" s="1">
        <v>41372</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3">
      <c r="A5681">
        <v>5680</v>
      </c>
      <c r="B5681" t="s">
        <v>8418</v>
      </c>
      <c r="C5681">
        <v>2013</v>
      </c>
      <c r="D5681" s="1">
        <v>41484</v>
      </c>
      <c r="E5681" s="1">
        <v>41372</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3">
      <c r="A5682">
        <v>5681</v>
      </c>
      <c r="B5682" t="s">
        <v>8420</v>
      </c>
      <c r="C5682">
        <v>2013</v>
      </c>
      <c r="D5682" s="1">
        <v>41542</v>
      </c>
      <c r="E5682" s="1">
        <v>41284</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3">
      <c r="A5683">
        <v>5682</v>
      </c>
      <c r="B5683" t="s">
        <v>8420</v>
      </c>
      <c r="C5683">
        <v>2013</v>
      </c>
      <c r="D5683" s="1">
        <v>41542</v>
      </c>
      <c r="E5683" s="1">
        <v>41284</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3">
      <c r="A5684">
        <v>5683</v>
      </c>
      <c r="B5684" t="s">
        <v>8421</v>
      </c>
      <c r="C5684">
        <v>2011</v>
      </c>
      <c r="D5684" s="1">
        <v>40578</v>
      </c>
      <c r="E5684" s="1">
        <v>40759</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3">
      <c r="A5685">
        <v>5684</v>
      </c>
      <c r="B5685" t="s">
        <v>8421</v>
      </c>
      <c r="C5685">
        <v>2011</v>
      </c>
      <c r="D5685" s="1">
        <v>40578</v>
      </c>
      <c r="E5685" s="1">
        <v>40759</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3">
      <c r="A5686">
        <v>5685</v>
      </c>
      <c r="B5686" t="s">
        <v>8421</v>
      </c>
      <c r="C5686">
        <v>2011</v>
      </c>
      <c r="D5686" s="1">
        <v>40578</v>
      </c>
      <c r="E5686" s="1">
        <v>40759</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3">
      <c r="A5687">
        <v>5686</v>
      </c>
      <c r="B5687" t="s">
        <v>8422</v>
      </c>
      <c r="C5687">
        <v>2012</v>
      </c>
      <c r="D5687" s="1">
        <v>41040</v>
      </c>
      <c r="E5687" s="1">
        <v>41040</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3">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3">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3">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3">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3">
      <c r="A5692">
        <v>5691</v>
      </c>
      <c r="B5692" t="s">
        <v>8425</v>
      </c>
      <c r="C5692">
        <v>2012</v>
      </c>
      <c r="D5692" s="1">
        <v>41194</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3">
      <c r="A5693">
        <v>5692</v>
      </c>
      <c r="B5693" t="s">
        <v>8425</v>
      </c>
      <c r="C5693">
        <v>2012</v>
      </c>
      <c r="D5693" s="1">
        <v>41194</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3">
      <c r="A5694">
        <v>5693</v>
      </c>
      <c r="B5694" t="s">
        <v>8425</v>
      </c>
      <c r="C5694">
        <v>2012</v>
      </c>
      <c r="D5694" s="1">
        <v>41194</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3">
      <c r="A5695">
        <v>5694</v>
      </c>
      <c r="B5695" t="s">
        <v>8425</v>
      </c>
      <c r="C5695">
        <v>2012</v>
      </c>
      <c r="D5695" s="1">
        <v>41194</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3">
      <c r="A5696">
        <v>5695</v>
      </c>
      <c r="B5696" t="s">
        <v>8425</v>
      </c>
      <c r="C5696">
        <v>2012</v>
      </c>
      <c r="D5696" s="1">
        <v>41194</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3">
      <c r="A5697">
        <v>5696</v>
      </c>
      <c r="B5697" t="s">
        <v>8426</v>
      </c>
      <c r="C5697">
        <v>2013</v>
      </c>
      <c r="D5697" s="1">
        <v>41430</v>
      </c>
      <c r="E5697" s="1">
        <v>41491</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3">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3">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3">
      <c r="A5700">
        <v>5699</v>
      </c>
      <c r="B5700" t="s">
        <v>8428</v>
      </c>
      <c r="C5700">
        <v>2013</v>
      </c>
      <c r="D5700" s="1">
        <v>41436</v>
      </c>
      <c r="E5700" s="1">
        <v>41436</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3">
      <c r="A5701">
        <v>5700</v>
      </c>
      <c r="B5701" t="s">
        <v>8429</v>
      </c>
      <c r="C5701">
        <v>2014</v>
      </c>
      <c r="D5701" s="1">
        <v>41740</v>
      </c>
      <c r="E5701" s="1">
        <v>41893</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3">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3">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3">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3">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3">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3">
      <c r="A5707">
        <v>5706</v>
      </c>
      <c r="B5707" t="s">
        <v>8432</v>
      </c>
      <c r="C5707">
        <v>2011</v>
      </c>
      <c r="D5707" s="1">
        <v>40613</v>
      </c>
      <c r="E5707" s="1">
        <v>40766</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3">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3">
      <c r="A5709">
        <v>5708</v>
      </c>
      <c r="B5709" t="s">
        <v>8434</v>
      </c>
      <c r="C5709">
        <v>2012</v>
      </c>
      <c r="D5709" s="1">
        <v>41126</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3">
      <c r="A5710">
        <v>5709</v>
      </c>
      <c r="B5710" t="s">
        <v>8434</v>
      </c>
      <c r="C5710">
        <v>2012</v>
      </c>
      <c r="D5710" s="1">
        <v>41126</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3">
      <c r="A5711">
        <v>5710</v>
      </c>
      <c r="B5711" t="s">
        <v>8434</v>
      </c>
      <c r="C5711">
        <v>2012</v>
      </c>
      <c r="D5711" s="1">
        <v>41126</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3">
      <c r="A5712">
        <v>5711</v>
      </c>
      <c r="B5712" t="s">
        <v>8434</v>
      </c>
      <c r="C5712">
        <v>2012</v>
      </c>
      <c r="D5712" s="1">
        <v>41126</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3">
      <c r="A5713">
        <v>5712</v>
      </c>
      <c r="B5713" t="s">
        <v>8434</v>
      </c>
      <c r="C5713">
        <v>2012</v>
      </c>
      <c r="D5713" s="1">
        <v>41126</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3">
      <c r="A5714">
        <v>5713</v>
      </c>
      <c r="B5714" t="s">
        <v>8435</v>
      </c>
      <c r="C5714">
        <v>2014</v>
      </c>
      <c r="D5714" s="1">
        <v>41647</v>
      </c>
      <c r="E5714" s="1">
        <v>41647</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3">
      <c r="A5715">
        <v>5714</v>
      </c>
      <c r="B5715" t="s">
        <v>8436</v>
      </c>
      <c r="C5715">
        <v>2011</v>
      </c>
      <c r="D5715" s="1">
        <v>40546</v>
      </c>
      <c r="E5715" s="1">
        <v>40666</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3">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3">
      <c r="A5717">
        <v>5716</v>
      </c>
      <c r="B5717" t="s">
        <v>8438</v>
      </c>
      <c r="C5717">
        <v>2012</v>
      </c>
      <c r="D5717" s="1">
        <v>41162</v>
      </c>
      <c r="E5717" s="1">
        <v>41253</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3">
      <c r="A5718">
        <v>5717</v>
      </c>
      <c r="B5718" t="s">
        <v>8438</v>
      </c>
      <c r="C5718">
        <v>2012</v>
      </c>
      <c r="D5718" s="1">
        <v>41162</v>
      </c>
      <c r="E5718" s="1">
        <v>41253</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3">
      <c r="A5719">
        <v>5718</v>
      </c>
      <c r="B5719" t="s">
        <v>8438</v>
      </c>
      <c r="C5719">
        <v>2012</v>
      </c>
      <c r="D5719" s="1">
        <v>41162</v>
      </c>
      <c r="E5719" s="1">
        <v>41253</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3">
      <c r="A5720">
        <v>5719</v>
      </c>
      <c r="B5720" t="s">
        <v>8438</v>
      </c>
      <c r="C5720">
        <v>2012</v>
      </c>
      <c r="D5720" s="1">
        <v>41162</v>
      </c>
      <c r="E5720" s="1">
        <v>41253</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3">
      <c r="A5721">
        <v>5720</v>
      </c>
      <c r="B5721" t="s">
        <v>8439</v>
      </c>
      <c r="C5721">
        <v>2014</v>
      </c>
      <c r="D5721" s="1">
        <v>41728</v>
      </c>
      <c r="E5721" s="1">
        <v>41702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3">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3">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3">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3">
      <c r="A5725">
        <v>5724</v>
      </c>
      <c r="B5725" t="s">
        <v>8441</v>
      </c>
      <c r="C5725">
        <v>2013</v>
      </c>
      <c r="D5725" s="1">
        <v>41544</v>
      </c>
      <c r="E5725" s="1">
        <v>41284</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3">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3">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3">
      <c r="A5728">
        <v>5727</v>
      </c>
      <c r="B5728" t="s">
        <v>8444</v>
      </c>
      <c r="C5728">
        <v>2012</v>
      </c>
      <c r="D5728" s="1">
        <v>41004</v>
      </c>
      <c r="E5728" s="1">
        <v>41126</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3">
      <c r="A5729">
        <v>5728</v>
      </c>
      <c r="B5729" t="s">
        <v>8445</v>
      </c>
      <c r="C5729">
        <v>2014</v>
      </c>
      <c r="D5729" s="1">
        <v>41894</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3">
      <c r="A5730">
        <v>5729</v>
      </c>
      <c r="B5730" t="s">
        <v>8445</v>
      </c>
      <c r="C5730">
        <v>2014</v>
      </c>
      <c r="D5730" s="1">
        <v>41894</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3">
      <c r="A5731">
        <v>5730</v>
      </c>
      <c r="B5731" t="s">
        <v>8445</v>
      </c>
      <c r="C5731">
        <v>2014</v>
      </c>
      <c r="D5731" s="1">
        <v>41894</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3">
      <c r="A5732">
        <v>5731</v>
      </c>
      <c r="B5732" t="s">
        <v>8445</v>
      </c>
      <c r="C5732">
        <v>2014</v>
      </c>
      <c r="D5732" s="1">
        <v>41894</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3">
      <c r="A5733">
        <v>5732</v>
      </c>
      <c r="B5733" t="s">
        <v>8445</v>
      </c>
      <c r="C5733">
        <v>2014</v>
      </c>
      <c r="D5733" s="1">
        <v>41894</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3">
      <c r="A5734">
        <v>5733</v>
      </c>
      <c r="B5734" t="s">
        <v>8446</v>
      </c>
      <c r="C5734">
        <v>2014</v>
      </c>
      <c r="D5734" s="1">
        <v>41820</v>
      </c>
      <c r="E5734" s="1">
        <v>41705</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3">
      <c r="A5735">
        <v>5734</v>
      </c>
      <c r="B5735" t="s">
        <v>8446</v>
      </c>
      <c r="C5735">
        <v>2014</v>
      </c>
      <c r="D5735" s="1">
        <v>41820</v>
      </c>
      <c r="E5735" s="1">
        <v>41705</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3">
      <c r="A5736">
        <v>5735</v>
      </c>
      <c r="B5736" t="s">
        <v>8446</v>
      </c>
      <c r="C5736">
        <v>2014</v>
      </c>
      <c r="D5736" s="1">
        <v>41820</v>
      </c>
      <c r="E5736" s="1">
        <v>41705</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3">
      <c r="A5737">
        <v>5736</v>
      </c>
      <c r="B5737" t="s">
        <v>8448</v>
      </c>
      <c r="C5737">
        <v>2011</v>
      </c>
      <c r="D5737" s="1">
        <v>40723</v>
      </c>
      <c r="E5737" s="1">
        <v>40609</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3">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3">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3">
      <c r="A5740">
        <v>5739</v>
      </c>
      <c r="B5740" t="s">
        <v>8450</v>
      </c>
      <c r="C5740">
        <v>2014</v>
      </c>
      <c r="D5740" s="1">
        <v>41640</v>
      </c>
      <c r="E5740" s="1">
        <v>41821</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3">
      <c r="A5741">
        <v>5740</v>
      </c>
      <c r="B5741" t="s">
        <v>8451</v>
      </c>
      <c r="C5741">
        <v>2014</v>
      </c>
      <c r="D5741" s="1">
        <v>41727</v>
      </c>
      <c r="E5741" s="1">
        <v>41643</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3">
      <c r="A5742">
        <v>5741</v>
      </c>
      <c r="B5742" t="s">
        <v>8451</v>
      </c>
      <c r="C5742">
        <v>2014</v>
      </c>
      <c r="D5742" s="1">
        <v>41727</v>
      </c>
      <c r="E5742" s="1">
        <v>41643</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3">
      <c r="A5743">
        <v>5742</v>
      </c>
      <c r="B5743" t="s">
        <v>8451</v>
      </c>
      <c r="C5743">
        <v>2014</v>
      </c>
      <c r="D5743" s="1">
        <v>41727</v>
      </c>
      <c r="E5743" s="1">
        <v>41643</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3">
      <c r="A5744">
        <v>5743</v>
      </c>
      <c r="B5744" t="s">
        <v>8451</v>
      </c>
      <c r="C5744">
        <v>2014</v>
      </c>
      <c r="D5744" s="1">
        <v>41727</v>
      </c>
      <c r="E5744" s="1">
        <v>41643</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3">
      <c r="A5745">
        <v>5744</v>
      </c>
      <c r="B5745" t="s">
        <v>8451</v>
      </c>
      <c r="C5745">
        <v>2014</v>
      </c>
      <c r="D5745" s="1">
        <v>41727</v>
      </c>
      <c r="E5745" s="1">
        <v>41643</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3">
      <c r="A5746">
        <v>5745</v>
      </c>
      <c r="B5746" t="s">
        <v>8451</v>
      </c>
      <c r="C5746">
        <v>2014</v>
      </c>
      <c r="D5746" s="1">
        <v>41727</v>
      </c>
      <c r="E5746" s="1">
        <v>41643</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3">
      <c r="A5747">
        <v>5746</v>
      </c>
      <c r="B5747" t="s">
        <v>8451</v>
      </c>
      <c r="C5747">
        <v>2014</v>
      </c>
      <c r="D5747" s="1">
        <v>41727</v>
      </c>
      <c r="E5747" s="1">
        <v>41643</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3">
      <c r="A5748">
        <v>5747</v>
      </c>
      <c r="B5748" t="s">
        <v>8452</v>
      </c>
      <c r="C5748">
        <v>2013</v>
      </c>
      <c r="D5748" s="1">
        <v>41529</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3">
      <c r="A5749">
        <v>5748</v>
      </c>
      <c r="B5749" t="s">
        <v>8452</v>
      </c>
      <c r="C5749">
        <v>2013</v>
      </c>
      <c r="D5749" s="1">
        <v>41529</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3">
      <c r="A5750">
        <v>5749</v>
      </c>
      <c r="B5750" t="s">
        <v>8452</v>
      </c>
      <c r="C5750">
        <v>2013</v>
      </c>
      <c r="D5750" s="1">
        <v>41529</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3">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3">
      <c r="A5752">
        <v>5751</v>
      </c>
      <c r="B5752" t="s">
        <v>8454</v>
      </c>
      <c r="C5752">
        <v>2011</v>
      </c>
      <c r="D5752" s="1">
        <v>40693</v>
      </c>
      <c r="E5752" s="1">
        <v>40669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3">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3">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3">
      <c r="A5755">
        <v>5754</v>
      </c>
      <c r="B5755" t="s">
        <v>8459</v>
      </c>
      <c r="C5755">
        <v>2013</v>
      </c>
      <c r="D5755" s="1">
        <v>41335</v>
      </c>
      <c r="E5755" s="1">
        <v>41549</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3">
      <c r="A5756">
        <v>5755</v>
      </c>
      <c r="B5756" t="s">
        <v>8460</v>
      </c>
      <c r="C5756">
        <v>2012</v>
      </c>
      <c r="D5756" s="1">
        <v>40997</v>
      </c>
      <c r="E5756" s="1">
        <v>40972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3">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3">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3">
      <c r="A5759">
        <v>5758</v>
      </c>
      <c r="B5759" t="s">
        <v>8462</v>
      </c>
      <c r="C5759">
        <v>2012</v>
      </c>
      <c r="D5759" s="1">
        <v>41221</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3">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3">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3">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3">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3">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3">
      <c r="A5765">
        <v>5764</v>
      </c>
      <c r="B5765" t="s">
        <v>8469</v>
      </c>
      <c r="C5765">
        <v>2012</v>
      </c>
      <c r="D5765" s="1">
        <v>40979</v>
      </c>
      <c r="E5765" s="1">
        <v>41040</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3">
      <c r="A5766">
        <v>5765</v>
      </c>
      <c r="B5766" t="s">
        <v>8470</v>
      </c>
      <c r="C5766">
        <v>2012</v>
      </c>
      <c r="D5766" s="1">
        <v>41191</v>
      </c>
      <c r="E5766" s="1">
        <v>41252</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3">
      <c r="A5767">
        <v>5766</v>
      </c>
      <c r="B5767" t="s">
        <v>8471</v>
      </c>
      <c r="C5767">
        <v>2011</v>
      </c>
      <c r="D5767" s="1">
        <v>40766</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3">
      <c r="A5768">
        <v>5767</v>
      </c>
      <c r="B5768" t="s">
        <v>8473</v>
      </c>
      <c r="C5768">
        <v>2013</v>
      </c>
      <c r="D5768" s="1">
        <v>41527</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3">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3">
      <c r="A5770">
        <v>5769</v>
      </c>
      <c r="B5770" t="s">
        <v>8475</v>
      </c>
      <c r="C5770">
        <v>2012</v>
      </c>
      <c r="D5770" s="1">
        <v>40964</v>
      </c>
      <c r="E5770" s="1">
        <v>40911</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3">
      <c r="A5771">
        <v>5770</v>
      </c>
      <c r="B5771" t="s">
        <v>8475</v>
      </c>
      <c r="C5771">
        <v>2012</v>
      </c>
      <c r="D5771" s="1">
        <v>40964</v>
      </c>
      <c r="E5771" s="1">
        <v>40911</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3">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3">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3">
      <c r="A5774">
        <v>5773</v>
      </c>
      <c r="B5774" t="s">
        <v>8477</v>
      </c>
      <c r="C5774">
        <v>2012</v>
      </c>
      <c r="D5774" s="1">
        <v>41239</v>
      </c>
      <c r="E5774" s="1">
        <v>40920</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3">
      <c r="A5775">
        <v>5774</v>
      </c>
      <c r="B5775" t="s">
        <v>8478</v>
      </c>
      <c r="C5775">
        <v>2013</v>
      </c>
      <c r="D5775" s="1">
        <v>41283</v>
      </c>
      <c r="E5775" s="1">
        <v>41464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3">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3">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3">
      <c r="A5778">
        <v>5777</v>
      </c>
      <c r="B5778" t="s">
        <v>8480</v>
      </c>
      <c r="C5778">
        <v>2013</v>
      </c>
      <c r="D5778" s="1">
        <v>41406</v>
      </c>
      <c r="E5778" s="1">
        <v>41529</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3">
      <c r="A5779">
        <v>5778</v>
      </c>
      <c r="B5779" t="s">
        <v>8481</v>
      </c>
      <c r="C5779">
        <v>2013</v>
      </c>
      <c r="D5779" s="1">
        <v>41406</v>
      </c>
      <c r="E5779" s="1">
        <v>41559</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3">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3">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3">
      <c r="A5782">
        <v>5781</v>
      </c>
      <c r="B5782" t="s">
        <v>8483</v>
      </c>
      <c r="C5782">
        <v>2012</v>
      </c>
      <c r="D5782" s="1">
        <v>40943</v>
      </c>
      <c r="E5782" s="1">
        <v>41156</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3">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3">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3">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3">
      <c r="A5786">
        <v>5785</v>
      </c>
      <c r="B5786" t="s">
        <v>8488</v>
      </c>
      <c r="C5786">
        <v>2014</v>
      </c>
      <c r="D5786" s="1">
        <v>41708</v>
      </c>
      <c r="E5786" s="1">
        <v>41892</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3">
      <c r="A5787">
        <v>5786</v>
      </c>
      <c r="B5787" t="s">
        <v>8488</v>
      </c>
      <c r="C5787">
        <v>2014</v>
      </c>
      <c r="D5787" s="1">
        <v>41708</v>
      </c>
      <c r="E5787" s="1">
        <v>41892</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3">
      <c r="A5788">
        <v>5787</v>
      </c>
      <c r="B5788" t="s">
        <v>8488</v>
      </c>
      <c r="C5788">
        <v>2014</v>
      </c>
      <c r="D5788" s="1">
        <v>41708</v>
      </c>
      <c r="E5788" s="1">
        <v>41892</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3">
      <c r="A5789">
        <v>5788</v>
      </c>
      <c r="B5789" t="s">
        <v>8488</v>
      </c>
      <c r="C5789">
        <v>2014</v>
      </c>
      <c r="D5789" s="1">
        <v>41708</v>
      </c>
      <c r="E5789" s="1">
        <v>41892</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3">
      <c r="A5790">
        <v>5789</v>
      </c>
      <c r="B5790" t="s">
        <v>8489</v>
      </c>
      <c r="C5790">
        <v>2014</v>
      </c>
      <c r="D5790" s="1">
        <v>41947</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3">
      <c r="A5791">
        <v>5790</v>
      </c>
      <c r="B5791" t="s">
        <v>8489</v>
      </c>
      <c r="C5791">
        <v>2014</v>
      </c>
      <c r="D5791" s="1">
        <v>41947</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3">
      <c r="A5792">
        <v>5791</v>
      </c>
      <c r="B5792" t="s">
        <v>8492</v>
      </c>
      <c r="C5792">
        <v>2014</v>
      </c>
      <c r="D5792" s="1">
        <v>41912</v>
      </c>
      <c r="E5792" s="1">
        <v>41708</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3">
      <c r="A5793">
        <v>5792</v>
      </c>
      <c r="B5793" t="s">
        <v>8492</v>
      </c>
      <c r="C5793">
        <v>2014</v>
      </c>
      <c r="D5793" s="1">
        <v>41912</v>
      </c>
      <c r="E5793" s="1">
        <v>41708</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3">
      <c r="A5794">
        <v>5793</v>
      </c>
      <c r="B5794" t="s">
        <v>8492</v>
      </c>
      <c r="C5794">
        <v>2014</v>
      </c>
      <c r="D5794" s="1">
        <v>41912</v>
      </c>
      <c r="E5794" s="1">
        <v>41708</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3">
      <c r="A5795">
        <v>5794</v>
      </c>
      <c r="B5795" t="s">
        <v>8492</v>
      </c>
      <c r="C5795">
        <v>2014</v>
      </c>
      <c r="D5795" s="1">
        <v>41912</v>
      </c>
      <c r="E5795" s="1">
        <v>41708</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3">
      <c r="A5796">
        <v>5795</v>
      </c>
      <c r="B5796" t="s">
        <v>8492</v>
      </c>
      <c r="C5796">
        <v>2014</v>
      </c>
      <c r="D5796" s="1">
        <v>41912</v>
      </c>
      <c r="E5796" s="1">
        <v>41708</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3">
      <c r="A5797">
        <v>5796</v>
      </c>
      <c r="B5797" t="s">
        <v>8493</v>
      </c>
      <c r="C5797">
        <v>2011</v>
      </c>
      <c r="D5797" s="1">
        <v>40815</v>
      </c>
      <c r="E5797" s="1">
        <v>40612</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3">
      <c r="A5798">
        <v>5797</v>
      </c>
      <c r="B5798" t="s">
        <v>8493</v>
      </c>
      <c r="C5798">
        <v>2011</v>
      </c>
      <c r="D5798" s="1">
        <v>40815</v>
      </c>
      <c r="E5798" s="1">
        <v>40612</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3">
      <c r="A5799">
        <v>5798</v>
      </c>
      <c r="B5799" t="s">
        <v>8493</v>
      </c>
      <c r="C5799">
        <v>2011</v>
      </c>
      <c r="D5799" s="1">
        <v>40815</v>
      </c>
      <c r="E5799" s="1">
        <v>40612</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3">
      <c r="A5800">
        <v>5799</v>
      </c>
      <c r="B5800" t="s">
        <v>8493</v>
      </c>
      <c r="C5800">
        <v>2011</v>
      </c>
      <c r="D5800" s="1">
        <v>40815</v>
      </c>
      <c r="E5800" s="1">
        <v>40612</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3">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3">
      <c r="A5802">
        <v>5801</v>
      </c>
      <c r="B5802" t="s">
        <v>8495</v>
      </c>
      <c r="C5802">
        <v>2011</v>
      </c>
      <c r="D5802" s="1">
        <v>40854</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3">
      <c r="A5803">
        <v>5802</v>
      </c>
      <c r="B5803" t="s">
        <v>8495</v>
      </c>
      <c r="C5803">
        <v>2011</v>
      </c>
      <c r="D5803" s="1">
        <v>40854</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3">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3">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3">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3">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3">
      <c r="A5808">
        <v>5807</v>
      </c>
      <c r="B5808" t="s">
        <v>8499</v>
      </c>
      <c r="C5808">
        <v>2013</v>
      </c>
      <c r="D5808" s="1">
        <v>41403</v>
      </c>
      <c r="E5808" s="1">
        <v>41495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3">
      <c r="A5809">
        <v>5808</v>
      </c>
      <c r="B5809" t="s">
        <v>8499</v>
      </c>
      <c r="C5809">
        <v>2013</v>
      </c>
      <c r="D5809" s="1">
        <v>41403</v>
      </c>
      <c r="E5809" s="1">
        <v>41495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3">
      <c r="A5810">
        <v>5809</v>
      </c>
      <c r="B5810" t="s">
        <v>8499</v>
      </c>
      <c r="C5810">
        <v>2013</v>
      </c>
      <c r="D5810" s="1">
        <v>41403</v>
      </c>
      <c r="E5810" s="1">
        <v>41495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3">
      <c r="A5811">
        <v>5810</v>
      </c>
      <c r="B5811" t="s">
        <v>8500</v>
      </c>
      <c r="C5811">
        <v>2013</v>
      </c>
      <c r="D5811" s="1">
        <v>41427</v>
      </c>
      <c r="E5811" s="1">
        <v>41580</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3">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3">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3">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3">
      <c r="A5815">
        <v>5814</v>
      </c>
      <c r="B5815" t="s">
        <v>8504</v>
      </c>
      <c r="C5815">
        <v>2012</v>
      </c>
      <c r="D5815" s="1">
        <v>40946</v>
      </c>
      <c r="E5815" s="1">
        <v>40975</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3">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3">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3">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3">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3">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3">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3">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3">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3">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3">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3">
      <c r="A5826">
        <v>5825</v>
      </c>
      <c r="B5826" t="s">
        <v>8509</v>
      </c>
      <c r="C5826">
        <v>2011</v>
      </c>
      <c r="D5826" s="1">
        <v>40579</v>
      </c>
      <c r="E5826" s="1">
        <v>40579</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3">
      <c r="A5827">
        <v>5826</v>
      </c>
      <c r="B5827" t="s">
        <v>8510</v>
      </c>
      <c r="C5827">
        <v>2014</v>
      </c>
      <c r="D5827" s="1">
        <v>41738</v>
      </c>
      <c r="E5827" s="1">
        <v>41829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3">
      <c r="A5828">
        <v>5827</v>
      </c>
      <c r="B5828" t="s">
        <v>8510</v>
      </c>
      <c r="C5828">
        <v>2014</v>
      </c>
      <c r="D5828" s="1">
        <v>41738</v>
      </c>
      <c r="E5828" s="1">
        <v>41829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3">
      <c r="A5829">
        <v>5828</v>
      </c>
      <c r="B5829" t="s">
        <v>8510</v>
      </c>
      <c r="C5829">
        <v>2014</v>
      </c>
      <c r="D5829" s="1">
        <v>41738</v>
      </c>
      <c r="E5829" s="1">
        <v>41829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3">
      <c r="A5830">
        <v>5829</v>
      </c>
      <c r="B5830" t="s">
        <v>8510</v>
      </c>
      <c r="C5830">
        <v>2014</v>
      </c>
      <c r="D5830" s="1">
        <v>41738</v>
      </c>
      <c r="E5830" s="1">
        <v>41829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3">
      <c r="A5831">
        <v>5830</v>
      </c>
      <c r="B5831" t="s">
        <v>8511</v>
      </c>
      <c r="C5831">
        <v>2013</v>
      </c>
      <c r="D5831" s="1">
        <v>41376</v>
      </c>
      <c r="E5831" s="1">
        <v>41498</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3">
      <c r="A5832">
        <v>5831</v>
      </c>
      <c r="B5832" t="s">
        <v>8511</v>
      </c>
      <c r="C5832">
        <v>2013</v>
      </c>
      <c r="D5832" s="1">
        <v>41376</v>
      </c>
      <c r="E5832" s="1">
        <v>41498</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3">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3">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3">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3">
      <c r="A5836">
        <v>5835</v>
      </c>
      <c r="B5836" t="s">
        <v>8514</v>
      </c>
      <c r="C5836">
        <v>2012</v>
      </c>
      <c r="D5836" s="1">
        <v>41158</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3">
      <c r="A5837">
        <v>5836</v>
      </c>
      <c r="B5837" t="s">
        <v>8514</v>
      </c>
      <c r="C5837">
        <v>2012</v>
      </c>
      <c r="D5837" s="1">
        <v>41158</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3">
      <c r="A5838">
        <v>5837</v>
      </c>
      <c r="B5838" t="s">
        <v>8514</v>
      </c>
      <c r="C5838">
        <v>2012</v>
      </c>
      <c r="D5838" s="1">
        <v>41158</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3">
      <c r="A5839">
        <v>5838</v>
      </c>
      <c r="B5839" t="s">
        <v>8515</v>
      </c>
      <c r="C5839">
        <v>2014</v>
      </c>
      <c r="D5839" s="1">
        <v>41971</v>
      </c>
      <c r="E5839" s="1">
        <v>41741</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3">
      <c r="A5840">
        <v>5839</v>
      </c>
      <c r="B5840" t="s">
        <v>8520</v>
      </c>
      <c r="C5840">
        <v>2012</v>
      </c>
      <c r="D5840" s="1">
        <v>40995</v>
      </c>
      <c r="E5840" s="1">
        <v>40972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3">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3">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3">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3">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3">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3">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3">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3">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3">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3">
      <c r="A5850">
        <v>5849</v>
      </c>
      <c r="B5850" t="s">
        <v>8527</v>
      </c>
      <c r="C5850">
        <v>2012</v>
      </c>
      <c r="D5850" s="1">
        <v>41193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3">
      <c r="A5851">
        <v>5850</v>
      </c>
      <c r="B5851" t="s">
        <v>8527</v>
      </c>
      <c r="C5851">
        <v>2012</v>
      </c>
      <c r="D5851" s="1">
        <v>41193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3">
      <c r="A5852">
        <v>5851</v>
      </c>
      <c r="B5852" t="s">
        <v>8527</v>
      </c>
      <c r="C5852">
        <v>2012</v>
      </c>
      <c r="D5852" s="1">
        <v>41193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3">
      <c r="A5853">
        <v>5852</v>
      </c>
      <c r="B5853" t="s">
        <v>8527</v>
      </c>
      <c r="C5853">
        <v>2012</v>
      </c>
      <c r="D5853" s="1">
        <v>41193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3">
      <c r="A5854">
        <v>5853</v>
      </c>
      <c r="B5854" t="s">
        <v>8527</v>
      </c>
      <c r="C5854">
        <v>2012</v>
      </c>
      <c r="D5854" s="1">
        <v>41193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3">
      <c r="A5855">
        <v>5854</v>
      </c>
      <c r="B5855" t="s">
        <v>8528</v>
      </c>
      <c r="C5855">
        <v>2011</v>
      </c>
      <c r="D5855" s="1">
        <v>40825</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3">
      <c r="A5856">
        <v>5855</v>
      </c>
      <c r="B5856" t="s">
        <v>8529</v>
      </c>
      <c r="C5856">
        <v>2012</v>
      </c>
      <c r="D5856" s="1">
        <v>41037</v>
      </c>
      <c r="E5856" s="1">
        <v>41221</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3">
      <c r="A5857">
        <v>5856</v>
      </c>
      <c r="B5857" t="s">
        <v>8529</v>
      </c>
      <c r="C5857">
        <v>2012</v>
      </c>
      <c r="D5857" s="1">
        <v>41037</v>
      </c>
      <c r="E5857" s="1">
        <v>41221</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3">
      <c r="A5858">
        <v>5857</v>
      </c>
      <c r="B5858" t="s">
        <v>8529</v>
      </c>
      <c r="C5858">
        <v>2012</v>
      </c>
      <c r="D5858" s="1">
        <v>41037</v>
      </c>
      <c r="E5858" s="1">
        <v>41221</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3">
      <c r="A5859">
        <v>5858</v>
      </c>
      <c r="B5859" t="s">
        <v>8529</v>
      </c>
      <c r="C5859">
        <v>2012</v>
      </c>
      <c r="D5859" s="1">
        <v>41037</v>
      </c>
      <c r="E5859" s="1">
        <v>41221</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3">
      <c r="A5860">
        <v>5859</v>
      </c>
      <c r="B5860" t="s">
        <v>8530</v>
      </c>
      <c r="C5860">
        <v>2014</v>
      </c>
      <c r="D5860" s="1">
        <v>41738</v>
      </c>
      <c r="E5860" s="1">
        <v>41860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3">
      <c r="A5861">
        <v>5860</v>
      </c>
      <c r="B5861" t="s">
        <v>8531</v>
      </c>
      <c r="C5861">
        <v>2012</v>
      </c>
      <c r="D5861" s="1">
        <v>40919</v>
      </c>
      <c r="E5861" s="1">
        <v>41132</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3">
      <c r="A5862">
        <v>5861</v>
      </c>
      <c r="B5862" t="s">
        <v>8533</v>
      </c>
      <c r="C5862">
        <v>2012</v>
      </c>
      <c r="D5862" s="1">
        <v>41028</v>
      </c>
      <c r="E5862" s="1">
        <v>41004</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3">
      <c r="A5863">
        <v>5862</v>
      </c>
      <c r="B5863" t="s">
        <v>8534</v>
      </c>
      <c r="C5863">
        <v>2013</v>
      </c>
      <c r="D5863" s="1">
        <v>41310</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3">
      <c r="A5864">
        <v>5863</v>
      </c>
      <c r="B5864" t="s">
        <v>8534</v>
      </c>
      <c r="C5864">
        <v>2013</v>
      </c>
      <c r="D5864" s="1">
        <v>41310</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3">
      <c r="A5865">
        <v>5864</v>
      </c>
      <c r="B5865" t="s">
        <v>8534</v>
      </c>
      <c r="C5865">
        <v>2013</v>
      </c>
      <c r="D5865" s="1">
        <v>41310</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3">
      <c r="A5866">
        <v>5865</v>
      </c>
      <c r="B5866" t="s">
        <v>8537</v>
      </c>
      <c r="C5866">
        <v>2011</v>
      </c>
      <c r="D5866" s="1">
        <v>40671</v>
      </c>
      <c r="E5866" s="1">
        <v>40732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3">
      <c r="A5867">
        <v>5866</v>
      </c>
      <c r="B5867" t="s">
        <v>8537</v>
      </c>
      <c r="C5867">
        <v>2011</v>
      </c>
      <c r="D5867" s="1">
        <v>40671</v>
      </c>
      <c r="E5867" s="1">
        <v>40732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3">
      <c r="A5868">
        <v>5867</v>
      </c>
      <c r="B5868" t="s">
        <v>8537</v>
      </c>
      <c r="C5868">
        <v>2011</v>
      </c>
      <c r="D5868" s="1">
        <v>40671</v>
      </c>
      <c r="E5868" s="1">
        <v>40732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3">
      <c r="A5869">
        <v>5868</v>
      </c>
      <c r="B5869" t="s">
        <v>8538</v>
      </c>
      <c r="C5869">
        <v>2013</v>
      </c>
      <c r="D5869" s="1">
        <v>41365</v>
      </c>
      <c r="E5869" s="1">
        <v>41487</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3">
      <c r="A5870">
        <v>5869</v>
      </c>
      <c r="B5870" t="s">
        <v>8538</v>
      </c>
      <c r="C5870">
        <v>2013</v>
      </c>
      <c r="D5870" s="1">
        <v>41365</v>
      </c>
      <c r="E5870" s="1">
        <v>41487</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3">
      <c r="A5871">
        <v>5870</v>
      </c>
      <c r="B5871" t="s">
        <v>8539</v>
      </c>
      <c r="C5871">
        <v>2013</v>
      </c>
      <c r="D5871" s="1">
        <v>41497</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3">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3">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3">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3">
      <c r="A5875">
        <v>5874</v>
      </c>
      <c r="B5875" t="s">
        <v>8545</v>
      </c>
      <c r="C5875">
        <v>2014</v>
      </c>
      <c r="D5875" s="1">
        <v>41765</v>
      </c>
      <c r="E5875" s="1">
        <v>41765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3">
      <c r="A5876">
        <v>5875</v>
      </c>
      <c r="B5876" t="s">
        <v>8545</v>
      </c>
      <c r="C5876">
        <v>2014</v>
      </c>
      <c r="D5876" s="1">
        <v>41765</v>
      </c>
      <c r="E5876" s="1">
        <v>41765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3">
      <c r="A5877">
        <v>5876</v>
      </c>
      <c r="B5877" t="s">
        <v>8546</v>
      </c>
      <c r="C5877">
        <v>2012</v>
      </c>
      <c r="D5877" s="1">
        <v>41094</v>
      </c>
      <c r="E5877" s="1">
        <v>41156</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3">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3">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3">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3">
      <c r="A5881">
        <v>5880</v>
      </c>
      <c r="B5881" t="s">
        <v>8548</v>
      </c>
      <c r="C5881">
        <v>2013</v>
      </c>
      <c r="D5881" s="1">
        <v>41434</v>
      </c>
      <c r="E5881" s="1">
        <v>41617</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3">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3">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3">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3">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3">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3">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3">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3">
      <c r="A5889">
        <v>5888</v>
      </c>
      <c r="B5889" t="s">
        <v>8552</v>
      </c>
      <c r="C5889">
        <v>2014</v>
      </c>
      <c r="D5889" s="1">
        <v>41892</v>
      </c>
      <c r="E5889" s="1">
        <v>41983</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3">
      <c r="A5890">
        <v>5889</v>
      </c>
      <c r="B5890" t="s">
        <v>8555</v>
      </c>
      <c r="C5890">
        <v>2012</v>
      </c>
      <c r="D5890" s="1">
        <v>41095</v>
      </c>
      <c r="E5890" s="1">
        <v>41248</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3">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3">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3">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3">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3">
      <c r="A5895">
        <v>5894</v>
      </c>
      <c r="B5895" t="s">
        <v>8561</v>
      </c>
      <c r="C5895">
        <v>2014</v>
      </c>
      <c r="D5895" s="1">
        <v>41952</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3">
      <c r="A5896">
        <v>5895</v>
      </c>
      <c r="B5896" t="s">
        <v>8562</v>
      </c>
      <c r="C5896">
        <v>2014</v>
      </c>
      <c r="D5896" s="1">
        <v>41921</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3">
      <c r="A5897">
        <v>5896</v>
      </c>
      <c r="B5897" t="s">
        <v>8563</v>
      </c>
      <c r="C5897">
        <v>2011</v>
      </c>
      <c r="D5897" s="1">
        <v>40554</v>
      </c>
      <c r="E5897" s="1">
        <v>40766</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3">
      <c r="A5898">
        <v>5897</v>
      </c>
      <c r="B5898" t="s">
        <v>8563</v>
      </c>
      <c r="C5898">
        <v>2011</v>
      </c>
      <c r="D5898" s="1">
        <v>40554</v>
      </c>
      <c r="E5898" s="1">
        <v>40766</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3">
      <c r="A5899">
        <v>5898</v>
      </c>
      <c r="B5899" t="s">
        <v>8564</v>
      </c>
      <c r="C5899">
        <v>2013</v>
      </c>
      <c r="D5899" s="1">
        <v>41368</v>
      </c>
      <c r="E5899" s="1">
        <v>41551</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3">
      <c r="A5900">
        <v>5899</v>
      </c>
      <c r="B5900" t="s">
        <v>8564</v>
      </c>
      <c r="C5900">
        <v>2013</v>
      </c>
      <c r="D5900" s="1">
        <v>41368</v>
      </c>
      <c r="E5900" s="1">
        <v>41551</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3">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3">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3">
      <c r="A5903">
        <v>5902</v>
      </c>
      <c r="B5903" t="s">
        <v>8567</v>
      </c>
      <c r="C5903">
        <v>2013</v>
      </c>
      <c r="D5903" s="1">
        <v>41606</v>
      </c>
      <c r="E5903" s="1">
        <v>41345</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3">
      <c r="A5904">
        <v>5903</v>
      </c>
      <c r="B5904" t="s">
        <v>8568</v>
      </c>
      <c r="C5904">
        <v>2014</v>
      </c>
      <c r="D5904" s="1">
        <v>41831</v>
      </c>
      <c r="E5904" s="1">
        <v>41831</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3">
      <c r="A5905">
        <v>5904</v>
      </c>
      <c r="B5905" t="s">
        <v>8568</v>
      </c>
      <c r="C5905">
        <v>2014</v>
      </c>
      <c r="D5905" s="1">
        <v>41831</v>
      </c>
      <c r="E5905" s="1">
        <v>41831</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3">
      <c r="A5906">
        <v>5905</v>
      </c>
      <c r="B5906" t="s">
        <v>8568</v>
      </c>
      <c r="C5906">
        <v>2014</v>
      </c>
      <c r="D5906" s="1">
        <v>41831</v>
      </c>
      <c r="E5906" s="1">
        <v>41831</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3">
      <c r="A5907">
        <v>5906</v>
      </c>
      <c r="B5907" t="s">
        <v>8568</v>
      </c>
      <c r="C5907">
        <v>2014</v>
      </c>
      <c r="D5907" s="1">
        <v>41831</v>
      </c>
      <c r="E5907" s="1">
        <v>41831</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3">
      <c r="A5908">
        <v>5907</v>
      </c>
      <c r="B5908" t="s">
        <v>8568</v>
      </c>
      <c r="C5908">
        <v>2014</v>
      </c>
      <c r="D5908" s="1">
        <v>41831</v>
      </c>
      <c r="E5908" s="1">
        <v>41831</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3">
      <c r="A5909">
        <v>5908</v>
      </c>
      <c r="B5909" t="s">
        <v>8569</v>
      </c>
      <c r="C5909">
        <v>2013</v>
      </c>
      <c r="D5909" s="1">
        <v>41345</v>
      </c>
      <c r="E5909" s="1">
        <v>41498</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3">
      <c r="A5910">
        <v>5909</v>
      </c>
      <c r="B5910" t="s">
        <v>8569</v>
      </c>
      <c r="C5910">
        <v>2013</v>
      </c>
      <c r="D5910" s="1">
        <v>41345</v>
      </c>
      <c r="E5910" s="1">
        <v>41498</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3">
      <c r="A5911">
        <v>5910</v>
      </c>
      <c r="B5911" t="s">
        <v>8569</v>
      </c>
      <c r="C5911">
        <v>2013</v>
      </c>
      <c r="D5911" s="1">
        <v>41345</v>
      </c>
      <c r="E5911" s="1">
        <v>41498</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3">
      <c r="A5912">
        <v>5911</v>
      </c>
      <c r="B5912" t="s">
        <v>8569</v>
      </c>
      <c r="C5912">
        <v>2013</v>
      </c>
      <c r="D5912" s="1">
        <v>41345</v>
      </c>
      <c r="E5912" s="1">
        <v>41498</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3">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3">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3">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3">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3">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3">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3">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3">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3">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3">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3">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3">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3">
      <c r="A5925">
        <v>5924</v>
      </c>
      <c r="B5925" t="s">
        <v>8575</v>
      </c>
      <c r="C5925">
        <v>2013</v>
      </c>
      <c r="D5925" s="1">
        <v>41605</v>
      </c>
      <c r="E5925" s="1">
        <v>41286</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3">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3">
      <c r="A5927">
        <v>5926</v>
      </c>
      <c r="B5927" t="s">
        <v>8577</v>
      </c>
      <c r="C5927">
        <v>2014</v>
      </c>
      <c r="D5927" s="1">
        <v>41735</v>
      </c>
      <c r="E5927" s="1">
        <v>41888</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3">
      <c r="A5928">
        <v>5927</v>
      </c>
      <c r="B5928" t="s">
        <v>8578</v>
      </c>
      <c r="C5928">
        <v>2011</v>
      </c>
      <c r="D5928" s="1">
        <v>40759</v>
      </c>
      <c r="E5928" s="1">
        <v>40881</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3">
      <c r="A5929">
        <v>5928</v>
      </c>
      <c r="B5929" t="s">
        <v>8579</v>
      </c>
      <c r="C5929">
        <v>2011</v>
      </c>
      <c r="D5929" s="1">
        <v>40857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3">
      <c r="A5930">
        <v>5929</v>
      </c>
      <c r="B5930" t="s">
        <v>8579</v>
      </c>
      <c r="C5930">
        <v>2011</v>
      </c>
      <c r="D5930" s="1">
        <v>40857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3">
      <c r="A5931">
        <v>5930</v>
      </c>
      <c r="B5931" t="s">
        <v>8580</v>
      </c>
      <c r="C5931">
        <v>2014</v>
      </c>
      <c r="D5931" s="1">
        <v>41858</v>
      </c>
      <c r="E5931" s="1">
        <v>41919</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3">
      <c r="A5932">
        <v>5931</v>
      </c>
      <c r="B5932" t="s">
        <v>8580</v>
      </c>
      <c r="C5932">
        <v>2014</v>
      </c>
      <c r="D5932" s="1">
        <v>41858</v>
      </c>
      <c r="E5932" s="1">
        <v>41919</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3">
      <c r="A5933">
        <v>5932</v>
      </c>
      <c r="B5933" t="s">
        <v>8580</v>
      </c>
      <c r="C5933">
        <v>2014</v>
      </c>
      <c r="D5933" s="1">
        <v>41858</v>
      </c>
      <c r="E5933" s="1">
        <v>41919</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3">
      <c r="A5934">
        <v>5933</v>
      </c>
      <c r="B5934" t="s">
        <v>8580</v>
      </c>
      <c r="C5934">
        <v>2014</v>
      </c>
      <c r="D5934" s="1">
        <v>41858</v>
      </c>
      <c r="E5934" s="1">
        <v>41919</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3">
      <c r="A5935">
        <v>5934</v>
      </c>
      <c r="B5935" t="s">
        <v>8580</v>
      </c>
      <c r="C5935">
        <v>2014</v>
      </c>
      <c r="D5935" s="1">
        <v>41858</v>
      </c>
      <c r="E5935" s="1">
        <v>41919</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3">
      <c r="A5936">
        <v>5935</v>
      </c>
      <c r="B5936" t="s">
        <v>8580</v>
      </c>
      <c r="C5936">
        <v>2014</v>
      </c>
      <c r="D5936" s="1">
        <v>41858</v>
      </c>
      <c r="E5936" s="1">
        <v>41919</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3">
      <c r="A5937">
        <v>5936</v>
      </c>
      <c r="B5937" t="s">
        <v>8581</v>
      </c>
      <c r="C5937">
        <v>2013</v>
      </c>
      <c r="D5937" s="1">
        <v>41401</v>
      </c>
      <c r="E5937" s="1">
        <v>41401</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3">
      <c r="A5938">
        <v>5937</v>
      </c>
      <c r="B5938" t="s">
        <v>8581</v>
      </c>
      <c r="C5938">
        <v>2013</v>
      </c>
      <c r="D5938" s="1">
        <v>41401</v>
      </c>
      <c r="E5938" s="1">
        <v>41401</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3">
      <c r="A5939">
        <v>5938</v>
      </c>
      <c r="B5939" t="s">
        <v>8581</v>
      </c>
      <c r="C5939">
        <v>2013</v>
      </c>
      <c r="D5939" s="1">
        <v>41401</v>
      </c>
      <c r="E5939" s="1">
        <v>41401</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3">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3">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3">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3">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3">
      <c r="A5944">
        <v>5943</v>
      </c>
      <c r="B5944" t="s">
        <v>8584</v>
      </c>
      <c r="C5944">
        <v>2013</v>
      </c>
      <c r="D5944" s="1">
        <v>41463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3">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3">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3">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3">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3">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3">
      <c r="A5950">
        <v>5949</v>
      </c>
      <c r="B5950" t="s">
        <v>8587</v>
      </c>
      <c r="C5950">
        <v>2014</v>
      </c>
      <c r="D5950" s="1">
        <v>41793</v>
      </c>
      <c r="E5950" s="1">
        <v>41793</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3">
      <c r="A5951">
        <v>5950</v>
      </c>
      <c r="B5951" t="s">
        <v>8587</v>
      </c>
      <c r="C5951">
        <v>2014</v>
      </c>
      <c r="D5951" s="1">
        <v>41793</v>
      </c>
      <c r="E5951" s="1">
        <v>41793</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3">
      <c r="A5952">
        <v>5951</v>
      </c>
      <c r="B5952" t="s">
        <v>8587</v>
      </c>
      <c r="C5952">
        <v>2014</v>
      </c>
      <c r="D5952" s="1">
        <v>41793</v>
      </c>
      <c r="E5952" s="1">
        <v>41793</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3">
      <c r="A5953">
        <v>5952</v>
      </c>
      <c r="B5953" t="s">
        <v>8587</v>
      </c>
      <c r="C5953">
        <v>2014</v>
      </c>
      <c r="D5953" s="1">
        <v>41793</v>
      </c>
      <c r="E5953" s="1">
        <v>41793</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3">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3">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3">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3">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3">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3">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3">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3">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3">
      <c r="A5962">
        <v>5961</v>
      </c>
      <c r="B5962" t="s">
        <v>8595</v>
      </c>
      <c r="C5962">
        <v>2014</v>
      </c>
      <c r="D5962" s="1">
        <v>41914</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3">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3">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3">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3">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3">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3">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3">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3">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3">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3">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3">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3">
      <c r="A5974">
        <v>5973</v>
      </c>
      <c r="B5974" t="s">
        <v>8600</v>
      </c>
      <c r="C5974">
        <v>2014</v>
      </c>
      <c r="D5974" s="1">
        <v>41822</v>
      </c>
      <c r="E5974" s="1">
        <v>41975</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3">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3">
      <c r="A5976">
        <v>5975</v>
      </c>
      <c r="B5976" t="s">
        <v>8602</v>
      </c>
      <c r="C5976">
        <v>2013</v>
      </c>
      <c r="D5976" s="1">
        <v>41527</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3">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3">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3">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3">
      <c r="A5980">
        <v>5979</v>
      </c>
      <c r="B5980" t="s">
        <v>8605</v>
      </c>
      <c r="C5980">
        <v>2011</v>
      </c>
      <c r="D5980" s="1">
        <v>40733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3">
      <c r="A5981">
        <v>5980</v>
      </c>
      <c r="B5981" t="s">
        <v>8605</v>
      </c>
      <c r="C5981">
        <v>2011</v>
      </c>
      <c r="D5981" s="1">
        <v>40733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3">
      <c r="A5982">
        <v>5981</v>
      </c>
      <c r="B5982" t="s">
        <v>8605</v>
      </c>
      <c r="C5982">
        <v>2011</v>
      </c>
      <c r="D5982" s="1">
        <v>40733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3">
      <c r="A5983">
        <v>5982</v>
      </c>
      <c r="B5983" t="s">
        <v>8605</v>
      </c>
      <c r="C5983">
        <v>2011</v>
      </c>
      <c r="D5983" s="1">
        <v>40733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3">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3">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3">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3">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3">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3">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3">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3">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3">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3">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3">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3">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3">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3">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3">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3">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3">
      <c r="A6000">
        <v>5999</v>
      </c>
      <c r="B6000" t="s">
        <v>8611</v>
      </c>
      <c r="C6000">
        <v>2011</v>
      </c>
      <c r="D6000" s="1">
        <v>40828</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3">
      <c r="A6001">
        <v>6000</v>
      </c>
      <c r="B6001" t="s">
        <v>8611</v>
      </c>
      <c r="C6001">
        <v>2011</v>
      </c>
      <c r="D6001" s="1">
        <v>40828</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3">
      <c r="A6002">
        <v>6001</v>
      </c>
      <c r="B6002" t="s">
        <v>8611</v>
      </c>
      <c r="C6002">
        <v>2011</v>
      </c>
      <c r="D6002" s="1">
        <v>40828</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3">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3">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3">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3">
      <c r="A6006">
        <v>6005</v>
      </c>
      <c r="B6006" t="s">
        <v>8615</v>
      </c>
      <c r="C6006">
        <v>2014</v>
      </c>
      <c r="D6006" s="1">
        <v>41860</v>
      </c>
      <c r="E6006" s="1">
        <v>41982</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3">
      <c r="A6007">
        <v>6006</v>
      </c>
      <c r="B6007" t="s">
        <v>8616</v>
      </c>
      <c r="C6007">
        <v>2012</v>
      </c>
      <c r="D6007" s="1">
        <v>40950</v>
      </c>
      <c r="E6007" s="1">
        <v>41101</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3">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3">
      <c r="A6009">
        <v>6008</v>
      </c>
      <c r="B6009" t="s">
        <v>8618</v>
      </c>
      <c r="C6009">
        <v>2014</v>
      </c>
      <c r="D6009" s="1">
        <v>41674</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3">
      <c r="A6010">
        <v>6009</v>
      </c>
      <c r="B6010" t="s">
        <v>8619</v>
      </c>
      <c r="C6010">
        <v>2012</v>
      </c>
      <c r="D6010" s="1">
        <v>41273</v>
      </c>
      <c r="E6010" s="1">
        <v>41334</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3">
      <c r="A6011">
        <v>6010</v>
      </c>
      <c r="B6011" t="s">
        <v>8619</v>
      </c>
      <c r="C6011">
        <v>2012</v>
      </c>
      <c r="D6011" s="1">
        <v>41273</v>
      </c>
      <c r="E6011" s="1">
        <v>41334</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3">
      <c r="A6012">
        <v>6011</v>
      </c>
      <c r="B6012" t="s">
        <v>8619</v>
      </c>
      <c r="C6012">
        <v>2012</v>
      </c>
      <c r="D6012" s="1">
        <v>41273</v>
      </c>
      <c r="E6012" s="1">
        <v>41334</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3">
      <c r="A6013">
        <v>6012</v>
      </c>
      <c r="B6013" t="s">
        <v>8619</v>
      </c>
      <c r="C6013">
        <v>2012</v>
      </c>
      <c r="D6013" s="1">
        <v>41273</v>
      </c>
      <c r="E6013" s="1">
        <v>41334</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3">
      <c r="A6014">
        <v>6013</v>
      </c>
      <c r="B6014" t="s">
        <v>8619</v>
      </c>
      <c r="C6014">
        <v>2012</v>
      </c>
      <c r="D6014" s="1">
        <v>41273</v>
      </c>
      <c r="E6014" s="1">
        <v>41334</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3">
      <c r="A6015">
        <v>6014</v>
      </c>
      <c r="B6015" t="s">
        <v>8620</v>
      </c>
      <c r="C6015">
        <v>2013</v>
      </c>
      <c r="D6015" s="1">
        <v>41581</v>
      </c>
      <c r="E6015" s="1">
        <v>41611</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3">
      <c r="A6016">
        <v>6015</v>
      </c>
      <c r="B6016" t="s">
        <v>8620</v>
      </c>
      <c r="C6016">
        <v>2013</v>
      </c>
      <c r="D6016" s="1">
        <v>41581</v>
      </c>
      <c r="E6016" s="1">
        <v>41611</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3">
      <c r="A6017">
        <v>6016</v>
      </c>
      <c r="B6017" t="s">
        <v>8621</v>
      </c>
      <c r="C6017">
        <v>2011</v>
      </c>
      <c r="D6017" s="1">
        <v>40698</v>
      </c>
      <c r="E6017" s="1">
        <v>40881</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3">
      <c r="A6018">
        <v>6017</v>
      </c>
      <c r="B6018" t="s">
        <v>8621</v>
      </c>
      <c r="C6018">
        <v>2011</v>
      </c>
      <c r="D6018" s="1">
        <v>40698</v>
      </c>
      <c r="E6018" s="1">
        <v>40881</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3">
      <c r="A6019">
        <v>6018</v>
      </c>
      <c r="B6019" t="s">
        <v>8621</v>
      </c>
      <c r="C6019">
        <v>2011</v>
      </c>
      <c r="D6019" s="1">
        <v>40698</v>
      </c>
      <c r="E6019" s="1">
        <v>40881</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3">
      <c r="A6020">
        <v>6019</v>
      </c>
      <c r="B6020" t="s">
        <v>8621</v>
      </c>
      <c r="C6020">
        <v>2011</v>
      </c>
      <c r="D6020" s="1">
        <v>40698</v>
      </c>
      <c r="E6020" s="1">
        <v>40881</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3">
      <c r="A6021">
        <v>6020</v>
      </c>
      <c r="B6021" t="s">
        <v>8622</v>
      </c>
      <c r="C6021">
        <v>2011</v>
      </c>
      <c r="D6021" s="1">
        <v>40673</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3">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3">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3">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3">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3">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3">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3">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3">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3">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3">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3">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3">
      <c r="A6033">
        <v>6032</v>
      </c>
      <c r="B6033" t="s">
        <v>8632</v>
      </c>
      <c r="C6033">
        <v>2013</v>
      </c>
      <c r="D6033" s="1">
        <v>41634</v>
      </c>
      <c r="E6033" s="1">
        <v>41671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3">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3">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3">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3">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3">
      <c r="A6038">
        <v>6037</v>
      </c>
      <c r="B6038" t="s">
        <v>8637</v>
      </c>
      <c r="C6038">
        <v>2013</v>
      </c>
      <c r="D6038" s="1">
        <v>41403</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3">
      <c r="A6039">
        <v>6038</v>
      </c>
      <c r="B6039" t="s">
        <v>8637</v>
      </c>
      <c r="C6039">
        <v>2013</v>
      </c>
      <c r="D6039" s="1">
        <v>41403</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3">
      <c r="A6040">
        <v>6039</v>
      </c>
      <c r="B6040" t="s">
        <v>8637</v>
      </c>
      <c r="C6040">
        <v>2013</v>
      </c>
      <c r="D6040" s="1">
        <v>41403</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3">
      <c r="A6041">
        <v>6040</v>
      </c>
      <c r="B6041" t="s">
        <v>8637</v>
      </c>
      <c r="C6041">
        <v>2013</v>
      </c>
      <c r="D6041" s="1">
        <v>41403</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3">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3">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3">
      <c r="A6044">
        <v>6043</v>
      </c>
      <c r="B6044" t="s">
        <v>8641</v>
      </c>
      <c r="C6044">
        <v>2013</v>
      </c>
      <c r="D6044" s="1">
        <v>41366</v>
      </c>
      <c r="E6044" s="1">
        <v>41488</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3">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3">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3">
      <c r="A6047">
        <v>6046</v>
      </c>
      <c r="B6047" t="s">
        <v>8643</v>
      </c>
      <c r="C6047">
        <v>2012</v>
      </c>
      <c r="D6047" s="1">
        <v>40977</v>
      </c>
      <c r="E6047" s="1">
        <v>41130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3">
      <c r="A6048">
        <v>6047</v>
      </c>
      <c r="B6048" t="s">
        <v>8644</v>
      </c>
      <c r="C6048">
        <v>2013</v>
      </c>
      <c r="D6048" s="1">
        <v>41553</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3">
      <c r="A6049">
        <v>6048</v>
      </c>
      <c r="B6049" t="s">
        <v>8645</v>
      </c>
      <c r="C6049">
        <v>2012</v>
      </c>
      <c r="D6049" s="1">
        <v>41101</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3">
      <c r="A6050">
        <v>6049</v>
      </c>
      <c r="B6050" t="s">
        <v>8645</v>
      </c>
      <c r="C6050">
        <v>2012</v>
      </c>
      <c r="D6050" s="1">
        <v>41101</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3">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3">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3">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3">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3">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3">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3">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3">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3">
      <c r="A6059">
        <v>6058</v>
      </c>
      <c r="B6059" t="s">
        <v>8652</v>
      </c>
      <c r="C6059">
        <v>2011</v>
      </c>
      <c r="D6059" s="1">
        <v>40577</v>
      </c>
      <c r="E6059" s="1">
        <v>40758</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3">
      <c r="A6060">
        <v>6059</v>
      </c>
      <c r="B6060" t="s">
        <v>8652</v>
      </c>
      <c r="C6060">
        <v>2011</v>
      </c>
      <c r="D6060" s="1">
        <v>40577</v>
      </c>
      <c r="E6060" s="1">
        <v>40758</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3">
      <c r="A6061">
        <v>6060</v>
      </c>
      <c r="B6061" t="s">
        <v>8653</v>
      </c>
      <c r="C6061">
        <v>2011</v>
      </c>
      <c r="D6061" s="1">
        <v>40907</v>
      </c>
      <c r="E6061" s="1">
        <v>40969</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3">
      <c r="A6062">
        <v>6061</v>
      </c>
      <c r="B6062" t="s">
        <v>8654</v>
      </c>
      <c r="C6062">
        <v>2012</v>
      </c>
      <c r="D6062" s="1">
        <v>41186</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3">
      <c r="A6063">
        <v>6062</v>
      </c>
      <c r="B6063" t="s">
        <v>8654</v>
      </c>
      <c r="C6063">
        <v>2012</v>
      </c>
      <c r="D6063" s="1">
        <v>41186</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3">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3">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3">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3">
      <c r="A6067">
        <v>6066</v>
      </c>
      <c r="B6067" t="s">
        <v>8656</v>
      </c>
      <c r="C6067">
        <v>2012</v>
      </c>
      <c r="D6067" s="1">
        <v>41033</v>
      </c>
      <c r="E6067" s="1">
        <v>41094</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3">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3">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3">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3">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3">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3">
      <c r="A6073">
        <v>6072</v>
      </c>
      <c r="B6073" t="s">
        <v>8663</v>
      </c>
      <c r="C6073">
        <v>2012</v>
      </c>
      <c r="D6073" s="1">
        <v>41274</v>
      </c>
      <c r="E6073" s="1">
        <v>41365</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3">
      <c r="A6074">
        <v>6073</v>
      </c>
      <c r="B6074" t="s">
        <v>8663</v>
      </c>
      <c r="C6074">
        <v>2012</v>
      </c>
      <c r="D6074" s="1">
        <v>41274</v>
      </c>
      <c r="E6074" s="1">
        <v>41365</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3">
      <c r="A6075">
        <v>6074</v>
      </c>
      <c r="B6075" t="s">
        <v>8663</v>
      </c>
      <c r="C6075">
        <v>2012</v>
      </c>
      <c r="D6075" s="1">
        <v>41274</v>
      </c>
      <c r="E6075" s="1">
        <v>41365</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3">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3">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3">
      <c r="A6078">
        <v>6077</v>
      </c>
      <c r="B6078" t="s">
        <v>8665</v>
      </c>
      <c r="C6078">
        <v>2013</v>
      </c>
      <c r="D6078" s="1">
        <v>41314</v>
      </c>
      <c r="E6078" s="1">
        <v>41495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3">
      <c r="A6079">
        <v>6078</v>
      </c>
      <c r="B6079" t="s">
        <v>8665</v>
      </c>
      <c r="C6079">
        <v>2013</v>
      </c>
      <c r="D6079" s="1">
        <v>41314</v>
      </c>
      <c r="E6079" s="1">
        <v>41495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3">
      <c r="A6080">
        <v>6079</v>
      </c>
      <c r="B6080" t="s">
        <v>8665</v>
      </c>
      <c r="C6080">
        <v>2013</v>
      </c>
      <c r="D6080" s="1">
        <v>41314</v>
      </c>
      <c r="E6080" s="1">
        <v>41495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3">
      <c r="A6081">
        <v>6080</v>
      </c>
      <c r="B6081" t="s">
        <v>8665</v>
      </c>
      <c r="C6081">
        <v>2013</v>
      </c>
      <c r="D6081" s="1">
        <v>41314</v>
      </c>
      <c r="E6081" s="1">
        <v>41495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3">
      <c r="A6082">
        <v>6081</v>
      </c>
      <c r="B6082" t="s">
        <v>8666</v>
      </c>
      <c r="C6082">
        <v>2014</v>
      </c>
      <c r="D6082" s="1">
        <v>41798</v>
      </c>
      <c r="E6082" s="1">
        <v>41890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3">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3">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3">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3">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3">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3">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3">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3">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3">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3">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3">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3">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3">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3">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3">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3">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3">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3">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3">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3">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3">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3">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3">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3">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3">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3">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3">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3">
      <c r="A6110">
        <v>6109</v>
      </c>
      <c r="B6110" t="s">
        <v>8678</v>
      </c>
      <c r="C6110">
        <v>2013</v>
      </c>
      <c r="D6110" s="1">
        <v>41617</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3">
      <c r="A6111">
        <v>6110</v>
      </c>
      <c r="B6111" t="s">
        <v>8678</v>
      </c>
      <c r="C6111">
        <v>2013</v>
      </c>
      <c r="D6111" s="1">
        <v>41617</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3">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3">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3">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3">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3">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3">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3">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3">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3">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3">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3">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3">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3">
      <c r="A6124">
        <v>6123</v>
      </c>
      <c r="B6124" t="s">
        <v>8686</v>
      </c>
      <c r="C6124">
        <v>2014</v>
      </c>
      <c r="D6124" s="1">
        <v>41771</v>
      </c>
      <c r="E6124" s="1">
        <v>41924</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3">
      <c r="A6125">
        <v>6124</v>
      </c>
      <c r="B6125" t="s">
        <v>8687</v>
      </c>
      <c r="C6125">
        <v>2012</v>
      </c>
      <c r="D6125" s="1">
        <v>41152</v>
      </c>
      <c r="E6125" s="1">
        <v>41038</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3">
      <c r="A6126">
        <v>6125</v>
      </c>
      <c r="B6126" t="s">
        <v>8688</v>
      </c>
      <c r="C6126">
        <v>2014</v>
      </c>
      <c r="D6126" s="1">
        <v>41735</v>
      </c>
      <c r="E6126" s="1">
        <v>41857</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3">
      <c r="A6127">
        <v>6126</v>
      </c>
      <c r="B6127" t="s">
        <v>8688</v>
      </c>
      <c r="C6127">
        <v>2014</v>
      </c>
      <c r="D6127" s="1">
        <v>41735</v>
      </c>
      <c r="E6127" s="1">
        <v>41857</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3">
      <c r="A6128">
        <v>6127</v>
      </c>
      <c r="B6128" t="s">
        <v>8688</v>
      </c>
      <c r="C6128">
        <v>2014</v>
      </c>
      <c r="D6128" s="1">
        <v>41735</v>
      </c>
      <c r="E6128" s="1">
        <v>41857</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3">
      <c r="A6129">
        <v>6128</v>
      </c>
      <c r="B6129" t="s">
        <v>8691</v>
      </c>
      <c r="C6129">
        <v>2013</v>
      </c>
      <c r="D6129" s="1">
        <v>41278</v>
      </c>
      <c r="E6129" s="1">
        <v>41459</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3">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3">
      <c r="A6131">
        <v>6130</v>
      </c>
      <c r="B6131" t="s">
        <v>8693</v>
      </c>
      <c r="C6131">
        <v>2014</v>
      </c>
      <c r="D6131" s="1">
        <v>41725</v>
      </c>
      <c r="E6131" s="1">
        <v>41702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3">
      <c r="A6132">
        <v>6131</v>
      </c>
      <c r="B6132" t="s">
        <v>8693</v>
      </c>
      <c r="C6132">
        <v>2014</v>
      </c>
      <c r="D6132" s="1">
        <v>41725</v>
      </c>
      <c r="E6132" s="1">
        <v>41702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3">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3">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3">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3">
      <c r="A6136">
        <v>6135</v>
      </c>
      <c r="B6136" t="s">
        <v>8702</v>
      </c>
      <c r="C6136">
        <v>2013</v>
      </c>
      <c r="D6136" s="1">
        <v>41405</v>
      </c>
      <c r="E6136" s="1">
        <v>41405</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3">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3">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3">
      <c r="A6139">
        <v>6138</v>
      </c>
      <c r="B6139" t="s">
        <v>8704</v>
      </c>
      <c r="C6139">
        <v>2013</v>
      </c>
      <c r="D6139" s="1">
        <v>41285</v>
      </c>
      <c r="E6139" s="1">
        <v>41405</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3">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3">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3">
      <c r="A6142">
        <v>6141</v>
      </c>
      <c r="B6142" t="s">
        <v>8708</v>
      </c>
      <c r="C6142">
        <v>2014</v>
      </c>
      <c r="D6142" s="1">
        <v>41919</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3">
      <c r="A6143">
        <v>6142</v>
      </c>
      <c r="B6143" t="s">
        <v>8708</v>
      </c>
      <c r="C6143">
        <v>2014</v>
      </c>
      <c r="D6143" s="1">
        <v>41919</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3">
      <c r="A6144">
        <v>6143</v>
      </c>
      <c r="B6144" t="s">
        <v>8708</v>
      </c>
      <c r="C6144">
        <v>2014</v>
      </c>
      <c r="D6144" s="1">
        <v>41919</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3">
      <c r="A6145">
        <v>6144</v>
      </c>
      <c r="B6145" t="s">
        <v>8708</v>
      </c>
      <c r="C6145">
        <v>2014</v>
      </c>
      <c r="D6145" s="1">
        <v>41919</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3">
      <c r="A6146">
        <v>6145</v>
      </c>
      <c r="B6146" t="s">
        <v>8709</v>
      </c>
      <c r="C6146">
        <v>2014</v>
      </c>
      <c r="D6146" s="1">
        <v>41818</v>
      </c>
      <c r="E6146" s="1">
        <v>41677</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3">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3">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3">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3">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3">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3">
      <c r="A6152">
        <v>6151</v>
      </c>
      <c r="B6152" t="s">
        <v>8714</v>
      </c>
      <c r="C6152">
        <v>2013</v>
      </c>
      <c r="D6152" s="1">
        <v>41521</v>
      </c>
      <c r="E6152" s="1">
        <v>41612</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3">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3">
      <c r="A6154">
        <v>6153</v>
      </c>
      <c r="B6154" t="s">
        <v>8716</v>
      </c>
      <c r="C6154">
        <v>2014</v>
      </c>
      <c r="D6154" s="1">
        <v>41736</v>
      </c>
      <c r="E6154" s="1">
        <v>41889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3">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3">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3">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3">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3">
      <c r="A6159">
        <v>6158</v>
      </c>
      <c r="B6159" t="s">
        <v>8718</v>
      </c>
      <c r="C6159">
        <v>2013</v>
      </c>
      <c r="D6159" s="1">
        <v>41372</v>
      </c>
      <c r="E6159" s="1">
        <v>41433</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3">
      <c r="A6160">
        <v>6159</v>
      </c>
      <c r="B6160" t="s">
        <v>8718</v>
      </c>
      <c r="C6160">
        <v>2013</v>
      </c>
      <c r="D6160" s="1">
        <v>41372</v>
      </c>
      <c r="E6160" s="1">
        <v>41433</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3">
      <c r="A6161">
        <v>6160</v>
      </c>
      <c r="B6161" t="s">
        <v>8721</v>
      </c>
      <c r="C6161">
        <v>2013</v>
      </c>
      <c r="D6161" s="1">
        <v>41376</v>
      </c>
      <c r="E6161" s="1">
        <v>41559</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3">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3">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3">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3">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3">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3">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3">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3">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3">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3">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3">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3">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3">
      <c r="A6174">
        <v>6173</v>
      </c>
      <c r="B6174" t="s">
        <v>8729</v>
      </c>
      <c r="C6174">
        <v>2011</v>
      </c>
      <c r="D6174" s="1">
        <v>40582</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3">
      <c r="A6175">
        <v>6174</v>
      </c>
      <c r="B6175" t="s">
        <v>8729</v>
      </c>
      <c r="C6175">
        <v>2011</v>
      </c>
      <c r="D6175" s="1">
        <v>40582</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3">
      <c r="A6176">
        <v>6175</v>
      </c>
      <c r="B6176" t="s">
        <v>8729</v>
      </c>
      <c r="C6176">
        <v>2011</v>
      </c>
      <c r="D6176" s="1">
        <v>40582</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3">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3">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3">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3">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3">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3">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3">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3">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3">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3">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3">
      <c r="A6187">
        <v>6186</v>
      </c>
      <c r="B6187" t="s">
        <v>8734</v>
      </c>
      <c r="C6187">
        <v>2012</v>
      </c>
      <c r="D6187" s="1">
        <v>41098</v>
      </c>
      <c r="E6187" s="1">
        <v>41251</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3">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3">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3">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3">
      <c r="A6191">
        <v>6190</v>
      </c>
      <c r="B6191" t="s">
        <v>8736</v>
      </c>
      <c r="C6191">
        <v>2014</v>
      </c>
      <c r="D6191" s="1">
        <v>41763</v>
      </c>
      <c r="E6191" s="1">
        <v>41886</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3">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3">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3">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3">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3">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3">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3">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3">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3">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3">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3">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3">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3">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3">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3">
      <c r="A6206">
        <v>6205</v>
      </c>
      <c r="B6206" t="s">
        <v>8746</v>
      </c>
      <c r="C6206">
        <v>2014</v>
      </c>
      <c r="D6206" s="1">
        <v>41682</v>
      </c>
      <c r="E6206" s="1">
        <v>41741</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3">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3">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3">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3">
      <c r="A6210">
        <v>6209</v>
      </c>
      <c r="B6210" t="s">
        <v>8748</v>
      </c>
      <c r="C6210">
        <v>2014</v>
      </c>
      <c r="D6210" s="1">
        <v>41912</v>
      </c>
      <c r="E6210" s="1">
        <v>41739</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3">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3">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3">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3">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3">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3">
      <c r="A6216">
        <v>6215</v>
      </c>
      <c r="B6216" t="s">
        <v>8752</v>
      </c>
      <c r="C6216">
        <v>2011</v>
      </c>
      <c r="D6216" s="1">
        <v>40857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3">
      <c r="A6217">
        <v>6216</v>
      </c>
      <c r="B6217" t="s">
        <v>8753</v>
      </c>
      <c r="C6217">
        <v>2012</v>
      </c>
      <c r="D6217" s="1">
        <v>41241</v>
      </c>
      <c r="E6217" s="1">
        <v>40980</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3">
      <c r="A6218">
        <v>6217</v>
      </c>
      <c r="B6218" t="s">
        <v>8753</v>
      </c>
      <c r="C6218">
        <v>2012</v>
      </c>
      <c r="D6218" s="1">
        <v>41241</v>
      </c>
      <c r="E6218" s="1">
        <v>40980</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3">
      <c r="A6219">
        <v>6218</v>
      </c>
      <c r="B6219" t="s">
        <v>8754</v>
      </c>
      <c r="C6219">
        <v>2012</v>
      </c>
      <c r="D6219" s="1">
        <v>41117</v>
      </c>
      <c r="E6219" s="1">
        <v>40947</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3">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3">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3">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3">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3">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3">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3">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3">
      <c r="A6227">
        <v>6226</v>
      </c>
      <c r="B6227" t="s">
        <v>8759</v>
      </c>
      <c r="C6227">
        <v>2012</v>
      </c>
      <c r="D6227" s="1">
        <v>41039</v>
      </c>
      <c r="E6227" s="1">
        <v>41162</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3">
      <c r="A6228">
        <v>6227</v>
      </c>
      <c r="B6228" t="s">
        <v>8759</v>
      </c>
      <c r="C6228">
        <v>2012</v>
      </c>
      <c r="D6228" s="1">
        <v>41039</v>
      </c>
      <c r="E6228" s="1">
        <v>41162</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3">
      <c r="A6229">
        <v>6228</v>
      </c>
      <c r="B6229" t="s">
        <v>8760</v>
      </c>
      <c r="C6229">
        <v>2011</v>
      </c>
      <c r="D6229" s="1">
        <v>40585</v>
      </c>
      <c r="E6229" s="1">
        <v>40735</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3">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3">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3">
      <c r="A6232">
        <v>6231</v>
      </c>
      <c r="B6232" t="s">
        <v>8762</v>
      </c>
      <c r="C6232">
        <v>2014</v>
      </c>
      <c r="D6232" s="1">
        <v>41980</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3">
      <c r="A6233">
        <v>6232</v>
      </c>
      <c r="B6233" t="s">
        <v>8764</v>
      </c>
      <c r="C6233">
        <v>2014</v>
      </c>
      <c r="D6233" s="1">
        <v>41982</v>
      </c>
      <c r="E6233" s="1">
        <v>41982</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3">
      <c r="A6234">
        <v>6233</v>
      </c>
      <c r="B6234" t="s">
        <v>8764</v>
      </c>
      <c r="C6234">
        <v>2014</v>
      </c>
      <c r="D6234" s="1">
        <v>41982</v>
      </c>
      <c r="E6234" s="1">
        <v>41982</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3">
      <c r="A6235">
        <v>6234</v>
      </c>
      <c r="B6235" t="s">
        <v>8764</v>
      </c>
      <c r="C6235">
        <v>2014</v>
      </c>
      <c r="D6235" s="1">
        <v>41982</v>
      </c>
      <c r="E6235" s="1">
        <v>41982</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3">
      <c r="A6236">
        <v>6235</v>
      </c>
      <c r="B6236" t="s">
        <v>8764</v>
      </c>
      <c r="C6236">
        <v>2014</v>
      </c>
      <c r="D6236" s="1">
        <v>41982</v>
      </c>
      <c r="E6236" s="1">
        <v>41982</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3">
      <c r="A6237">
        <v>6236</v>
      </c>
      <c r="B6237" t="s">
        <v>8764</v>
      </c>
      <c r="C6237">
        <v>2014</v>
      </c>
      <c r="D6237" s="1">
        <v>41982</v>
      </c>
      <c r="E6237" s="1">
        <v>41982</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3">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3">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3">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3">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3">
      <c r="A6242">
        <v>6241</v>
      </c>
      <c r="B6242" t="s">
        <v>8770</v>
      </c>
      <c r="C6242">
        <v>2013</v>
      </c>
      <c r="D6242" s="1">
        <v>41577</v>
      </c>
      <c r="E6242" s="1">
        <v>41316</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3">
      <c r="A6243">
        <v>6242</v>
      </c>
      <c r="B6243" t="s">
        <v>8771</v>
      </c>
      <c r="C6243">
        <v>2014</v>
      </c>
      <c r="D6243" s="1">
        <v>41788</v>
      </c>
      <c r="E6243" s="1">
        <v>41645</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3">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3">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3">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3">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3">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3">
      <c r="A6249">
        <v>6248</v>
      </c>
      <c r="B6249" t="s">
        <v>8775</v>
      </c>
      <c r="C6249">
        <v>2014</v>
      </c>
      <c r="D6249" s="1">
        <v>41789</v>
      </c>
      <c r="E6249" s="1">
        <v>41765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3">
      <c r="A6250">
        <v>6249</v>
      </c>
      <c r="B6250" t="s">
        <v>8775</v>
      </c>
      <c r="C6250">
        <v>2014</v>
      </c>
      <c r="D6250" s="1">
        <v>41789</v>
      </c>
      <c r="E6250" s="1">
        <v>41765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3">
      <c r="A6251">
        <v>6250</v>
      </c>
      <c r="B6251" t="s">
        <v>8775</v>
      </c>
      <c r="C6251">
        <v>2014</v>
      </c>
      <c r="D6251" s="1">
        <v>41789</v>
      </c>
      <c r="E6251" s="1">
        <v>41765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3">
      <c r="A6252">
        <v>6251</v>
      </c>
      <c r="B6252" t="s">
        <v>8775</v>
      </c>
      <c r="C6252">
        <v>2014</v>
      </c>
      <c r="D6252" s="1">
        <v>41789</v>
      </c>
      <c r="E6252" s="1">
        <v>41765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3">
      <c r="A6253">
        <v>6252</v>
      </c>
      <c r="B6253" t="s">
        <v>8778</v>
      </c>
      <c r="C6253">
        <v>2011</v>
      </c>
      <c r="D6253" s="1">
        <v>40586</v>
      </c>
      <c r="E6253" s="1">
        <v>40645</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3">
      <c r="A6254">
        <v>6253</v>
      </c>
      <c r="B6254" t="s">
        <v>8779</v>
      </c>
      <c r="C6254">
        <v>2011</v>
      </c>
      <c r="D6254" s="1">
        <v>40728</v>
      </c>
      <c r="E6254" s="1">
        <v>40728</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3">
      <c r="A6255">
        <v>6254</v>
      </c>
      <c r="B6255" t="s">
        <v>8779</v>
      </c>
      <c r="C6255">
        <v>2011</v>
      </c>
      <c r="D6255" s="1">
        <v>40728</v>
      </c>
      <c r="E6255" s="1">
        <v>40728</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3">
      <c r="A6256">
        <v>6255</v>
      </c>
      <c r="B6256" t="s">
        <v>8780</v>
      </c>
      <c r="C6256">
        <v>2012</v>
      </c>
      <c r="D6256" s="1">
        <v>41130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3">
      <c r="A6257">
        <v>6256</v>
      </c>
      <c r="B6257" t="s">
        <v>8781</v>
      </c>
      <c r="C6257">
        <v>2014</v>
      </c>
      <c r="D6257" s="1">
        <v>41921</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3">
      <c r="A6258">
        <v>6257</v>
      </c>
      <c r="B6258" t="s">
        <v>8782</v>
      </c>
      <c r="C6258">
        <v>2012</v>
      </c>
      <c r="D6258" s="1">
        <v>41069</v>
      </c>
      <c r="E6258" s="1">
        <v>41130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3">
      <c r="A6259">
        <v>6258</v>
      </c>
      <c r="B6259" t="s">
        <v>8783</v>
      </c>
      <c r="C6259">
        <v>2014</v>
      </c>
      <c r="D6259" s="1">
        <v>41709</v>
      </c>
      <c r="E6259" s="1">
        <v>41831</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3">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3">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3">
      <c r="A6262">
        <v>6261</v>
      </c>
      <c r="B6262" t="s">
        <v>8786</v>
      </c>
      <c r="C6262">
        <v>2012</v>
      </c>
      <c r="D6262" s="1">
        <v>41248</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3">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3">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3">
      <c r="A6265">
        <v>6264</v>
      </c>
      <c r="B6265" t="s">
        <v>8789</v>
      </c>
      <c r="C6265">
        <v>2014</v>
      </c>
      <c r="D6265" s="1">
        <v>41795</v>
      </c>
      <c r="E6265" s="1">
        <v>41948</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3">
      <c r="A6266">
        <v>6265</v>
      </c>
      <c r="B6266" t="s">
        <v>8790</v>
      </c>
      <c r="C6266">
        <v>2013</v>
      </c>
      <c r="D6266" s="1">
        <v>41465</v>
      </c>
      <c r="E6266" s="1">
        <v>41465</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3">
      <c r="A6267">
        <v>6266</v>
      </c>
      <c r="B6267" t="s">
        <v>8791</v>
      </c>
      <c r="C6267">
        <v>2011</v>
      </c>
      <c r="D6267" s="1">
        <v>40613</v>
      </c>
      <c r="E6267" s="1">
        <v>40766</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3">
      <c r="A6268">
        <v>6267</v>
      </c>
      <c r="B6268" t="s">
        <v>8791</v>
      </c>
      <c r="C6268">
        <v>2011</v>
      </c>
      <c r="D6268" s="1">
        <v>40613</v>
      </c>
      <c r="E6268" s="1">
        <v>40766</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3">
      <c r="A6269">
        <v>6268</v>
      </c>
      <c r="B6269" t="s">
        <v>8792</v>
      </c>
      <c r="C6269">
        <v>2012</v>
      </c>
      <c r="D6269" s="1">
        <v>40918</v>
      </c>
      <c r="E6269" s="1">
        <v>41009</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3">
      <c r="A6270">
        <v>6269</v>
      </c>
      <c r="B6270" t="s">
        <v>8792</v>
      </c>
      <c r="C6270">
        <v>2012</v>
      </c>
      <c r="D6270" s="1">
        <v>40918</v>
      </c>
      <c r="E6270" s="1">
        <v>41009</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3">
      <c r="A6271">
        <v>6270</v>
      </c>
      <c r="B6271" t="s">
        <v>8794</v>
      </c>
      <c r="C6271">
        <v>2014</v>
      </c>
      <c r="D6271" s="1">
        <v>41710</v>
      </c>
      <c r="E6271" s="1">
        <v>41832</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3">
      <c r="A6272">
        <v>6271</v>
      </c>
      <c r="B6272" t="s">
        <v>8794</v>
      </c>
      <c r="C6272">
        <v>2014</v>
      </c>
      <c r="D6272" s="1">
        <v>41710</v>
      </c>
      <c r="E6272" s="1">
        <v>41832</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3">
      <c r="A6273">
        <v>6272</v>
      </c>
      <c r="B6273" t="s">
        <v>8794</v>
      </c>
      <c r="C6273">
        <v>2014</v>
      </c>
      <c r="D6273" s="1">
        <v>41710</v>
      </c>
      <c r="E6273" s="1">
        <v>41832</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3">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3">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3">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3">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3">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3">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3">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3">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3">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3">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3">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3">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3">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3">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3">
      <c r="A6288">
        <v>6287</v>
      </c>
      <c r="B6288" t="s">
        <v>8806</v>
      </c>
      <c r="C6288">
        <v>2013</v>
      </c>
      <c r="D6288" s="1">
        <v>41572</v>
      </c>
      <c r="E6288" s="1">
        <v>41285</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3">
      <c r="A6289">
        <v>6288</v>
      </c>
      <c r="B6289" t="s">
        <v>8807</v>
      </c>
      <c r="C6289">
        <v>2011</v>
      </c>
      <c r="D6289" s="1">
        <v>40762</v>
      </c>
      <c r="E6289" s="1">
        <v>40884</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3">
      <c r="A6290">
        <v>6289</v>
      </c>
      <c r="B6290" t="s">
        <v>8807</v>
      </c>
      <c r="C6290">
        <v>2011</v>
      </c>
      <c r="D6290" s="1">
        <v>40762</v>
      </c>
      <c r="E6290" s="1">
        <v>40884</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3">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3">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3">
      <c r="A6293">
        <v>6292</v>
      </c>
      <c r="B6293" t="s">
        <v>8809</v>
      </c>
      <c r="C6293">
        <v>2014</v>
      </c>
      <c r="D6293" s="1">
        <v>41710</v>
      </c>
      <c r="E6293" s="1">
        <v>41802</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3">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3">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3">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3">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3">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3">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3">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3">
      <c r="A6301">
        <v>6300</v>
      </c>
      <c r="B6301" t="s">
        <v>8815</v>
      </c>
      <c r="C6301">
        <v>2014</v>
      </c>
      <c r="D6301" s="1">
        <v>41651</v>
      </c>
      <c r="E6301" s="1">
        <v>41741</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3">
      <c r="A6302">
        <v>6301</v>
      </c>
      <c r="B6302" t="s">
        <v>8818</v>
      </c>
      <c r="C6302">
        <v>2011</v>
      </c>
      <c r="D6302" s="1">
        <v>40700</v>
      </c>
      <c r="E6302" s="1">
        <v>40883</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3">
      <c r="A6303">
        <v>6302</v>
      </c>
      <c r="B6303" t="s">
        <v>8818</v>
      </c>
      <c r="C6303">
        <v>2011</v>
      </c>
      <c r="D6303" s="1">
        <v>40700</v>
      </c>
      <c r="E6303" s="1">
        <v>40883</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3">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3">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3">
      <c r="A6306">
        <v>6305</v>
      </c>
      <c r="B6306" t="s">
        <v>8821</v>
      </c>
      <c r="C6306">
        <v>2014</v>
      </c>
      <c r="D6306" s="1">
        <v>41795</v>
      </c>
      <c r="E6306" s="1">
        <v>41795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3">
      <c r="A6307">
        <v>6306</v>
      </c>
      <c r="B6307" t="s">
        <v>8822</v>
      </c>
      <c r="C6307">
        <v>2013</v>
      </c>
      <c r="D6307" s="1">
        <v>41405</v>
      </c>
      <c r="E6307" s="1">
        <v>41466</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3">
      <c r="A6308">
        <v>6307</v>
      </c>
      <c r="B6308" t="s">
        <v>8822</v>
      </c>
      <c r="C6308">
        <v>2013</v>
      </c>
      <c r="D6308" s="1">
        <v>41405</v>
      </c>
      <c r="E6308" s="1">
        <v>41466</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3">
      <c r="A6309">
        <v>6308</v>
      </c>
      <c r="B6309" t="s">
        <v>8822</v>
      </c>
      <c r="C6309">
        <v>2013</v>
      </c>
      <c r="D6309" s="1">
        <v>41405</v>
      </c>
      <c r="E6309" s="1">
        <v>41466</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3">
      <c r="A6310">
        <v>6309</v>
      </c>
      <c r="B6310" t="s">
        <v>8822</v>
      </c>
      <c r="C6310">
        <v>2013</v>
      </c>
      <c r="D6310" s="1">
        <v>41405</v>
      </c>
      <c r="E6310" s="1">
        <v>41466</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3">
      <c r="A6311">
        <v>6310</v>
      </c>
      <c r="B6311" t="s">
        <v>8822</v>
      </c>
      <c r="C6311">
        <v>2013</v>
      </c>
      <c r="D6311" s="1">
        <v>41405</v>
      </c>
      <c r="E6311" s="1">
        <v>41466</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3">
      <c r="A6312">
        <v>6311</v>
      </c>
      <c r="B6312" t="s">
        <v>8822</v>
      </c>
      <c r="C6312">
        <v>2013</v>
      </c>
      <c r="D6312" s="1">
        <v>41405</v>
      </c>
      <c r="E6312" s="1">
        <v>41466</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3">
      <c r="A6313">
        <v>6312</v>
      </c>
      <c r="B6313" t="s">
        <v>8824</v>
      </c>
      <c r="C6313">
        <v>2011</v>
      </c>
      <c r="D6313" s="1">
        <v>40856</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3">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3">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3">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3">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3">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3">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3">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3">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3">
      <c r="A6322">
        <v>6321</v>
      </c>
      <c r="B6322" t="s">
        <v>8829</v>
      </c>
      <c r="C6322">
        <v>2014</v>
      </c>
      <c r="D6322" s="1">
        <v>41911</v>
      </c>
      <c r="E6322" s="1">
        <v>41708</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3">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3">
      <c r="A6324">
        <v>6323</v>
      </c>
      <c r="B6324" t="s">
        <v>8831</v>
      </c>
      <c r="C6324">
        <v>2011</v>
      </c>
      <c r="D6324" s="1">
        <v>40608</v>
      </c>
      <c r="E6324" s="1">
        <v>40730</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3">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3">
      <c r="A6326">
        <v>6325</v>
      </c>
      <c r="B6326" t="s">
        <v>8833</v>
      </c>
      <c r="C6326">
        <v>2012</v>
      </c>
      <c r="D6326" s="1">
        <v>41211</v>
      </c>
      <c r="E6326" s="1">
        <v>40950</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3">
      <c r="A6327">
        <v>6326</v>
      </c>
      <c r="B6327" t="s">
        <v>8833</v>
      </c>
      <c r="C6327">
        <v>2012</v>
      </c>
      <c r="D6327" s="1">
        <v>41211</v>
      </c>
      <c r="E6327" s="1">
        <v>40950</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3">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3">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3">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3">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3">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3">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3">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3">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3">
      <c r="A6336">
        <v>6335</v>
      </c>
      <c r="B6336" t="s">
        <v>8835</v>
      </c>
      <c r="C6336">
        <v>2011</v>
      </c>
      <c r="D6336" s="1">
        <v>40854</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3">
      <c r="A6337">
        <v>6336</v>
      </c>
      <c r="B6337" t="s">
        <v>8835</v>
      </c>
      <c r="C6337">
        <v>2011</v>
      </c>
      <c r="D6337" s="1">
        <v>40854</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3">
      <c r="A6338">
        <v>6337</v>
      </c>
      <c r="B6338" t="s">
        <v>8836</v>
      </c>
      <c r="C6338">
        <v>2013</v>
      </c>
      <c r="D6338" s="1">
        <v>41517</v>
      </c>
      <c r="E6338" s="1">
        <v>41464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3">
      <c r="A6339">
        <v>6338</v>
      </c>
      <c r="B6339" t="s">
        <v>8836</v>
      </c>
      <c r="C6339">
        <v>2013</v>
      </c>
      <c r="D6339" s="1">
        <v>41517</v>
      </c>
      <c r="E6339" s="1">
        <v>41464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3">
      <c r="A6340">
        <v>6339</v>
      </c>
      <c r="B6340" t="s">
        <v>8837</v>
      </c>
      <c r="C6340">
        <v>2014</v>
      </c>
      <c r="D6340" s="1">
        <v>41800</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3">
      <c r="A6341">
        <v>6340</v>
      </c>
      <c r="B6341" t="s">
        <v>8837</v>
      </c>
      <c r="C6341">
        <v>2014</v>
      </c>
      <c r="D6341" s="1">
        <v>41800</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3">
      <c r="A6342">
        <v>6341</v>
      </c>
      <c r="B6342" t="s">
        <v>8837</v>
      </c>
      <c r="C6342">
        <v>2014</v>
      </c>
      <c r="D6342" s="1">
        <v>41800</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3">
      <c r="A6343">
        <v>6342</v>
      </c>
      <c r="B6343" t="s">
        <v>8838</v>
      </c>
      <c r="C6343">
        <v>2014</v>
      </c>
      <c r="D6343" s="1">
        <v>41640</v>
      </c>
      <c r="E6343" s="1">
        <v>41699</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3">
      <c r="A6344">
        <v>6343</v>
      </c>
      <c r="B6344" t="s">
        <v>8839</v>
      </c>
      <c r="C6344">
        <v>2012</v>
      </c>
      <c r="D6344" s="1">
        <v>41093</v>
      </c>
      <c r="E6344" s="1">
        <v>41185</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3">
      <c r="A6345">
        <v>6344</v>
      </c>
      <c r="B6345" t="s">
        <v>8839</v>
      </c>
      <c r="C6345">
        <v>2012</v>
      </c>
      <c r="D6345" s="1">
        <v>41093</v>
      </c>
      <c r="E6345" s="1">
        <v>41185</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3">
      <c r="A6346">
        <v>6345</v>
      </c>
      <c r="B6346" t="s">
        <v>8839</v>
      </c>
      <c r="C6346">
        <v>2012</v>
      </c>
      <c r="D6346" s="1">
        <v>41093</v>
      </c>
      <c r="E6346" s="1">
        <v>41185</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3">
      <c r="A6347">
        <v>6346</v>
      </c>
      <c r="B6347" t="s">
        <v>8839</v>
      </c>
      <c r="C6347">
        <v>2012</v>
      </c>
      <c r="D6347" s="1">
        <v>41093</v>
      </c>
      <c r="E6347" s="1">
        <v>41185</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3">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3">
      <c r="A6349">
        <v>6348</v>
      </c>
      <c r="B6349" t="s">
        <v>8841</v>
      </c>
      <c r="C6349">
        <v>2012</v>
      </c>
      <c r="D6349" s="1">
        <v>40913</v>
      </c>
      <c r="E6349" s="1">
        <v>41065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3">
      <c r="A6350">
        <v>6349</v>
      </c>
      <c r="B6350" t="s">
        <v>8841</v>
      </c>
      <c r="C6350">
        <v>2012</v>
      </c>
      <c r="D6350" s="1">
        <v>40913</v>
      </c>
      <c r="E6350" s="1">
        <v>41065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3">
      <c r="A6351">
        <v>6350</v>
      </c>
      <c r="B6351" t="s">
        <v>8841</v>
      </c>
      <c r="C6351">
        <v>2012</v>
      </c>
      <c r="D6351" s="1">
        <v>40913</v>
      </c>
      <c r="E6351" s="1">
        <v>41065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3">
      <c r="A6352">
        <v>6351</v>
      </c>
      <c r="B6352" t="s">
        <v>8842</v>
      </c>
      <c r="C6352">
        <v>2014</v>
      </c>
      <c r="D6352" s="1">
        <v>41738</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3">
      <c r="A6353">
        <v>6352</v>
      </c>
      <c r="B6353" t="s">
        <v>8843</v>
      </c>
      <c r="C6353">
        <v>2014</v>
      </c>
      <c r="D6353" s="1">
        <v>41740</v>
      </c>
      <c r="E6353" s="1">
        <v>41893</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3">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3">
      <c r="A6355">
        <v>6354</v>
      </c>
      <c r="B6355" t="s">
        <v>8845</v>
      </c>
      <c r="C6355">
        <v>2012</v>
      </c>
      <c r="D6355" s="1">
        <v>41069</v>
      </c>
      <c r="E6355" s="1">
        <v>41252</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3">
      <c r="A6356">
        <v>6355</v>
      </c>
      <c r="B6356" t="s">
        <v>8845</v>
      </c>
      <c r="C6356">
        <v>2012</v>
      </c>
      <c r="D6356" s="1">
        <v>41069</v>
      </c>
      <c r="E6356" s="1">
        <v>41252</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3">
      <c r="A6357">
        <v>6356</v>
      </c>
      <c r="B6357" t="s">
        <v>8846</v>
      </c>
      <c r="C6357">
        <v>2011</v>
      </c>
      <c r="D6357" s="1">
        <v>40704</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3">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3">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3">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3">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3">
      <c r="A6362">
        <v>6361</v>
      </c>
      <c r="B6362" t="s">
        <v>8848</v>
      </c>
      <c r="C6362">
        <v>2012</v>
      </c>
      <c r="D6362" s="1">
        <v>41194</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3">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3">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3">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3">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3">
      <c r="A6367">
        <v>6366</v>
      </c>
      <c r="B6367" t="s">
        <v>8854</v>
      </c>
      <c r="C6367">
        <v>2014</v>
      </c>
      <c r="D6367" s="1">
        <v>41763</v>
      </c>
      <c r="E6367" s="1">
        <v>41794</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3">
      <c r="A6368">
        <v>6367</v>
      </c>
      <c r="B6368" t="s">
        <v>8854</v>
      </c>
      <c r="C6368">
        <v>2014</v>
      </c>
      <c r="D6368" s="1">
        <v>41763</v>
      </c>
      <c r="E6368" s="1">
        <v>41794</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3">
      <c r="A6369">
        <v>6368</v>
      </c>
      <c r="B6369" t="s">
        <v>8854</v>
      </c>
      <c r="C6369">
        <v>2014</v>
      </c>
      <c r="D6369" s="1">
        <v>41763</v>
      </c>
      <c r="E6369" s="1">
        <v>41794</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3">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3">
      <c r="A6371">
        <v>6370</v>
      </c>
      <c r="B6371" t="s">
        <v>8858</v>
      </c>
      <c r="C6371">
        <v>2013</v>
      </c>
      <c r="D6371" s="1">
        <v>41374</v>
      </c>
      <c r="E6371" s="1">
        <v>41496</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3">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3">
      <c r="A6373">
        <v>6372</v>
      </c>
      <c r="B6373" t="s">
        <v>8860</v>
      </c>
      <c r="C6373">
        <v>2014</v>
      </c>
      <c r="D6373" s="1">
        <v>41739</v>
      </c>
      <c r="E6373" s="1">
        <v>41800</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3">
      <c r="A6374">
        <v>6373</v>
      </c>
      <c r="B6374" t="s">
        <v>8860</v>
      </c>
      <c r="C6374">
        <v>2014</v>
      </c>
      <c r="D6374" s="1">
        <v>41739</v>
      </c>
      <c r="E6374" s="1">
        <v>41800</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3">
      <c r="A6375">
        <v>6374</v>
      </c>
      <c r="B6375" t="s">
        <v>8860</v>
      </c>
      <c r="C6375">
        <v>2014</v>
      </c>
      <c r="D6375" s="1">
        <v>41739</v>
      </c>
      <c r="E6375" s="1">
        <v>41800</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3">
      <c r="A6376">
        <v>6375</v>
      </c>
      <c r="B6376" t="s">
        <v>8861</v>
      </c>
      <c r="C6376">
        <v>2011</v>
      </c>
      <c r="D6376" s="1">
        <v>40662</v>
      </c>
      <c r="E6376" s="1">
        <v>40607</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3">
      <c r="A6377">
        <v>6376</v>
      </c>
      <c r="B6377" t="s">
        <v>8861</v>
      </c>
      <c r="C6377">
        <v>2011</v>
      </c>
      <c r="D6377" s="1">
        <v>40662</v>
      </c>
      <c r="E6377" s="1">
        <v>40607</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3">
      <c r="A6378">
        <v>6377</v>
      </c>
      <c r="B6378" t="s">
        <v>8862</v>
      </c>
      <c r="C6378">
        <v>2013</v>
      </c>
      <c r="D6378" s="1">
        <v>41496</v>
      </c>
      <c r="E6378" s="1">
        <v>41588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3">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3">
      <c r="A6380">
        <v>6379</v>
      </c>
      <c r="B6380" t="s">
        <v>8864</v>
      </c>
      <c r="C6380">
        <v>2014</v>
      </c>
      <c r="D6380" s="1">
        <v>41947</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3">
      <c r="A6381">
        <v>6380</v>
      </c>
      <c r="B6381" t="s">
        <v>8864</v>
      </c>
      <c r="C6381">
        <v>2014</v>
      </c>
      <c r="D6381" s="1">
        <v>41947</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3">
      <c r="A6382">
        <v>6381</v>
      </c>
      <c r="B6382" t="s">
        <v>8865</v>
      </c>
      <c r="C6382">
        <v>2011</v>
      </c>
      <c r="D6382" s="1">
        <v>40759</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3">
      <c r="A6383">
        <v>6382</v>
      </c>
      <c r="B6383" t="s">
        <v>8866</v>
      </c>
      <c r="C6383">
        <v>2013</v>
      </c>
      <c r="D6383" s="1">
        <v>41363</v>
      </c>
      <c r="E6383" s="1">
        <v>41337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3">
      <c r="A6384">
        <v>6383</v>
      </c>
      <c r="B6384" t="s">
        <v>8866</v>
      </c>
      <c r="C6384">
        <v>2013</v>
      </c>
      <c r="D6384" s="1">
        <v>41363</v>
      </c>
      <c r="E6384" s="1">
        <v>41337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3">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3">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3">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3">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3">
      <c r="A6389">
        <v>6388</v>
      </c>
      <c r="B6389" t="s">
        <v>8868</v>
      </c>
      <c r="C6389">
        <v>2011</v>
      </c>
      <c r="D6389" s="1">
        <v>40574</v>
      </c>
      <c r="E6389" s="1">
        <v>40665</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3">
      <c r="A6390">
        <v>6389</v>
      </c>
      <c r="B6390" t="s">
        <v>8868</v>
      </c>
      <c r="C6390">
        <v>2011</v>
      </c>
      <c r="D6390" s="1">
        <v>40574</v>
      </c>
      <c r="E6390" s="1">
        <v>40665</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3">
      <c r="A6391">
        <v>6390</v>
      </c>
      <c r="B6391" t="s">
        <v>8869</v>
      </c>
      <c r="C6391">
        <v>2012</v>
      </c>
      <c r="D6391" s="1">
        <v>41092</v>
      </c>
      <c r="E6391" s="1">
        <v>41215</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3">
      <c r="A6392">
        <v>6391</v>
      </c>
      <c r="B6392" t="s">
        <v>8869</v>
      </c>
      <c r="C6392">
        <v>2012</v>
      </c>
      <c r="D6392" s="1">
        <v>41092</v>
      </c>
      <c r="E6392" s="1">
        <v>41215</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3">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3">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3">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3">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3">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3">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3">
      <c r="A6399">
        <v>6398</v>
      </c>
      <c r="B6399" t="s">
        <v>8873</v>
      </c>
      <c r="C6399">
        <v>2014</v>
      </c>
      <c r="D6399" s="1">
        <v>41650</v>
      </c>
      <c r="E6399" s="1">
        <v>41770</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3">
      <c r="A6400">
        <v>6399</v>
      </c>
      <c r="B6400" t="s">
        <v>8874</v>
      </c>
      <c r="C6400">
        <v>2014</v>
      </c>
      <c r="D6400" s="1">
        <v>41828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3">
      <c r="A6401">
        <v>6400</v>
      </c>
      <c r="B6401" t="s">
        <v>8874</v>
      </c>
      <c r="C6401">
        <v>2014</v>
      </c>
      <c r="D6401" s="1">
        <v>41828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3">
      <c r="A6402">
        <v>6401</v>
      </c>
      <c r="B6402" t="s">
        <v>8874</v>
      </c>
      <c r="C6402">
        <v>2014</v>
      </c>
      <c r="D6402" s="1">
        <v>41828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3">
      <c r="A6403">
        <v>6402</v>
      </c>
      <c r="B6403" t="s">
        <v>8875</v>
      </c>
      <c r="C6403">
        <v>2014</v>
      </c>
      <c r="D6403" s="1">
        <v>41790</v>
      </c>
      <c r="E6403" s="1">
        <v>41645</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3">
      <c r="A6404">
        <v>6403</v>
      </c>
      <c r="B6404" t="s">
        <v>8875</v>
      </c>
      <c r="C6404">
        <v>2014</v>
      </c>
      <c r="D6404" s="1">
        <v>41790</v>
      </c>
      <c r="E6404" s="1">
        <v>41645</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3">
      <c r="A6405">
        <v>6404</v>
      </c>
      <c r="B6405" t="s">
        <v>8875</v>
      </c>
      <c r="C6405">
        <v>2014</v>
      </c>
      <c r="D6405" s="1">
        <v>41790</v>
      </c>
      <c r="E6405" s="1">
        <v>41645</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3">
      <c r="A6406">
        <v>6405</v>
      </c>
      <c r="B6406" t="s">
        <v>8876</v>
      </c>
      <c r="C6406">
        <v>2012</v>
      </c>
      <c r="D6406" s="1">
        <v>41243</v>
      </c>
      <c r="E6406" s="1">
        <v>41041</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3">
      <c r="A6407">
        <v>6406</v>
      </c>
      <c r="B6407" t="s">
        <v>8877</v>
      </c>
      <c r="C6407">
        <v>2014</v>
      </c>
      <c r="D6407" s="1">
        <v>41648</v>
      </c>
      <c r="E6407" s="1">
        <v>41707</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3">
      <c r="A6408">
        <v>6407</v>
      </c>
      <c r="B6408" t="s">
        <v>8877</v>
      </c>
      <c r="C6408">
        <v>2014</v>
      </c>
      <c r="D6408" s="1">
        <v>41648</v>
      </c>
      <c r="E6408" s="1">
        <v>41707</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3">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3">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3">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3">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3">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3">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3">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3">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3">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3">
      <c r="A6418">
        <v>6417</v>
      </c>
      <c r="B6418" t="s">
        <v>8884</v>
      </c>
      <c r="C6418">
        <v>2013</v>
      </c>
      <c r="D6418" s="1">
        <v>41520</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3">
      <c r="A6419">
        <v>6418</v>
      </c>
      <c r="B6419" t="s">
        <v>8884</v>
      </c>
      <c r="C6419">
        <v>2013</v>
      </c>
      <c r="D6419" s="1">
        <v>41520</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3">
      <c r="A6420">
        <v>6419</v>
      </c>
      <c r="B6420" t="s">
        <v>8885</v>
      </c>
      <c r="C6420">
        <v>2013</v>
      </c>
      <c r="D6420" s="1">
        <v>41285</v>
      </c>
      <c r="E6420" s="1">
        <v>41436</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3">
      <c r="A6421">
        <v>6420</v>
      </c>
      <c r="B6421" t="s">
        <v>8885</v>
      </c>
      <c r="C6421">
        <v>2013</v>
      </c>
      <c r="D6421" s="1">
        <v>41285</v>
      </c>
      <c r="E6421" s="1">
        <v>41436</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3">
      <c r="A6422">
        <v>6421</v>
      </c>
      <c r="B6422" t="s">
        <v>8885</v>
      </c>
      <c r="C6422">
        <v>2013</v>
      </c>
      <c r="D6422" s="1">
        <v>41285</v>
      </c>
      <c r="E6422" s="1">
        <v>41436</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3">
      <c r="A6423">
        <v>6422</v>
      </c>
      <c r="B6423" t="s">
        <v>8885</v>
      </c>
      <c r="C6423">
        <v>2013</v>
      </c>
      <c r="D6423" s="1">
        <v>41285</v>
      </c>
      <c r="E6423" s="1">
        <v>41436</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3">
      <c r="A6424">
        <v>6423</v>
      </c>
      <c r="B6424" t="s">
        <v>8886</v>
      </c>
      <c r="C6424">
        <v>2011</v>
      </c>
      <c r="D6424" s="1">
        <v>40750</v>
      </c>
      <c r="E6424" s="1">
        <v>40551</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3">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3">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3">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3">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3">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3">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3">
      <c r="A6431">
        <v>6430</v>
      </c>
      <c r="B6431" t="s">
        <v>8894</v>
      </c>
      <c r="C6431">
        <v>2011</v>
      </c>
      <c r="D6431" s="1">
        <v>40613</v>
      </c>
      <c r="E6431" s="1">
        <v>40735</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3">
      <c r="A6432">
        <v>6431</v>
      </c>
      <c r="B6432" t="s">
        <v>8894</v>
      </c>
      <c r="C6432">
        <v>2011</v>
      </c>
      <c r="D6432" s="1">
        <v>40613</v>
      </c>
      <c r="E6432" s="1">
        <v>40735</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3">
      <c r="A6433">
        <v>6432</v>
      </c>
      <c r="B6433" t="s">
        <v>8894</v>
      </c>
      <c r="C6433">
        <v>2011</v>
      </c>
      <c r="D6433" s="1">
        <v>40613</v>
      </c>
      <c r="E6433" s="1">
        <v>40735</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3">
      <c r="A6434">
        <v>6433</v>
      </c>
      <c r="B6434" t="s">
        <v>8894</v>
      </c>
      <c r="C6434">
        <v>2011</v>
      </c>
      <c r="D6434" s="1">
        <v>40613</v>
      </c>
      <c r="E6434" s="1">
        <v>40735</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3">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3">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3">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3">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3">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3">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3">
      <c r="A6441">
        <v>6440</v>
      </c>
      <c r="B6441" t="s">
        <v>8898</v>
      </c>
      <c r="C6441">
        <v>2011</v>
      </c>
      <c r="D6441" s="1">
        <v>40643</v>
      </c>
      <c r="E6441" s="1">
        <v>40704</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3">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3">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3">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3">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3">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3">
      <c r="A6447">
        <v>6446</v>
      </c>
      <c r="B6447" t="s">
        <v>8900</v>
      </c>
      <c r="C6447">
        <v>2012</v>
      </c>
      <c r="D6447" s="1">
        <v>41032</v>
      </c>
      <c r="E6447" s="1">
        <v>41185</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3">
      <c r="A6448">
        <v>6447</v>
      </c>
      <c r="B6448" t="s">
        <v>8901</v>
      </c>
      <c r="C6448">
        <v>2014</v>
      </c>
      <c r="D6448" s="1">
        <v>41762</v>
      </c>
      <c r="E6448" s="1">
        <v>41823</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3">
      <c r="A6449">
        <v>6448</v>
      </c>
      <c r="B6449" t="s">
        <v>8901</v>
      </c>
      <c r="C6449">
        <v>2014</v>
      </c>
      <c r="D6449" s="1">
        <v>41762</v>
      </c>
      <c r="E6449" s="1">
        <v>41823</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3">
      <c r="A6450">
        <v>6449</v>
      </c>
      <c r="B6450" t="s">
        <v>8901</v>
      </c>
      <c r="C6450">
        <v>2014</v>
      </c>
      <c r="D6450" s="1">
        <v>41762</v>
      </c>
      <c r="E6450" s="1">
        <v>41823</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3">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3">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3">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3">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3">
      <c r="A6455">
        <v>6454</v>
      </c>
      <c r="B6455" t="s">
        <v>8905</v>
      </c>
      <c r="C6455">
        <v>2012</v>
      </c>
      <c r="D6455" s="1">
        <v>41131</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3">
      <c r="A6456">
        <v>6455</v>
      </c>
      <c r="B6456" t="s">
        <v>8906</v>
      </c>
      <c r="C6456">
        <v>2014</v>
      </c>
      <c r="D6456" s="1">
        <v>41647</v>
      </c>
      <c r="E6456" s="1">
        <v>41737</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3">
      <c r="A6457">
        <v>6456</v>
      </c>
      <c r="B6457" t="s">
        <v>8906</v>
      </c>
      <c r="C6457">
        <v>2014</v>
      </c>
      <c r="D6457" s="1">
        <v>41647</v>
      </c>
      <c r="E6457" s="1">
        <v>41737</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3">
      <c r="A6458">
        <v>6457</v>
      </c>
      <c r="B6458" t="s">
        <v>8907</v>
      </c>
      <c r="C6458">
        <v>2011</v>
      </c>
      <c r="D6458" s="1">
        <v>40671</v>
      </c>
      <c r="E6458" s="1">
        <v>40855</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3">
      <c r="A6459">
        <v>6458</v>
      </c>
      <c r="B6459" t="s">
        <v>8907</v>
      </c>
      <c r="C6459">
        <v>2011</v>
      </c>
      <c r="D6459" s="1">
        <v>40671</v>
      </c>
      <c r="E6459" s="1">
        <v>40855</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3">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3">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3">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3">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3">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3">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3">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3">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3">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3">
      <c r="A6469">
        <v>6468</v>
      </c>
      <c r="B6469" t="s">
        <v>8912</v>
      </c>
      <c r="C6469">
        <v>2013</v>
      </c>
      <c r="D6469" s="1">
        <v>41345</v>
      </c>
      <c r="E6469" s="1">
        <v>41529</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3">
      <c r="A6470">
        <v>6469</v>
      </c>
      <c r="B6470" t="s">
        <v>8912</v>
      </c>
      <c r="C6470">
        <v>2013</v>
      </c>
      <c r="D6470" s="1">
        <v>41345</v>
      </c>
      <c r="E6470" s="1">
        <v>41529</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3">
      <c r="A6471">
        <v>6470</v>
      </c>
      <c r="B6471" t="s">
        <v>8912</v>
      </c>
      <c r="C6471">
        <v>2013</v>
      </c>
      <c r="D6471" s="1">
        <v>41345</v>
      </c>
      <c r="E6471" s="1">
        <v>41529</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3">
      <c r="A6472">
        <v>6471</v>
      </c>
      <c r="B6472" t="s">
        <v>8913</v>
      </c>
      <c r="C6472">
        <v>2012</v>
      </c>
      <c r="D6472" s="1">
        <v>41150</v>
      </c>
      <c r="E6472" s="1">
        <v>40948</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3">
      <c r="A6473">
        <v>6472</v>
      </c>
      <c r="B6473" t="s">
        <v>8913</v>
      </c>
      <c r="C6473">
        <v>2012</v>
      </c>
      <c r="D6473" s="1">
        <v>41150</v>
      </c>
      <c r="E6473" s="1">
        <v>40948</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3">
      <c r="A6474">
        <v>6473</v>
      </c>
      <c r="B6474" t="s">
        <v>8914</v>
      </c>
      <c r="C6474">
        <v>2011</v>
      </c>
      <c r="D6474" s="1">
        <v>40700</v>
      </c>
      <c r="E6474" s="1">
        <v>40822</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3">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3">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3">
      <c r="A6477">
        <v>6476</v>
      </c>
      <c r="B6477" t="s">
        <v>8917</v>
      </c>
      <c r="C6477">
        <v>2014</v>
      </c>
      <c r="D6477" s="1">
        <v>41735</v>
      </c>
      <c r="E6477" s="1">
        <v>41949</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3">
      <c r="A6478">
        <v>6477</v>
      </c>
      <c r="B6478" t="s">
        <v>8917</v>
      </c>
      <c r="C6478">
        <v>2014</v>
      </c>
      <c r="D6478" s="1">
        <v>41735</v>
      </c>
      <c r="E6478" s="1">
        <v>41949</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3">
      <c r="A6479">
        <v>6478</v>
      </c>
      <c r="B6479" t="s">
        <v>8917</v>
      </c>
      <c r="C6479">
        <v>2014</v>
      </c>
      <c r="D6479" s="1">
        <v>41735</v>
      </c>
      <c r="E6479" s="1">
        <v>41949</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3">
      <c r="A6480">
        <v>6479</v>
      </c>
      <c r="B6480" t="s">
        <v>8917</v>
      </c>
      <c r="C6480">
        <v>2014</v>
      </c>
      <c r="D6480" s="1">
        <v>41735</v>
      </c>
      <c r="E6480" s="1">
        <v>41949</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3">
      <c r="A6481">
        <v>6480</v>
      </c>
      <c r="B6481" t="s">
        <v>8917</v>
      </c>
      <c r="C6481">
        <v>2014</v>
      </c>
      <c r="D6481" s="1">
        <v>41735</v>
      </c>
      <c r="E6481" s="1">
        <v>41949</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3">
      <c r="A6482">
        <v>6481</v>
      </c>
      <c r="B6482" t="s">
        <v>8917</v>
      </c>
      <c r="C6482">
        <v>2014</v>
      </c>
      <c r="D6482" s="1">
        <v>41735</v>
      </c>
      <c r="E6482" s="1">
        <v>41949</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3">
      <c r="A6483">
        <v>6482</v>
      </c>
      <c r="B6483" t="s">
        <v>8917</v>
      </c>
      <c r="C6483">
        <v>2014</v>
      </c>
      <c r="D6483" s="1">
        <v>41735</v>
      </c>
      <c r="E6483" s="1">
        <v>41949</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3">
      <c r="A6484">
        <v>6483</v>
      </c>
      <c r="B6484" t="s">
        <v>8917</v>
      </c>
      <c r="C6484">
        <v>2014</v>
      </c>
      <c r="D6484" s="1">
        <v>41735</v>
      </c>
      <c r="E6484" s="1">
        <v>41949</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3">
      <c r="A6485">
        <v>6484</v>
      </c>
      <c r="B6485" t="s">
        <v>8918</v>
      </c>
      <c r="C6485">
        <v>2014</v>
      </c>
      <c r="D6485" s="1">
        <v>41735</v>
      </c>
      <c r="E6485" s="1">
        <v>41918</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3">
      <c r="A6486">
        <v>6485</v>
      </c>
      <c r="B6486" t="s">
        <v>8918</v>
      </c>
      <c r="C6486">
        <v>2014</v>
      </c>
      <c r="D6486" s="1">
        <v>41735</v>
      </c>
      <c r="E6486" s="1">
        <v>41918</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3">
      <c r="A6487">
        <v>6486</v>
      </c>
      <c r="B6487" t="s">
        <v>8918</v>
      </c>
      <c r="C6487">
        <v>2014</v>
      </c>
      <c r="D6487" s="1">
        <v>41735</v>
      </c>
      <c r="E6487" s="1">
        <v>41918</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3">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3">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3">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3">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3">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3">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3">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3">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3">
      <c r="A6496">
        <v>6495</v>
      </c>
      <c r="B6496" t="s">
        <v>8923</v>
      </c>
      <c r="C6496">
        <v>2014</v>
      </c>
      <c r="D6496" s="1">
        <v>41941</v>
      </c>
      <c r="E6496" s="1">
        <v>41681</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3">
      <c r="A6497">
        <v>6496</v>
      </c>
      <c r="B6497" t="s">
        <v>8923</v>
      </c>
      <c r="C6497">
        <v>2014</v>
      </c>
      <c r="D6497" s="1">
        <v>41941</v>
      </c>
      <c r="E6497" s="1">
        <v>41681</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3">
      <c r="A6498">
        <v>6497</v>
      </c>
      <c r="B6498" t="s">
        <v>8923</v>
      </c>
      <c r="C6498">
        <v>2014</v>
      </c>
      <c r="D6498" s="1">
        <v>41941</v>
      </c>
      <c r="E6498" s="1">
        <v>41681</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3">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3">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3">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3">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3">
      <c r="A6503">
        <v>6502</v>
      </c>
      <c r="B6503" t="s">
        <v>8927</v>
      </c>
      <c r="C6503">
        <v>2011</v>
      </c>
      <c r="D6503" s="1">
        <v>40585</v>
      </c>
      <c r="E6503" s="1">
        <v>40705</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3">
      <c r="A6504">
        <v>6503</v>
      </c>
      <c r="B6504" t="s">
        <v>8927</v>
      </c>
      <c r="C6504">
        <v>2011</v>
      </c>
      <c r="D6504" s="1">
        <v>40585</v>
      </c>
      <c r="E6504" s="1">
        <v>40705</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3">
      <c r="A6505">
        <v>6504</v>
      </c>
      <c r="B6505" t="s">
        <v>8927</v>
      </c>
      <c r="C6505">
        <v>2011</v>
      </c>
      <c r="D6505" s="1">
        <v>40585</v>
      </c>
      <c r="E6505" s="1">
        <v>40705</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3">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3">
      <c r="A6507">
        <v>6506</v>
      </c>
      <c r="B6507" t="s">
        <v>8929</v>
      </c>
      <c r="C6507">
        <v>2013</v>
      </c>
      <c r="D6507" s="1">
        <v>41452</v>
      </c>
      <c r="E6507" s="1">
        <v>41281</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3">
      <c r="A6508">
        <v>6507</v>
      </c>
      <c r="B6508" t="s">
        <v>8932</v>
      </c>
      <c r="C6508">
        <v>2013</v>
      </c>
      <c r="D6508" s="1">
        <v>41557</v>
      </c>
      <c r="E6508" s="1">
        <v>41618</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3">
      <c r="A6509">
        <v>6508</v>
      </c>
      <c r="B6509" t="s">
        <v>8932</v>
      </c>
      <c r="C6509">
        <v>2013</v>
      </c>
      <c r="D6509" s="1">
        <v>41557</v>
      </c>
      <c r="E6509" s="1">
        <v>41618</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3">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3">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3">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3">
      <c r="A6513">
        <v>6512</v>
      </c>
      <c r="B6513" t="s">
        <v>8934</v>
      </c>
      <c r="C6513">
        <v>2014</v>
      </c>
      <c r="D6513" s="1">
        <v>41823</v>
      </c>
      <c r="E6513" s="1">
        <v>41946</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3">
      <c r="A6514">
        <v>6513</v>
      </c>
      <c r="B6514" t="s">
        <v>8934</v>
      </c>
      <c r="C6514">
        <v>2014</v>
      </c>
      <c r="D6514" s="1">
        <v>41823</v>
      </c>
      <c r="E6514" s="1">
        <v>41946</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3">
      <c r="A6515">
        <v>6514</v>
      </c>
      <c r="B6515" t="s">
        <v>8934</v>
      </c>
      <c r="C6515">
        <v>2014</v>
      </c>
      <c r="D6515" s="1">
        <v>41823</v>
      </c>
      <c r="E6515" s="1">
        <v>41946</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3">
      <c r="A6516">
        <v>6515</v>
      </c>
      <c r="B6516" t="s">
        <v>8934</v>
      </c>
      <c r="C6516">
        <v>2014</v>
      </c>
      <c r="D6516" s="1">
        <v>41823</v>
      </c>
      <c r="E6516" s="1">
        <v>41946</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3">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3">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3">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3">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3">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3">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3">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3">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3">
      <c r="A6525">
        <v>6524</v>
      </c>
      <c r="B6525" t="s">
        <v>8939</v>
      </c>
      <c r="C6525">
        <v>2013</v>
      </c>
      <c r="D6525" s="1">
        <v>41493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3">
      <c r="A6526">
        <v>6525</v>
      </c>
      <c r="B6526" t="s">
        <v>8939</v>
      </c>
      <c r="C6526">
        <v>2013</v>
      </c>
      <c r="D6526" s="1">
        <v>41493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3">
      <c r="A6527">
        <v>6526</v>
      </c>
      <c r="B6527" t="s">
        <v>8939</v>
      </c>
      <c r="C6527">
        <v>2013</v>
      </c>
      <c r="D6527" s="1">
        <v>41493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3">
      <c r="A6528">
        <v>6527</v>
      </c>
      <c r="B6528" t="s">
        <v>8939</v>
      </c>
      <c r="C6528">
        <v>2013</v>
      </c>
      <c r="D6528" s="1">
        <v>41493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3">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3">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3">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3">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3">
      <c r="A6533">
        <v>6532</v>
      </c>
      <c r="B6533" t="s">
        <v>8945</v>
      </c>
      <c r="C6533">
        <v>2014</v>
      </c>
      <c r="D6533" s="1">
        <v>41771</v>
      </c>
      <c r="E6533" s="1">
        <v>41894</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3">
      <c r="A6534">
        <v>6533</v>
      </c>
      <c r="B6534" t="s">
        <v>8945</v>
      </c>
      <c r="C6534">
        <v>2014</v>
      </c>
      <c r="D6534" s="1">
        <v>41771</v>
      </c>
      <c r="E6534" s="1">
        <v>41894</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3">
      <c r="A6535">
        <v>6534</v>
      </c>
      <c r="B6535" t="s">
        <v>8945</v>
      </c>
      <c r="C6535">
        <v>2014</v>
      </c>
      <c r="D6535" s="1">
        <v>41771</v>
      </c>
      <c r="E6535" s="1">
        <v>41894</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3">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3">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3">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3">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3">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3">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3">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3">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3">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3">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3">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3">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3">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3">
      <c r="A6549">
        <v>6548</v>
      </c>
      <c r="B6549" t="s">
        <v>8951</v>
      </c>
      <c r="C6549">
        <v>2011</v>
      </c>
      <c r="D6549" s="1">
        <v>40546</v>
      </c>
      <c r="E6549" s="1">
        <v>40666</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3">
      <c r="A6550">
        <v>6549</v>
      </c>
      <c r="B6550" t="s">
        <v>8951</v>
      </c>
      <c r="C6550">
        <v>2011</v>
      </c>
      <c r="D6550" s="1">
        <v>40546</v>
      </c>
      <c r="E6550" s="1">
        <v>40666</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3">
      <c r="A6551">
        <v>6550</v>
      </c>
      <c r="B6551" t="s">
        <v>8952</v>
      </c>
      <c r="C6551">
        <v>2012</v>
      </c>
      <c r="D6551" s="1">
        <v>41120</v>
      </c>
      <c r="E6551" s="1">
        <v>40916</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3">
      <c r="A6552">
        <v>6551</v>
      </c>
      <c r="B6552" t="s">
        <v>8953</v>
      </c>
      <c r="C6552">
        <v>2012</v>
      </c>
      <c r="D6552" s="1">
        <v>40919</v>
      </c>
      <c r="E6552" s="1">
        <v>40979</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3">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3">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3">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3">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3">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3">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3">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3">
      <c r="A6560">
        <v>6559</v>
      </c>
      <c r="B6560" t="s">
        <v>8958</v>
      </c>
      <c r="C6560">
        <v>2012</v>
      </c>
      <c r="D6560" s="1">
        <v>41035</v>
      </c>
      <c r="E6560" s="1">
        <v>41188</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3">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3">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3">
      <c r="A6563">
        <v>6562</v>
      </c>
      <c r="B6563" t="s">
        <v>8960</v>
      </c>
      <c r="C6563">
        <v>2014</v>
      </c>
      <c r="D6563" s="1">
        <v>41643</v>
      </c>
      <c r="E6563" s="1">
        <v>41702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3">
      <c r="A6564">
        <v>6563</v>
      </c>
      <c r="B6564" t="s">
        <v>8961</v>
      </c>
      <c r="C6564">
        <v>2011</v>
      </c>
      <c r="D6564" s="1">
        <v>40729</v>
      </c>
      <c r="E6564" s="1">
        <v>40882</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3">
      <c r="A6565">
        <v>6564</v>
      </c>
      <c r="B6565" t="s">
        <v>8961</v>
      </c>
      <c r="C6565">
        <v>2011</v>
      </c>
      <c r="D6565" s="1">
        <v>40729</v>
      </c>
      <c r="E6565" s="1">
        <v>40882</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3">
      <c r="A6566">
        <v>6565</v>
      </c>
      <c r="B6566" t="s">
        <v>8961</v>
      </c>
      <c r="C6566">
        <v>2011</v>
      </c>
      <c r="D6566" s="1">
        <v>40729</v>
      </c>
      <c r="E6566" s="1">
        <v>40882</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3">
      <c r="A6567">
        <v>6566</v>
      </c>
      <c r="B6567" t="s">
        <v>8961</v>
      </c>
      <c r="C6567">
        <v>2011</v>
      </c>
      <c r="D6567" s="1">
        <v>40729</v>
      </c>
      <c r="E6567" s="1">
        <v>40882</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3">
      <c r="A6568">
        <v>6567</v>
      </c>
      <c r="B6568" t="s">
        <v>8962</v>
      </c>
      <c r="C6568">
        <v>2014</v>
      </c>
      <c r="D6568" s="1">
        <v>41792</v>
      </c>
      <c r="E6568" s="1">
        <v>41884</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3">
      <c r="A6569">
        <v>6568</v>
      </c>
      <c r="B6569" t="s">
        <v>8962</v>
      </c>
      <c r="C6569">
        <v>2014</v>
      </c>
      <c r="D6569" s="1">
        <v>41792</v>
      </c>
      <c r="E6569" s="1">
        <v>41884</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3">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3">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3">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3">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3">
      <c r="A6574">
        <v>6573</v>
      </c>
      <c r="B6574" t="s">
        <v>8964</v>
      </c>
      <c r="C6574">
        <v>2013</v>
      </c>
      <c r="D6574" s="1">
        <v>41583</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3">
      <c r="A6575">
        <v>6574</v>
      </c>
      <c r="B6575" t="s">
        <v>8965</v>
      </c>
      <c r="C6575">
        <v>2013</v>
      </c>
      <c r="D6575" s="1">
        <v>41604</v>
      </c>
      <c r="E6575" s="1">
        <v>41286</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3">
      <c r="A6576">
        <v>6575</v>
      </c>
      <c r="B6576" t="s">
        <v>8965</v>
      </c>
      <c r="C6576">
        <v>2013</v>
      </c>
      <c r="D6576" s="1">
        <v>41604</v>
      </c>
      <c r="E6576" s="1">
        <v>41286</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3">
      <c r="A6577">
        <v>6576</v>
      </c>
      <c r="B6577" t="s">
        <v>8968</v>
      </c>
      <c r="C6577">
        <v>2014</v>
      </c>
      <c r="D6577" s="1">
        <v>41732</v>
      </c>
      <c r="E6577" s="1">
        <v>41885</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3">
      <c r="A6578">
        <v>6577</v>
      </c>
      <c r="B6578" t="s">
        <v>8968</v>
      </c>
      <c r="C6578">
        <v>2014</v>
      </c>
      <c r="D6578" s="1">
        <v>41732</v>
      </c>
      <c r="E6578" s="1">
        <v>41885</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3">
      <c r="A6579">
        <v>6578</v>
      </c>
      <c r="B6579" t="s">
        <v>8969</v>
      </c>
      <c r="C6579">
        <v>2012</v>
      </c>
      <c r="D6579" s="1">
        <v>41072</v>
      </c>
      <c r="E6579" s="1">
        <v>41225</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3">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3">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3">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3">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3">
      <c r="A6584">
        <v>6583</v>
      </c>
      <c r="B6584" t="s">
        <v>8974</v>
      </c>
      <c r="C6584">
        <v>2013</v>
      </c>
      <c r="D6584" s="1">
        <v>41494</v>
      </c>
      <c r="E6584" s="1">
        <v>41616</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3">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3">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3">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3">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3">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3">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3">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3">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3">
      <c r="A6593">
        <v>6592</v>
      </c>
      <c r="B6593" t="s">
        <v>8978</v>
      </c>
      <c r="C6593">
        <v>2012</v>
      </c>
      <c r="D6593" s="1">
        <v>41029</v>
      </c>
      <c r="E6593" s="1">
        <v>41065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3">
      <c r="A6594">
        <v>6593</v>
      </c>
      <c r="B6594" t="s">
        <v>8978</v>
      </c>
      <c r="C6594">
        <v>2012</v>
      </c>
      <c r="D6594" s="1">
        <v>41029</v>
      </c>
      <c r="E6594" s="1">
        <v>41065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3">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3">
      <c r="A6596">
        <v>6595</v>
      </c>
      <c r="B6596" t="s">
        <v>8980</v>
      </c>
      <c r="C6596">
        <v>2012</v>
      </c>
      <c r="D6596" s="1">
        <v>41004</v>
      </c>
      <c r="E6596" s="1">
        <v>41218</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3">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3">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3">
      <c r="A6599">
        <v>6598</v>
      </c>
      <c r="B6599" t="s">
        <v>8982</v>
      </c>
      <c r="C6599">
        <v>2011</v>
      </c>
      <c r="D6599" s="1">
        <v>40700</v>
      </c>
      <c r="E6599" s="1">
        <v>40883</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3">
      <c r="A6600">
        <v>6599</v>
      </c>
      <c r="B6600" t="s">
        <v>8982</v>
      </c>
      <c r="C6600">
        <v>2011</v>
      </c>
      <c r="D6600" s="1">
        <v>40700</v>
      </c>
      <c r="E6600" s="1">
        <v>40883</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3">
      <c r="A6601">
        <v>6600</v>
      </c>
      <c r="B6601" t="s">
        <v>8983</v>
      </c>
      <c r="C6601">
        <v>2011</v>
      </c>
      <c r="D6601" s="1">
        <v>40586</v>
      </c>
      <c r="E6601" s="1">
        <v>40736</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3">
      <c r="A6602">
        <v>6601</v>
      </c>
      <c r="B6602" t="s">
        <v>8983</v>
      </c>
      <c r="C6602">
        <v>2011</v>
      </c>
      <c r="D6602" s="1">
        <v>40586</v>
      </c>
      <c r="E6602" s="1">
        <v>40736</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3">
      <c r="A6603">
        <v>6602</v>
      </c>
      <c r="B6603" t="s">
        <v>8983</v>
      </c>
      <c r="C6603">
        <v>2011</v>
      </c>
      <c r="D6603" s="1">
        <v>40586</v>
      </c>
      <c r="E6603" s="1">
        <v>40736</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3">
      <c r="A6604">
        <v>6603</v>
      </c>
      <c r="B6604" t="s">
        <v>8983</v>
      </c>
      <c r="C6604">
        <v>2011</v>
      </c>
      <c r="D6604" s="1">
        <v>40586</v>
      </c>
      <c r="E6604" s="1">
        <v>40736</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3">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3">
      <c r="A6606">
        <v>6605</v>
      </c>
      <c r="B6606" t="s">
        <v>8986</v>
      </c>
      <c r="C6606">
        <v>2013</v>
      </c>
      <c r="D6606" s="1">
        <v>41421</v>
      </c>
      <c r="E6606" s="1">
        <v>41280</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3">
      <c r="A6607">
        <v>6606</v>
      </c>
      <c r="B6607" t="s">
        <v>8986</v>
      </c>
      <c r="C6607">
        <v>2013</v>
      </c>
      <c r="D6607" s="1">
        <v>41421</v>
      </c>
      <c r="E6607" s="1">
        <v>41280</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3">
      <c r="A6608">
        <v>6607</v>
      </c>
      <c r="B6608" t="s">
        <v>8986</v>
      </c>
      <c r="C6608">
        <v>2013</v>
      </c>
      <c r="D6608" s="1">
        <v>41421</v>
      </c>
      <c r="E6608" s="1">
        <v>41280</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3">
      <c r="A6609">
        <v>6608</v>
      </c>
      <c r="B6609" t="s">
        <v>8986</v>
      </c>
      <c r="C6609">
        <v>2013</v>
      </c>
      <c r="D6609" s="1">
        <v>41421</v>
      </c>
      <c r="E6609" s="1">
        <v>41280</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3">
      <c r="A6610">
        <v>6609</v>
      </c>
      <c r="B6610" t="s">
        <v>8986</v>
      </c>
      <c r="C6610">
        <v>2013</v>
      </c>
      <c r="D6610" s="1">
        <v>41421</v>
      </c>
      <c r="E6610" s="1">
        <v>41280</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3">
      <c r="A6611">
        <v>6610</v>
      </c>
      <c r="B6611" t="s">
        <v>8987</v>
      </c>
      <c r="C6611">
        <v>2012</v>
      </c>
      <c r="D6611" s="1">
        <v>41185</v>
      </c>
      <c r="E6611" s="1">
        <v>41185</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3">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3">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3">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3">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3">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3">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3">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3">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3">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3">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3">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3">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3">
      <c r="A6624">
        <v>6623</v>
      </c>
      <c r="B6624" t="s">
        <v>8992</v>
      </c>
      <c r="C6624">
        <v>2011</v>
      </c>
      <c r="D6624" s="1">
        <v>40703</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3">
      <c r="A6625">
        <v>6624</v>
      </c>
      <c r="B6625" t="s">
        <v>8992</v>
      </c>
      <c r="C6625">
        <v>2011</v>
      </c>
      <c r="D6625" s="1">
        <v>40703</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3">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3">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3">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3">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3">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3">
      <c r="A6631">
        <v>6630</v>
      </c>
      <c r="B6631" t="s">
        <v>9000</v>
      </c>
      <c r="C6631">
        <v>2012</v>
      </c>
      <c r="D6631" s="1">
        <v>40949</v>
      </c>
      <c r="E6631" s="1">
        <v>41070</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3">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3">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3">
      <c r="A6634">
        <v>6633</v>
      </c>
      <c r="B6634" t="s">
        <v>9003</v>
      </c>
      <c r="C6634">
        <v>2013</v>
      </c>
      <c r="D6634" s="1">
        <v>41460</v>
      </c>
      <c r="E6634" s="1">
        <v>41522</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3">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3">
      <c r="A6636">
        <v>6635</v>
      </c>
      <c r="B6636" t="s">
        <v>9005</v>
      </c>
      <c r="C6636">
        <v>2014</v>
      </c>
      <c r="D6636" s="1">
        <v>41825</v>
      </c>
      <c r="E6636" s="1">
        <v>41825</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3">
      <c r="A6637">
        <v>6636</v>
      </c>
      <c r="B6637" t="s">
        <v>9005</v>
      </c>
      <c r="C6637">
        <v>2014</v>
      </c>
      <c r="D6637" s="1">
        <v>41825</v>
      </c>
      <c r="E6637" s="1">
        <v>41825</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3">
      <c r="A6638">
        <v>6637</v>
      </c>
      <c r="B6638" t="s">
        <v>9005</v>
      </c>
      <c r="C6638">
        <v>2014</v>
      </c>
      <c r="D6638" s="1">
        <v>41825</v>
      </c>
      <c r="E6638" s="1">
        <v>41825</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3">
      <c r="A6639">
        <v>6638</v>
      </c>
      <c r="B6639" t="s">
        <v>9006</v>
      </c>
      <c r="C6639">
        <v>2014</v>
      </c>
      <c r="D6639" s="1">
        <v>41971</v>
      </c>
      <c r="E6639" s="1">
        <v>41651</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3">
      <c r="A6640">
        <v>6639</v>
      </c>
      <c r="B6640" t="s">
        <v>9006</v>
      </c>
      <c r="C6640">
        <v>2014</v>
      </c>
      <c r="D6640" s="1">
        <v>41971</v>
      </c>
      <c r="E6640" s="1">
        <v>41651</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3">
      <c r="A6641">
        <v>6640</v>
      </c>
      <c r="B6641" t="s">
        <v>9007</v>
      </c>
      <c r="C6641">
        <v>2011</v>
      </c>
      <c r="D6641" s="1">
        <v>40847</v>
      </c>
      <c r="E6641" s="1">
        <v>40585</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3">
      <c r="A6642">
        <v>6641</v>
      </c>
      <c r="B6642" t="s">
        <v>9008</v>
      </c>
      <c r="C6642">
        <v>2014</v>
      </c>
      <c r="D6642" s="1">
        <v>41798</v>
      </c>
      <c r="E6642" s="1">
        <v>41920</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3">
      <c r="A6643">
        <v>6642</v>
      </c>
      <c r="B6643" t="s">
        <v>9008</v>
      </c>
      <c r="C6643">
        <v>2014</v>
      </c>
      <c r="D6643" s="1">
        <v>41798</v>
      </c>
      <c r="E6643" s="1">
        <v>41920</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3">
      <c r="A6644">
        <v>6643</v>
      </c>
      <c r="B6644" t="s">
        <v>9008</v>
      </c>
      <c r="C6644">
        <v>2014</v>
      </c>
      <c r="D6644" s="1">
        <v>41798</v>
      </c>
      <c r="E6644" s="1">
        <v>41920</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3">
      <c r="A6645">
        <v>6644</v>
      </c>
      <c r="B6645" t="s">
        <v>9009</v>
      </c>
      <c r="C6645">
        <v>2012</v>
      </c>
      <c r="D6645" s="1">
        <v>41190</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3">
      <c r="A6646">
        <v>6645</v>
      </c>
      <c r="B6646" t="s">
        <v>9009</v>
      </c>
      <c r="C6646">
        <v>2012</v>
      </c>
      <c r="D6646" s="1">
        <v>41190</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3">
      <c r="A6647">
        <v>6646</v>
      </c>
      <c r="B6647" t="s">
        <v>9009</v>
      </c>
      <c r="C6647">
        <v>2012</v>
      </c>
      <c r="D6647" s="1">
        <v>41190</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3">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3">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3">
      <c r="A6650">
        <v>6649</v>
      </c>
      <c r="B6650" t="s">
        <v>9011</v>
      </c>
      <c r="C6650">
        <v>2014</v>
      </c>
      <c r="D6650" s="1">
        <v>41891</v>
      </c>
      <c r="E6650" s="1">
        <v>41982</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3">
      <c r="A6651">
        <v>6650</v>
      </c>
      <c r="B6651" t="s">
        <v>9011</v>
      </c>
      <c r="C6651">
        <v>2014</v>
      </c>
      <c r="D6651" s="1">
        <v>41891</v>
      </c>
      <c r="E6651" s="1">
        <v>41982</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3">
      <c r="A6652">
        <v>6651</v>
      </c>
      <c r="B6652" t="s">
        <v>9011</v>
      </c>
      <c r="C6652">
        <v>2014</v>
      </c>
      <c r="D6652" s="1">
        <v>41891</v>
      </c>
      <c r="E6652" s="1">
        <v>41982</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3">
      <c r="A6653">
        <v>6652</v>
      </c>
      <c r="B6653" t="s">
        <v>9011</v>
      </c>
      <c r="C6653">
        <v>2014</v>
      </c>
      <c r="D6653" s="1">
        <v>41891</v>
      </c>
      <c r="E6653" s="1">
        <v>41982</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3">
      <c r="A6654">
        <v>6653</v>
      </c>
      <c r="B6654" t="s">
        <v>9011</v>
      </c>
      <c r="C6654">
        <v>2014</v>
      </c>
      <c r="D6654" s="1">
        <v>41891</v>
      </c>
      <c r="E6654" s="1">
        <v>41982</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3">
      <c r="A6655">
        <v>6654</v>
      </c>
      <c r="B6655" t="s">
        <v>9011</v>
      </c>
      <c r="C6655">
        <v>2014</v>
      </c>
      <c r="D6655" s="1">
        <v>41891</v>
      </c>
      <c r="E6655" s="1">
        <v>41982</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3">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3">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3">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3">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3">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3">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3">
      <c r="A6662">
        <v>6661</v>
      </c>
      <c r="B6662" t="s">
        <v>9013</v>
      </c>
      <c r="C6662">
        <v>2012</v>
      </c>
      <c r="D6662" s="1">
        <v>41129</v>
      </c>
      <c r="E6662" s="1">
        <v>41190</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3">
      <c r="A6663">
        <v>6662</v>
      </c>
      <c r="B6663" t="s">
        <v>9013</v>
      </c>
      <c r="C6663">
        <v>2012</v>
      </c>
      <c r="D6663" s="1">
        <v>41129</v>
      </c>
      <c r="E6663" s="1">
        <v>41190</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3">
      <c r="A6664">
        <v>6663</v>
      </c>
      <c r="B6664" t="s">
        <v>9013</v>
      </c>
      <c r="C6664">
        <v>2012</v>
      </c>
      <c r="D6664" s="1">
        <v>41129</v>
      </c>
      <c r="E6664" s="1">
        <v>41190</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3">
      <c r="A6665">
        <v>6664</v>
      </c>
      <c r="B6665" t="s">
        <v>9014</v>
      </c>
      <c r="C6665">
        <v>2014</v>
      </c>
      <c r="D6665" s="1">
        <v>41939</v>
      </c>
      <c r="E6665" s="1">
        <v>41681</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3">
      <c r="A6666">
        <v>6665</v>
      </c>
      <c r="B6666" t="s">
        <v>9014</v>
      </c>
      <c r="C6666">
        <v>2014</v>
      </c>
      <c r="D6666" s="1">
        <v>41939</v>
      </c>
      <c r="E6666" s="1">
        <v>41681</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3">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3">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3">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3">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3">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3">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3">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3">
      <c r="A6674">
        <v>6673</v>
      </c>
      <c r="B6674" t="s">
        <v>9019</v>
      </c>
      <c r="C6674">
        <v>2012</v>
      </c>
      <c r="D6674" s="1">
        <v>41222</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3">
      <c r="A6675">
        <v>6674</v>
      </c>
      <c r="B6675" t="s">
        <v>9020</v>
      </c>
      <c r="C6675">
        <v>2012</v>
      </c>
      <c r="D6675" s="1">
        <v>41038</v>
      </c>
      <c r="E6675" s="1">
        <v>41252</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3">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3">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3">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3">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3">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3">
      <c r="A6681">
        <v>6680</v>
      </c>
      <c r="B6681" t="s">
        <v>9027</v>
      </c>
      <c r="C6681">
        <v>2014</v>
      </c>
      <c r="D6681" s="1">
        <v>41707</v>
      </c>
      <c r="E6681" s="1">
        <v>41860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3">
      <c r="A6682">
        <v>6681</v>
      </c>
      <c r="B6682" t="s">
        <v>9027</v>
      </c>
      <c r="C6682">
        <v>2014</v>
      </c>
      <c r="D6682" s="1">
        <v>41707</v>
      </c>
      <c r="E6682" s="1">
        <v>41860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3">
      <c r="A6683">
        <v>6682</v>
      </c>
      <c r="B6683" t="s">
        <v>9027</v>
      </c>
      <c r="C6683">
        <v>2014</v>
      </c>
      <c r="D6683" s="1">
        <v>41707</v>
      </c>
      <c r="E6683" s="1">
        <v>41860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3">
      <c r="A6684">
        <v>6683</v>
      </c>
      <c r="B6684" t="s">
        <v>9028</v>
      </c>
      <c r="C6684">
        <v>2014</v>
      </c>
      <c r="D6684" s="1">
        <v>41671</v>
      </c>
      <c r="E6684" s="1">
        <v>41699</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3">
      <c r="A6685">
        <v>6684</v>
      </c>
      <c r="B6685" t="s">
        <v>9029</v>
      </c>
      <c r="C6685">
        <v>2011</v>
      </c>
      <c r="D6685" s="1">
        <v>40674</v>
      </c>
      <c r="E6685" s="1">
        <v>40827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3">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3">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3">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3">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3">
      <c r="A6690">
        <v>6689</v>
      </c>
      <c r="B6690" t="s">
        <v>9032</v>
      </c>
      <c r="C6690">
        <v>2014</v>
      </c>
      <c r="D6690" s="1">
        <v>41946</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3">
      <c r="A6691">
        <v>6690</v>
      </c>
      <c r="B6691" t="s">
        <v>9033</v>
      </c>
      <c r="C6691">
        <v>2014</v>
      </c>
      <c r="D6691" s="1">
        <v>41710</v>
      </c>
      <c r="E6691" s="1">
        <v>41924</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3">
      <c r="A6692">
        <v>6691</v>
      </c>
      <c r="B6692" t="s">
        <v>9034</v>
      </c>
      <c r="C6692">
        <v>2014</v>
      </c>
      <c r="D6692" s="1">
        <v>41647</v>
      </c>
      <c r="E6692" s="1">
        <v>41798</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3">
      <c r="A6693">
        <v>6692</v>
      </c>
      <c r="B6693" t="s">
        <v>9034</v>
      </c>
      <c r="C6693">
        <v>2014</v>
      </c>
      <c r="D6693" s="1">
        <v>41647</v>
      </c>
      <c r="E6693" s="1">
        <v>41798</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3">
      <c r="A6694">
        <v>6693</v>
      </c>
      <c r="B6694" t="s">
        <v>9035</v>
      </c>
      <c r="C6694">
        <v>2014</v>
      </c>
      <c r="D6694" s="1">
        <v>41981</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3">
      <c r="A6695">
        <v>6694</v>
      </c>
      <c r="B6695" t="s">
        <v>9036</v>
      </c>
      <c r="C6695">
        <v>2014</v>
      </c>
      <c r="D6695" s="1">
        <v>41649</v>
      </c>
      <c r="E6695" s="1">
        <v>41708</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3">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3">
      <c r="A6697">
        <v>6696</v>
      </c>
      <c r="B6697" t="s">
        <v>9038</v>
      </c>
      <c r="C6697">
        <v>2013</v>
      </c>
      <c r="D6697" s="1">
        <v>41345</v>
      </c>
      <c r="E6697" s="1">
        <v>41498</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3">
      <c r="A6698">
        <v>6697</v>
      </c>
      <c r="B6698" t="s">
        <v>9038</v>
      </c>
      <c r="C6698">
        <v>2013</v>
      </c>
      <c r="D6698" s="1">
        <v>41345</v>
      </c>
      <c r="E6698" s="1">
        <v>41498</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3">
      <c r="A6699">
        <v>6698</v>
      </c>
      <c r="B6699" t="s">
        <v>9038</v>
      </c>
      <c r="C6699">
        <v>2013</v>
      </c>
      <c r="D6699" s="1">
        <v>41345</v>
      </c>
      <c r="E6699" s="1">
        <v>41498</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3">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3">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3">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3">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3">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3">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3">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3">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3">
      <c r="A6708">
        <v>6707</v>
      </c>
      <c r="B6708" t="s">
        <v>9044</v>
      </c>
      <c r="C6708">
        <v>2013</v>
      </c>
      <c r="D6708" s="1">
        <v>41587</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3">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3">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3">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3">
      <c r="A6712">
        <v>6711</v>
      </c>
      <c r="B6712" t="s">
        <v>9050</v>
      </c>
      <c r="C6712">
        <v>2013</v>
      </c>
      <c r="D6712" s="1">
        <v>41559</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3">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3">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3">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3">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3">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3">
      <c r="A6718">
        <v>6717</v>
      </c>
      <c r="B6718" t="s">
        <v>9053</v>
      </c>
      <c r="C6718">
        <v>2013</v>
      </c>
      <c r="D6718" s="1">
        <v>41521</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3">
      <c r="A6719">
        <v>6718</v>
      </c>
      <c r="B6719" t="s">
        <v>9053</v>
      </c>
      <c r="C6719">
        <v>2013</v>
      </c>
      <c r="D6719" s="1">
        <v>41521</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3">
      <c r="A6720">
        <v>6719</v>
      </c>
      <c r="B6720" t="s">
        <v>9053</v>
      </c>
      <c r="C6720">
        <v>2013</v>
      </c>
      <c r="D6720" s="1">
        <v>41521</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3">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3">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3">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3">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3">
      <c r="A6725">
        <v>6724</v>
      </c>
      <c r="B6725" t="s">
        <v>9057</v>
      </c>
      <c r="C6725">
        <v>2014</v>
      </c>
      <c r="D6725" s="1">
        <v>41768</v>
      </c>
      <c r="E6725" s="1">
        <v>41829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3">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3">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3">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3">
      <c r="A6729">
        <v>6728</v>
      </c>
      <c r="B6729" t="s">
        <v>9059</v>
      </c>
      <c r="C6729">
        <v>2014</v>
      </c>
      <c r="D6729" s="1">
        <v>41951</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3">
      <c r="A6730">
        <v>6729</v>
      </c>
      <c r="B6730" t="s">
        <v>9060</v>
      </c>
      <c r="C6730">
        <v>2013</v>
      </c>
      <c r="D6730" s="1">
        <v>41405</v>
      </c>
      <c r="E6730" s="1">
        <v>41558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3">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3">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3">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3">
      <c r="A6734">
        <v>6733</v>
      </c>
      <c r="B6734" t="s">
        <v>9062</v>
      </c>
      <c r="C6734">
        <v>2011</v>
      </c>
      <c r="D6734" s="1">
        <v>40640</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3">
      <c r="A6735">
        <v>6734</v>
      </c>
      <c r="B6735" t="s">
        <v>9062</v>
      </c>
      <c r="C6735">
        <v>2011</v>
      </c>
      <c r="D6735" s="1">
        <v>40640</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3">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3">
      <c r="A6737">
        <v>6736</v>
      </c>
      <c r="B6737" t="s">
        <v>9064</v>
      </c>
      <c r="C6737">
        <v>2013</v>
      </c>
      <c r="D6737" s="1">
        <v>41582</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3">
      <c r="A6738">
        <v>6737</v>
      </c>
      <c r="B6738" t="s">
        <v>9064</v>
      </c>
      <c r="C6738">
        <v>2013</v>
      </c>
      <c r="D6738" s="1">
        <v>41582</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3">
      <c r="A6739">
        <v>6738</v>
      </c>
      <c r="B6739" t="s">
        <v>9064</v>
      </c>
      <c r="C6739">
        <v>2013</v>
      </c>
      <c r="D6739" s="1">
        <v>41582</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3">
      <c r="A6740">
        <v>6739</v>
      </c>
      <c r="B6740" t="s">
        <v>9064</v>
      </c>
      <c r="C6740">
        <v>2013</v>
      </c>
      <c r="D6740" s="1">
        <v>41582</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3">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3">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3">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3">
      <c r="A6744">
        <v>6743</v>
      </c>
      <c r="B6744" t="s">
        <v>9066</v>
      </c>
      <c r="C6744">
        <v>2014</v>
      </c>
      <c r="D6744" s="1">
        <v>41827</v>
      </c>
      <c r="E6744" s="1">
        <v>41980</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3">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3">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3">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3">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3">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3">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3">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3">
      <c r="A6752">
        <v>6751</v>
      </c>
      <c r="B6752" t="s">
        <v>9071</v>
      </c>
      <c r="C6752">
        <v>2013</v>
      </c>
      <c r="D6752" s="1">
        <v>41454</v>
      </c>
      <c r="E6752" s="1">
        <v>41281</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3">
      <c r="A6753">
        <v>6752</v>
      </c>
      <c r="B6753" t="s">
        <v>9071</v>
      </c>
      <c r="C6753">
        <v>2013</v>
      </c>
      <c r="D6753" s="1">
        <v>41454</v>
      </c>
      <c r="E6753" s="1">
        <v>41281</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3">
      <c r="A6754">
        <v>6753</v>
      </c>
      <c r="B6754" t="s">
        <v>9071</v>
      </c>
      <c r="C6754">
        <v>2013</v>
      </c>
      <c r="D6754" s="1">
        <v>41454</v>
      </c>
      <c r="E6754" s="1">
        <v>41281</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3">
      <c r="A6755">
        <v>6754</v>
      </c>
      <c r="B6755" t="s">
        <v>9071</v>
      </c>
      <c r="C6755">
        <v>2013</v>
      </c>
      <c r="D6755" s="1">
        <v>41454</v>
      </c>
      <c r="E6755" s="1">
        <v>41281</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3">
      <c r="A6756">
        <v>6755</v>
      </c>
      <c r="B6756" t="s">
        <v>9071</v>
      </c>
      <c r="C6756">
        <v>2013</v>
      </c>
      <c r="D6756" s="1">
        <v>41454</v>
      </c>
      <c r="E6756" s="1">
        <v>41281</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3">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3">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3">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3">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3">
      <c r="A6761">
        <v>6760</v>
      </c>
      <c r="B6761" t="s">
        <v>9075</v>
      </c>
      <c r="C6761">
        <v>2014</v>
      </c>
      <c r="D6761" s="1">
        <v>41710</v>
      </c>
      <c r="E6761" s="1">
        <v>41894</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3">
      <c r="A6762">
        <v>6761</v>
      </c>
      <c r="B6762" t="s">
        <v>9076</v>
      </c>
      <c r="C6762">
        <v>2014</v>
      </c>
      <c r="D6762" s="1">
        <v>41817</v>
      </c>
      <c r="E6762" s="1">
        <v>41646</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3">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3">
      <c r="A6764">
        <v>6763</v>
      </c>
      <c r="B6764" t="s">
        <v>9078</v>
      </c>
      <c r="C6764">
        <v>2013</v>
      </c>
      <c r="D6764" s="1">
        <v>41342</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3">
      <c r="A6765">
        <v>6764</v>
      </c>
      <c r="B6765" t="s">
        <v>9078</v>
      </c>
      <c r="C6765">
        <v>2013</v>
      </c>
      <c r="D6765" s="1">
        <v>41342</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3">
      <c r="A6766">
        <v>6765</v>
      </c>
      <c r="B6766" t="s">
        <v>9078</v>
      </c>
      <c r="C6766">
        <v>2013</v>
      </c>
      <c r="D6766" s="1">
        <v>41342</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3">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3">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3">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3">
      <c r="A6770">
        <v>6769</v>
      </c>
      <c r="B6770" t="s">
        <v>9082</v>
      </c>
      <c r="C6770">
        <v>2011</v>
      </c>
      <c r="D6770" s="1">
        <v>40885</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3">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3">
      <c r="A6772">
        <v>6771</v>
      </c>
      <c r="B6772" t="s">
        <v>9084</v>
      </c>
      <c r="C6772">
        <v>2014</v>
      </c>
      <c r="D6772" s="1">
        <v>41924</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3">
      <c r="A6773">
        <v>6772</v>
      </c>
      <c r="B6773" t="s">
        <v>9084</v>
      </c>
      <c r="C6773">
        <v>2014</v>
      </c>
      <c r="D6773" s="1">
        <v>41924</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3">
      <c r="A6774">
        <v>6773</v>
      </c>
      <c r="B6774" t="s">
        <v>9085</v>
      </c>
      <c r="C6774">
        <v>2013</v>
      </c>
      <c r="D6774" s="1">
        <v>41405</v>
      </c>
      <c r="E6774" s="1">
        <v>41528</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3">
      <c r="A6775">
        <v>6774</v>
      </c>
      <c r="B6775" t="s">
        <v>9085</v>
      </c>
      <c r="C6775">
        <v>2013</v>
      </c>
      <c r="D6775" s="1">
        <v>41405</v>
      </c>
      <c r="E6775" s="1">
        <v>41528</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3">
      <c r="A6776">
        <v>6775</v>
      </c>
      <c r="B6776" t="s">
        <v>9085</v>
      </c>
      <c r="C6776">
        <v>2013</v>
      </c>
      <c r="D6776" s="1">
        <v>41405</v>
      </c>
      <c r="E6776" s="1">
        <v>41528</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3">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3">
      <c r="A6778">
        <v>6777</v>
      </c>
      <c r="B6778" t="s">
        <v>9089</v>
      </c>
      <c r="C6778">
        <v>2013</v>
      </c>
      <c r="D6778" s="1">
        <v>41434</v>
      </c>
      <c r="E6778" s="1">
        <v>41617</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3">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3">
      <c r="A6780">
        <v>6779</v>
      </c>
      <c r="B6780" t="s">
        <v>9091</v>
      </c>
      <c r="C6780">
        <v>2013</v>
      </c>
      <c r="D6780" s="1">
        <v>41373</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3">
      <c r="A6781">
        <v>6780</v>
      </c>
      <c r="B6781" t="s">
        <v>9091</v>
      </c>
      <c r="C6781">
        <v>2013</v>
      </c>
      <c r="D6781" s="1">
        <v>41373</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3">
      <c r="A6782">
        <v>6781</v>
      </c>
      <c r="B6782" t="s">
        <v>9091</v>
      </c>
      <c r="C6782">
        <v>2013</v>
      </c>
      <c r="D6782" s="1">
        <v>41373</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3">
      <c r="A6783">
        <v>6782</v>
      </c>
      <c r="B6783" t="s">
        <v>9091</v>
      </c>
      <c r="C6783">
        <v>2013</v>
      </c>
      <c r="D6783" s="1">
        <v>41373</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3">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3">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3">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3">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3">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3">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3">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3">
      <c r="A6791">
        <v>6790</v>
      </c>
      <c r="B6791" t="s">
        <v>9096</v>
      </c>
      <c r="C6791">
        <v>2012</v>
      </c>
      <c r="D6791" s="1">
        <v>41099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3">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3">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3">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3">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3">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3">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3">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3">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3">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3">
      <c r="A6801">
        <v>6800</v>
      </c>
      <c r="B6801" t="s">
        <v>9106</v>
      </c>
      <c r="C6801">
        <v>2013</v>
      </c>
      <c r="D6801" s="1">
        <v>41634</v>
      </c>
      <c r="E6801" s="1">
        <v>41671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3">
      <c r="A6802">
        <v>6801</v>
      </c>
      <c r="B6802" t="s">
        <v>9106</v>
      </c>
      <c r="C6802">
        <v>2013</v>
      </c>
      <c r="D6802" s="1">
        <v>41634</v>
      </c>
      <c r="E6802" s="1">
        <v>41671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3">
      <c r="A6803">
        <v>6802</v>
      </c>
      <c r="B6803" t="s">
        <v>9106</v>
      </c>
      <c r="C6803">
        <v>2013</v>
      </c>
      <c r="D6803" s="1">
        <v>41634</v>
      </c>
      <c r="E6803" s="1">
        <v>41671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3">
      <c r="A6804">
        <v>6803</v>
      </c>
      <c r="B6804" t="s">
        <v>9106</v>
      </c>
      <c r="C6804">
        <v>2013</v>
      </c>
      <c r="D6804" s="1">
        <v>41634</v>
      </c>
      <c r="E6804" s="1">
        <v>41671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3">
      <c r="A6805">
        <v>6804</v>
      </c>
      <c r="B6805" t="s">
        <v>9106</v>
      </c>
      <c r="C6805">
        <v>2013</v>
      </c>
      <c r="D6805" s="1">
        <v>41634</v>
      </c>
      <c r="E6805" s="1">
        <v>41671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3">
      <c r="A6806">
        <v>6805</v>
      </c>
      <c r="B6806" t="s">
        <v>9107</v>
      </c>
      <c r="C6806">
        <v>2011</v>
      </c>
      <c r="D6806" s="1">
        <v>40673</v>
      </c>
      <c r="E6806" s="1">
        <v>40704</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3">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3">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3">
      <c r="A6809">
        <v>6808</v>
      </c>
      <c r="B6809" t="s">
        <v>9110</v>
      </c>
      <c r="C6809">
        <v>2012</v>
      </c>
      <c r="D6809" s="1">
        <v>40999</v>
      </c>
      <c r="E6809" s="1">
        <v>41033</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3">
      <c r="A6810">
        <v>6809</v>
      </c>
      <c r="B6810" t="s">
        <v>9110</v>
      </c>
      <c r="C6810">
        <v>2012</v>
      </c>
      <c r="D6810" s="1">
        <v>40999</v>
      </c>
      <c r="E6810" s="1">
        <v>41033</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3">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3">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3">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3">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3">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3">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3">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3">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3">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3">
      <c r="A6820">
        <v>6819</v>
      </c>
      <c r="B6820" t="s">
        <v>9115</v>
      </c>
      <c r="C6820">
        <v>2014</v>
      </c>
      <c r="D6820" s="1">
        <v>42002</v>
      </c>
      <c r="E6820" s="1">
        <v>42036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3">
      <c r="A6821">
        <v>6820</v>
      </c>
      <c r="B6821" t="s">
        <v>9115</v>
      </c>
      <c r="C6821">
        <v>2014</v>
      </c>
      <c r="D6821" s="1">
        <v>42002</v>
      </c>
      <c r="E6821" s="1">
        <v>42036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3">
      <c r="A6822">
        <v>6821</v>
      </c>
      <c r="B6822" t="s">
        <v>9115</v>
      </c>
      <c r="C6822">
        <v>2014</v>
      </c>
      <c r="D6822" s="1">
        <v>42002</v>
      </c>
      <c r="E6822" s="1">
        <v>42036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3">
      <c r="A6823">
        <v>6822</v>
      </c>
      <c r="B6823" t="s">
        <v>9115</v>
      </c>
      <c r="C6823">
        <v>2014</v>
      </c>
      <c r="D6823" s="1">
        <v>42002</v>
      </c>
      <c r="E6823" s="1">
        <v>42036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3">
      <c r="A6824">
        <v>6823</v>
      </c>
      <c r="B6824" t="s">
        <v>9116</v>
      </c>
      <c r="C6824">
        <v>2014</v>
      </c>
      <c r="D6824" s="1">
        <v>41709</v>
      </c>
      <c r="E6824" s="1">
        <v>41862</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3">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3">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3">
      <c r="A6827">
        <v>6826</v>
      </c>
      <c r="B6827" t="s">
        <v>9118</v>
      </c>
      <c r="C6827">
        <v>2013</v>
      </c>
      <c r="D6827" s="1">
        <v>41343</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3">
      <c r="A6828">
        <v>6827</v>
      </c>
      <c r="B6828" t="s">
        <v>9118</v>
      </c>
      <c r="C6828">
        <v>2013</v>
      </c>
      <c r="D6828" s="1">
        <v>41343</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3">
      <c r="A6829">
        <v>6828</v>
      </c>
      <c r="B6829" t="s">
        <v>9118</v>
      </c>
      <c r="C6829">
        <v>2013</v>
      </c>
      <c r="D6829" s="1">
        <v>41343</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3">
      <c r="A6830">
        <v>6829</v>
      </c>
      <c r="B6830" t="s">
        <v>9118</v>
      </c>
      <c r="C6830">
        <v>2013</v>
      </c>
      <c r="D6830" s="1">
        <v>41343</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3">
      <c r="A6831">
        <v>6830</v>
      </c>
      <c r="B6831" t="s">
        <v>9118</v>
      </c>
      <c r="C6831">
        <v>2013</v>
      </c>
      <c r="D6831" s="1">
        <v>41343</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3">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3">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3">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3">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3">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3">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3">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3">
      <c r="A6839">
        <v>6838</v>
      </c>
      <c r="B6839" t="s">
        <v>9126</v>
      </c>
      <c r="C6839">
        <v>2012</v>
      </c>
      <c r="D6839" s="1">
        <v>41067</v>
      </c>
      <c r="E6839" s="1">
        <v>41250</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3">
      <c r="A6840">
        <v>6839</v>
      </c>
      <c r="B6840" t="s">
        <v>9127</v>
      </c>
      <c r="C6840">
        <v>2014</v>
      </c>
      <c r="D6840" s="1">
        <v>41792</v>
      </c>
      <c r="E6840" s="1">
        <v>41914</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3">
      <c r="A6841">
        <v>6840</v>
      </c>
      <c r="B6841" t="s">
        <v>9127</v>
      </c>
      <c r="C6841">
        <v>2014</v>
      </c>
      <c r="D6841" s="1">
        <v>41792</v>
      </c>
      <c r="E6841" s="1">
        <v>41914</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3">
      <c r="A6842">
        <v>6841</v>
      </c>
      <c r="B6842" t="s">
        <v>9128</v>
      </c>
      <c r="C6842">
        <v>2012</v>
      </c>
      <c r="D6842" s="1">
        <v>41072</v>
      </c>
      <c r="E6842" s="1">
        <v>41102</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3">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3">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3">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3">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3">
      <c r="A6847">
        <v>6846</v>
      </c>
      <c r="B6847" t="s">
        <v>9132</v>
      </c>
      <c r="C6847">
        <v>2011</v>
      </c>
      <c r="D6847" s="1">
        <v>40701</v>
      </c>
      <c r="E6847" s="1">
        <v>40884</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3">
      <c r="A6848">
        <v>6847</v>
      </c>
      <c r="B6848" t="s">
        <v>9134</v>
      </c>
      <c r="C6848">
        <v>2013</v>
      </c>
      <c r="D6848" s="1">
        <v>41552</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3">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3">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3">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3">
      <c r="A6852">
        <v>6851</v>
      </c>
      <c r="B6852" t="s">
        <v>9138</v>
      </c>
      <c r="C6852">
        <v>2013</v>
      </c>
      <c r="D6852" s="1">
        <v>41487</v>
      </c>
      <c r="E6852" s="1">
        <v>41609</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3">
      <c r="A6853">
        <v>6852</v>
      </c>
      <c r="B6853" t="s">
        <v>9138</v>
      </c>
      <c r="C6853">
        <v>2013</v>
      </c>
      <c r="D6853" s="1">
        <v>41487</v>
      </c>
      <c r="E6853" s="1">
        <v>41609</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3">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3">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3">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3">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3">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3">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3">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3">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3">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3">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3">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3">
      <c r="A6865">
        <v>6864</v>
      </c>
      <c r="B6865" t="s">
        <v>9141</v>
      </c>
      <c r="C6865">
        <v>2014</v>
      </c>
      <c r="D6865" s="1">
        <v>41682</v>
      </c>
      <c r="E6865" s="1">
        <v>41894</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3">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3">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3">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3">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3">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3">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3">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3">
      <c r="A6873">
        <v>6872</v>
      </c>
      <c r="B6873" t="s">
        <v>9143</v>
      </c>
      <c r="C6873">
        <v>2013</v>
      </c>
      <c r="D6873" s="1">
        <v>41437</v>
      </c>
      <c r="E6873" s="1">
        <v>41529</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3">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3">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3">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3">
      <c r="A6877">
        <v>6876</v>
      </c>
      <c r="B6877" t="s">
        <v>9147</v>
      </c>
      <c r="C6877">
        <v>2013</v>
      </c>
      <c r="D6877" s="1">
        <v>41434</v>
      </c>
      <c r="E6877" s="1">
        <v>41587</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3">
      <c r="A6878">
        <v>6877</v>
      </c>
      <c r="B6878" t="s">
        <v>9147</v>
      </c>
      <c r="C6878">
        <v>2013</v>
      </c>
      <c r="D6878" s="1">
        <v>41434</v>
      </c>
      <c r="E6878" s="1">
        <v>41587</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3">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3">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3">
      <c r="A6881">
        <v>6880</v>
      </c>
      <c r="B6881" t="s">
        <v>9149</v>
      </c>
      <c r="C6881">
        <v>2012</v>
      </c>
      <c r="D6881" s="1">
        <v>40920</v>
      </c>
      <c r="E6881" s="1">
        <v>41041</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3">
      <c r="A6882">
        <v>6881</v>
      </c>
      <c r="B6882" t="s">
        <v>9149</v>
      </c>
      <c r="C6882">
        <v>2012</v>
      </c>
      <c r="D6882" s="1">
        <v>40920</v>
      </c>
      <c r="E6882" s="1">
        <v>41041</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3">
      <c r="A6883">
        <v>6882</v>
      </c>
      <c r="B6883" t="s">
        <v>9149</v>
      </c>
      <c r="C6883">
        <v>2012</v>
      </c>
      <c r="D6883" s="1">
        <v>40920</v>
      </c>
      <c r="E6883" s="1">
        <v>41041</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3">
      <c r="A6884">
        <v>6883</v>
      </c>
      <c r="B6884" t="s">
        <v>9149</v>
      </c>
      <c r="C6884">
        <v>2012</v>
      </c>
      <c r="D6884" s="1">
        <v>40920</v>
      </c>
      <c r="E6884" s="1">
        <v>41041</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3">
      <c r="A6885">
        <v>6884</v>
      </c>
      <c r="B6885" t="s">
        <v>9149</v>
      </c>
      <c r="C6885">
        <v>2012</v>
      </c>
      <c r="D6885" s="1">
        <v>40920</v>
      </c>
      <c r="E6885" s="1">
        <v>41041</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3">
      <c r="A6886">
        <v>6885</v>
      </c>
      <c r="B6886" t="s">
        <v>9150</v>
      </c>
      <c r="C6886">
        <v>2012</v>
      </c>
      <c r="D6886" s="1">
        <v>41060</v>
      </c>
      <c r="E6886" s="1">
        <v>41005</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3">
      <c r="A6887">
        <v>6886</v>
      </c>
      <c r="B6887" t="s">
        <v>9151</v>
      </c>
      <c r="C6887">
        <v>2014</v>
      </c>
      <c r="D6887" s="1">
        <v>41952</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3">
      <c r="A6888">
        <v>6887</v>
      </c>
      <c r="B6888" t="s">
        <v>9151</v>
      </c>
      <c r="C6888">
        <v>2014</v>
      </c>
      <c r="D6888" s="1">
        <v>41952</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3">
      <c r="A6889">
        <v>6888</v>
      </c>
      <c r="B6889" t="s">
        <v>9152</v>
      </c>
      <c r="C6889">
        <v>2014</v>
      </c>
      <c r="D6889" s="1">
        <v>41755</v>
      </c>
      <c r="E6889" s="1">
        <v>41703</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3">
      <c r="A6890">
        <v>6889</v>
      </c>
      <c r="B6890" t="s">
        <v>9152</v>
      </c>
      <c r="C6890">
        <v>2014</v>
      </c>
      <c r="D6890" s="1">
        <v>41755</v>
      </c>
      <c r="E6890" s="1">
        <v>41703</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3">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3">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3">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3">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3">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3">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3">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3">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3">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3">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3">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3">
      <c r="A6902">
        <v>6901</v>
      </c>
      <c r="B6902" t="s">
        <v>9156</v>
      </c>
      <c r="C6902">
        <v>2012</v>
      </c>
      <c r="D6902" s="1">
        <v>41099</v>
      </c>
      <c r="E6902" s="1">
        <v>41222</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3">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3">
      <c r="A6904">
        <v>6903</v>
      </c>
      <c r="B6904" t="s">
        <v>9158</v>
      </c>
      <c r="C6904">
        <v>2014</v>
      </c>
      <c r="D6904" s="1">
        <v>41707</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3">
      <c r="A6905">
        <v>6904</v>
      </c>
      <c r="B6905" t="s">
        <v>9158</v>
      </c>
      <c r="C6905">
        <v>2014</v>
      </c>
      <c r="D6905" s="1">
        <v>41707</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3">
      <c r="A6906">
        <v>6905</v>
      </c>
      <c r="B6906" t="s">
        <v>9158</v>
      </c>
      <c r="C6906">
        <v>2014</v>
      </c>
      <c r="D6906" s="1">
        <v>41707</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3">
      <c r="A6907">
        <v>6906</v>
      </c>
      <c r="B6907" t="s">
        <v>9161</v>
      </c>
      <c r="C6907">
        <v>2014</v>
      </c>
      <c r="D6907" s="1">
        <v>41832</v>
      </c>
      <c r="E6907" s="1">
        <v>41894</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3">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3">
      <c r="A6909">
        <v>6908</v>
      </c>
      <c r="B6909" t="s">
        <v>9163</v>
      </c>
      <c r="C6909">
        <v>2013</v>
      </c>
      <c r="D6909" s="1">
        <v>41545</v>
      </c>
      <c r="E6909" s="1">
        <v>41374</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3">
      <c r="A6910">
        <v>6909</v>
      </c>
      <c r="B6910" t="s">
        <v>9164</v>
      </c>
      <c r="C6910">
        <v>2014</v>
      </c>
      <c r="D6910" s="1">
        <v>41955</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3">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3">
      <c r="A6912">
        <v>6911</v>
      </c>
      <c r="B6912" t="s">
        <v>9166</v>
      </c>
      <c r="C6912">
        <v>2014</v>
      </c>
      <c r="D6912" s="1">
        <v>41850</v>
      </c>
      <c r="E6912" s="1">
        <v>41706</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3">
      <c r="A6913">
        <v>6912</v>
      </c>
      <c r="B6913" t="s">
        <v>9167</v>
      </c>
      <c r="C6913">
        <v>2014</v>
      </c>
      <c r="D6913" s="1">
        <v>41678</v>
      </c>
      <c r="E6913" s="1">
        <v>41798</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3">
      <c r="A6914">
        <v>6913</v>
      </c>
      <c r="B6914" t="s">
        <v>9168</v>
      </c>
      <c r="C6914">
        <v>2014</v>
      </c>
      <c r="D6914" s="1">
        <v>41703</v>
      </c>
      <c r="E6914" s="1">
        <v>41795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3">
      <c r="A6915">
        <v>6914</v>
      </c>
      <c r="B6915" t="s">
        <v>9169</v>
      </c>
      <c r="C6915">
        <v>2012</v>
      </c>
      <c r="D6915" s="1">
        <v>41249</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3">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3">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3">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3">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3">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3">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3">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3">
      <c r="A6923">
        <v>6922</v>
      </c>
      <c r="B6923" t="s">
        <v>9176</v>
      </c>
      <c r="C6923">
        <v>2014</v>
      </c>
      <c r="D6923" s="1">
        <v>41763</v>
      </c>
      <c r="E6923" s="1">
        <v>41947</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3">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3">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3">
      <c r="A6926">
        <v>6925</v>
      </c>
      <c r="B6926" t="s">
        <v>9178</v>
      </c>
      <c r="C6926">
        <v>2012</v>
      </c>
      <c r="D6926" s="1">
        <v>41243</v>
      </c>
      <c r="E6926" s="1">
        <v>41011</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3">
      <c r="A6927">
        <v>6926</v>
      </c>
      <c r="B6927" t="s">
        <v>9178</v>
      </c>
      <c r="C6927">
        <v>2012</v>
      </c>
      <c r="D6927" s="1">
        <v>41243</v>
      </c>
      <c r="E6927" s="1">
        <v>41011</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3">
      <c r="A6928">
        <v>6927</v>
      </c>
      <c r="B6928" t="s">
        <v>9179</v>
      </c>
      <c r="C6928">
        <v>2013</v>
      </c>
      <c r="D6928" s="1">
        <v>41484</v>
      </c>
      <c r="E6928" s="1">
        <v>41372</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3">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3">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3">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3">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3">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3">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3">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3">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3">
      <c r="A6937">
        <v>6936</v>
      </c>
      <c r="B6937" t="s">
        <v>9184</v>
      </c>
      <c r="C6937">
        <v>2014</v>
      </c>
      <c r="D6937" s="1">
        <v>41651</v>
      </c>
      <c r="E6937" s="1">
        <v>41741</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3">
      <c r="A6938">
        <v>6937</v>
      </c>
      <c r="B6938" t="s">
        <v>9185</v>
      </c>
      <c r="C6938">
        <v>2013</v>
      </c>
      <c r="D6938" s="1">
        <v>41342</v>
      </c>
      <c r="E6938" s="1">
        <v>41403</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3">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3">
      <c r="A6940">
        <v>6939</v>
      </c>
      <c r="B6940" t="s">
        <v>9189</v>
      </c>
      <c r="C6940">
        <v>2013</v>
      </c>
      <c r="D6940" s="1">
        <v>41436</v>
      </c>
      <c r="E6940" s="1">
        <v>41558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3">
      <c r="A6941">
        <v>6940</v>
      </c>
      <c r="B6941" t="s">
        <v>9192</v>
      </c>
      <c r="C6941">
        <v>2014</v>
      </c>
      <c r="D6941" s="1">
        <v>41817</v>
      </c>
      <c r="E6941" s="1">
        <v>41646</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3">
      <c r="A6942">
        <v>6941</v>
      </c>
      <c r="B6942" t="s">
        <v>9192</v>
      </c>
      <c r="C6942">
        <v>2014</v>
      </c>
      <c r="D6942" s="1">
        <v>41817</v>
      </c>
      <c r="E6942" s="1">
        <v>41646</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3">
      <c r="A6943">
        <v>6942</v>
      </c>
      <c r="B6943" t="s">
        <v>9192</v>
      </c>
      <c r="C6943">
        <v>2014</v>
      </c>
      <c r="D6943" s="1">
        <v>41817</v>
      </c>
      <c r="E6943" s="1">
        <v>41646</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3">
      <c r="A6944">
        <v>6943</v>
      </c>
      <c r="B6944" t="s">
        <v>9192</v>
      </c>
      <c r="C6944">
        <v>2014</v>
      </c>
      <c r="D6944" s="1">
        <v>41817</v>
      </c>
      <c r="E6944" s="1">
        <v>41646</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3">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3">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3">
      <c r="A6947">
        <v>6946</v>
      </c>
      <c r="B6947" t="s">
        <v>9197</v>
      </c>
      <c r="C6947">
        <v>2013</v>
      </c>
      <c r="D6947" s="1">
        <v>41284</v>
      </c>
      <c r="E6947" s="1">
        <v>41404</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3">
      <c r="A6948">
        <v>6947</v>
      </c>
      <c r="B6948" t="s">
        <v>9198</v>
      </c>
      <c r="C6948">
        <v>2012</v>
      </c>
      <c r="D6948" s="1">
        <v>41163</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3">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3">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3">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3">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3">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3">
      <c r="A6954">
        <v>6953</v>
      </c>
      <c r="B6954" t="s">
        <v>9204</v>
      </c>
      <c r="C6954">
        <v>2012</v>
      </c>
      <c r="D6954" s="1">
        <v>40949</v>
      </c>
      <c r="E6954" s="1">
        <v>40978</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3">
      <c r="A6955">
        <v>6954</v>
      </c>
      <c r="B6955" t="s">
        <v>9204</v>
      </c>
      <c r="C6955">
        <v>2012</v>
      </c>
      <c r="D6955" s="1">
        <v>40949</v>
      </c>
      <c r="E6955" s="1">
        <v>40978</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3">
      <c r="A6956">
        <v>6955</v>
      </c>
      <c r="B6956" t="s">
        <v>9204</v>
      </c>
      <c r="C6956">
        <v>2012</v>
      </c>
      <c r="D6956" s="1">
        <v>40949</v>
      </c>
      <c r="E6956" s="1">
        <v>40978</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3">
      <c r="A6957">
        <v>6956</v>
      </c>
      <c r="B6957" t="s">
        <v>9205</v>
      </c>
      <c r="C6957">
        <v>2012</v>
      </c>
      <c r="D6957" s="1">
        <v>41024</v>
      </c>
      <c r="E6957" s="1">
        <v>40944</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3">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3">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3">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3">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3">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3">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3">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3">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3">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3">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3">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3">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3">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3">
      <c r="A6971">
        <v>6970</v>
      </c>
      <c r="B6971" t="s">
        <v>9213</v>
      </c>
      <c r="C6971">
        <v>2013</v>
      </c>
      <c r="D6971" s="1">
        <v>41548</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3">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3">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3">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3">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3">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3">
      <c r="A6977">
        <v>6976</v>
      </c>
      <c r="B6977" t="s">
        <v>9216</v>
      </c>
      <c r="C6977">
        <v>2012</v>
      </c>
      <c r="D6977" s="1">
        <v>41088</v>
      </c>
      <c r="E6977" s="1">
        <v>40946</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3">
      <c r="A6978">
        <v>6977</v>
      </c>
      <c r="B6978" t="s">
        <v>9216</v>
      </c>
      <c r="C6978">
        <v>2012</v>
      </c>
      <c r="D6978" s="1">
        <v>41088</v>
      </c>
      <c r="E6978" s="1">
        <v>40946</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3">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3">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3">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3">
      <c r="A6982">
        <v>6981</v>
      </c>
      <c r="B6982" t="s">
        <v>9220</v>
      </c>
      <c r="C6982">
        <v>2011</v>
      </c>
      <c r="D6982" s="1">
        <v>40735</v>
      </c>
      <c r="E6982" s="1">
        <v>40766</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3">
      <c r="A6983">
        <v>6982</v>
      </c>
      <c r="B6983" t="s">
        <v>9220</v>
      </c>
      <c r="C6983">
        <v>2011</v>
      </c>
      <c r="D6983" s="1">
        <v>40735</v>
      </c>
      <c r="E6983" s="1">
        <v>40766</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3">
      <c r="A6984">
        <v>6983</v>
      </c>
      <c r="B6984" t="s">
        <v>9221</v>
      </c>
      <c r="C6984">
        <v>2013</v>
      </c>
      <c r="D6984" s="1">
        <v>41314</v>
      </c>
      <c r="E6984" s="1">
        <v>41434</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3">
      <c r="A6985">
        <v>6984</v>
      </c>
      <c r="B6985" t="s">
        <v>9221</v>
      </c>
      <c r="C6985">
        <v>2013</v>
      </c>
      <c r="D6985" s="1">
        <v>41314</v>
      </c>
      <c r="E6985" s="1">
        <v>41434</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3">
      <c r="A6986">
        <v>6985</v>
      </c>
      <c r="B6986" t="s">
        <v>9221</v>
      </c>
      <c r="C6986">
        <v>2013</v>
      </c>
      <c r="D6986" s="1">
        <v>41314</v>
      </c>
      <c r="E6986" s="1">
        <v>41434</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3">
      <c r="A6987">
        <v>6986</v>
      </c>
      <c r="B6987" t="s">
        <v>9221</v>
      </c>
      <c r="C6987">
        <v>2013</v>
      </c>
      <c r="D6987" s="1">
        <v>41314</v>
      </c>
      <c r="E6987" s="1">
        <v>41434</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3">
      <c r="A6988">
        <v>6987</v>
      </c>
      <c r="B6988" t="s">
        <v>9221</v>
      </c>
      <c r="C6988">
        <v>2013</v>
      </c>
      <c r="D6988" s="1">
        <v>41314</v>
      </c>
      <c r="E6988" s="1">
        <v>41434</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3">
      <c r="A6989">
        <v>6988</v>
      </c>
      <c r="B6989" t="s">
        <v>9221</v>
      </c>
      <c r="C6989">
        <v>2013</v>
      </c>
      <c r="D6989" s="1">
        <v>41314</v>
      </c>
      <c r="E6989" s="1">
        <v>41434</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3">
      <c r="A6990">
        <v>6989</v>
      </c>
      <c r="B6990" t="s">
        <v>9222</v>
      </c>
      <c r="C6990">
        <v>2014</v>
      </c>
      <c r="D6990" s="1">
        <v>41984</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3">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3">
      <c r="A6992">
        <v>6991</v>
      </c>
      <c r="B6992" t="s">
        <v>9227</v>
      </c>
      <c r="C6992">
        <v>2012</v>
      </c>
      <c r="D6992" s="1">
        <v>41132</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3">
      <c r="A6993">
        <v>6992</v>
      </c>
      <c r="B6993" t="s">
        <v>9227</v>
      </c>
      <c r="C6993">
        <v>2012</v>
      </c>
      <c r="D6993" s="1">
        <v>41132</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3">
      <c r="A6994">
        <v>6993</v>
      </c>
      <c r="B6994" t="s">
        <v>9227</v>
      </c>
      <c r="C6994">
        <v>2012</v>
      </c>
      <c r="D6994" s="1">
        <v>41132</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3">
      <c r="A6995">
        <v>6994</v>
      </c>
      <c r="B6995" t="s">
        <v>9227</v>
      </c>
      <c r="C6995">
        <v>2012</v>
      </c>
      <c r="D6995" s="1">
        <v>41132</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3">
      <c r="A6996">
        <v>6995</v>
      </c>
      <c r="B6996" t="s">
        <v>9227</v>
      </c>
      <c r="C6996">
        <v>2012</v>
      </c>
      <c r="D6996" s="1">
        <v>41132</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3">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3">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3">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3">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3">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3">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3">
      <c r="A7003">
        <v>7002</v>
      </c>
      <c r="B7003" t="s">
        <v>9232</v>
      </c>
      <c r="C7003">
        <v>2012</v>
      </c>
      <c r="D7003" s="1">
        <v>40998</v>
      </c>
      <c r="E7003" s="1">
        <v>40972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3">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3">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3">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3">
      <c r="A7007">
        <v>7006</v>
      </c>
      <c r="B7007" t="s">
        <v>9236</v>
      </c>
      <c r="C7007">
        <v>2012</v>
      </c>
      <c r="D7007" s="1">
        <v>40919</v>
      </c>
      <c r="E7007" s="1">
        <v>41040</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3">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3">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3">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3">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3">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3">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3">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3">
      <c r="A7015">
        <v>7014</v>
      </c>
      <c r="B7015" t="s">
        <v>9240</v>
      </c>
      <c r="C7015">
        <v>2014</v>
      </c>
      <c r="D7015" s="1">
        <v>41924</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3">
      <c r="A7016">
        <v>7015</v>
      </c>
      <c r="B7016" t="s">
        <v>9241</v>
      </c>
      <c r="C7016">
        <v>2011</v>
      </c>
      <c r="D7016" s="1">
        <v>40850</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3">
      <c r="A7017">
        <v>7016</v>
      </c>
      <c r="B7017" t="s">
        <v>9241</v>
      </c>
      <c r="C7017">
        <v>2011</v>
      </c>
      <c r="D7017" s="1">
        <v>40850</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3">
      <c r="A7018">
        <v>7017</v>
      </c>
      <c r="B7018" t="s">
        <v>9241</v>
      </c>
      <c r="C7018">
        <v>2011</v>
      </c>
      <c r="D7018" s="1">
        <v>40850</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3">
      <c r="A7019">
        <v>7018</v>
      </c>
      <c r="B7019" t="s">
        <v>9241</v>
      </c>
      <c r="C7019">
        <v>2011</v>
      </c>
      <c r="D7019" s="1">
        <v>40850</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3">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3">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3">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3">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3">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3">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3">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3">
      <c r="A7027">
        <v>7026</v>
      </c>
      <c r="B7027" t="s">
        <v>9246</v>
      </c>
      <c r="C7027">
        <v>2014</v>
      </c>
      <c r="D7027" s="1">
        <v>41822</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3">
      <c r="A7028">
        <v>7027</v>
      </c>
      <c r="B7028" t="s">
        <v>9246</v>
      </c>
      <c r="C7028">
        <v>2014</v>
      </c>
      <c r="D7028" s="1">
        <v>41822</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3">
      <c r="A7029">
        <v>7028</v>
      </c>
      <c r="B7029" t="s">
        <v>9247</v>
      </c>
      <c r="C7029">
        <v>2014</v>
      </c>
      <c r="D7029" s="1">
        <v>41669</v>
      </c>
      <c r="E7029" s="1">
        <v>41792</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3">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3">
      <c r="A7031">
        <v>7030</v>
      </c>
      <c r="B7031" t="s">
        <v>9249</v>
      </c>
      <c r="C7031">
        <v>2013</v>
      </c>
      <c r="D7031" s="1">
        <v>41619</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3">
      <c r="A7032">
        <v>7031</v>
      </c>
      <c r="B7032" t="s">
        <v>9249</v>
      </c>
      <c r="C7032">
        <v>2013</v>
      </c>
      <c r="D7032" s="1">
        <v>41619</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3">
      <c r="A7033">
        <v>7032</v>
      </c>
      <c r="B7033" t="s">
        <v>9249</v>
      </c>
      <c r="C7033">
        <v>2013</v>
      </c>
      <c r="D7033" s="1">
        <v>41619</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3">
      <c r="A7034">
        <v>7033</v>
      </c>
      <c r="B7034" t="s">
        <v>9249</v>
      </c>
      <c r="C7034">
        <v>2013</v>
      </c>
      <c r="D7034" s="1">
        <v>41619</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3">
      <c r="A7035">
        <v>7034</v>
      </c>
      <c r="B7035" t="s">
        <v>9249</v>
      </c>
      <c r="C7035">
        <v>2013</v>
      </c>
      <c r="D7035" s="1">
        <v>41619</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3">
      <c r="A7036">
        <v>7035</v>
      </c>
      <c r="B7036" t="s">
        <v>9249</v>
      </c>
      <c r="C7036">
        <v>2013</v>
      </c>
      <c r="D7036" s="1">
        <v>41619</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3">
      <c r="A7037">
        <v>7036</v>
      </c>
      <c r="B7037" t="s">
        <v>9250</v>
      </c>
      <c r="C7037">
        <v>2014</v>
      </c>
      <c r="D7037" s="1">
        <v>41923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3">
      <c r="A7038">
        <v>7037</v>
      </c>
      <c r="B7038" t="s">
        <v>9251</v>
      </c>
      <c r="C7038">
        <v>2011</v>
      </c>
      <c r="D7038" s="1">
        <v>40579</v>
      </c>
      <c r="E7038" s="1">
        <v>40638</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3">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3">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3">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3">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3">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3">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3">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3">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3">
      <c r="A7047">
        <v>7046</v>
      </c>
      <c r="B7047" t="s">
        <v>9257</v>
      </c>
      <c r="C7047">
        <v>2013</v>
      </c>
      <c r="D7047" s="1">
        <v>41375</v>
      </c>
      <c r="E7047" s="1">
        <v>41558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3">
      <c r="A7048">
        <v>7047</v>
      </c>
      <c r="B7048" t="s">
        <v>9258</v>
      </c>
      <c r="C7048">
        <v>2011</v>
      </c>
      <c r="D7048" s="1">
        <v>40759</v>
      </c>
      <c r="E7048" s="1">
        <v>40881</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3">
      <c r="A7049">
        <v>7048</v>
      </c>
      <c r="B7049" t="s">
        <v>9258</v>
      </c>
      <c r="C7049">
        <v>2011</v>
      </c>
      <c r="D7049" s="1">
        <v>40759</v>
      </c>
      <c r="E7049" s="1">
        <v>40881</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3">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3">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3">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3">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3">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3">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3">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3">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3">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3">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3">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3">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3">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3">
      <c r="A7063">
        <v>7062</v>
      </c>
      <c r="B7063" t="s">
        <v>9264</v>
      </c>
      <c r="C7063">
        <v>2012</v>
      </c>
      <c r="D7063" s="1">
        <v>40970</v>
      </c>
      <c r="E7063" s="1">
        <v>41031</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3">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3">
      <c r="A7065">
        <v>7064</v>
      </c>
      <c r="B7065" t="s">
        <v>9266</v>
      </c>
      <c r="C7065">
        <v>2014</v>
      </c>
      <c r="D7065" s="1">
        <v>41648</v>
      </c>
      <c r="E7065" s="1">
        <v>41799</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3">
      <c r="A7066">
        <v>7065</v>
      </c>
      <c r="B7066" t="s">
        <v>9267</v>
      </c>
      <c r="C7066">
        <v>2014</v>
      </c>
      <c r="D7066" s="1">
        <v>41761</v>
      </c>
      <c r="E7066" s="1">
        <v>41914</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3">
      <c r="A7067">
        <v>7066</v>
      </c>
      <c r="B7067" t="s">
        <v>9268</v>
      </c>
      <c r="C7067">
        <v>2011</v>
      </c>
      <c r="D7067" s="1">
        <v>40706</v>
      </c>
      <c r="E7067" s="1">
        <v>40767</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3">
      <c r="A7068">
        <v>7067</v>
      </c>
      <c r="B7068" t="s">
        <v>9269</v>
      </c>
      <c r="C7068">
        <v>2013</v>
      </c>
      <c r="D7068" s="1">
        <v>41425</v>
      </c>
      <c r="E7068" s="1">
        <v>41370</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3">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3">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3">
      <c r="A7071">
        <v>7070</v>
      </c>
      <c r="B7071" t="s">
        <v>9271</v>
      </c>
      <c r="C7071">
        <v>2011</v>
      </c>
      <c r="D7071" s="1">
        <v>40794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3">
      <c r="A7072">
        <v>7071</v>
      </c>
      <c r="B7072" t="s">
        <v>9272</v>
      </c>
      <c r="C7072">
        <v>2013</v>
      </c>
      <c r="D7072" s="1">
        <v>41434</v>
      </c>
      <c r="E7072" s="1">
        <v>41587</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3">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3">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3">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3">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3">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3">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3">
      <c r="A7079">
        <v>7078</v>
      </c>
      <c r="B7079" t="s">
        <v>9275</v>
      </c>
      <c r="C7079">
        <v>2013</v>
      </c>
      <c r="D7079" s="1">
        <v>41342</v>
      </c>
      <c r="E7079" s="1">
        <v>41464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3">
      <c r="A7080">
        <v>7079</v>
      </c>
      <c r="B7080" t="s">
        <v>9275</v>
      </c>
      <c r="C7080">
        <v>2013</v>
      </c>
      <c r="D7080" s="1">
        <v>41342</v>
      </c>
      <c r="E7080" s="1">
        <v>41464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3">
      <c r="A7081">
        <v>7080</v>
      </c>
      <c r="B7081" t="s">
        <v>9275</v>
      </c>
      <c r="C7081">
        <v>2013</v>
      </c>
      <c r="D7081" s="1">
        <v>41342</v>
      </c>
      <c r="E7081" s="1">
        <v>41464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3">
      <c r="A7082">
        <v>7081</v>
      </c>
      <c r="B7082" t="s">
        <v>9275</v>
      </c>
      <c r="C7082">
        <v>2013</v>
      </c>
      <c r="D7082" s="1">
        <v>41342</v>
      </c>
      <c r="E7082" s="1">
        <v>41464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3">
      <c r="A7083">
        <v>7082</v>
      </c>
      <c r="B7083" t="s">
        <v>9275</v>
      </c>
      <c r="C7083">
        <v>2013</v>
      </c>
      <c r="D7083" s="1">
        <v>41342</v>
      </c>
      <c r="E7083" s="1">
        <v>41464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3">
      <c r="A7084">
        <v>7083</v>
      </c>
      <c r="B7084" t="s">
        <v>9275</v>
      </c>
      <c r="C7084">
        <v>2013</v>
      </c>
      <c r="D7084" s="1">
        <v>41342</v>
      </c>
      <c r="E7084" s="1">
        <v>41464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3">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3">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3">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3">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3">
      <c r="A7089">
        <v>7088</v>
      </c>
      <c r="B7089" t="s">
        <v>9278</v>
      </c>
      <c r="C7089">
        <v>2014</v>
      </c>
      <c r="D7089" s="1">
        <v>41737</v>
      </c>
      <c r="E7089" s="1">
        <v>41828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3">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3">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3">
      <c r="A7092">
        <v>7091</v>
      </c>
      <c r="B7092" t="s">
        <v>9281</v>
      </c>
      <c r="C7092">
        <v>2012</v>
      </c>
      <c r="D7092" s="1">
        <v>41153</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3">
      <c r="A7093">
        <v>7092</v>
      </c>
      <c r="B7093" t="s">
        <v>9281</v>
      </c>
      <c r="C7093">
        <v>2012</v>
      </c>
      <c r="D7093" s="1">
        <v>41153</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3">
      <c r="A7094">
        <v>7093</v>
      </c>
      <c r="B7094" t="s">
        <v>9281</v>
      </c>
      <c r="C7094">
        <v>2012</v>
      </c>
      <c r="D7094" s="1">
        <v>41153</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3">
      <c r="A7095">
        <v>7094</v>
      </c>
      <c r="B7095" t="s">
        <v>9281</v>
      </c>
      <c r="C7095">
        <v>2012</v>
      </c>
      <c r="D7095" s="1">
        <v>41153</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3">
      <c r="A7096">
        <v>7095</v>
      </c>
      <c r="B7096" t="s">
        <v>9282</v>
      </c>
      <c r="C7096">
        <v>2012</v>
      </c>
      <c r="D7096" s="1">
        <v>41154</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3">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3">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3">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3">
      <c r="A7100">
        <v>7099</v>
      </c>
      <c r="B7100" t="s">
        <v>9284</v>
      </c>
      <c r="C7100">
        <v>2014</v>
      </c>
      <c r="D7100" s="1">
        <v>41831</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3">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3">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3">
      <c r="A7103">
        <v>7102</v>
      </c>
      <c r="B7103" t="s">
        <v>9287</v>
      </c>
      <c r="C7103">
        <v>2013</v>
      </c>
      <c r="D7103" s="1">
        <v>41313</v>
      </c>
      <c r="E7103" s="1">
        <v>41433</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3">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3">
      <c r="A7105">
        <v>7104</v>
      </c>
      <c r="B7105" t="s">
        <v>9289</v>
      </c>
      <c r="C7105">
        <v>2014</v>
      </c>
      <c r="D7105" s="1">
        <v>41768</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3">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3">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3">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3">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3">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3">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3">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3">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3">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3">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3">
      <c r="A7116">
        <v>7115</v>
      </c>
      <c r="B7116" t="s">
        <v>9292</v>
      </c>
      <c r="C7116">
        <v>2013</v>
      </c>
      <c r="D7116" s="1">
        <v>41430</v>
      </c>
      <c r="E7116" s="1">
        <v>41460</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3">
      <c r="A7117">
        <v>7116</v>
      </c>
      <c r="B7117" t="s">
        <v>9292</v>
      </c>
      <c r="C7117">
        <v>2013</v>
      </c>
      <c r="D7117" s="1">
        <v>41430</v>
      </c>
      <c r="E7117" s="1">
        <v>41460</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3">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3">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3">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3">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3">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3">
      <c r="A7123">
        <v>7122</v>
      </c>
      <c r="B7123" t="s">
        <v>9297</v>
      </c>
      <c r="C7123">
        <v>2014</v>
      </c>
      <c r="D7123" s="1">
        <v>41682</v>
      </c>
      <c r="E7123" s="1">
        <v>41894</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3">
      <c r="A7124">
        <v>7123</v>
      </c>
      <c r="B7124" t="s">
        <v>9297</v>
      </c>
      <c r="C7124">
        <v>2014</v>
      </c>
      <c r="D7124" s="1">
        <v>41682</v>
      </c>
      <c r="E7124" s="1">
        <v>41894</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3">
      <c r="A7125">
        <v>7124</v>
      </c>
      <c r="B7125" t="s">
        <v>9298</v>
      </c>
      <c r="C7125">
        <v>2012</v>
      </c>
      <c r="D7125" s="1">
        <v>41160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3">
      <c r="A7126">
        <v>7125</v>
      </c>
      <c r="B7126" t="s">
        <v>9298</v>
      </c>
      <c r="C7126">
        <v>2012</v>
      </c>
      <c r="D7126" s="1">
        <v>41160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3">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3">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3">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3">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3">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3">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3">
      <c r="A7133">
        <v>7132</v>
      </c>
      <c r="B7133" t="s">
        <v>9302</v>
      </c>
      <c r="C7133">
        <v>2014</v>
      </c>
      <c r="D7133" s="1">
        <v>41970</v>
      </c>
      <c r="E7133" s="1">
        <v>41682</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3">
      <c r="A7134">
        <v>7133</v>
      </c>
      <c r="B7134" t="s">
        <v>9302</v>
      </c>
      <c r="C7134">
        <v>2014</v>
      </c>
      <c r="D7134" s="1">
        <v>41970</v>
      </c>
      <c r="E7134" s="1">
        <v>41682</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3">
      <c r="A7135">
        <v>7134</v>
      </c>
      <c r="B7135" t="s">
        <v>9302</v>
      </c>
      <c r="C7135">
        <v>2014</v>
      </c>
      <c r="D7135" s="1">
        <v>41970</v>
      </c>
      <c r="E7135" s="1">
        <v>41682</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3">
      <c r="A7136">
        <v>7135</v>
      </c>
      <c r="B7136" t="s">
        <v>9302</v>
      </c>
      <c r="C7136">
        <v>2014</v>
      </c>
      <c r="D7136" s="1">
        <v>41970</v>
      </c>
      <c r="E7136" s="1">
        <v>41682</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3">
      <c r="A7137">
        <v>7136</v>
      </c>
      <c r="B7137" t="s">
        <v>9302</v>
      </c>
      <c r="C7137">
        <v>2014</v>
      </c>
      <c r="D7137" s="1">
        <v>41970</v>
      </c>
      <c r="E7137" s="1">
        <v>41682</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3">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3">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3">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3">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3">
      <c r="A7142">
        <v>7141</v>
      </c>
      <c r="B7142" t="s">
        <v>9304</v>
      </c>
      <c r="C7142">
        <v>2014</v>
      </c>
      <c r="D7142" s="1">
        <v>41860</v>
      </c>
      <c r="E7142" s="1">
        <v>41860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3">
      <c r="A7143">
        <v>7142</v>
      </c>
      <c r="B7143" t="s">
        <v>9304</v>
      </c>
      <c r="C7143">
        <v>2014</v>
      </c>
      <c r="D7143" s="1">
        <v>41860</v>
      </c>
      <c r="E7143" s="1">
        <v>41860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3">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3">
      <c r="A7145">
        <v>7144</v>
      </c>
      <c r="B7145" t="s">
        <v>9307</v>
      </c>
      <c r="C7145">
        <v>2014</v>
      </c>
      <c r="D7145" s="1">
        <v>41976</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3">
      <c r="A7146">
        <v>7145</v>
      </c>
      <c r="B7146" t="s">
        <v>9307</v>
      </c>
      <c r="C7146">
        <v>2014</v>
      </c>
      <c r="D7146" s="1">
        <v>41976</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3">
      <c r="A7147">
        <v>7146</v>
      </c>
      <c r="B7147" t="s">
        <v>9307</v>
      </c>
      <c r="C7147">
        <v>2014</v>
      </c>
      <c r="D7147" s="1">
        <v>41976</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3">
      <c r="A7148">
        <v>7147</v>
      </c>
      <c r="B7148" t="s">
        <v>9307</v>
      </c>
      <c r="C7148">
        <v>2014</v>
      </c>
      <c r="D7148" s="1">
        <v>41976</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3">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3">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3">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3">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3">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3">
      <c r="A7154">
        <v>7153</v>
      </c>
      <c r="B7154" t="s">
        <v>9312</v>
      </c>
      <c r="C7154">
        <v>2011</v>
      </c>
      <c r="D7154" s="1">
        <v>40796</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3">
      <c r="A7155">
        <v>7154</v>
      </c>
      <c r="B7155" t="s">
        <v>9313</v>
      </c>
      <c r="C7155">
        <v>2012</v>
      </c>
      <c r="D7155" s="1">
        <v>41194</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3">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3">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3">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3">
      <c r="A7159">
        <v>7158</v>
      </c>
      <c r="B7159" t="s">
        <v>9316</v>
      </c>
      <c r="C7159">
        <v>2013</v>
      </c>
      <c r="D7159" s="1">
        <v>41362</v>
      </c>
      <c r="E7159" s="1">
        <v>41278</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3">
      <c r="A7160">
        <v>7159</v>
      </c>
      <c r="B7160" t="s">
        <v>9316</v>
      </c>
      <c r="C7160">
        <v>2013</v>
      </c>
      <c r="D7160" s="1">
        <v>41362</v>
      </c>
      <c r="E7160" s="1">
        <v>41278</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3">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3">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3">
      <c r="A7163">
        <v>7162</v>
      </c>
      <c r="B7163" t="s">
        <v>9320</v>
      </c>
      <c r="C7163">
        <v>2011</v>
      </c>
      <c r="D7163" s="1">
        <v>40640</v>
      </c>
      <c r="E7163" s="1">
        <v>40793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3">
      <c r="A7164">
        <v>7163</v>
      </c>
      <c r="B7164" t="s">
        <v>9320</v>
      </c>
      <c r="C7164">
        <v>2011</v>
      </c>
      <c r="D7164" s="1">
        <v>40640</v>
      </c>
      <c r="E7164" s="1">
        <v>40793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3">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3">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3">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3">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3">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3">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3">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3">
      <c r="A7172">
        <v>7171</v>
      </c>
      <c r="B7172" t="s">
        <v>9324</v>
      </c>
      <c r="C7172">
        <v>2014</v>
      </c>
      <c r="D7172" s="1">
        <v>41892</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3">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3">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3">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3">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3">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3">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3">
      <c r="A7179">
        <v>7178</v>
      </c>
      <c r="B7179" t="s">
        <v>9327</v>
      </c>
      <c r="C7179">
        <v>2014</v>
      </c>
      <c r="D7179" s="1">
        <v>41764</v>
      </c>
      <c r="E7179" s="1">
        <v>41948</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3">
      <c r="A7180">
        <v>7179</v>
      </c>
      <c r="B7180" t="s">
        <v>9327</v>
      </c>
      <c r="C7180">
        <v>2014</v>
      </c>
      <c r="D7180" s="1">
        <v>41764</v>
      </c>
      <c r="E7180" s="1">
        <v>41948</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3">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3">
      <c r="A7182">
        <v>7181</v>
      </c>
      <c r="B7182" t="s">
        <v>9329</v>
      </c>
      <c r="C7182">
        <v>2011</v>
      </c>
      <c r="D7182" s="1">
        <v>40725</v>
      </c>
      <c r="E7182" s="1">
        <v>40756</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3">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3">
      <c r="A7184">
        <v>7183</v>
      </c>
      <c r="B7184" t="s">
        <v>9331</v>
      </c>
      <c r="C7184">
        <v>2014</v>
      </c>
      <c r="D7184" s="1">
        <v>41644</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3">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3">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3">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3">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3">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3">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3">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3">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3">
      <c r="A7193">
        <v>7192</v>
      </c>
      <c r="B7193" t="s">
        <v>9335</v>
      </c>
      <c r="C7193">
        <v>2013</v>
      </c>
      <c r="D7193" s="1">
        <v>41315</v>
      </c>
      <c r="E7193" s="1">
        <v>41465</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3">
      <c r="A7194">
        <v>7193</v>
      </c>
      <c r="B7194" t="s">
        <v>9335</v>
      </c>
      <c r="C7194">
        <v>2013</v>
      </c>
      <c r="D7194" s="1">
        <v>41315</v>
      </c>
      <c r="E7194" s="1">
        <v>41465</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3">
      <c r="A7195">
        <v>7194</v>
      </c>
      <c r="B7195" t="s">
        <v>9336</v>
      </c>
      <c r="C7195">
        <v>2013</v>
      </c>
      <c r="D7195" s="1">
        <v>41610</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3">
      <c r="A7196">
        <v>7195</v>
      </c>
      <c r="B7196" t="s">
        <v>9336</v>
      </c>
      <c r="C7196">
        <v>2013</v>
      </c>
      <c r="D7196" s="1">
        <v>41610</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3">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3">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3">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3">
      <c r="A7200">
        <v>7199</v>
      </c>
      <c r="B7200" t="s">
        <v>9339</v>
      </c>
      <c r="C7200">
        <v>2012</v>
      </c>
      <c r="D7200" s="1">
        <v>41221</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3">
      <c r="A7201">
        <v>7200</v>
      </c>
      <c r="B7201" t="s">
        <v>9339</v>
      </c>
      <c r="C7201">
        <v>2012</v>
      </c>
      <c r="D7201" s="1">
        <v>41221</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3">
      <c r="A7202">
        <v>7201</v>
      </c>
      <c r="B7202" t="s">
        <v>9340</v>
      </c>
      <c r="C7202">
        <v>2013</v>
      </c>
      <c r="D7202" s="1">
        <v>41606</v>
      </c>
      <c r="E7202" s="1">
        <v>41376</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3">
      <c r="A7203">
        <v>7202</v>
      </c>
      <c r="B7203" t="s">
        <v>9340</v>
      </c>
      <c r="C7203">
        <v>2013</v>
      </c>
      <c r="D7203" s="1">
        <v>41606</v>
      </c>
      <c r="E7203" s="1">
        <v>41376</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3">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3">
      <c r="A7205">
        <v>7204</v>
      </c>
      <c r="B7205" t="s">
        <v>9344</v>
      </c>
      <c r="C7205">
        <v>2011</v>
      </c>
      <c r="D7205" s="1">
        <v>40906</v>
      </c>
      <c r="E7205" s="1">
        <v>40940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3">
      <c r="A7206">
        <v>7205</v>
      </c>
      <c r="B7206" t="s">
        <v>9345</v>
      </c>
      <c r="C7206">
        <v>2012</v>
      </c>
      <c r="D7206" s="1">
        <v>41191</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3">
      <c r="A7207">
        <v>7206</v>
      </c>
      <c r="B7207" t="s">
        <v>9346</v>
      </c>
      <c r="C7207">
        <v>2014</v>
      </c>
      <c r="D7207" s="1">
        <v>41708</v>
      </c>
      <c r="E7207" s="1">
        <v>41830</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3">
      <c r="A7208">
        <v>7207</v>
      </c>
      <c r="B7208" t="s">
        <v>9346</v>
      </c>
      <c r="C7208">
        <v>2014</v>
      </c>
      <c r="D7208" s="1">
        <v>41708</v>
      </c>
      <c r="E7208" s="1">
        <v>41830</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3">
      <c r="A7209">
        <v>7208</v>
      </c>
      <c r="B7209" t="s">
        <v>9347</v>
      </c>
      <c r="C7209">
        <v>2013</v>
      </c>
      <c r="D7209" s="1">
        <v>41617</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3">
      <c r="A7210">
        <v>7209</v>
      </c>
      <c r="B7210" t="s">
        <v>9347</v>
      </c>
      <c r="C7210">
        <v>2013</v>
      </c>
      <c r="D7210" s="1">
        <v>41617</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3">
      <c r="A7211">
        <v>7210</v>
      </c>
      <c r="B7211" t="s">
        <v>9347</v>
      </c>
      <c r="C7211">
        <v>2013</v>
      </c>
      <c r="D7211" s="1">
        <v>41617</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3">
      <c r="A7212">
        <v>7211</v>
      </c>
      <c r="B7212" t="s">
        <v>9348</v>
      </c>
      <c r="C7212">
        <v>2013</v>
      </c>
      <c r="D7212" s="1">
        <v>41339</v>
      </c>
      <c r="E7212" s="1">
        <v>41461</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3">
      <c r="A7213">
        <v>7212</v>
      </c>
      <c r="B7213" t="s">
        <v>9348</v>
      </c>
      <c r="C7213">
        <v>2013</v>
      </c>
      <c r="D7213" s="1">
        <v>41339</v>
      </c>
      <c r="E7213" s="1">
        <v>41461</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3">
      <c r="A7214">
        <v>7213</v>
      </c>
      <c r="B7214" t="s">
        <v>9348</v>
      </c>
      <c r="C7214">
        <v>2013</v>
      </c>
      <c r="D7214" s="1">
        <v>41339</v>
      </c>
      <c r="E7214" s="1">
        <v>41461</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3">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3">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3">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3">
      <c r="A7218">
        <v>7217</v>
      </c>
      <c r="B7218" t="s">
        <v>9352</v>
      </c>
      <c r="C7218">
        <v>2012</v>
      </c>
      <c r="D7218" s="1">
        <v>40973</v>
      </c>
      <c r="E7218" s="1">
        <v>41065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3">
      <c r="A7219">
        <v>7218</v>
      </c>
      <c r="B7219" t="s">
        <v>9352</v>
      </c>
      <c r="C7219">
        <v>2012</v>
      </c>
      <c r="D7219" s="1">
        <v>40973</v>
      </c>
      <c r="E7219" s="1">
        <v>41065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3">
      <c r="A7220">
        <v>7219</v>
      </c>
      <c r="B7220" t="s">
        <v>9352</v>
      </c>
      <c r="C7220">
        <v>2012</v>
      </c>
      <c r="D7220" s="1">
        <v>40973</v>
      </c>
      <c r="E7220" s="1">
        <v>41065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3">
      <c r="A7221">
        <v>7220</v>
      </c>
      <c r="B7221" t="s">
        <v>9352</v>
      </c>
      <c r="C7221">
        <v>2012</v>
      </c>
      <c r="D7221" s="1">
        <v>40973</v>
      </c>
      <c r="E7221" s="1">
        <v>41065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3">
      <c r="A7222">
        <v>7221</v>
      </c>
      <c r="B7222" t="s">
        <v>9353</v>
      </c>
      <c r="C7222">
        <v>2014</v>
      </c>
      <c r="D7222" s="1">
        <v>41913</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3">
      <c r="A7223">
        <v>7222</v>
      </c>
      <c r="B7223" t="s">
        <v>9354</v>
      </c>
      <c r="C7223">
        <v>2014</v>
      </c>
      <c r="D7223" s="1">
        <v>41667</v>
      </c>
      <c r="E7223" s="1">
        <v>41641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3">
      <c r="A7224">
        <v>7223</v>
      </c>
      <c r="B7224" t="s">
        <v>9355</v>
      </c>
      <c r="C7224">
        <v>2014</v>
      </c>
      <c r="D7224" s="1">
        <v>41707</v>
      </c>
      <c r="E7224" s="1">
        <v>41829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3">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3">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3">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3">
      <c r="A7228">
        <v>7227</v>
      </c>
      <c r="B7228" t="s">
        <v>9357</v>
      </c>
      <c r="C7228">
        <v>2014</v>
      </c>
      <c r="D7228" s="1">
        <v>41695</v>
      </c>
      <c r="E7228" s="1">
        <v>41642</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3">
      <c r="A7229">
        <v>7228</v>
      </c>
      <c r="B7229" t="s">
        <v>9357</v>
      </c>
      <c r="C7229">
        <v>2014</v>
      </c>
      <c r="D7229" s="1">
        <v>41695</v>
      </c>
      <c r="E7229" s="1">
        <v>41642</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3">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3">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3">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3">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3">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3">
      <c r="A7235">
        <v>7234</v>
      </c>
      <c r="B7235" t="s">
        <v>9360</v>
      </c>
      <c r="C7235">
        <v>2013</v>
      </c>
      <c r="D7235" s="1">
        <v>41520</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3">
      <c r="A7236">
        <v>7235</v>
      </c>
      <c r="B7236" t="s">
        <v>9360</v>
      </c>
      <c r="C7236">
        <v>2013</v>
      </c>
      <c r="D7236" s="1">
        <v>41520</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3">
      <c r="A7237">
        <v>7236</v>
      </c>
      <c r="B7237" t="s">
        <v>9360</v>
      </c>
      <c r="C7237">
        <v>2013</v>
      </c>
      <c r="D7237" s="1">
        <v>41520</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3">
      <c r="A7238">
        <v>7237</v>
      </c>
      <c r="B7238" t="s">
        <v>9361</v>
      </c>
      <c r="C7238">
        <v>2011</v>
      </c>
      <c r="D7238" s="1">
        <v>40736</v>
      </c>
      <c r="E7238" s="1">
        <v>40828</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3">
      <c r="A7239">
        <v>7238</v>
      </c>
      <c r="B7239" t="s">
        <v>9362</v>
      </c>
      <c r="C7239">
        <v>2013</v>
      </c>
      <c r="D7239" s="1">
        <v>41585</v>
      </c>
      <c r="E7239" s="1">
        <v>41585</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3">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3">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3">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3">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3">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3">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3">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3">
      <c r="A7247">
        <v>7246</v>
      </c>
      <c r="B7247" t="s">
        <v>9369</v>
      </c>
      <c r="C7247">
        <v>2014</v>
      </c>
      <c r="D7247" s="1">
        <v>41914</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3">
      <c r="A7248">
        <v>7247</v>
      </c>
      <c r="B7248" t="s">
        <v>9370</v>
      </c>
      <c r="C7248">
        <v>2011</v>
      </c>
      <c r="D7248" s="1">
        <v>40605</v>
      </c>
      <c r="E7248" s="1">
        <v>40758</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3">
      <c r="A7249">
        <v>7248</v>
      </c>
      <c r="B7249" t="s">
        <v>9370</v>
      </c>
      <c r="C7249">
        <v>2011</v>
      </c>
      <c r="D7249" s="1">
        <v>40605</v>
      </c>
      <c r="E7249" s="1">
        <v>40758</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3">
      <c r="A7250">
        <v>7249</v>
      </c>
      <c r="B7250" t="s">
        <v>9370</v>
      </c>
      <c r="C7250">
        <v>2011</v>
      </c>
      <c r="D7250" s="1">
        <v>40605</v>
      </c>
      <c r="E7250" s="1">
        <v>40758</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3">
      <c r="A7251">
        <v>7250</v>
      </c>
      <c r="B7251" t="s">
        <v>9371</v>
      </c>
      <c r="C7251">
        <v>2012</v>
      </c>
      <c r="D7251" s="1">
        <v>41005</v>
      </c>
      <c r="E7251" s="1">
        <v>41158</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3">
      <c r="A7252">
        <v>7251</v>
      </c>
      <c r="B7252" t="s">
        <v>9371</v>
      </c>
      <c r="C7252">
        <v>2012</v>
      </c>
      <c r="D7252" s="1">
        <v>41005</v>
      </c>
      <c r="E7252" s="1">
        <v>41158</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3">
      <c r="A7253">
        <v>7252</v>
      </c>
      <c r="B7253" t="s">
        <v>9372</v>
      </c>
      <c r="C7253">
        <v>2013</v>
      </c>
      <c r="D7253" s="1">
        <v>41514</v>
      </c>
      <c r="E7253" s="1">
        <v>41342</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3">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3">
      <c r="A7255">
        <v>7254</v>
      </c>
      <c r="B7255" t="s">
        <v>9376</v>
      </c>
      <c r="C7255">
        <v>2013</v>
      </c>
      <c r="D7255" s="1">
        <v>41425</v>
      </c>
      <c r="E7255" s="1">
        <v>41400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3">
      <c r="A7256">
        <v>7255</v>
      </c>
      <c r="B7256" t="s">
        <v>9376</v>
      </c>
      <c r="C7256">
        <v>2013</v>
      </c>
      <c r="D7256" s="1">
        <v>41425</v>
      </c>
      <c r="E7256" s="1">
        <v>41400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3">
      <c r="A7257">
        <v>7256</v>
      </c>
      <c r="B7257" t="s">
        <v>9376</v>
      </c>
      <c r="C7257">
        <v>2013</v>
      </c>
      <c r="D7257" s="1">
        <v>41425</v>
      </c>
      <c r="E7257" s="1">
        <v>41400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3">
      <c r="A7258">
        <v>7257</v>
      </c>
      <c r="B7258" t="s">
        <v>9376</v>
      </c>
      <c r="C7258">
        <v>2013</v>
      </c>
      <c r="D7258" s="1">
        <v>41425</v>
      </c>
      <c r="E7258" s="1">
        <v>41400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3">
      <c r="A7259">
        <v>7258</v>
      </c>
      <c r="B7259" t="s">
        <v>9376</v>
      </c>
      <c r="C7259">
        <v>2013</v>
      </c>
      <c r="D7259" s="1">
        <v>41425</v>
      </c>
      <c r="E7259" s="1">
        <v>41400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3">
      <c r="A7260">
        <v>7259</v>
      </c>
      <c r="B7260" t="s">
        <v>9376</v>
      </c>
      <c r="C7260">
        <v>2013</v>
      </c>
      <c r="D7260" s="1">
        <v>41425</v>
      </c>
      <c r="E7260" s="1">
        <v>41400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3">
      <c r="A7261">
        <v>7260</v>
      </c>
      <c r="B7261" t="s">
        <v>9376</v>
      </c>
      <c r="C7261">
        <v>2013</v>
      </c>
      <c r="D7261" s="1">
        <v>41425</v>
      </c>
      <c r="E7261" s="1">
        <v>41400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3">
      <c r="A7262">
        <v>7261</v>
      </c>
      <c r="B7262" t="s">
        <v>9376</v>
      </c>
      <c r="C7262">
        <v>2013</v>
      </c>
      <c r="D7262" s="1">
        <v>41425</v>
      </c>
      <c r="E7262" s="1">
        <v>41400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3">
      <c r="A7263">
        <v>7262</v>
      </c>
      <c r="B7263" t="s">
        <v>9377</v>
      </c>
      <c r="C7263">
        <v>2014</v>
      </c>
      <c r="D7263" s="1">
        <v>41949</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3">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3">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3">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3">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3">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3">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3">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3">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3">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3">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3">
      <c r="A7274">
        <v>7273</v>
      </c>
      <c r="B7274" t="s">
        <v>9386</v>
      </c>
      <c r="C7274">
        <v>2013</v>
      </c>
      <c r="D7274" s="1">
        <v>41588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3">
      <c r="A7275">
        <v>7274</v>
      </c>
      <c r="B7275" t="s">
        <v>9386</v>
      </c>
      <c r="C7275">
        <v>2013</v>
      </c>
      <c r="D7275" s="1">
        <v>41588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3">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3">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3">
      <c r="A7278">
        <v>7277</v>
      </c>
      <c r="B7278" t="s">
        <v>9388</v>
      </c>
      <c r="C7278">
        <v>2011</v>
      </c>
      <c r="D7278" s="1">
        <v>40585</v>
      </c>
      <c r="E7278" s="1">
        <v>40705</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3">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3">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3">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3">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3">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3">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3">
      <c r="A7285">
        <v>7284</v>
      </c>
      <c r="B7285" t="s">
        <v>9394</v>
      </c>
      <c r="C7285">
        <v>2014</v>
      </c>
      <c r="D7285" s="1">
        <v>41921</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3">
      <c r="A7286">
        <v>7285</v>
      </c>
      <c r="B7286" t="s">
        <v>9394</v>
      </c>
      <c r="C7286">
        <v>2014</v>
      </c>
      <c r="D7286" s="1">
        <v>41921</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3">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3">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3">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3">
      <c r="A7290">
        <v>7289</v>
      </c>
      <c r="B7290" t="s">
        <v>9397</v>
      </c>
      <c r="C7290">
        <v>2011</v>
      </c>
      <c r="D7290" s="1">
        <v>40583</v>
      </c>
      <c r="E7290" s="1">
        <v>40733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3">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3">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3">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3">
      <c r="A7294">
        <v>7293</v>
      </c>
      <c r="B7294" t="s">
        <v>9399</v>
      </c>
      <c r="C7294">
        <v>2014</v>
      </c>
      <c r="D7294" s="1">
        <v>41771</v>
      </c>
      <c r="E7294" s="1">
        <v>41924</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3">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3">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3">
      <c r="A7297">
        <v>7296</v>
      </c>
      <c r="B7297" t="s">
        <v>9403</v>
      </c>
      <c r="C7297">
        <v>2011</v>
      </c>
      <c r="D7297" s="1">
        <v>40638</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3">
      <c r="A7298">
        <v>7297</v>
      </c>
      <c r="B7298" t="s">
        <v>9403</v>
      </c>
      <c r="C7298">
        <v>2011</v>
      </c>
      <c r="D7298" s="1">
        <v>40638</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3">
      <c r="A7299">
        <v>7298</v>
      </c>
      <c r="B7299" t="s">
        <v>9404</v>
      </c>
      <c r="C7299">
        <v>2012</v>
      </c>
      <c r="D7299" s="1">
        <v>41184</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3">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3">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3">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3">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3">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3">
      <c r="A7305">
        <v>7304</v>
      </c>
      <c r="B7305" t="s">
        <v>9406</v>
      </c>
      <c r="C7305">
        <v>2014</v>
      </c>
      <c r="D7305" s="1">
        <v>41768</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3">
      <c r="A7306">
        <v>7305</v>
      </c>
      <c r="B7306" t="s">
        <v>9406</v>
      </c>
      <c r="C7306">
        <v>2014</v>
      </c>
      <c r="D7306" s="1">
        <v>41768</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3">
      <c r="A7307">
        <v>7306</v>
      </c>
      <c r="B7307" t="s">
        <v>9407</v>
      </c>
      <c r="C7307">
        <v>2011</v>
      </c>
      <c r="D7307" s="1">
        <v>40631</v>
      </c>
      <c r="E7307" s="1">
        <v>40578</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3">
      <c r="A7308">
        <v>7307</v>
      </c>
      <c r="B7308" t="s">
        <v>9408</v>
      </c>
      <c r="C7308">
        <v>2013</v>
      </c>
      <c r="D7308" s="1">
        <v>41436</v>
      </c>
      <c r="E7308" s="1">
        <v>41497</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3">
      <c r="A7309">
        <v>7308</v>
      </c>
      <c r="B7309" t="s">
        <v>9408</v>
      </c>
      <c r="C7309">
        <v>2013</v>
      </c>
      <c r="D7309" s="1">
        <v>41436</v>
      </c>
      <c r="E7309" s="1">
        <v>41497</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3">
      <c r="A7310">
        <v>7309</v>
      </c>
      <c r="B7310" t="s">
        <v>9408</v>
      </c>
      <c r="C7310">
        <v>2013</v>
      </c>
      <c r="D7310" s="1">
        <v>41436</v>
      </c>
      <c r="E7310" s="1">
        <v>41497</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3">
      <c r="A7311">
        <v>7310</v>
      </c>
      <c r="B7311" t="s">
        <v>9409</v>
      </c>
      <c r="C7311">
        <v>2014</v>
      </c>
      <c r="D7311" s="1">
        <v>41949</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3">
      <c r="A7312">
        <v>7311</v>
      </c>
      <c r="B7312" t="s">
        <v>9410</v>
      </c>
      <c r="C7312">
        <v>2012</v>
      </c>
      <c r="D7312" s="1">
        <v>41190</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3">
      <c r="A7313">
        <v>7312</v>
      </c>
      <c r="B7313" t="s">
        <v>9411</v>
      </c>
      <c r="C7313">
        <v>2012</v>
      </c>
      <c r="D7313" s="1">
        <v>41162</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3">
      <c r="A7314">
        <v>7313</v>
      </c>
      <c r="B7314" t="s">
        <v>9411</v>
      </c>
      <c r="C7314">
        <v>2012</v>
      </c>
      <c r="D7314" s="1">
        <v>41162</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3">
      <c r="A7315">
        <v>7314</v>
      </c>
      <c r="B7315" t="s">
        <v>9411</v>
      </c>
      <c r="C7315">
        <v>2012</v>
      </c>
      <c r="D7315" s="1">
        <v>41162</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3">
      <c r="A7316">
        <v>7315</v>
      </c>
      <c r="B7316" t="s">
        <v>9412</v>
      </c>
      <c r="C7316">
        <v>2013</v>
      </c>
      <c r="D7316" s="1">
        <v>41423</v>
      </c>
      <c r="E7316" s="1">
        <v>41339</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3">
      <c r="A7317">
        <v>7316</v>
      </c>
      <c r="B7317" t="s">
        <v>9413</v>
      </c>
      <c r="C7317">
        <v>2014</v>
      </c>
      <c r="D7317" s="1">
        <v>41978</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3">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3">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3">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3">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3">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3">
      <c r="A7323">
        <v>7322</v>
      </c>
      <c r="B7323" t="s">
        <v>9418</v>
      </c>
      <c r="C7323">
        <v>2014</v>
      </c>
      <c r="D7323" s="1">
        <v>41738</v>
      </c>
      <c r="E7323" s="1">
        <v>41860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3">
      <c r="A7324">
        <v>7323</v>
      </c>
      <c r="B7324" t="s">
        <v>9418</v>
      </c>
      <c r="C7324">
        <v>2014</v>
      </c>
      <c r="D7324" s="1">
        <v>41738</v>
      </c>
      <c r="E7324" s="1">
        <v>41860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3">
      <c r="A7325">
        <v>7324</v>
      </c>
      <c r="B7325" t="s">
        <v>9419</v>
      </c>
      <c r="C7325">
        <v>2014</v>
      </c>
      <c r="D7325" s="1">
        <v>41802</v>
      </c>
      <c r="E7325" s="1">
        <v>41894</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3">
      <c r="A7326">
        <v>7325</v>
      </c>
      <c r="B7326" t="s">
        <v>9419</v>
      </c>
      <c r="C7326">
        <v>2014</v>
      </c>
      <c r="D7326" s="1">
        <v>41802</v>
      </c>
      <c r="E7326" s="1">
        <v>41894</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3">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3">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3">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3">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3">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3">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3">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3">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3">
      <c r="A7335">
        <v>7334</v>
      </c>
      <c r="B7335" t="s">
        <v>9425</v>
      </c>
      <c r="C7335">
        <v>2012</v>
      </c>
      <c r="D7335" s="1">
        <v>41217</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3">
      <c r="A7336">
        <v>7335</v>
      </c>
      <c r="B7336" t="s">
        <v>9425</v>
      </c>
      <c r="C7336">
        <v>2012</v>
      </c>
      <c r="D7336" s="1">
        <v>41217</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3">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3">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3">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3">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3">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3">
      <c r="A7342">
        <v>7341</v>
      </c>
      <c r="B7342" t="s">
        <v>9430</v>
      </c>
      <c r="C7342">
        <v>2011</v>
      </c>
      <c r="D7342" s="1">
        <v>40750</v>
      </c>
      <c r="E7342" s="1">
        <v>40551</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3">
      <c r="A7343">
        <v>7342</v>
      </c>
      <c r="B7343" t="s">
        <v>9430</v>
      </c>
      <c r="C7343">
        <v>2011</v>
      </c>
      <c r="D7343" s="1">
        <v>40750</v>
      </c>
      <c r="E7343" s="1">
        <v>40551</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3">
      <c r="A7344">
        <v>7343</v>
      </c>
      <c r="B7344" t="s">
        <v>9430</v>
      </c>
      <c r="C7344">
        <v>2011</v>
      </c>
      <c r="D7344" s="1">
        <v>40750</v>
      </c>
      <c r="E7344" s="1">
        <v>40551</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3">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3">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3">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3">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3">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3">
      <c r="A7350">
        <v>7349</v>
      </c>
      <c r="B7350" t="s">
        <v>9433</v>
      </c>
      <c r="C7350">
        <v>2011</v>
      </c>
      <c r="D7350" s="1">
        <v>40605</v>
      </c>
      <c r="E7350" s="1">
        <v>40727</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3">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3">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3">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3">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3">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3">
      <c r="A7356">
        <v>7355</v>
      </c>
      <c r="B7356" t="s">
        <v>9439</v>
      </c>
      <c r="C7356">
        <v>2014</v>
      </c>
      <c r="D7356" s="1">
        <v>41822</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3">
      <c r="A7357">
        <v>7356</v>
      </c>
      <c r="B7357" t="s">
        <v>9440</v>
      </c>
      <c r="C7357">
        <v>2012</v>
      </c>
      <c r="D7357" s="1">
        <v>41274</v>
      </c>
      <c r="E7357" s="1">
        <v>41306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3">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3">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3">
      <c r="A7360">
        <v>7359</v>
      </c>
      <c r="B7360" t="s">
        <v>9442</v>
      </c>
      <c r="C7360">
        <v>2011</v>
      </c>
      <c r="D7360" s="1">
        <v>40907</v>
      </c>
      <c r="E7360" s="1">
        <v>40969</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3">
      <c r="A7361">
        <v>7360</v>
      </c>
      <c r="B7361" t="s">
        <v>9442</v>
      </c>
      <c r="C7361">
        <v>2011</v>
      </c>
      <c r="D7361" s="1">
        <v>40907</v>
      </c>
      <c r="E7361" s="1">
        <v>40969</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3">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3">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3">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3">
      <c r="A7365">
        <v>7364</v>
      </c>
      <c r="B7365" t="s">
        <v>9444</v>
      </c>
      <c r="C7365">
        <v>2013</v>
      </c>
      <c r="D7365" s="1">
        <v>41607</v>
      </c>
      <c r="E7365" s="1">
        <v>41406</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3">
      <c r="A7366">
        <v>7365</v>
      </c>
      <c r="B7366" t="s">
        <v>9444</v>
      </c>
      <c r="C7366">
        <v>2013</v>
      </c>
      <c r="D7366" s="1">
        <v>41607</v>
      </c>
      <c r="E7366" s="1">
        <v>41406</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3">
      <c r="A7367">
        <v>7366</v>
      </c>
      <c r="B7367" t="s">
        <v>9444</v>
      </c>
      <c r="C7367">
        <v>2013</v>
      </c>
      <c r="D7367" s="1">
        <v>41607</v>
      </c>
      <c r="E7367" s="1">
        <v>41406</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3">
      <c r="A7368">
        <v>7367</v>
      </c>
      <c r="B7368" t="s">
        <v>9444</v>
      </c>
      <c r="C7368">
        <v>2013</v>
      </c>
      <c r="D7368" s="1">
        <v>41607</v>
      </c>
      <c r="E7368" s="1">
        <v>41406</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3">
      <c r="A7369">
        <v>7368</v>
      </c>
      <c r="B7369" t="s">
        <v>9444</v>
      </c>
      <c r="C7369">
        <v>2013</v>
      </c>
      <c r="D7369" s="1">
        <v>41607</v>
      </c>
      <c r="E7369" s="1">
        <v>41406</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3">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3">
      <c r="A7371">
        <v>7370</v>
      </c>
      <c r="B7371" t="s">
        <v>9446</v>
      </c>
      <c r="C7371">
        <v>2012</v>
      </c>
      <c r="D7371" s="1">
        <v>41155</v>
      </c>
      <c r="E7371" s="1">
        <v>41216</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3">
      <c r="A7372">
        <v>7371</v>
      </c>
      <c r="B7372" t="s">
        <v>9447</v>
      </c>
      <c r="C7372">
        <v>2011</v>
      </c>
      <c r="D7372" s="1">
        <v>40844</v>
      </c>
      <c r="E7372" s="1">
        <v>40554</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3">
      <c r="A7373">
        <v>7372</v>
      </c>
      <c r="B7373" t="s">
        <v>9449</v>
      </c>
      <c r="C7373">
        <v>2014</v>
      </c>
      <c r="D7373" s="1">
        <v>41852</v>
      </c>
      <c r="E7373" s="1">
        <v>41913</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3">
      <c r="A7374">
        <v>7373</v>
      </c>
      <c r="B7374" t="s">
        <v>9449</v>
      </c>
      <c r="C7374">
        <v>2014</v>
      </c>
      <c r="D7374" s="1">
        <v>41852</v>
      </c>
      <c r="E7374" s="1">
        <v>41913</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3">
      <c r="A7375">
        <v>7374</v>
      </c>
      <c r="B7375" t="s">
        <v>9449</v>
      </c>
      <c r="C7375">
        <v>2014</v>
      </c>
      <c r="D7375" s="1">
        <v>41852</v>
      </c>
      <c r="E7375" s="1">
        <v>41913</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3">
      <c r="A7376">
        <v>7375</v>
      </c>
      <c r="B7376" t="s">
        <v>9449</v>
      </c>
      <c r="C7376">
        <v>2014</v>
      </c>
      <c r="D7376" s="1">
        <v>41852</v>
      </c>
      <c r="E7376" s="1">
        <v>41913</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3">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3">
      <c r="A7378">
        <v>7377</v>
      </c>
      <c r="B7378" t="s">
        <v>9451</v>
      </c>
      <c r="C7378">
        <v>2014</v>
      </c>
      <c r="D7378" s="1">
        <v>41709</v>
      </c>
      <c r="E7378" s="1">
        <v>41801</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3">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3">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3">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3">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3">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3">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3">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3">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3">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3">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3">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3">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3">
      <c r="A7391">
        <v>7390</v>
      </c>
      <c r="B7391" t="s">
        <v>9455</v>
      </c>
      <c r="C7391">
        <v>2014</v>
      </c>
      <c r="D7391" s="1">
        <v>41973</v>
      </c>
      <c r="E7391" s="1">
        <v>41741</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3">
      <c r="A7392">
        <v>7391</v>
      </c>
      <c r="B7392" t="s">
        <v>9455</v>
      </c>
      <c r="C7392">
        <v>2014</v>
      </c>
      <c r="D7392" s="1">
        <v>41973</v>
      </c>
      <c r="E7392" s="1">
        <v>41741</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3">
      <c r="A7393">
        <v>7392</v>
      </c>
      <c r="B7393" t="s">
        <v>9456</v>
      </c>
      <c r="C7393">
        <v>2014</v>
      </c>
      <c r="D7393" s="1">
        <v>41771</v>
      </c>
      <c r="E7393" s="1">
        <v>41863</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3">
      <c r="A7394">
        <v>7393</v>
      </c>
      <c r="B7394" t="s">
        <v>9457</v>
      </c>
      <c r="C7394">
        <v>2014</v>
      </c>
      <c r="D7394" s="1">
        <v>41703</v>
      </c>
      <c r="E7394" s="1">
        <v>41825</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3">
      <c r="A7395">
        <v>7394</v>
      </c>
      <c r="B7395" t="s">
        <v>9457</v>
      </c>
      <c r="C7395">
        <v>2014</v>
      </c>
      <c r="D7395" s="1">
        <v>41703</v>
      </c>
      <c r="E7395" s="1">
        <v>41825</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3">
      <c r="A7396">
        <v>7395</v>
      </c>
      <c r="B7396" t="s">
        <v>9457</v>
      </c>
      <c r="C7396">
        <v>2014</v>
      </c>
      <c r="D7396" s="1">
        <v>41703</v>
      </c>
      <c r="E7396" s="1">
        <v>41825</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3">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3">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3">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3">
      <c r="A7400">
        <v>7399</v>
      </c>
      <c r="B7400" t="s">
        <v>9460</v>
      </c>
      <c r="C7400">
        <v>2011</v>
      </c>
      <c r="D7400" s="1">
        <v>40884</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3">
      <c r="A7401">
        <v>7400</v>
      </c>
      <c r="B7401" t="s">
        <v>9460</v>
      </c>
      <c r="C7401">
        <v>2011</v>
      </c>
      <c r="D7401" s="1">
        <v>40884</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3">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3">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3">
      <c r="A7404">
        <v>7403</v>
      </c>
      <c r="B7404" t="s">
        <v>9462</v>
      </c>
      <c r="C7404">
        <v>2014</v>
      </c>
      <c r="D7404" s="1">
        <v>41828</v>
      </c>
      <c r="E7404" s="1">
        <v>41951</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3">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3">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3">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3">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3">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3">
      <c r="A7410">
        <v>7409</v>
      </c>
      <c r="B7410" t="s">
        <v>9465</v>
      </c>
      <c r="C7410">
        <v>2013</v>
      </c>
      <c r="D7410" s="1">
        <v>41425</v>
      </c>
      <c r="E7410" s="1">
        <v>41461</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3">
      <c r="A7411">
        <v>7410</v>
      </c>
      <c r="B7411" t="s">
        <v>9466</v>
      </c>
      <c r="C7411">
        <v>2011</v>
      </c>
      <c r="D7411" s="1">
        <v>40759</v>
      </c>
      <c r="E7411" s="1">
        <v>40881</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3">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3">
      <c r="A7413">
        <v>7412</v>
      </c>
      <c r="B7413" t="s">
        <v>9468</v>
      </c>
      <c r="C7413">
        <v>2014</v>
      </c>
      <c r="D7413" s="1">
        <v>41790</v>
      </c>
      <c r="E7413" s="1">
        <v>41735</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3">
      <c r="A7414">
        <v>7413</v>
      </c>
      <c r="B7414" t="s">
        <v>9468</v>
      </c>
      <c r="C7414">
        <v>2014</v>
      </c>
      <c r="D7414" s="1">
        <v>41790</v>
      </c>
      <c r="E7414" s="1">
        <v>41735</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3">
      <c r="A7415">
        <v>7414</v>
      </c>
      <c r="B7415" t="s">
        <v>9468</v>
      </c>
      <c r="C7415">
        <v>2014</v>
      </c>
      <c r="D7415" s="1">
        <v>41790</v>
      </c>
      <c r="E7415" s="1">
        <v>41735</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3">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3">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3">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3">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3">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3">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3">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3">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3">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3">
      <c r="A7425">
        <v>7424</v>
      </c>
      <c r="B7425" t="s">
        <v>9472</v>
      </c>
      <c r="C7425">
        <v>2014</v>
      </c>
      <c r="D7425" s="1">
        <v>41947</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3">
      <c r="A7426">
        <v>7425</v>
      </c>
      <c r="B7426" t="s">
        <v>9472</v>
      </c>
      <c r="C7426">
        <v>2014</v>
      </c>
      <c r="D7426" s="1">
        <v>41947</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3">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3">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3">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3">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3">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3">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3">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3">
      <c r="A7434">
        <v>7433</v>
      </c>
      <c r="B7434" t="s">
        <v>9475</v>
      </c>
      <c r="C7434">
        <v>2011</v>
      </c>
      <c r="D7434" s="1">
        <v>40794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3">
      <c r="A7435">
        <v>7434</v>
      </c>
      <c r="B7435" t="s">
        <v>9475</v>
      </c>
      <c r="C7435">
        <v>2011</v>
      </c>
      <c r="D7435" s="1">
        <v>40794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3">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3">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3">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3">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3">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3">
      <c r="A7441">
        <v>7440</v>
      </c>
      <c r="B7441" t="s">
        <v>9479</v>
      </c>
      <c r="C7441">
        <v>2014</v>
      </c>
      <c r="D7441" s="1">
        <v>41707</v>
      </c>
      <c r="E7441" s="1">
        <v>41829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3">
      <c r="A7442">
        <v>7441</v>
      </c>
      <c r="B7442" t="s">
        <v>9479</v>
      </c>
      <c r="C7442">
        <v>2014</v>
      </c>
      <c r="D7442" s="1">
        <v>41707</v>
      </c>
      <c r="E7442" s="1">
        <v>41829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3">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3">
      <c r="A7444">
        <v>7443</v>
      </c>
      <c r="B7444" t="s">
        <v>9481</v>
      </c>
      <c r="C7444">
        <v>2011</v>
      </c>
      <c r="D7444" s="1">
        <v>40798</v>
      </c>
      <c r="E7444" s="1">
        <v>40859</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3">
      <c r="A7445">
        <v>7444</v>
      </c>
      <c r="B7445" t="s">
        <v>9481</v>
      </c>
      <c r="C7445">
        <v>2011</v>
      </c>
      <c r="D7445" s="1">
        <v>40798</v>
      </c>
      <c r="E7445" s="1">
        <v>40859</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3">
      <c r="A7446">
        <v>7445</v>
      </c>
      <c r="B7446" t="s">
        <v>9482</v>
      </c>
      <c r="C7446">
        <v>2014</v>
      </c>
      <c r="D7446" s="1">
        <v>41731</v>
      </c>
      <c r="E7446" s="1">
        <v>41853</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3">
      <c r="A7447">
        <v>7446</v>
      </c>
      <c r="B7447" t="s">
        <v>9482</v>
      </c>
      <c r="C7447">
        <v>2014</v>
      </c>
      <c r="D7447" s="1">
        <v>41731</v>
      </c>
      <c r="E7447" s="1">
        <v>41853</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3">
      <c r="A7448">
        <v>7447</v>
      </c>
      <c r="B7448" t="s">
        <v>9482</v>
      </c>
      <c r="C7448">
        <v>2014</v>
      </c>
      <c r="D7448" s="1">
        <v>41731</v>
      </c>
      <c r="E7448" s="1">
        <v>41853</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3">
      <c r="A7449">
        <v>7448</v>
      </c>
      <c r="B7449" t="s">
        <v>9482</v>
      </c>
      <c r="C7449">
        <v>2014</v>
      </c>
      <c r="D7449" s="1">
        <v>41731</v>
      </c>
      <c r="E7449" s="1">
        <v>41853</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3">
      <c r="A7450">
        <v>7449</v>
      </c>
      <c r="B7450" t="s">
        <v>9483</v>
      </c>
      <c r="C7450">
        <v>2014</v>
      </c>
      <c r="D7450" s="1">
        <v>41984</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3">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3">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3">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3">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3">
      <c r="A7455">
        <v>7454</v>
      </c>
      <c r="B7455" t="s">
        <v>9485</v>
      </c>
      <c r="C7455">
        <v>2014</v>
      </c>
      <c r="D7455" s="1">
        <v>41816</v>
      </c>
      <c r="E7455" s="1">
        <v>41677</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3">
      <c r="A7456">
        <v>7455</v>
      </c>
      <c r="B7456" t="s">
        <v>9486</v>
      </c>
      <c r="C7456">
        <v>2013</v>
      </c>
      <c r="D7456" s="1">
        <v>41486</v>
      </c>
      <c r="E7456" s="1">
        <v>41402</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3">
      <c r="A7457">
        <v>7456</v>
      </c>
      <c r="B7457" t="s">
        <v>9486</v>
      </c>
      <c r="C7457">
        <v>2013</v>
      </c>
      <c r="D7457" s="1">
        <v>41486</v>
      </c>
      <c r="E7457" s="1">
        <v>41402</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3">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3">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3">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3">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3">
      <c r="A7462">
        <v>7461</v>
      </c>
      <c r="B7462" t="s">
        <v>9488</v>
      </c>
      <c r="C7462">
        <v>2012</v>
      </c>
      <c r="D7462" s="1">
        <v>41217</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3">
      <c r="A7463">
        <v>7462</v>
      </c>
      <c r="B7463" t="s">
        <v>9488</v>
      </c>
      <c r="C7463">
        <v>2012</v>
      </c>
      <c r="D7463" s="1">
        <v>41217</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3">
      <c r="A7464">
        <v>7463</v>
      </c>
      <c r="B7464" t="s">
        <v>9489</v>
      </c>
      <c r="C7464">
        <v>2012</v>
      </c>
      <c r="D7464" s="1">
        <v>40966</v>
      </c>
      <c r="E7464" s="1">
        <v>40911</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3">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3">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3">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3">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3">
      <c r="A7469">
        <v>7468</v>
      </c>
      <c r="B7469" t="s">
        <v>9492</v>
      </c>
      <c r="C7469">
        <v>2014</v>
      </c>
      <c r="D7469" s="1">
        <v>41984</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3">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3">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3">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3">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3">
      <c r="A7474">
        <v>7473</v>
      </c>
      <c r="B7474" t="s">
        <v>9495</v>
      </c>
      <c r="C7474">
        <v>2013</v>
      </c>
      <c r="D7474" s="1">
        <v>41312</v>
      </c>
      <c r="E7474" s="1">
        <v>41371</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3">
      <c r="A7475">
        <v>7474</v>
      </c>
      <c r="B7475" t="s">
        <v>9496</v>
      </c>
      <c r="C7475">
        <v>2013</v>
      </c>
      <c r="D7475" s="1">
        <v>41582</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3">
      <c r="A7476">
        <v>7475</v>
      </c>
      <c r="B7476" t="s">
        <v>9497</v>
      </c>
      <c r="C7476">
        <v>2011</v>
      </c>
      <c r="D7476" s="1">
        <v>40725</v>
      </c>
      <c r="E7476" s="1">
        <v>40848</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3">
      <c r="A7477">
        <v>7476</v>
      </c>
      <c r="B7477" t="s">
        <v>9497</v>
      </c>
      <c r="C7477">
        <v>2011</v>
      </c>
      <c r="D7477" s="1">
        <v>40725</v>
      </c>
      <c r="E7477" s="1">
        <v>40848</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3">
      <c r="A7478">
        <v>7477</v>
      </c>
      <c r="B7478" t="s">
        <v>9497</v>
      </c>
      <c r="C7478">
        <v>2011</v>
      </c>
      <c r="D7478" s="1">
        <v>40725</v>
      </c>
      <c r="E7478" s="1">
        <v>40848</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3">
      <c r="A7479">
        <v>7478</v>
      </c>
      <c r="B7479" t="s">
        <v>9497</v>
      </c>
      <c r="C7479">
        <v>2011</v>
      </c>
      <c r="D7479" s="1">
        <v>40725</v>
      </c>
      <c r="E7479" s="1">
        <v>40848</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3">
      <c r="A7480">
        <v>7479</v>
      </c>
      <c r="B7480" t="s">
        <v>9497</v>
      </c>
      <c r="C7480">
        <v>2011</v>
      </c>
      <c r="D7480" s="1">
        <v>40725</v>
      </c>
      <c r="E7480" s="1">
        <v>40848</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3">
      <c r="A7481">
        <v>7480</v>
      </c>
      <c r="B7481" t="s">
        <v>9497</v>
      </c>
      <c r="C7481">
        <v>2011</v>
      </c>
      <c r="D7481" s="1">
        <v>40725</v>
      </c>
      <c r="E7481" s="1">
        <v>40848</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3">
      <c r="A7482">
        <v>7481</v>
      </c>
      <c r="B7482" t="s">
        <v>9497</v>
      </c>
      <c r="C7482">
        <v>2011</v>
      </c>
      <c r="D7482" s="1">
        <v>40725</v>
      </c>
      <c r="E7482" s="1">
        <v>40848</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3">
      <c r="A7483">
        <v>7482</v>
      </c>
      <c r="B7483" t="s">
        <v>9498</v>
      </c>
      <c r="C7483">
        <v>2013</v>
      </c>
      <c r="D7483" s="1">
        <v>41314</v>
      </c>
      <c r="E7483" s="1">
        <v>41373</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3">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3">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3">
      <c r="A7486">
        <v>7485</v>
      </c>
      <c r="B7486" t="s">
        <v>9501</v>
      </c>
      <c r="C7486">
        <v>2014</v>
      </c>
      <c r="D7486" s="1">
        <v>42002</v>
      </c>
      <c r="E7486" s="1">
        <v>42064</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3">
      <c r="A7487">
        <v>7486</v>
      </c>
      <c r="B7487" t="s">
        <v>9501</v>
      </c>
      <c r="C7487">
        <v>2014</v>
      </c>
      <c r="D7487" s="1">
        <v>42002</v>
      </c>
      <c r="E7487" s="1">
        <v>42064</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3">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3">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3">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3">
      <c r="A7491">
        <v>7490</v>
      </c>
      <c r="B7491" t="s">
        <v>9504</v>
      </c>
      <c r="C7491">
        <v>2014</v>
      </c>
      <c r="D7491" s="1">
        <v>41801</v>
      </c>
      <c r="E7491" s="1">
        <v>41923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3">
      <c r="A7492">
        <v>7491</v>
      </c>
      <c r="B7492" t="s">
        <v>9505</v>
      </c>
      <c r="C7492">
        <v>2012</v>
      </c>
      <c r="D7492" s="1">
        <v>41191</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3">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3">
      <c r="A7494">
        <v>7493</v>
      </c>
      <c r="B7494" t="s">
        <v>9507</v>
      </c>
      <c r="C7494">
        <v>2014</v>
      </c>
      <c r="D7494" s="1">
        <v>41982</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3">
      <c r="A7495">
        <v>7494</v>
      </c>
      <c r="B7495" t="s">
        <v>9507</v>
      </c>
      <c r="C7495">
        <v>2014</v>
      </c>
      <c r="D7495" s="1">
        <v>41982</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3">
      <c r="A7496">
        <v>7495</v>
      </c>
      <c r="B7496" t="s">
        <v>9507</v>
      </c>
      <c r="C7496">
        <v>2014</v>
      </c>
      <c r="D7496" s="1">
        <v>41982</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3">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3">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3">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3">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3">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3">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3">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3">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3">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3">
      <c r="A7506">
        <v>7505</v>
      </c>
      <c r="B7506" t="s">
        <v>9510</v>
      </c>
      <c r="C7506">
        <v>2013</v>
      </c>
      <c r="D7506" s="1">
        <v>41305</v>
      </c>
      <c r="E7506" s="1">
        <v>41366</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3">
      <c r="A7507">
        <v>7506</v>
      </c>
      <c r="B7507" t="s">
        <v>9512</v>
      </c>
      <c r="C7507">
        <v>2014</v>
      </c>
      <c r="D7507" s="1">
        <v>41888</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3">
      <c r="A7508">
        <v>7507</v>
      </c>
      <c r="B7508" t="s">
        <v>9513</v>
      </c>
      <c r="C7508">
        <v>2011</v>
      </c>
      <c r="D7508" s="1">
        <v>40585</v>
      </c>
      <c r="E7508" s="1">
        <v>40705</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3">
      <c r="A7509">
        <v>7508</v>
      </c>
      <c r="B7509" t="s">
        <v>9513</v>
      </c>
      <c r="C7509">
        <v>2011</v>
      </c>
      <c r="D7509" s="1">
        <v>40585</v>
      </c>
      <c r="E7509" s="1">
        <v>40705</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3">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3">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3">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3">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3">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3">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3">
      <c r="A7516">
        <v>7515</v>
      </c>
      <c r="B7516" t="s">
        <v>9515</v>
      </c>
      <c r="C7516">
        <v>2014</v>
      </c>
      <c r="D7516" s="1">
        <v>41924</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3">
      <c r="A7517">
        <v>7516</v>
      </c>
      <c r="B7517" t="s">
        <v>9515</v>
      </c>
      <c r="C7517">
        <v>2014</v>
      </c>
      <c r="D7517" s="1">
        <v>41924</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3">
      <c r="A7518">
        <v>7517</v>
      </c>
      <c r="B7518" t="s">
        <v>9515</v>
      </c>
      <c r="C7518">
        <v>2014</v>
      </c>
      <c r="D7518" s="1">
        <v>41924</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3">
      <c r="A7519">
        <v>7518</v>
      </c>
      <c r="B7519" t="s">
        <v>9515</v>
      </c>
      <c r="C7519">
        <v>2014</v>
      </c>
      <c r="D7519" s="1">
        <v>41924</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3">
      <c r="A7520">
        <v>7519</v>
      </c>
      <c r="B7520" t="s">
        <v>9515</v>
      </c>
      <c r="C7520">
        <v>2014</v>
      </c>
      <c r="D7520" s="1">
        <v>41924</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3">
      <c r="A7521">
        <v>7520</v>
      </c>
      <c r="B7521" t="s">
        <v>9515</v>
      </c>
      <c r="C7521">
        <v>2014</v>
      </c>
      <c r="D7521" s="1">
        <v>41924</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3">
      <c r="A7522">
        <v>7521</v>
      </c>
      <c r="B7522" t="s">
        <v>9515</v>
      </c>
      <c r="C7522">
        <v>2014</v>
      </c>
      <c r="D7522" s="1">
        <v>41924</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3">
      <c r="A7523">
        <v>7522</v>
      </c>
      <c r="B7523" t="s">
        <v>9516</v>
      </c>
      <c r="C7523">
        <v>2013</v>
      </c>
      <c r="D7523" s="1">
        <v>41434</v>
      </c>
      <c r="E7523" s="1">
        <v>41617</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3">
      <c r="A7524">
        <v>7523</v>
      </c>
      <c r="B7524" t="s">
        <v>9516</v>
      </c>
      <c r="C7524">
        <v>2013</v>
      </c>
      <c r="D7524" s="1">
        <v>41434</v>
      </c>
      <c r="E7524" s="1">
        <v>41617</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3">
      <c r="A7525">
        <v>7524</v>
      </c>
      <c r="B7525" t="s">
        <v>9516</v>
      </c>
      <c r="C7525">
        <v>2013</v>
      </c>
      <c r="D7525" s="1">
        <v>41434</v>
      </c>
      <c r="E7525" s="1">
        <v>41617</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3">
      <c r="A7526">
        <v>7525</v>
      </c>
      <c r="B7526" t="s">
        <v>9517</v>
      </c>
      <c r="C7526">
        <v>2011</v>
      </c>
      <c r="D7526" s="1">
        <v>40825</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3">
      <c r="A7527">
        <v>7526</v>
      </c>
      <c r="B7527" t="s">
        <v>9517</v>
      </c>
      <c r="C7527">
        <v>2011</v>
      </c>
      <c r="D7527" s="1">
        <v>40825</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3">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3">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3">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3">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3">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3">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3">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3">
      <c r="A7535">
        <v>7534</v>
      </c>
      <c r="B7535" t="s">
        <v>9521</v>
      </c>
      <c r="C7535">
        <v>2014</v>
      </c>
      <c r="D7535" s="1">
        <v>41696</v>
      </c>
      <c r="E7535" s="1">
        <v>41673</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3">
      <c r="A7536">
        <v>7535</v>
      </c>
      <c r="B7536" t="s">
        <v>9521</v>
      </c>
      <c r="C7536">
        <v>2014</v>
      </c>
      <c r="D7536" s="1">
        <v>41696</v>
      </c>
      <c r="E7536" s="1">
        <v>41673</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3">
      <c r="A7537">
        <v>7536</v>
      </c>
      <c r="B7537" t="s">
        <v>9522</v>
      </c>
      <c r="C7537">
        <v>2014</v>
      </c>
      <c r="D7537" s="1">
        <v>41643</v>
      </c>
      <c r="E7537" s="1">
        <v>41855</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3">
      <c r="A7538">
        <v>7537</v>
      </c>
      <c r="B7538" t="s">
        <v>9523</v>
      </c>
      <c r="C7538">
        <v>2014</v>
      </c>
      <c r="D7538" s="1">
        <v>41741</v>
      </c>
      <c r="E7538" s="1">
        <v>41894</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3">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3">
      <c r="A7540">
        <v>7539</v>
      </c>
      <c r="B7540" t="s">
        <v>9525</v>
      </c>
      <c r="C7540">
        <v>2014</v>
      </c>
      <c r="D7540" s="1">
        <v>41710</v>
      </c>
      <c r="E7540" s="1">
        <v>41832</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3">
      <c r="A7541">
        <v>7540</v>
      </c>
      <c r="B7541" t="s">
        <v>9525</v>
      </c>
      <c r="C7541">
        <v>2014</v>
      </c>
      <c r="D7541" s="1">
        <v>41710</v>
      </c>
      <c r="E7541" s="1">
        <v>41832</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3">
      <c r="A7542">
        <v>7541</v>
      </c>
      <c r="B7542" t="s">
        <v>9525</v>
      </c>
      <c r="C7542">
        <v>2014</v>
      </c>
      <c r="D7542" s="1">
        <v>41710</v>
      </c>
      <c r="E7542" s="1">
        <v>41832</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3">
      <c r="A7543">
        <v>7542</v>
      </c>
      <c r="B7543" t="s">
        <v>9525</v>
      </c>
      <c r="C7543">
        <v>2014</v>
      </c>
      <c r="D7543" s="1">
        <v>41710</v>
      </c>
      <c r="E7543" s="1">
        <v>41832</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3">
      <c r="A7544">
        <v>7543</v>
      </c>
      <c r="B7544" t="s">
        <v>9525</v>
      </c>
      <c r="C7544">
        <v>2014</v>
      </c>
      <c r="D7544" s="1">
        <v>41710</v>
      </c>
      <c r="E7544" s="1">
        <v>41832</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3">
      <c r="A7545">
        <v>7544</v>
      </c>
      <c r="B7545" t="s">
        <v>9525</v>
      </c>
      <c r="C7545">
        <v>2014</v>
      </c>
      <c r="D7545" s="1">
        <v>41710</v>
      </c>
      <c r="E7545" s="1">
        <v>41832</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3">
      <c r="A7546">
        <v>7545</v>
      </c>
      <c r="B7546" t="s">
        <v>9525</v>
      </c>
      <c r="C7546">
        <v>2014</v>
      </c>
      <c r="D7546" s="1">
        <v>41710</v>
      </c>
      <c r="E7546" s="1">
        <v>41832</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3">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3">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3">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3">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3">
      <c r="A7551">
        <v>7550</v>
      </c>
      <c r="B7551" t="s">
        <v>9529</v>
      </c>
      <c r="C7551">
        <v>2013</v>
      </c>
      <c r="D7551" s="1">
        <v>41434</v>
      </c>
      <c r="E7551" s="1">
        <v>41495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3">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3">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3">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3">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3">
      <c r="A7556">
        <v>7555</v>
      </c>
      <c r="B7556" t="s">
        <v>9531</v>
      </c>
      <c r="C7556">
        <v>2011</v>
      </c>
      <c r="D7556" s="1">
        <v>40821</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3">
      <c r="A7557">
        <v>7556</v>
      </c>
      <c r="B7557" t="s">
        <v>9531</v>
      </c>
      <c r="C7557">
        <v>2011</v>
      </c>
      <c r="D7557" s="1">
        <v>40821</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3">
      <c r="A7558">
        <v>7557</v>
      </c>
      <c r="B7558" t="s">
        <v>9532</v>
      </c>
      <c r="C7558">
        <v>2014</v>
      </c>
      <c r="D7558" s="1">
        <v>41971</v>
      </c>
      <c r="E7558" s="1">
        <v>41710</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3">
      <c r="A7559">
        <v>7558</v>
      </c>
      <c r="B7559" t="s">
        <v>9532</v>
      </c>
      <c r="C7559">
        <v>2014</v>
      </c>
      <c r="D7559" s="1">
        <v>41971</v>
      </c>
      <c r="E7559" s="1">
        <v>41710</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3">
      <c r="A7560">
        <v>7559</v>
      </c>
      <c r="B7560" t="s">
        <v>9533</v>
      </c>
      <c r="C7560">
        <v>2011</v>
      </c>
      <c r="D7560" s="1">
        <v>40554</v>
      </c>
      <c r="E7560" s="1">
        <v>40674</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3">
      <c r="A7561">
        <v>7560</v>
      </c>
      <c r="B7561" t="s">
        <v>9533</v>
      </c>
      <c r="C7561">
        <v>2011</v>
      </c>
      <c r="D7561" s="1">
        <v>40554</v>
      </c>
      <c r="E7561" s="1">
        <v>40674</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3">
      <c r="A7562">
        <v>7561</v>
      </c>
      <c r="B7562" t="s">
        <v>9533</v>
      </c>
      <c r="C7562">
        <v>2011</v>
      </c>
      <c r="D7562" s="1">
        <v>40554</v>
      </c>
      <c r="E7562" s="1">
        <v>40674</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3">
      <c r="A7563">
        <v>7562</v>
      </c>
      <c r="B7563" t="s">
        <v>9534</v>
      </c>
      <c r="C7563">
        <v>2013</v>
      </c>
      <c r="D7563" s="1">
        <v>41639</v>
      </c>
      <c r="E7563" s="1">
        <v>41671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3">
      <c r="A7564">
        <v>7563</v>
      </c>
      <c r="B7564" t="s">
        <v>9535</v>
      </c>
      <c r="C7564">
        <v>2013</v>
      </c>
      <c r="D7564" s="1">
        <v>41373</v>
      </c>
      <c r="E7564" s="1">
        <v>41495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3">
      <c r="A7565">
        <v>7564</v>
      </c>
      <c r="B7565" t="s">
        <v>9536</v>
      </c>
      <c r="C7565">
        <v>2014</v>
      </c>
      <c r="D7565" s="1">
        <v>41800</v>
      </c>
      <c r="E7565" s="1">
        <v>41861</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3">
      <c r="A7566">
        <v>7565</v>
      </c>
      <c r="B7566" t="s">
        <v>9537</v>
      </c>
      <c r="C7566">
        <v>2013</v>
      </c>
      <c r="D7566" s="1">
        <v>41304</v>
      </c>
      <c r="E7566" s="1">
        <v>41276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3">
      <c r="A7567">
        <v>7566</v>
      </c>
      <c r="B7567" t="s">
        <v>9537</v>
      </c>
      <c r="C7567">
        <v>2013</v>
      </c>
      <c r="D7567" s="1">
        <v>41304</v>
      </c>
      <c r="E7567" s="1">
        <v>41276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3">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3">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3">
      <c r="A7570">
        <v>7569</v>
      </c>
      <c r="B7570" t="s">
        <v>9539</v>
      </c>
      <c r="C7570">
        <v>2011</v>
      </c>
      <c r="D7570" s="1">
        <v>40675</v>
      </c>
      <c r="E7570" s="1">
        <v>40828</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3">
      <c r="A7571">
        <v>7570</v>
      </c>
      <c r="B7571" t="s">
        <v>9539</v>
      </c>
      <c r="C7571">
        <v>2011</v>
      </c>
      <c r="D7571" s="1">
        <v>40675</v>
      </c>
      <c r="E7571" s="1">
        <v>40828</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3">
      <c r="A7572">
        <v>7571</v>
      </c>
      <c r="B7572" t="s">
        <v>9539</v>
      </c>
      <c r="C7572">
        <v>2011</v>
      </c>
      <c r="D7572" s="1">
        <v>40675</v>
      </c>
      <c r="E7572" s="1">
        <v>40828</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3">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3">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3">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3">
      <c r="A7576">
        <v>7575</v>
      </c>
      <c r="B7576" t="s">
        <v>9541</v>
      </c>
      <c r="C7576">
        <v>2012</v>
      </c>
      <c r="D7576" s="1">
        <v>41133</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3">
      <c r="A7577">
        <v>7576</v>
      </c>
      <c r="B7577" t="s">
        <v>9541</v>
      </c>
      <c r="C7577">
        <v>2012</v>
      </c>
      <c r="D7577" s="1">
        <v>41133</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3">
      <c r="A7578">
        <v>7577</v>
      </c>
      <c r="B7578" t="s">
        <v>9542</v>
      </c>
      <c r="C7578">
        <v>2011</v>
      </c>
      <c r="D7578" s="1">
        <v>40585</v>
      </c>
      <c r="E7578" s="1">
        <v>40735</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3">
      <c r="A7579">
        <v>7578</v>
      </c>
      <c r="B7579" t="s">
        <v>9542</v>
      </c>
      <c r="C7579">
        <v>2011</v>
      </c>
      <c r="D7579" s="1">
        <v>40585</v>
      </c>
      <c r="E7579" s="1">
        <v>40735</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3">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3">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3">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3">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3">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3">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3">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3">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3">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3">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3">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3">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3">
      <c r="A7592">
        <v>7591</v>
      </c>
      <c r="B7592" t="s">
        <v>9550</v>
      </c>
      <c r="C7592">
        <v>2013</v>
      </c>
      <c r="D7592" s="1">
        <v>41434</v>
      </c>
      <c r="E7592" s="1">
        <v>41556</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3">
      <c r="A7593">
        <v>7592</v>
      </c>
      <c r="B7593" t="s">
        <v>9550</v>
      </c>
      <c r="C7593">
        <v>2013</v>
      </c>
      <c r="D7593" s="1">
        <v>41434</v>
      </c>
      <c r="E7593" s="1">
        <v>41556</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3">
      <c r="A7594">
        <v>7593</v>
      </c>
      <c r="B7594" t="s">
        <v>9550</v>
      </c>
      <c r="C7594">
        <v>2013</v>
      </c>
      <c r="D7594" s="1">
        <v>41434</v>
      </c>
      <c r="E7594" s="1">
        <v>41556</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3">
      <c r="A7595">
        <v>7594</v>
      </c>
      <c r="B7595" t="s">
        <v>9550</v>
      </c>
      <c r="C7595">
        <v>2013</v>
      </c>
      <c r="D7595" s="1">
        <v>41434</v>
      </c>
      <c r="E7595" s="1">
        <v>41556</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3">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3">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3">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3">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3">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3">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3">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3">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3">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3">
      <c r="A7605">
        <v>7604</v>
      </c>
      <c r="B7605" t="s">
        <v>9556</v>
      </c>
      <c r="C7605">
        <v>2013</v>
      </c>
      <c r="D7605" s="1">
        <v>41524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3">
      <c r="A7606">
        <v>7605</v>
      </c>
      <c r="B7606" t="s">
        <v>9557</v>
      </c>
      <c r="C7606">
        <v>2013</v>
      </c>
      <c r="D7606" s="1">
        <v>41422</v>
      </c>
      <c r="E7606" s="1">
        <v>41280</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3">
      <c r="A7607">
        <v>7606</v>
      </c>
      <c r="B7607" t="s">
        <v>9557</v>
      </c>
      <c r="C7607">
        <v>2013</v>
      </c>
      <c r="D7607" s="1">
        <v>41422</v>
      </c>
      <c r="E7607" s="1">
        <v>41280</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3">
      <c r="A7608">
        <v>7607</v>
      </c>
      <c r="B7608" t="s">
        <v>9557</v>
      </c>
      <c r="C7608">
        <v>2013</v>
      </c>
      <c r="D7608" s="1">
        <v>41422</v>
      </c>
      <c r="E7608" s="1">
        <v>41280</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3">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3">
      <c r="A7610">
        <v>7609</v>
      </c>
      <c r="B7610" t="s">
        <v>9559</v>
      </c>
      <c r="C7610">
        <v>2014</v>
      </c>
      <c r="D7610" s="1">
        <v>41734</v>
      </c>
      <c r="E7610" s="1">
        <v>41856</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3">
      <c r="A7611">
        <v>7610</v>
      </c>
      <c r="B7611" t="s">
        <v>9559</v>
      </c>
      <c r="C7611">
        <v>2014</v>
      </c>
      <c r="D7611" s="1">
        <v>41734</v>
      </c>
      <c r="E7611" s="1">
        <v>41856</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3">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3">
      <c r="A7613">
        <v>7612</v>
      </c>
      <c r="B7613" t="s">
        <v>9561</v>
      </c>
      <c r="C7613">
        <v>2012</v>
      </c>
      <c r="D7613" s="1">
        <v>41123</v>
      </c>
      <c r="E7613" s="1">
        <v>41215</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3">
      <c r="A7614">
        <v>7613</v>
      </c>
      <c r="B7614" t="s">
        <v>9561</v>
      </c>
      <c r="C7614">
        <v>2012</v>
      </c>
      <c r="D7614" s="1">
        <v>41123</v>
      </c>
      <c r="E7614" s="1">
        <v>41215</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3">
      <c r="A7615">
        <v>7614</v>
      </c>
      <c r="B7615" t="s">
        <v>9561</v>
      </c>
      <c r="C7615">
        <v>2012</v>
      </c>
      <c r="D7615" s="1">
        <v>41123</v>
      </c>
      <c r="E7615" s="1">
        <v>41215</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3">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3">
      <c r="A7617">
        <v>7616</v>
      </c>
      <c r="B7617" t="s">
        <v>9563</v>
      </c>
      <c r="C7617">
        <v>2011</v>
      </c>
      <c r="D7617" s="1">
        <v>40877</v>
      </c>
      <c r="E7617" s="1">
        <v>40645</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3">
      <c r="A7618">
        <v>7617</v>
      </c>
      <c r="B7618" t="s">
        <v>9564</v>
      </c>
      <c r="C7618">
        <v>2013</v>
      </c>
      <c r="D7618" s="1">
        <v>41590</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3">
      <c r="A7619">
        <v>7618</v>
      </c>
      <c r="B7619" t="s">
        <v>9564</v>
      </c>
      <c r="C7619">
        <v>2013</v>
      </c>
      <c r="D7619" s="1">
        <v>41590</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3">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3">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3">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3">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3">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3">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3">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3">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3">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3">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3">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3">
      <c r="A7631">
        <v>7630</v>
      </c>
      <c r="B7631" t="s">
        <v>9570</v>
      </c>
      <c r="C7631">
        <v>2011</v>
      </c>
      <c r="D7631" s="1">
        <v>40632</v>
      </c>
      <c r="E7631" s="1">
        <v>40547</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3">
      <c r="A7632">
        <v>7631</v>
      </c>
      <c r="B7632" t="s">
        <v>9570</v>
      </c>
      <c r="C7632">
        <v>2011</v>
      </c>
      <c r="D7632" s="1">
        <v>40632</v>
      </c>
      <c r="E7632" s="1">
        <v>40547</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3">
      <c r="A7633">
        <v>7632</v>
      </c>
      <c r="B7633" t="s">
        <v>9570</v>
      </c>
      <c r="C7633">
        <v>2011</v>
      </c>
      <c r="D7633" s="1">
        <v>40632</v>
      </c>
      <c r="E7633" s="1">
        <v>40547</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3">
      <c r="A7634">
        <v>7633</v>
      </c>
      <c r="B7634" t="s">
        <v>9571</v>
      </c>
      <c r="C7634">
        <v>2014</v>
      </c>
      <c r="D7634" s="1">
        <v>42003</v>
      </c>
      <c r="E7634" s="1">
        <v>42036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3">
      <c r="A7635">
        <v>7634</v>
      </c>
      <c r="B7635" t="s">
        <v>9571</v>
      </c>
      <c r="C7635">
        <v>2014</v>
      </c>
      <c r="D7635" s="1">
        <v>42003</v>
      </c>
      <c r="E7635" s="1">
        <v>42036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3">
      <c r="A7636">
        <v>7635</v>
      </c>
      <c r="B7636" t="s">
        <v>9571</v>
      </c>
      <c r="C7636">
        <v>2014</v>
      </c>
      <c r="D7636" s="1">
        <v>42003</v>
      </c>
      <c r="E7636" s="1">
        <v>42036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3">
      <c r="A7637">
        <v>7636</v>
      </c>
      <c r="B7637" t="s">
        <v>9571</v>
      </c>
      <c r="C7637">
        <v>2014</v>
      </c>
      <c r="D7637" s="1">
        <v>42003</v>
      </c>
      <c r="E7637" s="1">
        <v>42036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3">
      <c r="A7638">
        <v>7637</v>
      </c>
      <c r="B7638" t="s">
        <v>9571</v>
      </c>
      <c r="C7638">
        <v>2014</v>
      </c>
      <c r="D7638" s="1">
        <v>42003</v>
      </c>
      <c r="E7638" s="1">
        <v>42036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3">
      <c r="A7639">
        <v>7638</v>
      </c>
      <c r="B7639" t="s">
        <v>9572</v>
      </c>
      <c r="C7639">
        <v>2014</v>
      </c>
      <c r="D7639" s="1">
        <v>41701</v>
      </c>
      <c r="E7639" s="1">
        <v>41885</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3">
      <c r="A7640">
        <v>7639</v>
      </c>
      <c r="B7640" t="s">
        <v>9572</v>
      </c>
      <c r="C7640">
        <v>2014</v>
      </c>
      <c r="D7640" s="1">
        <v>41701</v>
      </c>
      <c r="E7640" s="1">
        <v>41885</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3">
      <c r="A7641">
        <v>7640</v>
      </c>
      <c r="B7641" t="s">
        <v>9572</v>
      </c>
      <c r="C7641">
        <v>2014</v>
      </c>
      <c r="D7641" s="1">
        <v>41701</v>
      </c>
      <c r="E7641" s="1">
        <v>41885</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3">
      <c r="A7642">
        <v>7641</v>
      </c>
      <c r="B7642" t="s">
        <v>9572</v>
      </c>
      <c r="C7642">
        <v>2014</v>
      </c>
      <c r="D7642" s="1">
        <v>41701</v>
      </c>
      <c r="E7642" s="1">
        <v>41885</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3">
      <c r="A7643">
        <v>7642</v>
      </c>
      <c r="B7643" t="s">
        <v>9573</v>
      </c>
      <c r="C7643">
        <v>2013</v>
      </c>
      <c r="D7643" s="1">
        <v>41465</v>
      </c>
      <c r="E7643" s="1">
        <v>41496</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3">
      <c r="A7644">
        <v>7643</v>
      </c>
      <c r="B7644" t="s">
        <v>9573</v>
      </c>
      <c r="C7644">
        <v>2013</v>
      </c>
      <c r="D7644" s="1">
        <v>41465</v>
      </c>
      <c r="E7644" s="1">
        <v>41496</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3">
      <c r="A7645">
        <v>7644</v>
      </c>
      <c r="B7645" t="s">
        <v>9573</v>
      </c>
      <c r="C7645">
        <v>2013</v>
      </c>
      <c r="D7645" s="1">
        <v>41465</v>
      </c>
      <c r="E7645" s="1">
        <v>41496</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3">
      <c r="A7646">
        <v>7645</v>
      </c>
      <c r="B7646" t="s">
        <v>9573</v>
      </c>
      <c r="C7646">
        <v>2013</v>
      </c>
      <c r="D7646" s="1">
        <v>41465</v>
      </c>
      <c r="E7646" s="1">
        <v>41496</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3">
      <c r="A7647">
        <v>7646</v>
      </c>
      <c r="B7647" t="s">
        <v>9576</v>
      </c>
      <c r="C7647">
        <v>2012</v>
      </c>
      <c r="D7647" s="1">
        <v>41033</v>
      </c>
      <c r="E7647" s="1">
        <v>41217</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3">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3">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3">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3">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3">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3">
      <c r="A7653">
        <v>7652</v>
      </c>
      <c r="B7653" t="s">
        <v>9580</v>
      </c>
      <c r="C7653">
        <v>2014</v>
      </c>
      <c r="D7653" s="1">
        <v>41859</v>
      </c>
      <c r="E7653" s="1">
        <v>41890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3">
      <c r="A7654">
        <v>7653</v>
      </c>
      <c r="B7654" t="s">
        <v>9580</v>
      </c>
      <c r="C7654">
        <v>2014</v>
      </c>
      <c r="D7654" s="1">
        <v>41859</v>
      </c>
      <c r="E7654" s="1">
        <v>41890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3">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3">
      <c r="A7656">
        <v>7655</v>
      </c>
      <c r="B7656" t="s">
        <v>9584</v>
      </c>
      <c r="C7656">
        <v>2012</v>
      </c>
      <c r="D7656" s="1">
        <v>41243</v>
      </c>
      <c r="E7656" s="1">
        <v>40951</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3">
      <c r="A7657">
        <v>7656</v>
      </c>
      <c r="B7657" t="s">
        <v>9584</v>
      </c>
      <c r="C7657">
        <v>2012</v>
      </c>
      <c r="D7657" s="1">
        <v>41243</v>
      </c>
      <c r="E7657" s="1">
        <v>40951</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3">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3">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3">
      <c r="A7660">
        <v>7659</v>
      </c>
      <c r="B7660" t="s">
        <v>9586</v>
      </c>
      <c r="C7660">
        <v>2014</v>
      </c>
      <c r="D7660" s="1">
        <v>41851</v>
      </c>
      <c r="E7660" s="1">
        <v>41706</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3">
      <c r="A7661">
        <v>7660</v>
      </c>
      <c r="B7661" t="s">
        <v>9587</v>
      </c>
      <c r="C7661">
        <v>2014</v>
      </c>
      <c r="D7661" s="1">
        <v>41676</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3">
      <c r="A7662">
        <v>7661</v>
      </c>
      <c r="B7662" t="s">
        <v>9588</v>
      </c>
      <c r="C7662">
        <v>2011</v>
      </c>
      <c r="D7662" s="1">
        <v>40756</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3">
      <c r="A7663">
        <v>7662</v>
      </c>
      <c r="B7663" t="s">
        <v>9588</v>
      </c>
      <c r="C7663">
        <v>2011</v>
      </c>
      <c r="D7663" s="1">
        <v>40756</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3">
      <c r="A7664">
        <v>7663</v>
      </c>
      <c r="B7664" t="s">
        <v>9589</v>
      </c>
      <c r="C7664">
        <v>2014</v>
      </c>
      <c r="D7664" s="1">
        <v>41912</v>
      </c>
      <c r="E7664" s="1">
        <v>41680</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3">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3">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3">
      <c r="A7667">
        <v>7666</v>
      </c>
      <c r="B7667" t="s">
        <v>9592</v>
      </c>
      <c r="C7667">
        <v>2013</v>
      </c>
      <c r="D7667" s="1">
        <v>41404</v>
      </c>
      <c r="E7667" s="1">
        <v>41527</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3">
      <c r="A7668">
        <v>7667</v>
      </c>
      <c r="B7668" t="s">
        <v>9592</v>
      </c>
      <c r="C7668">
        <v>2013</v>
      </c>
      <c r="D7668" s="1">
        <v>41404</v>
      </c>
      <c r="E7668" s="1">
        <v>41527</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3">
      <c r="A7669">
        <v>7668</v>
      </c>
      <c r="B7669" t="s">
        <v>9592</v>
      </c>
      <c r="C7669">
        <v>2013</v>
      </c>
      <c r="D7669" s="1">
        <v>41404</v>
      </c>
      <c r="E7669" s="1">
        <v>41527</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3">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3">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3">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3">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3">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3">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3">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3">
      <c r="A7677">
        <v>7676</v>
      </c>
      <c r="B7677" t="s">
        <v>9596</v>
      </c>
      <c r="C7677">
        <v>2014</v>
      </c>
      <c r="D7677" s="1">
        <v>41825</v>
      </c>
      <c r="E7677" s="1">
        <v>41917</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3">
      <c r="A7678">
        <v>7677</v>
      </c>
      <c r="B7678" t="s">
        <v>9597</v>
      </c>
      <c r="C7678">
        <v>2011</v>
      </c>
      <c r="D7678" s="1">
        <v>40765</v>
      </c>
      <c r="E7678" s="1">
        <v>40765</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3">
      <c r="A7679">
        <v>7678</v>
      </c>
      <c r="B7679" t="s">
        <v>9598</v>
      </c>
      <c r="C7679">
        <v>2011</v>
      </c>
      <c r="D7679" s="1">
        <v>40908</v>
      </c>
      <c r="E7679" s="1">
        <v>41091</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3">
      <c r="A7680">
        <v>7679</v>
      </c>
      <c r="B7680" t="s">
        <v>9598</v>
      </c>
      <c r="C7680">
        <v>2011</v>
      </c>
      <c r="D7680" s="1">
        <v>40908</v>
      </c>
      <c r="E7680" s="1">
        <v>41091</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3">
      <c r="A7681">
        <v>7680</v>
      </c>
      <c r="B7681" t="s">
        <v>9598</v>
      </c>
      <c r="C7681">
        <v>2011</v>
      </c>
      <c r="D7681" s="1">
        <v>40908</v>
      </c>
      <c r="E7681" s="1">
        <v>41091</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3">
      <c r="A7682">
        <v>7681</v>
      </c>
      <c r="B7682" t="s">
        <v>9598</v>
      </c>
      <c r="C7682">
        <v>2011</v>
      </c>
      <c r="D7682" s="1">
        <v>40908</v>
      </c>
      <c r="E7682" s="1">
        <v>41091</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3">
      <c r="A7683">
        <v>7682</v>
      </c>
      <c r="B7683" t="s">
        <v>9598</v>
      </c>
      <c r="C7683">
        <v>2011</v>
      </c>
      <c r="D7683" s="1">
        <v>40908</v>
      </c>
      <c r="E7683" s="1">
        <v>41091</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3">
      <c r="A7684">
        <v>7683</v>
      </c>
      <c r="B7684" t="s">
        <v>9599</v>
      </c>
      <c r="C7684">
        <v>2012</v>
      </c>
      <c r="D7684" s="1">
        <v>41027</v>
      </c>
      <c r="E7684" s="1">
        <v>40913</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3">
      <c r="A7685">
        <v>7684</v>
      </c>
      <c r="B7685" t="s">
        <v>9599</v>
      </c>
      <c r="C7685">
        <v>2012</v>
      </c>
      <c r="D7685" s="1">
        <v>41027</v>
      </c>
      <c r="E7685" s="1">
        <v>40913</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3">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3">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3">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3">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3">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3">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3">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3">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3">
      <c r="A7694">
        <v>7693</v>
      </c>
      <c r="B7694" t="s">
        <v>9605</v>
      </c>
      <c r="C7694">
        <v>2011</v>
      </c>
      <c r="D7694" s="1">
        <v>40906</v>
      </c>
      <c r="E7694" s="1">
        <v>40969</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3">
      <c r="A7695">
        <v>7694</v>
      </c>
      <c r="B7695" t="s">
        <v>9605</v>
      </c>
      <c r="C7695">
        <v>2011</v>
      </c>
      <c r="D7695" s="1">
        <v>40906</v>
      </c>
      <c r="E7695" s="1">
        <v>40969</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3">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3">
      <c r="A7697">
        <v>7696</v>
      </c>
      <c r="B7697" t="s">
        <v>9607</v>
      </c>
      <c r="C7697">
        <v>2014</v>
      </c>
      <c r="D7697" s="1">
        <v>41705</v>
      </c>
      <c r="E7697" s="1">
        <v>41797</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3">
      <c r="A7698">
        <v>7697</v>
      </c>
      <c r="B7698" t="s">
        <v>9607</v>
      </c>
      <c r="C7698">
        <v>2014</v>
      </c>
      <c r="D7698" s="1">
        <v>41705</v>
      </c>
      <c r="E7698" s="1">
        <v>41797</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3">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3">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3">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3">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3">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3">
      <c r="A7704">
        <v>7703</v>
      </c>
      <c r="B7704" t="s">
        <v>9609</v>
      </c>
      <c r="C7704">
        <v>2013</v>
      </c>
      <c r="D7704" s="1">
        <v>41513</v>
      </c>
      <c r="E7704" s="1">
        <v>41342</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3">
      <c r="A7705">
        <v>7704</v>
      </c>
      <c r="B7705" t="s">
        <v>9609</v>
      </c>
      <c r="C7705">
        <v>2013</v>
      </c>
      <c r="D7705" s="1">
        <v>41513</v>
      </c>
      <c r="E7705" s="1">
        <v>41342</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3">
      <c r="A7706">
        <v>7705</v>
      </c>
      <c r="B7706" t="s">
        <v>9609</v>
      </c>
      <c r="C7706">
        <v>2013</v>
      </c>
      <c r="D7706" s="1">
        <v>41513</v>
      </c>
      <c r="E7706" s="1">
        <v>41342</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3">
      <c r="A7707">
        <v>7706</v>
      </c>
      <c r="B7707" t="s">
        <v>9609</v>
      </c>
      <c r="C7707">
        <v>2013</v>
      </c>
      <c r="D7707" s="1">
        <v>41513</v>
      </c>
      <c r="E7707" s="1">
        <v>41342</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3">
      <c r="A7708">
        <v>7707</v>
      </c>
      <c r="B7708" t="s">
        <v>9609</v>
      </c>
      <c r="C7708">
        <v>2013</v>
      </c>
      <c r="D7708" s="1">
        <v>41513</v>
      </c>
      <c r="E7708" s="1">
        <v>41342</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3">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3">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3">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3">
      <c r="A7712">
        <v>7711</v>
      </c>
      <c r="B7712" t="s">
        <v>9612</v>
      </c>
      <c r="C7712">
        <v>2012</v>
      </c>
      <c r="D7712" s="1">
        <v>40943</v>
      </c>
      <c r="E7712" s="1">
        <v>41094</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3">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3">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3">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3">
      <c r="A7716">
        <v>7715</v>
      </c>
      <c r="B7716" t="s">
        <v>9614</v>
      </c>
      <c r="C7716">
        <v>2011</v>
      </c>
      <c r="D7716" s="1">
        <v>40675</v>
      </c>
      <c r="E7716" s="1">
        <v>40736</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3">
      <c r="A7717">
        <v>7716</v>
      </c>
      <c r="B7717" t="s">
        <v>9615</v>
      </c>
      <c r="C7717">
        <v>2014</v>
      </c>
      <c r="D7717" s="1">
        <v>41740</v>
      </c>
      <c r="E7717" s="1">
        <v>41893</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3">
      <c r="A7718">
        <v>7717</v>
      </c>
      <c r="B7718" t="s">
        <v>9616</v>
      </c>
      <c r="C7718">
        <v>2012</v>
      </c>
      <c r="D7718" s="1">
        <v>41061</v>
      </c>
      <c r="E7718" s="1">
        <v>41244</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3">
      <c r="A7719">
        <v>7718</v>
      </c>
      <c r="B7719" t="s">
        <v>9616</v>
      </c>
      <c r="C7719">
        <v>2012</v>
      </c>
      <c r="D7719" s="1">
        <v>41061</v>
      </c>
      <c r="E7719" s="1">
        <v>41244</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3">
      <c r="A7720">
        <v>7719</v>
      </c>
      <c r="B7720" t="s">
        <v>9617</v>
      </c>
      <c r="C7720">
        <v>2014</v>
      </c>
      <c r="D7720" s="1">
        <v>41921</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3">
      <c r="A7721">
        <v>7720</v>
      </c>
      <c r="B7721" t="s">
        <v>9618</v>
      </c>
      <c r="C7721">
        <v>2012</v>
      </c>
      <c r="D7721" s="1">
        <v>41030</v>
      </c>
      <c r="E7721" s="1">
        <v>41183</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3">
      <c r="A7722">
        <v>7721</v>
      </c>
      <c r="B7722" t="s">
        <v>9618</v>
      </c>
      <c r="C7722">
        <v>2012</v>
      </c>
      <c r="D7722" s="1">
        <v>41030</v>
      </c>
      <c r="E7722" s="1">
        <v>41183</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3">
      <c r="A7723">
        <v>7722</v>
      </c>
      <c r="B7723" t="s">
        <v>9618</v>
      </c>
      <c r="C7723">
        <v>2012</v>
      </c>
      <c r="D7723" s="1">
        <v>41030</v>
      </c>
      <c r="E7723" s="1">
        <v>41183</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3">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3">
      <c r="A7725">
        <v>7724</v>
      </c>
      <c r="B7725" t="s">
        <v>9622</v>
      </c>
      <c r="C7725">
        <v>2012</v>
      </c>
      <c r="D7725" s="1">
        <v>41191</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3">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3">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3">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3">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3">
      <c r="A7730">
        <v>7729</v>
      </c>
      <c r="B7730" t="s">
        <v>9625</v>
      </c>
      <c r="C7730">
        <v>2013</v>
      </c>
      <c r="D7730" s="1">
        <v>41605</v>
      </c>
      <c r="E7730" s="1">
        <v>41345</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3">
      <c r="A7731">
        <v>7730</v>
      </c>
      <c r="B7731" t="s">
        <v>9626</v>
      </c>
      <c r="C7731">
        <v>2013</v>
      </c>
      <c r="D7731" s="1">
        <v>41544</v>
      </c>
      <c r="E7731" s="1">
        <v>41315</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3">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3">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3">
      <c r="A7734">
        <v>7733</v>
      </c>
      <c r="B7734" t="s">
        <v>9629</v>
      </c>
      <c r="C7734">
        <v>2014</v>
      </c>
      <c r="D7734" s="1">
        <v>41704</v>
      </c>
      <c r="E7734" s="1">
        <v>41888</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3">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3">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3">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3">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3">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3">
      <c r="A7740">
        <v>7739</v>
      </c>
      <c r="B7740" t="s">
        <v>9635</v>
      </c>
      <c r="C7740">
        <v>2014</v>
      </c>
      <c r="D7740" s="1">
        <v>41851</v>
      </c>
      <c r="E7740" s="1">
        <v>41828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3">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3">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3">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3">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3">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3">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3">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3">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3">
      <c r="A7749">
        <v>7748</v>
      </c>
      <c r="B7749" t="s">
        <v>9641</v>
      </c>
      <c r="C7749">
        <v>2012</v>
      </c>
      <c r="D7749" s="1">
        <v>41060</v>
      </c>
      <c r="E7749" s="1">
        <v>40945</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3">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3">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3">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3">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3">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3">
      <c r="A7755">
        <v>7754</v>
      </c>
      <c r="B7755" t="s">
        <v>9643</v>
      </c>
      <c r="C7755">
        <v>2012</v>
      </c>
      <c r="D7755" s="1">
        <v>41243</v>
      </c>
      <c r="E7755" s="1">
        <v>40980</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3">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3">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3">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3">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3">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3">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3">
      <c r="A7762">
        <v>7761</v>
      </c>
      <c r="B7762" t="s">
        <v>9650</v>
      </c>
      <c r="C7762">
        <v>2011</v>
      </c>
      <c r="D7762" s="1">
        <v>40706</v>
      </c>
      <c r="E7762" s="1">
        <v>40859</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3">
      <c r="A7763">
        <v>7762</v>
      </c>
      <c r="B7763" t="s">
        <v>9651</v>
      </c>
      <c r="C7763">
        <v>2014</v>
      </c>
      <c r="D7763" s="1">
        <v>41741</v>
      </c>
      <c r="E7763" s="1">
        <v>41832</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3">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3">
      <c r="A7765">
        <v>7764</v>
      </c>
      <c r="B7765" t="s">
        <v>9653</v>
      </c>
      <c r="C7765">
        <v>2012</v>
      </c>
      <c r="D7765" s="1">
        <v>40970</v>
      </c>
      <c r="E7765" s="1">
        <v>41092</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3">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3">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3">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3">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3">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3">
      <c r="A7771">
        <v>7770</v>
      </c>
      <c r="B7771" t="s">
        <v>9657</v>
      </c>
      <c r="C7771">
        <v>2013</v>
      </c>
      <c r="D7771" s="1">
        <v>41313</v>
      </c>
      <c r="E7771" s="1">
        <v>41313</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3">
      <c r="A7772">
        <v>7771</v>
      </c>
      <c r="B7772" t="s">
        <v>9657</v>
      </c>
      <c r="C7772">
        <v>2013</v>
      </c>
      <c r="D7772" s="1">
        <v>41313</v>
      </c>
      <c r="E7772" s="1">
        <v>41313</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3">
      <c r="A7773">
        <v>7772</v>
      </c>
      <c r="B7773" t="s">
        <v>9658</v>
      </c>
      <c r="C7773">
        <v>2013</v>
      </c>
      <c r="D7773" s="1">
        <v>41604</v>
      </c>
      <c r="E7773" s="1">
        <v>41345</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3">
      <c r="A7774">
        <v>7773</v>
      </c>
      <c r="B7774" t="s">
        <v>9658</v>
      </c>
      <c r="C7774">
        <v>2013</v>
      </c>
      <c r="D7774" s="1">
        <v>41604</v>
      </c>
      <c r="E7774" s="1">
        <v>41345</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3">
      <c r="A7775">
        <v>7774</v>
      </c>
      <c r="B7775" t="s">
        <v>9658</v>
      </c>
      <c r="C7775">
        <v>2013</v>
      </c>
      <c r="D7775" s="1">
        <v>41604</v>
      </c>
      <c r="E7775" s="1">
        <v>41345</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3">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3">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3">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3">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3">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3">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3">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3">
      <c r="A7783">
        <v>7782</v>
      </c>
      <c r="B7783" t="s">
        <v>9664</v>
      </c>
      <c r="C7783">
        <v>2012</v>
      </c>
      <c r="D7783" s="1">
        <v>41124</v>
      </c>
      <c r="E7783" s="1">
        <v>41246</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3">
      <c r="A7784">
        <v>7783</v>
      </c>
      <c r="B7784" t="s">
        <v>9665</v>
      </c>
      <c r="C7784">
        <v>2013</v>
      </c>
      <c r="D7784" s="1">
        <v>41405</v>
      </c>
      <c r="E7784" s="1">
        <v>41466</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3">
      <c r="A7785">
        <v>7784</v>
      </c>
      <c r="B7785" t="s">
        <v>9665</v>
      </c>
      <c r="C7785">
        <v>2013</v>
      </c>
      <c r="D7785" s="1">
        <v>41405</v>
      </c>
      <c r="E7785" s="1">
        <v>41466</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3">
      <c r="A7786">
        <v>7785</v>
      </c>
      <c r="B7786" t="s">
        <v>9665</v>
      </c>
      <c r="C7786">
        <v>2013</v>
      </c>
      <c r="D7786" s="1">
        <v>41405</v>
      </c>
      <c r="E7786" s="1">
        <v>41466</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3">
      <c r="A7787">
        <v>7786</v>
      </c>
      <c r="B7787" t="s">
        <v>9666</v>
      </c>
      <c r="C7787">
        <v>2011</v>
      </c>
      <c r="D7787" s="1">
        <v>40876</v>
      </c>
      <c r="E7787" s="1">
        <v>40706</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3">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3">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3">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3">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3">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3">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3">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3">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3">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3">
      <c r="A7797">
        <v>7796</v>
      </c>
      <c r="B7797" t="s">
        <v>9672</v>
      </c>
      <c r="C7797">
        <v>2012</v>
      </c>
      <c r="D7797" s="1">
        <v>41250</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3">
      <c r="A7798">
        <v>7797</v>
      </c>
      <c r="B7798" t="s">
        <v>9673</v>
      </c>
      <c r="C7798">
        <v>2012</v>
      </c>
      <c r="D7798" s="1">
        <v>40949</v>
      </c>
      <c r="E7798" s="1">
        <v>41070</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3">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3">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3">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3">
      <c r="A7802">
        <v>7801</v>
      </c>
      <c r="B7802" t="s">
        <v>9675</v>
      </c>
      <c r="C7802">
        <v>2014</v>
      </c>
      <c r="D7802" s="1">
        <v>41676</v>
      </c>
      <c r="E7802" s="1">
        <v>41826</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3">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3">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3">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3">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3">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3">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3">
      <c r="A7809">
        <v>7808</v>
      </c>
      <c r="B7809" t="s">
        <v>9678</v>
      </c>
      <c r="C7809">
        <v>2013</v>
      </c>
      <c r="D7809" s="1">
        <v>41487</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3">
      <c r="A7810">
        <v>7809</v>
      </c>
      <c r="B7810" t="s">
        <v>9678</v>
      </c>
      <c r="C7810">
        <v>2013</v>
      </c>
      <c r="D7810" s="1">
        <v>41487</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3">
      <c r="A7811">
        <v>7810</v>
      </c>
      <c r="B7811" t="s">
        <v>9678</v>
      </c>
      <c r="C7811">
        <v>2013</v>
      </c>
      <c r="D7811" s="1">
        <v>41487</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3">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3">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3">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3">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3">
      <c r="A7816">
        <v>7815</v>
      </c>
      <c r="B7816" t="s">
        <v>9680</v>
      </c>
      <c r="C7816">
        <v>2014</v>
      </c>
      <c r="D7816" s="1">
        <v>41888</v>
      </c>
      <c r="E7816" s="1">
        <v>41949</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3">
      <c r="A7817">
        <v>7816</v>
      </c>
      <c r="B7817" t="s">
        <v>9680</v>
      </c>
      <c r="C7817">
        <v>2014</v>
      </c>
      <c r="D7817" s="1">
        <v>41888</v>
      </c>
      <c r="E7817" s="1">
        <v>41949</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3">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3">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3">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3">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3">
      <c r="A7822">
        <v>7821</v>
      </c>
      <c r="B7822" t="s">
        <v>9683</v>
      </c>
      <c r="C7822">
        <v>2014</v>
      </c>
      <c r="D7822" s="1">
        <v>41894</v>
      </c>
      <c r="E7822" s="1">
        <v>41955</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3">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3">
      <c r="A7824">
        <v>7823</v>
      </c>
      <c r="B7824" t="s">
        <v>9685</v>
      </c>
      <c r="C7824">
        <v>2011</v>
      </c>
      <c r="D7824" s="1">
        <v>40781</v>
      </c>
      <c r="E7824" s="1">
        <v>40552</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3">
      <c r="A7825">
        <v>7824</v>
      </c>
      <c r="B7825" t="s">
        <v>9685</v>
      </c>
      <c r="C7825">
        <v>2011</v>
      </c>
      <c r="D7825" s="1">
        <v>40781</v>
      </c>
      <c r="E7825" s="1">
        <v>40552</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3">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3">
      <c r="A7827">
        <v>7826</v>
      </c>
      <c r="B7827" t="s">
        <v>9687</v>
      </c>
      <c r="C7827">
        <v>2012</v>
      </c>
      <c r="D7827" s="1">
        <v>40970</v>
      </c>
      <c r="E7827" s="1">
        <v>41092</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3">
      <c r="A7828">
        <v>7827</v>
      </c>
      <c r="B7828" t="s">
        <v>9688</v>
      </c>
      <c r="C7828">
        <v>2014</v>
      </c>
      <c r="D7828" s="1">
        <v>41650</v>
      </c>
      <c r="E7828" s="1">
        <v>41801</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3">
      <c r="A7829">
        <v>7828</v>
      </c>
      <c r="B7829" t="s">
        <v>9688</v>
      </c>
      <c r="C7829">
        <v>2014</v>
      </c>
      <c r="D7829" s="1">
        <v>41650</v>
      </c>
      <c r="E7829" s="1">
        <v>41801</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3">
      <c r="A7830">
        <v>7829</v>
      </c>
      <c r="B7830" t="s">
        <v>9689</v>
      </c>
      <c r="C7830">
        <v>2012</v>
      </c>
      <c r="D7830" s="1">
        <v>41025</v>
      </c>
      <c r="E7830" s="1">
        <v>40913</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3">
      <c r="A7831">
        <v>7830</v>
      </c>
      <c r="B7831" t="s">
        <v>9689</v>
      </c>
      <c r="C7831">
        <v>2012</v>
      </c>
      <c r="D7831" s="1">
        <v>41025</v>
      </c>
      <c r="E7831" s="1">
        <v>40913</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3">
      <c r="A7832">
        <v>7831</v>
      </c>
      <c r="B7832" t="s">
        <v>9689</v>
      </c>
      <c r="C7832">
        <v>2012</v>
      </c>
      <c r="D7832" s="1">
        <v>41025</v>
      </c>
      <c r="E7832" s="1">
        <v>40913</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3">
      <c r="A7833">
        <v>7832</v>
      </c>
      <c r="B7833" t="s">
        <v>9689</v>
      </c>
      <c r="C7833">
        <v>2012</v>
      </c>
      <c r="D7833" s="1">
        <v>41025</v>
      </c>
      <c r="E7833" s="1">
        <v>40913</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3">
      <c r="A7834">
        <v>7833</v>
      </c>
      <c r="B7834" t="s">
        <v>9690</v>
      </c>
      <c r="C7834">
        <v>2013</v>
      </c>
      <c r="D7834" s="1">
        <v>41552</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3">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3">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3">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3">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3">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3">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3">
      <c r="A7841">
        <v>7840</v>
      </c>
      <c r="B7841" t="s">
        <v>9694</v>
      </c>
      <c r="C7841">
        <v>2011</v>
      </c>
      <c r="D7841" s="1">
        <v>40630</v>
      </c>
      <c r="E7841" s="1">
        <v>40578</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3">
      <c r="A7842">
        <v>7841</v>
      </c>
      <c r="B7842" t="s">
        <v>9694</v>
      </c>
      <c r="C7842">
        <v>2011</v>
      </c>
      <c r="D7842" s="1">
        <v>40630</v>
      </c>
      <c r="E7842" s="1">
        <v>40578</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3">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3">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3">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3">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3">
      <c r="A7847">
        <v>7846</v>
      </c>
      <c r="B7847" t="s">
        <v>9698</v>
      </c>
      <c r="C7847">
        <v>2012</v>
      </c>
      <c r="D7847" s="1">
        <v>41179</v>
      </c>
      <c r="E7847" s="1">
        <v>40949</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3">
      <c r="A7848">
        <v>7847</v>
      </c>
      <c r="B7848" t="s">
        <v>9698</v>
      </c>
      <c r="C7848">
        <v>2012</v>
      </c>
      <c r="D7848" s="1">
        <v>41179</v>
      </c>
      <c r="E7848" s="1">
        <v>40949</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3">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3">
      <c r="A7850">
        <v>7849</v>
      </c>
      <c r="B7850" t="s">
        <v>9700</v>
      </c>
      <c r="C7850">
        <v>2013</v>
      </c>
      <c r="D7850" s="1">
        <v>41338</v>
      </c>
      <c r="E7850" s="1">
        <v>41460</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3">
      <c r="A7851">
        <v>7850</v>
      </c>
      <c r="B7851" t="s">
        <v>9700</v>
      </c>
      <c r="C7851">
        <v>2013</v>
      </c>
      <c r="D7851" s="1">
        <v>41338</v>
      </c>
      <c r="E7851" s="1">
        <v>41460</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3">
      <c r="A7852">
        <v>7851</v>
      </c>
      <c r="B7852" t="s">
        <v>9700</v>
      </c>
      <c r="C7852">
        <v>2013</v>
      </c>
      <c r="D7852" s="1">
        <v>41338</v>
      </c>
      <c r="E7852" s="1">
        <v>41460</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3">
      <c r="A7853">
        <v>7852</v>
      </c>
      <c r="B7853" t="s">
        <v>9701</v>
      </c>
      <c r="C7853">
        <v>2011</v>
      </c>
      <c r="D7853" s="1">
        <v>40798</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3">
      <c r="A7854">
        <v>7853</v>
      </c>
      <c r="B7854" t="s">
        <v>9701</v>
      </c>
      <c r="C7854">
        <v>2011</v>
      </c>
      <c r="D7854" s="1">
        <v>40798</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3">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3">
      <c r="A7856">
        <v>7855</v>
      </c>
      <c r="B7856" t="s">
        <v>9703</v>
      </c>
      <c r="C7856">
        <v>2014</v>
      </c>
      <c r="D7856" s="1">
        <v>41863</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3">
      <c r="A7857">
        <v>7856</v>
      </c>
      <c r="B7857" t="s">
        <v>9703</v>
      </c>
      <c r="C7857">
        <v>2014</v>
      </c>
      <c r="D7857" s="1">
        <v>41863</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3">
      <c r="A7858">
        <v>7857</v>
      </c>
      <c r="B7858" t="s">
        <v>9704</v>
      </c>
      <c r="C7858">
        <v>2011</v>
      </c>
      <c r="D7858" s="1">
        <v>40693</v>
      </c>
      <c r="E7858" s="1">
        <v>40549</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3">
      <c r="A7859">
        <v>7858</v>
      </c>
      <c r="B7859" t="s">
        <v>9704</v>
      </c>
      <c r="C7859">
        <v>2011</v>
      </c>
      <c r="D7859" s="1">
        <v>40693</v>
      </c>
      <c r="E7859" s="1">
        <v>40549</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3">
      <c r="A7860">
        <v>7859</v>
      </c>
      <c r="B7860" t="s">
        <v>9704</v>
      </c>
      <c r="C7860">
        <v>2011</v>
      </c>
      <c r="D7860" s="1">
        <v>40693</v>
      </c>
      <c r="E7860" s="1">
        <v>40549</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3">
      <c r="A7861">
        <v>7860</v>
      </c>
      <c r="B7861" t="s">
        <v>9704</v>
      </c>
      <c r="C7861">
        <v>2011</v>
      </c>
      <c r="D7861" s="1">
        <v>40693</v>
      </c>
      <c r="E7861" s="1">
        <v>40549</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3">
      <c r="A7862">
        <v>7861</v>
      </c>
      <c r="B7862" t="s">
        <v>9705</v>
      </c>
      <c r="C7862">
        <v>2014</v>
      </c>
      <c r="D7862" s="1">
        <v>41701</v>
      </c>
      <c r="E7862" s="1">
        <v>41823</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3">
      <c r="A7863">
        <v>7862</v>
      </c>
      <c r="B7863" t="s">
        <v>9706</v>
      </c>
      <c r="C7863">
        <v>2012</v>
      </c>
      <c r="D7863" s="1">
        <v>41253</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3">
      <c r="A7864">
        <v>7863</v>
      </c>
      <c r="B7864" t="s">
        <v>9706</v>
      </c>
      <c r="C7864">
        <v>2012</v>
      </c>
      <c r="D7864" s="1">
        <v>41253</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3">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3">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3">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3">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3">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3">
      <c r="A7870">
        <v>7869</v>
      </c>
      <c r="B7870" t="s">
        <v>9711</v>
      </c>
      <c r="C7870">
        <v>2013</v>
      </c>
      <c r="D7870" s="1">
        <v>41422</v>
      </c>
      <c r="E7870" s="1">
        <v>41339</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3">
      <c r="A7871">
        <v>7870</v>
      </c>
      <c r="B7871" t="s">
        <v>9712</v>
      </c>
      <c r="C7871">
        <v>2014</v>
      </c>
      <c r="D7871" s="1">
        <v>41736</v>
      </c>
      <c r="E7871" s="1">
        <v>41919</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3">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3">
      <c r="A7873">
        <v>7872</v>
      </c>
      <c r="B7873" t="s">
        <v>9714</v>
      </c>
      <c r="C7873">
        <v>2013</v>
      </c>
      <c r="D7873" s="1">
        <v>41374</v>
      </c>
      <c r="E7873" s="1">
        <v>41496</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3">
      <c r="A7874">
        <v>7873</v>
      </c>
      <c r="B7874" t="s">
        <v>9714</v>
      </c>
      <c r="C7874">
        <v>2013</v>
      </c>
      <c r="D7874" s="1">
        <v>41374</v>
      </c>
      <c r="E7874" s="1">
        <v>41496</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3">
      <c r="A7875">
        <v>7874</v>
      </c>
      <c r="B7875" t="s">
        <v>9714</v>
      </c>
      <c r="C7875">
        <v>2013</v>
      </c>
      <c r="D7875" s="1">
        <v>41374</v>
      </c>
      <c r="E7875" s="1">
        <v>41496</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3">
      <c r="A7876">
        <v>7875</v>
      </c>
      <c r="B7876" t="s">
        <v>9714</v>
      </c>
      <c r="C7876">
        <v>2013</v>
      </c>
      <c r="D7876" s="1">
        <v>41374</v>
      </c>
      <c r="E7876" s="1">
        <v>41496</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3">
      <c r="A7877">
        <v>7876</v>
      </c>
      <c r="B7877" t="s">
        <v>9715</v>
      </c>
      <c r="C7877">
        <v>2014</v>
      </c>
      <c r="D7877" s="1">
        <v>41921</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3">
      <c r="A7878">
        <v>7877</v>
      </c>
      <c r="B7878" t="s">
        <v>9715</v>
      </c>
      <c r="C7878">
        <v>2014</v>
      </c>
      <c r="D7878" s="1">
        <v>41921</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3">
      <c r="A7879">
        <v>7878</v>
      </c>
      <c r="B7879" t="s">
        <v>9716</v>
      </c>
      <c r="C7879">
        <v>2012</v>
      </c>
      <c r="D7879" s="1">
        <v>41246</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3">
      <c r="A7880">
        <v>7879</v>
      </c>
      <c r="B7880" t="s">
        <v>9717</v>
      </c>
      <c r="C7880">
        <v>2013</v>
      </c>
      <c r="D7880" s="1">
        <v>41608</v>
      </c>
      <c r="E7880" s="1">
        <v>41406</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3">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3">
      <c r="A7882">
        <v>7881</v>
      </c>
      <c r="B7882" t="s">
        <v>9719</v>
      </c>
      <c r="C7882">
        <v>2014</v>
      </c>
      <c r="D7882" s="1">
        <v>41741</v>
      </c>
      <c r="E7882" s="1">
        <v>41832</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3">
      <c r="A7883">
        <v>7882</v>
      </c>
      <c r="B7883" t="s">
        <v>9719</v>
      </c>
      <c r="C7883">
        <v>2014</v>
      </c>
      <c r="D7883" s="1">
        <v>41741</v>
      </c>
      <c r="E7883" s="1">
        <v>41832</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3">
      <c r="A7884">
        <v>7883</v>
      </c>
      <c r="B7884" t="s">
        <v>9719</v>
      </c>
      <c r="C7884">
        <v>2014</v>
      </c>
      <c r="D7884" s="1">
        <v>41741</v>
      </c>
      <c r="E7884" s="1">
        <v>41832</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3">
      <c r="A7885">
        <v>7884</v>
      </c>
      <c r="B7885" t="s">
        <v>9719</v>
      </c>
      <c r="C7885">
        <v>2014</v>
      </c>
      <c r="D7885" s="1">
        <v>41741</v>
      </c>
      <c r="E7885" s="1">
        <v>41832</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3">
      <c r="A7886">
        <v>7885</v>
      </c>
      <c r="B7886" t="s">
        <v>9719</v>
      </c>
      <c r="C7886">
        <v>2014</v>
      </c>
      <c r="D7886" s="1">
        <v>41741</v>
      </c>
      <c r="E7886" s="1">
        <v>41832</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3">
      <c r="A7887">
        <v>7886</v>
      </c>
      <c r="B7887" t="s">
        <v>9719</v>
      </c>
      <c r="C7887">
        <v>2014</v>
      </c>
      <c r="D7887" s="1">
        <v>41741</v>
      </c>
      <c r="E7887" s="1">
        <v>41832</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3">
      <c r="A7888">
        <v>7887</v>
      </c>
      <c r="B7888" t="s">
        <v>9719</v>
      </c>
      <c r="C7888">
        <v>2014</v>
      </c>
      <c r="D7888" s="1">
        <v>41741</v>
      </c>
      <c r="E7888" s="1">
        <v>41832</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3">
      <c r="A7889">
        <v>7888</v>
      </c>
      <c r="B7889" t="s">
        <v>9719</v>
      </c>
      <c r="C7889">
        <v>2014</v>
      </c>
      <c r="D7889" s="1">
        <v>41741</v>
      </c>
      <c r="E7889" s="1">
        <v>41832</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3">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3">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3">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3">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3">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3">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3">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3">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3">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3">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3">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3">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3">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3">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3">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3">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3">
      <c r="A7906">
        <v>7905</v>
      </c>
      <c r="B7906" t="s">
        <v>9727</v>
      </c>
      <c r="C7906">
        <v>2012</v>
      </c>
      <c r="D7906" s="1">
        <v>41101</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3">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3">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3">
      <c r="A7909">
        <v>7908</v>
      </c>
      <c r="B7909" t="s">
        <v>9729</v>
      </c>
      <c r="C7909">
        <v>2013</v>
      </c>
      <c r="D7909" s="1">
        <v>41486</v>
      </c>
      <c r="E7909" s="1">
        <v>41341</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3">
      <c r="A7910">
        <v>7909</v>
      </c>
      <c r="B7910" t="s">
        <v>9730</v>
      </c>
      <c r="C7910">
        <v>2013</v>
      </c>
      <c r="D7910" s="1">
        <v>41376</v>
      </c>
      <c r="E7910" s="1">
        <v>41498</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3">
      <c r="A7911">
        <v>7910</v>
      </c>
      <c r="B7911" t="s">
        <v>9730</v>
      </c>
      <c r="C7911">
        <v>2013</v>
      </c>
      <c r="D7911" s="1">
        <v>41376</v>
      </c>
      <c r="E7911" s="1">
        <v>41498</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3">
      <c r="A7912">
        <v>7911</v>
      </c>
      <c r="B7912" t="s">
        <v>9730</v>
      </c>
      <c r="C7912">
        <v>2013</v>
      </c>
      <c r="D7912" s="1">
        <v>41376</v>
      </c>
      <c r="E7912" s="1">
        <v>41498</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3">
      <c r="A7913">
        <v>7912</v>
      </c>
      <c r="B7913" t="s">
        <v>9730</v>
      </c>
      <c r="C7913">
        <v>2013</v>
      </c>
      <c r="D7913" s="1">
        <v>41376</v>
      </c>
      <c r="E7913" s="1">
        <v>41498</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3">
      <c r="A7914">
        <v>7913</v>
      </c>
      <c r="B7914" t="s">
        <v>9732</v>
      </c>
      <c r="C7914">
        <v>2013</v>
      </c>
      <c r="D7914" s="1">
        <v>41393</v>
      </c>
      <c r="E7914" s="1">
        <v>41279</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3">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3">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3">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3">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3">
      <c r="A7919">
        <v>7918</v>
      </c>
      <c r="B7919" t="s">
        <v>9738</v>
      </c>
      <c r="C7919">
        <v>2014</v>
      </c>
      <c r="D7919" s="1">
        <v>41768</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3">
      <c r="A7920">
        <v>7919</v>
      </c>
      <c r="B7920" t="s">
        <v>9739</v>
      </c>
      <c r="C7920">
        <v>2012</v>
      </c>
      <c r="D7920" s="1">
        <v>41006</v>
      </c>
      <c r="E7920" s="1">
        <v>41128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3">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3">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3">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3">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3">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3">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3">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3">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3">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3">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3">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3">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3">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3">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3">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3">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3">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3">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3">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3">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3">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3">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3">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3">
      <c r="A7944">
        <v>7943</v>
      </c>
      <c r="B7944" t="s">
        <v>9750</v>
      </c>
      <c r="C7944">
        <v>2014</v>
      </c>
      <c r="D7944" s="1">
        <v>41999</v>
      </c>
      <c r="E7944" s="1">
        <v>42036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3">
      <c r="A7945">
        <v>7944</v>
      </c>
      <c r="B7945" t="s">
        <v>9750</v>
      </c>
      <c r="C7945">
        <v>2014</v>
      </c>
      <c r="D7945" s="1">
        <v>41999</v>
      </c>
      <c r="E7945" s="1">
        <v>42036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3">
      <c r="A7946">
        <v>7945</v>
      </c>
      <c r="B7946" t="s">
        <v>9750</v>
      </c>
      <c r="C7946">
        <v>2014</v>
      </c>
      <c r="D7946" s="1">
        <v>41999</v>
      </c>
      <c r="E7946" s="1">
        <v>42036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3">
      <c r="A7947">
        <v>7946</v>
      </c>
      <c r="B7947" t="s">
        <v>9750</v>
      </c>
      <c r="C7947">
        <v>2014</v>
      </c>
      <c r="D7947" s="1">
        <v>41999</v>
      </c>
      <c r="E7947" s="1">
        <v>42036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3">
      <c r="A7948">
        <v>7947</v>
      </c>
      <c r="B7948" t="s">
        <v>9750</v>
      </c>
      <c r="C7948">
        <v>2014</v>
      </c>
      <c r="D7948" s="1">
        <v>41999</v>
      </c>
      <c r="E7948" s="1">
        <v>42036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3">
      <c r="A7949">
        <v>7948</v>
      </c>
      <c r="B7949" t="s">
        <v>9751</v>
      </c>
      <c r="C7949">
        <v>2011</v>
      </c>
      <c r="D7949" s="1">
        <v>40546</v>
      </c>
      <c r="E7949" s="1">
        <v>40666</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3">
      <c r="A7950">
        <v>7949</v>
      </c>
      <c r="B7950" t="s">
        <v>9751</v>
      </c>
      <c r="C7950">
        <v>2011</v>
      </c>
      <c r="D7950" s="1">
        <v>40546</v>
      </c>
      <c r="E7950" s="1">
        <v>40666</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3">
      <c r="A7951">
        <v>7950</v>
      </c>
      <c r="B7951" t="s">
        <v>9751</v>
      </c>
      <c r="C7951">
        <v>2011</v>
      </c>
      <c r="D7951" s="1">
        <v>40546</v>
      </c>
      <c r="E7951" s="1">
        <v>40666</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3">
      <c r="A7952">
        <v>7951</v>
      </c>
      <c r="B7952" t="s">
        <v>9751</v>
      </c>
      <c r="C7952">
        <v>2011</v>
      </c>
      <c r="D7952" s="1">
        <v>40546</v>
      </c>
      <c r="E7952" s="1">
        <v>40666</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3">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3">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3">
      <c r="A7955">
        <v>7954</v>
      </c>
      <c r="B7955" t="s">
        <v>9753</v>
      </c>
      <c r="C7955">
        <v>2011</v>
      </c>
      <c r="D7955" s="1">
        <v>40547</v>
      </c>
      <c r="E7955" s="1">
        <v>40698</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3">
      <c r="A7956">
        <v>7955</v>
      </c>
      <c r="B7956" t="s">
        <v>9753</v>
      </c>
      <c r="C7956">
        <v>2011</v>
      </c>
      <c r="D7956" s="1">
        <v>40547</v>
      </c>
      <c r="E7956" s="1">
        <v>40698</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3">
      <c r="A7957">
        <v>7956</v>
      </c>
      <c r="B7957" t="s">
        <v>9754</v>
      </c>
      <c r="C7957">
        <v>2014</v>
      </c>
      <c r="D7957" s="1">
        <v>41800</v>
      </c>
      <c r="E7957" s="1">
        <v>41953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3">
      <c r="A7958">
        <v>7957</v>
      </c>
      <c r="B7958" t="s">
        <v>9754</v>
      </c>
      <c r="C7958">
        <v>2014</v>
      </c>
      <c r="D7958" s="1">
        <v>41800</v>
      </c>
      <c r="E7958" s="1">
        <v>41953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3">
      <c r="A7959">
        <v>7958</v>
      </c>
      <c r="B7959" t="s">
        <v>9754</v>
      </c>
      <c r="C7959">
        <v>2014</v>
      </c>
      <c r="D7959" s="1">
        <v>41800</v>
      </c>
      <c r="E7959" s="1">
        <v>41953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3">
      <c r="A7960">
        <v>7959</v>
      </c>
      <c r="B7960" t="s">
        <v>9754</v>
      </c>
      <c r="C7960">
        <v>2014</v>
      </c>
      <c r="D7960" s="1">
        <v>41800</v>
      </c>
      <c r="E7960" s="1">
        <v>41953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3">
      <c r="A7961">
        <v>7960</v>
      </c>
      <c r="B7961" t="s">
        <v>9754</v>
      </c>
      <c r="C7961">
        <v>2014</v>
      </c>
      <c r="D7961" s="1">
        <v>41800</v>
      </c>
      <c r="E7961" s="1">
        <v>41953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3">
      <c r="A7962">
        <v>7961</v>
      </c>
      <c r="B7962" t="s">
        <v>9754</v>
      </c>
      <c r="C7962">
        <v>2014</v>
      </c>
      <c r="D7962" s="1">
        <v>41800</v>
      </c>
      <c r="E7962" s="1">
        <v>41953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3">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3">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3">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3">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3">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3">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3">
      <c r="A7969">
        <v>7968</v>
      </c>
      <c r="B7969" t="s">
        <v>9757</v>
      </c>
      <c r="C7969">
        <v>2013</v>
      </c>
      <c r="D7969" s="1">
        <v>41588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3">
      <c r="A7970">
        <v>7969</v>
      </c>
      <c r="B7970" t="s">
        <v>9757</v>
      </c>
      <c r="C7970">
        <v>2013</v>
      </c>
      <c r="D7970" s="1">
        <v>41588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3">
      <c r="A7971">
        <v>7970</v>
      </c>
      <c r="B7971" t="s">
        <v>9757</v>
      </c>
      <c r="C7971">
        <v>2013</v>
      </c>
      <c r="D7971" s="1">
        <v>41588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3">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3">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3">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3">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3">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3">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3">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3">
      <c r="A7979">
        <v>7978</v>
      </c>
      <c r="B7979" t="s">
        <v>9761</v>
      </c>
      <c r="C7979">
        <v>2011</v>
      </c>
      <c r="D7979" s="1">
        <v>40694</v>
      </c>
      <c r="E7979" s="1">
        <v>40669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3">
      <c r="A7980">
        <v>7979</v>
      </c>
      <c r="B7980" t="s">
        <v>9761</v>
      </c>
      <c r="C7980">
        <v>2011</v>
      </c>
      <c r="D7980" s="1">
        <v>40694</v>
      </c>
      <c r="E7980" s="1">
        <v>40669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3">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3">
      <c r="A7982">
        <v>7981</v>
      </c>
      <c r="B7982" t="s">
        <v>9763</v>
      </c>
      <c r="C7982">
        <v>2011</v>
      </c>
      <c r="D7982" s="1">
        <v>40634</v>
      </c>
      <c r="E7982" s="1">
        <v>40756</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3">
      <c r="A7983">
        <v>7982</v>
      </c>
      <c r="B7983" t="s">
        <v>9764</v>
      </c>
      <c r="C7983">
        <v>2011</v>
      </c>
      <c r="D7983" s="1">
        <v>40825</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3">
      <c r="A7984">
        <v>7983</v>
      </c>
      <c r="B7984" t="s">
        <v>9764</v>
      </c>
      <c r="C7984">
        <v>2011</v>
      </c>
      <c r="D7984" s="1">
        <v>40825</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3">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3">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3">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3">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3">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3">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3">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3">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3">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3">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3">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3">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3">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3">
      <c r="A7998">
        <v>7997</v>
      </c>
      <c r="B7998" t="s">
        <v>9773</v>
      </c>
      <c r="C7998">
        <v>2014</v>
      </c>
      <c r="D7998" s="1">
        <v>41740</v>
      </c>
      <c r="E7998" s="1">
        <v>41801</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3">
      <c r="A7999">
        <v>7998</v>
      </c>
      <c r="B7999" t="s">
        <v>9773</v>
      </c>
      <c r="C7999">
        <v>2014</v>
      </c>
      <c r="D7999" s="1">
        <v>41740</v>
      </c>
      <c r="E7999" s="1">
        <v>41801</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3">
      <c r="A8000">
        <v>7999</v>
      </c>
      <c r="B8000" t="s">
        <v>9774</v>
      </c>
      <c r="C8000">
        <v>2011</v>
      </c>
      <c r="D8000" s="1">
        <v>40638</v>
      </c>
      <c r="E8000" s="1">
        <v>40729</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3">
      <c r="A8001">
        <v>8000</v>
      </c>
      <c r="B8001" t="s">
        <v>9774</v>
      </c>
      <c r="C8001">
        <v>2011</v>
      </c>
      <c r="D8001" s="1">
        <v>40638</v>
      </c>
      <c r="E8001" s="1">
        <v>40729</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3">
      <c r="A8002">
        <v>8001</v>
      </c>
      <c r="B8002" t="s">
        <v>9775</v>
      </c>
      <c r="C8002">
        <v>2012</v>
      </c>
      <c r="D8002" s="1">
        <v>41132</v>
      </c>
      <c r="E8002" s="1">
        <v>41254</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3">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3">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3">
      <c r="A8005">
        <v>8004</v>
      </c>
      <c r="B8005" t="s">
        <v>9777</v>
      </c>
      <c r="C8005">
        <v>2011</v>
      </c>
      <c r="D8005" s="1">
        <v>40555</v>
      </c>
      <c r="E8005" s="1">
        <v>40614</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3">
      <c r="A8006">
        <v>8005</v>
      </c>
      <c r="B8006" t="s">
        <v>9777</v>
      </c>
      <c r="C8006">
        <v>2011</v>
      </c>
      <c r="D8006" s="1">
        <v>40555</v>
      </c>
      <c r="E8006" s="1">
        <v>40614</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3">
      <c r="A8007">
        <v>8006</v>
      </c>
      <c r="B8007" t="s">
        <v>9777</v>
      </c>
      <c r="C8007">
        <v>2011</v>
      </c>
      <c r="D8007" s="1">
        <v>40555</v>
      </c>
      <c r="E8007" s="1">
        <v>40614</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3">
      <c r="A8008">
        <v>8007</v>
      </c>
      <c r="B8008" t="s">
        <v>9778</v>
      </c>
      <c r="C8008">
        <v>2013</v>
      </c>
      <c r="D8008" s="1">
        <v>41496</v>
      </c>
      <c r="E8008" s="1">
        <v>41618</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3">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3">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3">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3">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3">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3">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3">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3">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3">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3">
      <c r="A8018">
        <v>8017</v>
      </c>
      <c r="B8018" t="s">
        <v>9783</v>
      </c>
      <c r="C8018">
        <v>2011</v>
      </c>
      <c r="D8018" s="1">
        <v>40795</v>
      </c>
      <c r="E8018" s="1">
        <v>40856</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3">
      <c r="A8019">
        <v>8018</v>
      </c>
      <c r="B8019" t="s">
        <v>9783</v>
      </c>
      <c r="C8019">
        <v>2011</v>
      </c>
      <c r="D8019" s="1">
        <v>40795</v>
      </c>
      <c r="E8019" s="1">
        <v>40856</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3">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3">
      <c r="A8021">
        <v>8020</v>
      </c>
      <c r="B8021" t="s">
        <v>9785</v>
      </c>
      <c r="C8021">
        <v>2014</v>
      </c>
      <c r="D8021" s="1">
        <v>41709</v>
      </c>
      <c r="E8021" s="1">
        <v>41801</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3">
      <c r="A8022">
        <v>8021</v>
      </c>
      <c r="B8022" t="s">
        <v>9785</v>
      </c>
      <c r="C8022">
        <v>2014</v>
      </c>
      <c r="D8022" s="1">
        <v>41709</v>
      </c>
      <c r="E8022" s="1">
        <v>41801</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3">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3">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3">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3">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3">
      <c r="A8027">
        <v>8026</v>
      </c>
      <c r="B8027" t="s">
        <v>9787</v>
      </c>
      <c r="C8027">
        <v>2012</v>
      </c>
      <c r="D8027" s="1">
        <v>41222</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3">
      <c r="A8028">
        <v>8027</v>
      </c>
      <c r="B8028" t="s">
        <v>9787</v>
      </c>
      <c r="C8028">
        <v>2012</v>
      </c>
      <c r="D8028" s="1">
        <v>41222</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3">
      <c r="A8029">
        <v>8028</v>
      </c>
      <c r="B8029" t="s">
        <v>9787</v>
      </c>
      <c r="C8029">
        <v>2012</v>
      </c>
      <c r="D8029" s="1">
        <v>41222</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3">
      <c r="A8030">
        <v>8029</v>
      </c>
      <c r="B8030" t="s">
        <v>9787</v>
      </c>
      <c r="C8030">
        <v>2012</v>
      </c>
      <c r="D8030" s="1">
        <v>41222</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3">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3">
      <c r="A8032">
        <v>8031</v>
      </c>
      <c r="B8032" t="s">
        <v>9789</v>
      </c>
      <c r="C8032">
        <v>2013</v>
      </c>
      <c r="D8032" s="1">
        <v>41456</v>
      </c>
      <c r="E8032" s="1">
        <v>41579</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3">
      <c r="A8033">
        <v>8032</v>
      </c>
      <c r="B8033" t="s">
        <v>9789</v>
      </c>
      <c r="C8033">
        <v>2013</v>
      </c>
      <c r="D8033" s="1">
        <v>41456</v>
      </c>
      <c r="E8033" s="1">
        <v>41579</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3">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3">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3">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3">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3">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3">
      <c r="A8039">
        <v>8038</v>
      </c>
      <c r="B8039" t="s">
        <v>9792</v>
      </c>
      <c r="C8039">
        <v>2014</v>
      </c>
      <c r="D8039" s="1">
        <v>41950</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3">
      <c r="A8040">
        <v>8039</v>
      </c>
      <c r="B8040" t="s">
        <v>9793</v>
      </c>
      <c r="C8040">
        <v>2014</v>
      </c>
      <c r="D8040" s="1">
        <v>41646</v>
      </c>
      <c r="E8040" s="1">
        <v>41705</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3">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3">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3">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3">
      <c r="A8044">
        <v>8043</v>
      </c>
      <c r="B8044" t="s">
        <v>9795</v>
      </c>
      <c r="C8044">
        <v>2014</v>
      </c>
      <c r="D8044" s="1">
        <v>41976</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3">
      <c r="A8045">
        <v>8044</v>
      </c>
      <c r="B8045" t="s">
        <v>9795</v>
      </c>
      <c r="C8045">
        <v>2014</v>
      </c>
      <c r="D8045" s="1">
        <v>41976</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3">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3">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3">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3">
      <c r="A8049">
        <v>8048</v>
      </c>
      <c r="B8049" t="s">
        <v>9801</v>
      </c>
      <c r="C8049">
        <v>2014</v>
      </c>
      <c r="D8049" s="1">
        <v>41740</v>
      </c>
      <c r="E8049" s="1">
        <v>41831</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3">
      <c r="A8050">
        <v>8049</v>
      </c>
      <c r="B8050" t="s">
        <v>9802</v>
      </c>
      <c r="C8050">
        <v>2013</v>
      </c>
      <c r="D8050" s="1">
        <v>41371</v>
      </c>
      <c r="E8050" s="1">
        <v>41493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3">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3">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3">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3">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3">
      <c r="A8055">
        <v>8054</v>
      </c>
      <c r="B8055" t="s">
        <v>9805</v>
      </c>
      <c r="C8055">
        <v>2014</v>
      </c>
      <c r="D8055" s="1">
        <v>41911</v>
      </c>
      <c r="E8055" s="1">
        <v>41800</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3">
      <c r="A8056">
        <v>8055</v>
      </c>
      <c r="B8056" t="s">
        <v>9806</v>
      </c>
      <c r="C8056">
        <v>2012</v>
      </c>
      <c r="D8056" s="1">
        <v>41149</v>
      </c>
      <c r="E8056" s="1">
        <v>41008</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3">
      <c r="A8057">
        <v>8056</v>
      </c>
      <c r="B8057" t="s">
        <v>9806</v>
      </c>
      <c r="C8057">
        <v>2012</v>
      </c>
      <c r="D8057" s="1">
        <v>41149</v>
      </c>
      <c r="E8057" s="1">
        <v>41008</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3">
      <c r="A8058">
        <v>8057</v>
      </c>
      <c r="B8058" t="s">
        <v>9806</v>
      </c>
      <c r="C8058">
        <v>2012</v>
      </c>
      <c r="D8058" s="1">
        <v>41149</v>
      </c>
      <c r="E8058" s="1">
        <v>41008</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3">
      <c r="A8059">
        <v>8058</v>
      </c>
      <c r="B8059" t="s">
        <v>9806</v>
      </c>
      <c r="C8059">
        <v>2012</v>
      </c>
      <c r="D8059" s="1">
        <v>41149</v>
      </c>
      <c r="E8059" s="1">
        <v>41008</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3">
      <c r="A8060">
        <v>8059</v>
      </c>
      <c r="B8060" t="s">
        <v>9806</v>
      </c>
      <c r="C8060">
        <v>2012</v>
      </c>
      <c r="D8060" s="1">
        <v>41149</v>
      </c>
      <c r="E8060" s="1">
        <v>41008</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3">
      <c r="A8061">
        <v>8060</v>
      </c>
      <c r="B8061" t="s">
        <v>9806</v>
      </c>
      <c r="C8061">
        <v>2012</v>
      </c>
      <c r="D8061" s="1">
        <v>41149</v>
      </c>
      <c r="E8061" s="1">
        <v>41008</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3">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3">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3">
      <c r="A8064">
        <v>8063</v>
      </c>
      <c r="B8064" t="s">
        <v>9808</v>
      </c>
      <c r="C8064">
        <v>2013</v>
      </c>
      <c r="D8064" s="1">
        <v>41497</v>
      </c>
      <c r="E8064" s="1">
        <v>41558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3">
      <c r="A8065">
        <v>8064</v>
      </c>
      <c r="B8065" t="s">
        <v>9808</v>
      </c>
      <c r="C8065">
        <v>2013</v>
      </c>
      <c r="D8065" s="1">
        <v>41497</v>
      </c>
      <c r="E8065" s="1">
        <v>41558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3">
      <c r="A8066">
        <v>8065</v>
      </c>
      <c r="B8066" t="s">
        <v>9808</v>
      </c>
      <c r="C8066">
        <v>2013</v>
      </c>
      <c r="D8066" s="1">
        <v>41497</v>
      </c>
      <c r="E8066" s="1">
        <v>41558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3">
      <c r="A8067">
        <v>8066</v>
      </c>
      <c r="B8067" t="s">
        <v>9808</v>
      </c>
      <c r="C8067">
        <v>2013</v>
      </c>
      <c r="D8067" s="1">
        <v>41497</v>
      </c>
      <c r="E8067" s="1">
        <v>41558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3">
      <c r="A8068">
        <v>8067</v>
      </c>
      <c r="B8068" t="s">
        <v>9808</v>
      </c>
      <c r="C8068">
        <v>2013</v>
      </c>
      <c r="D8068" s="1">
        <v>41497</v>
      </c>
      <c r="E8068" s="1">
        <v>41558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3">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3">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3">
      <c r="A8071">
        <v>8070</v>
      </c>
      <c r="B8071" t="s">
        <v>9810</v>
      </c>
      <c r="C8071">
        <v>2014</v>
      </c>
      <c r="D8071" s="1">
        <v>41671</v>
      </c>
      <c r="E8071" s="1">
        <v>41791</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3">
      <c r="A8072">
        <v>8071</v>
      </c>
      <c r="B8072" t="s">
        <v>9810</v>
      </c>
      <c r="C8072">
        <v>2014</v>
      </c>
      <c r="D8072" s="1">
        <v>41671</v>
      </c>
      <c r="E8072" s="1">
        <v>41791</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3">
      <c r="A8073">
        <v>8072</v>
      </c>
      <c r="B8073" t="s">
        <v>9810</v>
      </c>
      <c r="C8073">
        <v>2014</v>
      </c>
      <c r="D8073" s="1">
        <v>41671</v>
      </c>
      <c r="E8073" s="1">
        <v>41791</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3">
      <c r="A8074">
        <v>8073</v>
      </c>
      <c r="B8074" t="s">
        <v>9810</v>
      </c>
      <c r="C8074">
        <v>2014</v>
      </c>
      <c r="D8074" s="1">
        <v>41671</v>
      </c>
      <c r="E8074" s="1">
        <v>41791</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3">
      <c r="A8075">
        <v>8074</v>
      </c>
      <c r="B8075" t="s">
        <v>9810</v>
      </c>
      <c r="C8075">
        <v>2014</v>
      </c>
      <c r="D8075" s="1">
        <v>41671</v>
      </c>
      <c r="E8075" s="1">
        <v>41791</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3">
      <c r="A8076">
        <v>8075</v>
      </c>
      <c r="B8076" t="s">
        <v>9810</v>
      </c>
      <c r="C8076">
        <v>2014</v>
      </c>
      <c r="D8076" s="1">
        <v>41671</v>
      </c>
      <c r="E8076" s="1">
        <v>41791</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3">
      <c r="A8077">
        <v>8076</v>
      </c>
      <c r="B8077" t="s">
        <v>9810</v>
      </c>
      <c r="C8077">
        <v>2014</v>
      </c>
      <c r="D8077" s="1">
        <v>41671</v>
      </c>
      <c r="E8077" s="1">
        <v>41791</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3">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3">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3">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3">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3">
      <c r="A8082">
        <v>8081</v>
      </c>
      <c r="B8082" t="s">
        <v>9814</v>
      </c>
      <c r="C8082">
        <v>2012</v>
      </c>
      <c r="D8082" s="1">
        <v>41208</v>
      </c>
      <c r="E8082" s="1">
        <v>40919</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3">
      <c r="A8083">
        <v>8082</v>
      </c>
      <c r="B8083" t="s">
        <v>9814</v>
      </c>
      <c r="C8083">
        <v>2012</v>
      </c>
      <c r="D8083" s="1">
        <v>41208</v>
      </c>
      <c r="E8083" s="1">
        <v>40919</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3">
      <c r="A8084">
        <v>8083</v>
      </c>
      <c r="B8084" t="s">
        <v>9814</v>
      </c>
      <c r="C8084">
        <v>2012</v>
      </c>
      <c r="D8084" s="1">
        <v>41208</v>
      </c>
      <c r="E8084" s="1">
        <v>40919</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3">
      <c r="A8085">
        <v>8084</v>
      </c>
      <c r="B8085" t="s">
        <v>9814</v>
      </c>
      <c r="C8085">
        <v>2012</v>
      </c>
      <c r="D8085" s="1">
        <v>41208</v>
      </c>
      <c r="E8085" s="1">
        <v>40919</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3">
      <c r="A8086">
        <v>8085</v>
      </c>
      <c r="B8086" t="s">
        <v>9814</v>
      </c>
      <c r="C8086">
        <v>2012</v>
      </c>
      <c r="D8086" s="1">
        <v>41208</v>
      </c>
      <c r="E8086" s="1">
        <v>40919</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3">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3">
      <c r="A8088">
        <v>8087</v>
      </c>
      <c r="B8088" t="s">
        <v>9818</v>
      </c>
      <c r="C8088">
        <v>2014</v>
      </c>
      <c r="D8088" s="1">
        <v>41758</v>
      </c>
      <c r="E8088" s="1">
        <v>41703</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3">
      <c r="A8089">
        <v>8088</v>
      </c>
      <c r="B8089" t="s">
        <v>9819</v>
      </c>
      <c r="C8089">
        <v>2013</v>
      </c>
      <c r="D8089" s="1">
        <v>41547</v>
      </c>
      <c r="E8089" s="1">
        <v>41315</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3">
      <c r="A8090">
        <v>8089</v>
      </c>
      <c r="B8090" t="s">
        <v>9820</v>
      </c>
      <c r="C8090">
        <v>2012</v>
      </c>
      <c r="D8090" s="1">
        <v>41189</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3">
      <c r="A8091">
        <v>8090</v>
      </c>
      <c r="B8091" t="s">
        <v>9821</v>
      </c>
      <c r="C8091">
        <v>2012</v>
      </c>
      <c r="D8091" s="1">
        <v>41098</v>
      </c>
      <c r="E8091" s="1">
        <v>41160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3">
      <c r="A8092">
        <v>8091</v>
      </c>
      <c r="B8092" t="s">
        <v>9822</v>
      </c>
      <c r="C8092">
        <v>2011</v>
      </c>
      <c r="D8092" s="1">
        <v>40736</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3">
      <c r="A8093">
        <v>8092</v>
      </c>
      <c r="B8093" t="s">
        <v>9823</v>
      </c>
      <c r="C8093">
        <v>2012</v>
      </c>
      <c r="D8093" s="1">
        <v>41194</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3">
      <c r="A8094">
        <v>8093</v>
      </c>
      <c r="B8094" t="s">
        <v>9824</v>
      </c>
      <c r="C8094">
        <v>2014</v>
      </c>
      <c r="D8094" s="1">
        <v>41893</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3">
      <c r="A8095">
        <v>8094</v>
      </c>
      <c r="B8095" t="s">
        <v>9825</v>
      </c>
      <c r="C8095">
        <v>2014</v>
      </c>
      <c r="D8095" s="1">
        <v>41848</v>
      </c>
      <c r="E8095" s="1">
        <v>41678</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3">
      <c r="A8096">
        <v>8095</v>
      </c>
      <c r="B8096" t="s">
        <v>9825</v>
      </c>
      <c r="C8096">
        <v>2014</v>
      </c>
      <c r="D8096" s="1">
        <v>41848</v>
      </c>
      <c r="E8096" s="1">
        <v>41678</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3">
      <c r="A8097">
        <v>8096</v>
      </c>
      <c r="B8097" t="s">
        <v>9825</v>
      </c>
      <c r="C8097">
        <v>2014</v>
      </c>
      <c r="D8097" s="1">
        <v>41848</v>
      </c>
      <c r="E8097" s="1">
        <v>41678</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3">
      <c r="A8098">
        <v>8097</v>
      </c>
      <c r="B8098" t="s">
        <v>9825</v>
      </c>
      <c r="C8098">
        <v>2014</v>
      </c>
      <c r="D8098" s="1">
        <v>41848</v>
      </c>
      <c r="E8098" s="1">
        <v>41678</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3">
      <c r="A8099">
        <v>8098</v>
      </c>
      <c r="B8099" t="s">
        <v>9826</v>
      </c>
      <c r="C8099">
        <v>2014</v>
      </c>
      <c r="D8099" s="1">
        <v>42002</v>
      </c>
      <c r="E8099" s="1">
        <v>42036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3">
      <c r="A8100">
        <v>8099</v>
      </c>
      <c r="B8100" t="s">
        <v>9826</v>
      </c>
      <c r="C8100">
        <v>2014</v>
      </c>
      <c r="D8100" s="1">
        <v>42002</v>
      </c>
      <c r="E8100" s="1">
        <v>42036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3">
      <c r="A8101">
        <v>8100</v>
      </c>
      <c r="B8101" t="s">
        <v>9827</v>
      </c>
      <c r="C8101">
        <v>2013</v>
      </c>
      <c r="D8101" s="1">
        <v>41581</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3">
      <c r="A8102">
        <v>8101</v>
      </c>
      <c r="B8102" t="s">
        <v>9827</v>
      </c>
      <c r="C8102">
        <v>2013</v>
      </c>
      <c r="D8102" s="1">
        <v>41581</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3">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3">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3">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3">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3">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3">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3">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3">
      <c r="A8110">
        <v>8109</v>
      </c>
      <c r="B8110" t="s">
        <v>9834</v>
      </c>
      <c r="C8110">
        <v>2014</v>
      </c>
      <c r="D8110" s="1">
        <v>41894</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3">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3">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3">
      <c r="A8113">
        <v>8112</v>
      </c>
      <c r="B8113" t="s">
        <v>9836</v>
      </c>
      <c r="C8113">
        <v>2013</v>
      </c>
      <c r="D8113" s="1">
        <v>41317</v>
      </c>
      <c r="E8113" s="1">
        <v>41376</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3">
      <c r="A8114">
        <v>8113</v>
      </c>
      <c r="B8114" t="s">
        <v>9836</v>
      </c>
      <c r="C8114">
        <v>2013</v>
      </c>
      <c r="D8114" s="1">
        <v>41317</v>
      </c>
      <c r="E8114" s="1">
        <v>41376</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3">
      <c r="A8115">
        <v>8114</v>
      </c>
      <c r="B8115" t="s">
        <v>9836</v>
      </c>
      <c r="C8115">
        <v>2013</v>
      </c>
      <c r="D8115" s="1">
        <v>41317</v>
      </c>
      <c r="E8115" s="1">
        <v>41376</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3">
      <c r="A8116">
        <v>8115</v>
      </c>
      <c r="B8116" t="s">
        <v>9837</v>
      </c>
      <c r="C8116">
        <v>2014</v>
      </c>
      <c r="D8116" s="1">
        <v>41739</v>
      </c>
      <c r="E8116" s="1">
        <v>41861</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3">
      <c r="A8117">
        <v>8116</v>
      </c>
      <c r="B8117" t="s">
        <v>9838</v>
      </c>
      <c r="C8117">
        <v>2014</v>
      </c>
      <c r="D8117" s="1">
        <v>41881</v>
      </c>
      <c r="E8117" s="1">
        <v>41768</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3">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3">
      <c r="A8119">
        <v>8118</v>
      </c>
      <c r="B8119" t="s">
        <v>9840</v>
      </c>
      <c r="C8119">
        <v>2014</v>
      </c>
      <c r="D8119" s="1">
        <v>41646</v>
      </c>
      <c r="E8119" s="1">
        <v>41797</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3">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3">
      <c r="A8121">
        <v>8120</v>
      </c>
      <c r="B8121" t="s">
        <v>9842</v>
      </c>
      <c r="C8121">
        <v>2013</v>
      </c>
      <c r="D8121" s="1">
        <v>41619</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3">
      <c r="A8122">
        <v>8121</v>
      </c>
      <c r="B8122" t="s">
        <v>9842</v>
      </c>
      <c r="C8122">
        <v>2013</v>
      </c>
      <c r="D8122" s="1">
        <v>41619</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3">
      <c r="A8123">
        <v>8122</v>
      </c>
      <c r="B8123" t="s">
        <v>9842</v>
      </c>
      <c r="C8123">
        <v>2013</v>
      </c>
      <c r="D8123" s="1">
        <v>41619</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3">
      <c r="A8124">
        <v>8123</v>
      </c>
      <c r="B8124" t="s">
        <v>9843</v>
      </c>
      <c r="C8124">
        <v>2011</v>
      </c>
      <c r="D8124" s="1">
        <v>40798</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3">
      <c r="A8125">
        <v>8124</v>
      </c>
      <c r="B8125" t="s">
        <v>9843</v>
      </c>
      <c r="C8125">
        <v>2011</v>
      </c>
      <c r="D8125" s="1">
        <v>40798</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3">
      <c r="A8126">
        <v>8125</v>
      </c>
      <c r="B8126" t="s">
        <v>9844</v>
      </c>
      <c r="C8126">
        <v>2014</v>
      </c>
      <c r="D8126" s="1">
        <v>41860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3">
      <c r="A8127">
        <v>8126</v>
      </c>
      <c r="B8127" t="s">
        <v>9845</v>
      </c>
      <c r="C8127">
        <v>2012</v>
      </c>
      <c r="D8127" s="1">
        <v>41062</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3">
      <c r="A8128">
        <v>8127</v>
      </c>
      <c r="B8128" t="s">
        <v>9845</v>
      </c>
      <c r="C8128">
        <v>2012</v>
      </c>
      <c r="D8128" s="1">
        <v>41062</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3">
      <c r="A8129">
        <v>8128</v>
      </c>
      <c r="B8129" t="s">
        <v>9845</v>
      </c>
      <c r="C8129">
        <v>2012</v>
      </c>
      <c r="D8129" s="1">
        <v>41062</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3">
      <c r="A8130">
        <v>8129</v>
      </c>
      <c r="B8130" t="s">
        <v>9846</v>
      </c>
      <c r="C8130">
        <v>2014</v>
      </c>
      <c r="D8130" s="1">
        <v>41878</v>
      </c>
      <c r="E8130" s="1">
        <v>41679</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3">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3">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3">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3">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3">
      <c r="A8135">
        <v>8134</v>
      </c>
      <c r="B8135" t="s">
        <v>9848</v>
      </c>
      <c r="C8135">
        <v>2012</v>
      </c>
      <c r="D8135" s="1">
        <v>41131</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3">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3">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3">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3">
      <c r="A8139">
        <v>8138</v>
      </c>
      <c r="B8139" t="s">
        <v>9851</v>
      </c>
      <c r="C8139">
        <v>2011</v>
      </c>
      <c r="D8139" s="1">
        <v>40797</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3">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3">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3">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3">
      <c r="A8143">
        <v>8142</v>
      </c>
      <c r="B8143" t="s">
        <v>9853</v>
      </c>
      <c r="C8143">
        <v>2013</v>
      </c>
      <c r="D8143" s="1">
        <v>41396</v>
      </c>
      <c r="E8143" s="1">
        <v>41549</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3">
      <c r="A8144">
        <v>8143</v>
      </c>
      <c r="B8144" t="s">
        <v>9853</v>
      </c>
      <c r="C8144">
        <v>2013</v>
      </c>
      <c r="D8144" s="1">
        <v>41396</v>
      </c>
      <c r="E8144" s="1">
        <v>41549</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3">
      <c r="A8145">
        <v>8144</v>
      </c>
      <c r="B8145" t="s">
        <v>9853</v>
      </c>
      <c r="C8145">
        <v>2013</v>
      </c>
      <c r="D8145" s="1">
        <v>41396</v>
      </c>
      <c r="E8145" s="1">
        <v>41549</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3">
      <c r="A8146">
        <v>8145</v>
      </c>
      <c r="B8146" t="s">
        <v>9853</v>
      </c>
      <c r="C8146">
        <v>2013</v>
      </c>
      <c r="D8146" s="1">
        <v>41396</v>
      </c>
      <c r="E8146" s="1">
        <v>41549</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3">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3">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3">
      <c r="A8149">
        <v>8148</v>
      </c>
      <c r="B8149" t="s">
        <v>9855</v>
      </c>
      <c r="C8149">
        <v>2014</v>
      </c>
      <c r="D8149" s="1">
        <v>41918</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3">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3">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3">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3">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3">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3">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3">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3">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3">
      <c r="A8158">
        <v>8157</v>
      </c>
      <c r="B8158" t="s">
        <v>9861</v>
      </c>
      <c r="C8158">
        <v>2013</v>
      </c>
      <c r="D8158" s="1">
        <v>41404</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3">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3">
      <c r="A8160">
        <v>8159</v>
      </c>
      <c r="B8160" t="s">
        <v>9863</v>
      </c>
      <c r="C8160">
        <v>2014</v>
      </c>
      <c r="D8160" s="1">
        <v>42000</v>
      </c>
      <c r="E8160" s="1">
        <v>42036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3">
      <c r="A8161">
        <v>8160</v>
      </c>
      <c r="B8161" t="s">
        <v>9864</v>
      </c>
      <c r="C8161">
        <v>2013</v>
      </c>
      <c r="D8161" s="1">
        <v>41550</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3">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3">
      <c r="A8163">
        <v>8162</v>
      </c>
      <c r="B8163" t="s">
        <v>9866</v>
      </c>
      <c r="C8163">
        <v>2012</v>
      </c>
      <c r="D8163" s="1">
        <v>41180</v>
      </c>
      <c r="E8163" s="1">
        <v>40978</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3">
      <c r="A8164">
        <v>8163</v>
      </c>
      <c r="B8164" t="s">
        <v>9866</v>
      </c>
      <c r="C8164">
        <v>2012</v>
      </c>
      <c r="D8164" s="1">
        <v>41180</v>
      </c>
      <c r="E8164" s="1">
        <v>40978</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3">
      <c r="A8165">
        <v>8164</v>
      </c>
      <c r="B8165" t="s">
        <v>9867</v>
      </c>
      <c r="C8165">
        <v>2012</v>
      </c>
      <c r="D8165" s="1">
        <v>40950</v>
      </c>
      <c r="E8165" s="1">
        <v>41071</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3">
      <c r="A8166">
        <v>8165</v>
      </c>
      <c r="B8166" t="s">
        <v>9867</v>
      </c>
      <c r="C8166">
        <v>2012</v>
      </c>
      <c r="D8166" s="1">
        <v>40950</v>
      </c>
      <c r="E8166" s="1">
        <v>41071</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3">
      <c r="A8167">
        <v>8166</v>
      </c>
      <c r="B8167" t="s">
        <v>9867</v>
      </c>
      <c r="C8167">
        <v>2012</v>
      </c>
      <c r="D8167" s="1">
        <v>40950</v>
      </c>
      <c r="E8167" s="1">
        <v>41071</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3">
      <c r="A8168">
        <v>8167</v>
      </c>
      <c r="B8168" t="s">
        <v>9867</v>
      </c>
      <c r="C8168">
        <v>2012</v>
      </c>
      <c r="D8168" s="1">
        <v>40950</v>
      </c>
      <c r="E8168" s="1">
        <v>41071</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3">
      <c r="A8169">
        <v>8168</v>
      </c>
      <c r="B8169" t="s">
        <v>9868</v>
      </c>
      <c r="C8169">
        <v>2013</v>
      </c>
      <c r="D8169" s="1">
        <v>41282</v>
      </c>
      <c r="E8169" s="1">
        <v>41433</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3">
      <c r="A8170">
        <v>8169</v>
      </c>
      <c r="B8170" t="s">
        <v>9869</v>
      </c>
      <c r="C8170">
        <v>2014</v>
      </c>
      <c r="D8170" s="1">
        <v>41831</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3">
      <c r="A8171">
        <v>8170</v>
      </c>
      <c r="B8171" t="s">
        <v>9869</v>
      </c>
      <c r="C8171">
        <v>2014</v>
      </c>
      <c r="D8171" s="1">
        <v>41831</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3">
      <c r="A8172">
        <v>8171</v>
      </c>
      <c r="B8172" t="s">
        <v>9869</v>
      </c>
      <c r="C8172">
        <v>2014</v>
      </c>
      <c r="D8172" s="1">
        <v>41831</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3">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3">
      <c r="A8174">
        <v>8173</v>
      </c>
      <c r="B8174" t="s">
        <v>9871</v>
      </c>
      <c r="C8174">
        <v>2011</v>
      </c>
      <c r="D8174" s="1">
        <v>40793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3">
      <c r="A8175">
        <v>8174</v>
      </c>
      <c r="B8175" t="s">
        <v>9871</v>
      </c>
      <c r="C8175">
        <v>2011</v>
      </c>
      <c r="D8175" s="1">
        <v>40793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3">
      <c r="A8176">
        <v>8175</v>
      </c>
      <c r="B8176" t="s">
        <v>9871</v>
      </c>
      <c r="C8176">
        <v>2011</v>
      </c>
      <c r="D8176" s="1">
        <v>40793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3">
      <c r="A8177">
        <v>8176</v>
      </c>
      <c r="B8177" t="s">
        <v>9872</v>
      </c>
      <c r="C8177">
        <v>2013</v>
      </c>
      <c r="D8177" s="1">
        <v>41304</v>
      </c>
      <c r="E8177" s="1">
        <v>41366</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3">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3">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3">
      <c r="A8180">
        <v>8179</v>
      </c>
      <c r="B8180" t="s">
        <v>9877</v>
      </c>
      <c r="C8180">
        <v>2013</v>
      </c>
      <c r="D8180" s="1">
        <v>41342</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3">
      <c r="A8181">
        <v>8180</v>
      </c>
      <c r="B8181" t="s">
        <v>9878</v>
      </c>
      <c r="C8181">
        <v>2012</v>
      </c>
      <c r="D8181" s="1">
        <v>40947</v>
      </c>
      <c r="E8181" s="1">
        <v>41068</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3">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3">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3">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3">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3">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3">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3">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3">
      <c r="A8189">
        <v>8188</v>
      </c>
      <c r="B8189" t="s">
        <v>9883</v>
      </c>
      <c r="C8189">
        <v>2013</v>
      </c>
      <c r="D8189" s="1">
        <v>41590</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3">
      <c r="A8190">
        <v>8189</v>
      </c>
      <c r="B8190" t="s">
        <v>9884</v>
      </c>
      <c r="C8190">
        <v>2012</v>
      </c>
      <c r="D8190" s="1">
        <v>40949</v>
      </c>
      <c r="E8190" s="1">
        <v>41039</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3">
      <c r="A8191">
        <v>8190</v>
      </c>
      <c r="B8191" t="s">
        <v>9884</v>
      </c>
      <c r="C8191">
        <v>2012</v>
      </c>
      <c r="D8191" s="1">
        <v>40949</v>
      </c>
      <c r="E8191" s="1">
        <v>41039</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3">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3">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3">
      <c r="A8194">
        <v>8193</v>
      </c>
      <c r="B8194" t="s">
        <v>9886</v>
      </c>
      <c r="C8194">
        <v>2012</v>
      </c>
      <c r="D8194" s="1">
        <v>41243</v>
      </c>
      <c r="E8194" s="1">
        <v>40980</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3">
      <c r="A8195">
        <v>8194</v>
      </c>
      <c r="B8195" t="s">
        <v>9886</v>
      </c>
      <c r="C8195">
        <v>2012</v>
      </c>
      <c r="D8195" s="1">
        <v>41243</v>
      </c>
      <c r="E8195" s="1">
        <v>40980</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3">
      <c r="A8196">
        <v>8195</v>
      </c>
      <c r="B8196" t="s">
        <v>9886</v>
      </c>
      <c r="C8196">
        <v>2012</v>
      </c>
      <c r="D8196" s="1">
        <v>41243</v>
      </c>
      <c r="E8196" s="1">
        <v>40980</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3">
      <c r="A8197">
        <v>8196</v>
      </c>
      <c r="B8197" t="s">
        <v>9887</v>
      </c>
      <c r="C8197">
        <v>2012</v>
      </c>
      <c r="D8197" s="1">
        <v>41072</v>
      </c>
      <c r="E8197" s="1">
        <v>41225</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3">
      <c r="A8198">
        <v>8197</v>
      </c>
      <c r="B8198" t="s">
        <v>9888</v>
      </c>
      <c r="C8198">
        <v>2014</v>
      </c>
      <c r="D8198" s="1">
        <v>41799</v>
      </c>
      <c r="E8198" s="1">
        <v>41921</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3">
      <c r="A8199">
        <v>8198</v>
      </c>
      <c r="B8199" t="s">
        <v>9888</v>
      </c>
      <c r="C8199">
        <v>2014</v>
      </c>
      <c r="D8199" s="1">
        <v>41799</v>
      </c>
      <c r="E8199" s="1">
        <v>41921</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3">
      <c r="A8200">
        <v>8199</v>
      </c>
      <c r="B8200" t="s">
        <v>9888</v>
      </c>
      <c r="C8200">
        <v>2014</v>
      </c>
      <c r="D8200" s="1">
        <v>41799</v>
      </c>
      <c r="E8200" s="1">
        <v>41921</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3">
      <c r="A8201">
        <v>8200</v>
      </c>
      <c r="B8201" t="s">
        <v>9889</v>
      </c>
      <c r="C8201">
        <v>2014</v>
      </c>
      <c r="D8201" s="1">
        <v>41754</v>
      </c>
      <c r="E8201" s="1">
        <v>41644</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3">
      <c r="A8202">
        <v>8201</v>
      </c>
      <c r="B8202" t="s">
        <v>9889</v>
      </c>
      <c r="C8202">
        <v>2014</v>
      </c>
      <c r="D8202" s="1">
        <v>41754</v>
      </c>
      <c r="E8202" s="1">
        <v>41644</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3">
      <c r="A8203">
        <v>8202</v>
      </c>
      <c r="B8203" t="s">
        <v>9890</v>
      </c>
      <c r="C8203">
        <v>2012</v>
      </c>
      <c r="D8203" s="1">
        <v>41132</v>
      </c>
      <c r="E8203" s="1">
        <v>41132</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3">
      <c r="A8204">
        <v>8203</v>
      </c>
      <c r="B8204" t="s">
        <v>9890</v>
      </c>
      <c r="C8204">
        <v>2012</v>
      </c>
      <c r="D8204" s="1">
        <v>41132</v>
      </c>
      <c r="E8204" s="1">
        <v>41132</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3">
      <c r="A8205">
        <v>8204</v>
      </c>
      <c r="B8205" t="s">
        <v>9890</v>
      </c>
      <c r="C8205">
        <v>2012</v>
      </c>
      <c r="D8205" s="1">
        <v>41132</v>
      </c>
      <c r="E8205" s="1">
        <v>41132</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3">
      <c r="A8206">
        <v>8205</v>
      </c>
      <c r="B8206" t="s">
        <v>9890</v>
      </c>
      <c r="C8206">
        <v>2012</v>
      </c>
      <c r="D8206" s="1">
        <v>41132</v>
      </c>
      <c r="E8206" s="1">
        <v>41132</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3">
      <c r="A8207">
        <v>8206</v>
      </c>
      <c r="B8207" t="s">
        <v>9890</v>
      </c>
      <c r="C8207">
        <v>2012</v>
      </c>
      <c r="D8207" s="1">
        <v>41132</v>
      </c>
      <c r="E8207" s="1">
        <v>41132</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3">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3">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3">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3">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3">
      <c r="A8212">
        <v>8211</v>
      </c>
      <c r="B8212" t="s">
        <v>9893</v>
      </c>
      <c r="C8212">
        <v>2014</v>
      </c>
      <c r="D8212" s="1">
        <v>41860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3">
      <c r="A8213">
        <v>8212</v>
      </c>
      <c r="B8213" t="s">
        <v>9894</v>
      </c>
      <c r="C8213">
        <v>2013</v>
      </c>
      <c r="D8213" s="1">
        <v>41497</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3">
      <c r="A8214">
        <v>8213</v>
      </c>
      <c r="B8214" t="s">
        <v>9894</v>
      </c>
      <c r="C8214">
        <v>2013</v>
      </c>
      <c r="D8214" s="1">
        <v>41497</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3">
      <c r="A8215">
        <v>8214</v>
      </c>
      <c r="B8215" t="s">
        <v>9897</v>
      </c>
      <c r="C8215">
        <v>2012</v>
      </c>
      <c r="D8215" s="1">
        <v>41177</v>
      </c>
      <c r="E8215" s="1">
        <v>40949</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3">
      <c r="A8216">
        <v>8215</v>
      </c>
      <c r="B8216" t="s">
        <v>9897</v>
      </c>
      <c r="C8216">
        <v>2012</v>
      </c>
      <c r="D8216" s="1">
        <v>41177</v>
      </c>
      <c r="E8216" s="1">
        <v>40949</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3">
      <c r="A8217">
        <v>8216</v>
      </c>
      <c r="B8217" t="s">
        <v>9897</v>
      </c>
      <c r="C8217">
        <v>2012</v>
      </c>
      <c r="D8217" s="1">
        <v>41177</v>
      </c>
      <c r="E8217" s="1">
        <v>40949</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3">
      <c r="A8218">
        <v>8217</v>
      </c>
      <c r="B8218" t="s">
        <v>9897</v>
      </c>
      <c r="C8218">
        <v>2012</v>
      </c>
      <c r="D8218" s="1">
        <v>41177</v>
      </c>
      <c r="E8218" s="1">
        <v>40949</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3">
      <c r="A8219">
        <v>8218</v>
      </c>
      <c r="B8219" t="s">
        <v>9898</v>
      </c>
      <c r="C8219">
        <v>2011</v>
      </c>
      <c r="D8219" s="1">
        <v>40612</v>
      </c>
      <c r="E8219" s="1">
        <v>40734</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3">
      <c r="A8220">
        <v>8219</v>
      </c>
      <c r="B8220" t="s">
        <v>9898</v>
      </c>
      <c r="C8220">
        <v>2011</v>
      </c>
      <c r="D8220" s="1">
        <v>40612</v>
      </c>
      <c r="E8220" s="1">
        <v>40734</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3">
      <c r="A8221">
        <v>8220</v>
      </c>
      <c r="B8221" t="s">
        <v>9898</v>
      </c>
      <c r="C8221">
        <v>2011</v>
      </c>
      <c r="D8221" s="1">
        <v>40612</v>
      </c>
      <c r="E8221" s="1">
        <v>40734</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3">
      <c r="A8222">
        <v>8221</v>
      </c>
      <c r="B8222" t="s">
        <v>9898</v>
      </c>
      <c r="C8222">
        <v>2011</v>
      </c>
      <c r="D8222" s="1">
        <v>40612</v>
      </c>
      <c r="E8222" s="1">
        <v>40734</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3">
      <c r="A8223">
        <v>8222</v>
      </c>
      <c r="B8223" t="s">
        <v>9898</v>
      </c>
      <c r="C8223">
        <v>2011</v>
      </c>
      <c r="D8223" s="1">
        <v>40612</v>
      </c>
      <c r="E8223" s="1">
        <v>40734</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3">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3">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3">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3">
      <c r="A8227">
        <v>8226</v>
      </c>
      <c r="B8227" t="s">
        <v>9903</v>
      </c>
      <c r="C8227">
        <v>2014</v>
      </c>
      <c r="D8227" s="1">
        <v>41681</v>
      </c>
      <c r="E8227" s="1">
        <v>41770</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3">
      <c r="A8228">
        <v>8227</v>
      </c>
      <c r="B8228" t="s">
        <v>9903</v>
      </c>
      <c r="C8228">
        <v>2014</v>
      </c>
      <c r="D8228" s="1">
        <v>41681</v>
      </c>
      <c r="E8228" s="1">
        <v>41770</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3">
      <c r="A8229">
        <v>8228</v>
      </c>
      <c r="B8229" t="s">
        <v>9904</v>
      </c>
      <c r="C8229">
        <v>2013</v>
      </c>
      <c r="D8229" s="1">
        <v>41398</v>
      </c>
      <c r="E8229" s="1">
        <v>41521</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3">
      <c r="A8230">
        <v>8229</v>
      </c>
      <c r="B8230" t="s">
        <v>9904</v>
      </c>
      <c r="C8230">
        <v>2013</v>
      </c>
      <c r="D8230" s="1">
        <v>41398</v>
      </c>
      <c r="E8230" s="1">
        <v>41521</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3">
      <c r="A8231">
        <v>8230</v>
      </c>
      <c r="B8231" t="s">
        <v>9904</v>
      </c>
      <c r="C8231">
        <v>2013</v>
      </c>
      <c r="D8231" s="1">
        <v>41398</v>
      </c>
      <c r="E8231" s="1">
        <v>41521</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3">
      <c r="A8232">
        <v>8231</v>
      </c>
      <c r="B8232" t="s">
        <v>9905</v>
      </c>
      <c r="C8232">
        <v>2013</v>
      </c>
      <c r="D8232" s="1">
        <v>41281</v>
      </c>
      <c r="E8232" s="1">
        <v>41340</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3">
      <c r="A8233">
        <v>8232</v>
      </c>
      <c r="B8233" t="s">
        <v>9905</v>
      </c>
      <c r="C8233">
        <v>2013</v>
      </c>
      <c r="D8233" s="1">
        <v>41281</v>
      </c>
      <c r="E8233" s="1">
        <v>41340</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3">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3">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3">
      <c r="A8236">
        <v>8235</v>
      </c>
      <c r="B8236" t="s">
        <v>9907</v>
      </c>
      <c r="C8236">
        <v>2014</v>
      </c>
      <c r="D8236" s="1">
        <v>41675</v>
      </c>
      <c r="E8236" s="1">
        <v>41825</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3">
      <c r="A8237">
        <v>8236</v>
      </c>
      <c r="B8237" t="s">
        <v>9907</v>
      </c>
      <c r="C8237">
        <v>2014</v>
      </c>
      <c r="D8237" s="1">
        <v>41675</v>
      </c>
      <c r="E8237" s="1">
        <v>41825</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3">
      <c r="A8238">
        <v>8237</v>
      </c>
      <c r="B8238" t="s">
        <v>9907</v>
      </c>
      <c r="C8238">
        <v>2014</v>
      </c>
      <c r="D8238" s="1">
        <v>41675</v>
      </c>
      <c r="E8238" s="1">
        <v>41825</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3">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3">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3">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3">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3">
      <c r="A8243">
        <v>8242</v>
      </c>
      <c r="B8243" t="s">
        <v>9909</v>
      </c>
      <c r="C8243">
        <v>2011</v>
      </c>
      <c r="D8243" s="1">
        <v>40552</v>
      </c>
      <c r="E8243" s="1">
        <v>40672</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3">
      <c r="A8244">
        <v>8243</v>
      </c>
      <c r="B8244" t="s">
        <v>9909</v>
      </c>
      <c r="C8244">
        <v>2011</v>
      </c>
      <c r="D8244" s="1">
        <v>40552</v>
      </c>
      <c r="E8244" s="1">
        <v>40672</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3">
      <c r="A8245">
        <v>8244</v>
      </c>
      <c r="B8245" t="s">
        <v>9910</v>
      </c>
      <c r="C8245">
        <v>2011</v>
      </c>
      <c r="D8245" s="1">
        <v>40885</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3">
      <c r="A8246">
        <v>8245</v>
      </c>
      <c r="B8246" t="s">
        <v>9910</v>
      </c>
      <c r="C8246">
        <v>2011</v>
      </c>
      <c r="D8246" s="1">
        <v>40885</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3">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3">
      <c r="A8248">
        <v>8247</v>
      </c>
      <c r="B8248" t="s">
        <v>9912</v>
      </c>
      <c r="C8248">
        <v>2012</v>
      </c>
      <c r="D8248" s="1">
        <v>41187</v>
      </c>
      <c r="E8248" s="1">
        <v>41187</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3">
      <c r="A8249">
        <v>8248</v>
      </c>
      <c r="B8249" t="s">
        <v>9912</v>
      </c>
      <c r="C8249">
        <v>2012</v>
      </c>
      <c r="D8249" s="1">
        <v>41187</v>
      </c>
      <c r="E8249" s="1">
        <v>41187</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3">
      <c r="A8250">
        <v>8249</v>
      </c>
      <c r="B8250" t="s">
        <v>9913</v>
      </c>
      <c r="C8250">
        <v>2013</v>
      </c>
      <c r="D8250" s="1">
        <v>41583</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3">
      <c r="A8251">
        <v>8250</v>
      </c>
      <c r="B8251" t="s">
        <v>9914</v>
      </c>
      <c r="C8251">
        <v>2012</v>
      </c>
      <c r="D8251" s="1">
        <v>41032</v>
      </c>
      <c r="E8251" s="1">
        <v>41155</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3">
      <c r="A8252">
        <v>8251</v>
      </c>
      <c r="B8252" t="s">
        <v>9914</v>
      </c>
      <c r="C8252">
        <v>2012</v>
      </c>
      <c r="D8252" s="1">
        <v>41032</v>
      </c>
      <c r="E8252" s="1">
        <v>41155</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3">
      <c r="A8253">
        <v>8252</v>
      </c>
      <c r="B8253" t="s">
        <v>9914</v>
      </c>
      <c r="C8253">
        <v>2012</v>
      </c>
      <c r="D8253" s="1">
        <v>41032</v>
      </c>
      <c r="E8253" s="1">
        <v>41155</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3">
      <c r="A8254">
        <v>8253</v>
      </c>
      <c r="B8254" t="s">
        <v>9914</v>
      </c>
      <c r="C8254">
        <v>2012</v>
      </c>
      <c r="D8254" s="1">
        <v>41032</v>
      </c>
      <c r="E8254" s="1">
        <v>41155</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3">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3">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3">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3">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3">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3">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3">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3">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3">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3">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3">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3">
      <c r="A8266">
        <v>8265</v>
      </c>
      <c r="B8266" t="s">
        <v>9919</v>
      </c>
      <c r="C8266">
        <v>2011</v>
      </c>
      <c r="D8266" s="1">
        <v>40907</v>
      </c>
      <c r="E8266" s="1">
        <v>41000</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3">
      <c r="A8267">
        <v>8266</v>
      </c>
      <c r="B8267" t="s">
        <v>9919</v>
      </c>
      <c r="C8267">
        <v>2011</v>
      </c>
      <c r="D8267" s="1">
        <v>40907</v>
      </c>
      <c r="E8267" s="1">
        <v>41000</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3">
      <c r="A8268">
        <v>8267</v>
      </c>
      <c r="B8268" t="s">
        <v>9922</v>
      </c>
      <c r="C8268">
        <v>2011</v>
      </c>
      <c r="D8268" s="1">
        <v>40662</v>
      </c>
      <c r="E8268" s="1">
        <v>40638</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3">
      <c r="A8269">
        <v>8268</v>
      </c>
      <c r="B8269" t="s">
        <v>9923</v>
      </c>
      <c r="C8269">
        <v>2014</v>
      </c>
      <c r="D8269" s="1">
        <v>41670</v>
      </c>
      <c r="E8269" s="1">
        <v>41822</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3">
      <c r="A8270">
        <v>8269</v>
      </c>
      <c r="B8270" t="s">
        <v>9923</v>
      </c>
      <c r="C8270">
        <v>2014</v>
      </c>
      <c r="D8270" s="1">
        <v>41670</v>
      </c>
      <c r="E8270" s="1">
        <v>41822</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3">
      <c r="A8271">
        <v>8270</v>
      </c>
      <c r="B8271" t="s">
        <v>9923</v>
      </c>
      <c r="C8271">
        <v>2014</v>
      </c>
      <c r="D8271" s="1">
        <v>41670</v>
      </c>
      <c r="E8271" s="1">
        <v>41822</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3">
      <c r="A8272">
        <v>8271</v>
      </c>
      <c r="B8272" t="s">
        <v>9923</v>
      </c>
      <c r="C8272">
        <v>2014</v>
      </c>
      <c r="D8272" s="1">
        <v>41670</v>
      </c>
      <c r="E8272" s="1">
        <v>41822</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3">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3">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3">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3">
      <c r="A8276">
        <v>8275</v>
      </c>
      <c r="B8276" t="s">
        <v>9927</v>
      </c>
      <c r="C8276">
        <v>2014</v>
      </c>
      <c r="D8276" s="1">
        <v>41646</v>
      </c>
      <c r="E8276" s="1">
        <v>41766</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3">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3">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3">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3">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3">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3">
      <c r="A8282">
        <v>8281</v>
      </c>
      <c r="B8282" t="s">
        <v>9931</v>
      </c>
      <c r="C8282">
        <v>2014</v>
      </c>
      <c r="D8282" s="1">
        <v>41917</v>
      </c>
      <c r="E8282" s="1">
        <v>41948</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3">
      <c r="A8283">
        <v>8282</v>
      </c>
      <c r="B8283" t="s">
        <v>9931</v>
      </c>
      <c r="C8283">
        <v>2014</v>
      </c>
      <c r="D8283" s="1">
        <v>41917</v>
      </c>
      <c r="E8283" s="1">
        <v>41948</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3">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3">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3">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3">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3">
      <c r="A8288">
        <v>8287</v>
      </c>
      <c r="B8288" t="s">
        <v>9933</v>
      </c>
      <c r="C8288">
        <v>2011</v>
      </c>
      <c r="D8288" s="1">
        <v>40885</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3">
      <c r="A8289">
        <v>8288</v>
      </c>
      <c r="B8289" t="s">
        <v>9933</v>
      </c>
      <c r="C8289">
        <v>2011</v>
      </c>
      <c r="D8289" s="1">
        <v>40885</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3">
      <c r="A8290">
        <v>8289</v>
      </c>
      <c r="B8290" t="s">
        <v>9933</v>
      </c>
      <c r="C8290">
        <v>2011</v>
      </c>
      <c r="D8290" s="1">
        <v>40885</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3">
      <c r="A8291">
        <v>8290</v>
      </c>
      <c r="B8291" t="s">
        <v>9933</v>
      </c>
      <c r="C8291">
        <v>2011</v>
      </c>
      <c r="D8291" s="1">
        <v>40885</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3">
      <c r="A8292">
        <v>8291</v>
      </c>
      <c r="B8292" t="s">
        <v>9933</v>
      </c>
      <c r="C8292">
        <v>2011</v>
      </c>
      <c r="D8292" s="1">
        <v>40885</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3">
      <c r="A8293">
        <v>8292</v>
      </c>
      <c r="B8293" t="s">
        <v>9933</v>
      </c>
      <c r="C8293">
        <v>2011</v>
      </c>
      <c r="D8293" s="1">
        <v>40885</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3">
      <c r="A8294">
        <v>8293</v>
      </c>
      <c r="B8294" t="s">
        <v>9934</v>
      </c>
      <c r="C8294">
        <v>2012</v>
      </c>
      <c r="D8294" s="1">
        <v>41225</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3">
      <c r="A8295">
        <v>8294</v>
      </c>
      <c r="B8295" t="s">
        <v>9935</v>
      </c>
      <c r="C8295">
        <v>2014</v>
      </c>
      <c r="D8295" s="1">
        <v>41740</v>
      </c>
      <c r="E8295" s="1">
        <v>41862</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3">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3">
      <c r="A8297">
        <v>8296</v>
      </c>
      <c r="B8297" t="s">
        <v>9937</v>
      </c>
      <c r="C8297">
        <v>2013</v>
      </c>
      <c r="D8297" s="1">
        <v>41425</v>
      </c>
      <c r="E8297" s="1">
        <v>41370</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3">
      <c r="A8298">
        <v>8297</v>
      </c>
      <c r="B8298" t="s">
        <v>9937</v>
      </c>
      <c r="C8298">
        <v>2013</v>
      </c>
      <c r="D8298" s="1">
        <v>41425</v>
      </c>
      <c r="E8298" s="1">
        <v>41370</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3">
      <c r="A8299">
        <v>8298</v>
      </c>
      <c r="B8299" t="s">
        <v>9938</v>
      </c>
      <c r="C8299">
        <v>2012</v>
      </c>
      <c r="D8299" s="1">
        <v>41036</v>
      </c>
      <c r="E8299" s="1">
        <v>41220</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3">
      <c r="A8300">
        <v>8299</v>
      </c>
      <c r="B8300" t="s">
        <v>9938</v>
      </c>
      <c r="C8300">
        <v>2012</v>
      </c>
      <c r="D8300" s="1">
        <v>41036</v>
      </c>
      <c r="E8300" s="1">
        <v>41220</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3">
      <c r="A8301">
        <v>8300</v>
      </c>
      <c r="B8301" t="s">
        <v>9939</v>
      </c>
      <c r="C8301">
        <v>2011</v>
      </c>
      <c r="D8301" s="1">
        <v>40850</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3">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3">
      <c r="A8303">
        <v>8302</v>
      </c>
      <c r="B8303" t="s">
        <v>9941</v>
      </c>
      <c r="C8303">
        <v>2014</v>
      </c>
      <c r="D8303" s="1">
        <v>41847</v>
      </c>
      <c r="E8303" s="1">
        <v>41678</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3">
      <c r="A8304">
        <v>8303</v>
      </c>
      <c r="B8304" t="s">
        <v>9941</v>
      </c>
      <c r="C8304">
        <v>2014</v>
      </c>
      <c r="D8304" s="1">
        <v>41847</v>
      </c>
      <c r="E8304" s="1">
        <v>41678</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3">
      <c r="A8305">
        <v>8304</v>
      </c>
      <c r="B8305" t="s">
        <v>9942</v>
      </c>
      <c r="C8305">
        <v>2011</v>
      </c>
      <c r="D8305" s="1">
        <v>40847</v>
      </c>
      <c r="E8305" s="1">
        <v>40585</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3">
      <c r="A8306">
        <v>8305</v>
      </c>
      <c r="B8306" t="s">
        <v>9943</v>
      </c>
      <c r="C8306">
        <v>2014</v>
      </c>
      <c r="D8306" s="1">
        <v>41740</v>
      </c>
      <c r="E8306" s="1">
        <v>41923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3">
      <c r="A8307">
        <v>8306</v>
      </c>
      <c r="B8307" t="s">
        <v>9944</v>
      </c>
      <c r="C8307">
        <v>2013</v>
      </c>
      <c r="D8307" s="1">
        <v>41616</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3">
      <c r="A8308">
        <v>8307</v>
      </c>
      <c r="B8308" t="s">
        <v>9944</v>
      </c>
      <c r="C8308">
        <v>2013</v>
      </c>
      <c r="D8308" s="1">
        <v>41616</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3">
      <c r="A8309">
        <v>8308</v>
      </c>
      <c r="B8309" t="s">
        <v>9944</v>
      </c>
      <c r="C8309">
        <v>2013</v>
      </c>
      <c r="D8309" s="1">
        <v>41616</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3">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3">
      <c r="A8311">
        <v>8310</v>
      </c>
      <c r="B8311" t="s">
        <v>9946</v>
      </c>
      <c r="C8311">
        <v>2011</v>
      </c>
      <c r="D8311" s="1">
        <v>40546</v>
      </c>
      <c r="E8311" s="1">
        <v>40727</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3">
      <c r="A8312">
        <v>8311</v>
      </c>
      <c r="B8312" t="s">
        <v>9946</v>
      </c>
      <c r="C8312">
        <v>2011</v>
      </c>
      <c r="D8312" s="1">
        <v>40546</v>
      </c>
      <c r="E8312" s="1">
        <v>40727</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3">
      <c r="A8313">
        <v>8312</v>
      </c>
      <c r="B8313" t="s">
        <v>9947</v>
      </c>
      <c r="C8313">
        <v>2014</v>
      </c>
      <c r="D8313" s="1">
        <v>41666</v>
      </c>
      <c r="E8313" s="1">
        <v>41641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3">
      <c r="A8314">
        <v>8313</v>
      </c>
      <c r="B8314" t="s">
        <v>9947</v>
      </c>
      <c r="C8314">
        <v>2014</v>
      </c>
      <c r="D8314" s="1">
        <v>41666</v>
      </c>
      <c r="E8314" s="1">
        <v>41641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3">
      <c r="A8315">
        <v>8314</v>
      </c>
      <c r="B8315" t="s">
        <v>9948</v>
      </c>
      <c r="C8315">
        <v>2011</v>
      </c>
      <c r="D8315" s="1">
        <v>40884</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3">
      <c r="A8316">
        <v>8315</v>
      </c>
      <c r="B8316" t="s">
        <v>9948</v>
      </c>
      <c r="C8316">
        <v>2011</v>
      </c>
      <c r="D8316" s="1">
        <v>40884</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3">
      <c r="A8317">
        <v>8316</v>
      </c>
      <c r="B8317" t="s">
        <v>9948</v>
      </c>
      <c r="C8317">
        <v>2011</v>
      </c>
      <c r="D8317" s="1">
        <v>40884</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3">
      <c r="A8318">
        <v>8317</v>
      </c>
      <c r="B8318" t="s">
        <v>9948</v>
      </c>
      <c r="C8318">
        <v>2011</v>
      </c>
      <c r="D8318" s="1">
        <v>40884</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3">
      <c r="A8319">
        <v>8318</v>
      </c>
      <c r="B8319" t="s">
        <v>9949</v>
      </c>
      <c r="C8319">
        <v>2014</v>
      </c>
      <c r="D8319" s="1">
        <v>41977</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3">
      <c r="A8320">
        <v>8319</v>
      </c>
      <c r="B8320" t="s">
        <v>9949</v>
      </c>
      <c r="C8320">
        <v>2014</v>
      </c>
      <c r="D8320" s="1">
        <v>41977</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3">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3">
      <c r="A8322">
        <v>8321</v>
      </c>
      <c r="B8322" t="s">
        <v>9951</v>
      </c>
      <c r="C8322">
        <v>2012</v>
      </c>
      <c r="D8322" s="1">
        <v>41041</v>
      </c>
      <c r="E8322" s="1">
        <v>41072</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3">
      <c r="A8323">
        <v>8322</v>
      </c>
      <c r="B8323" t="s">
        <v>9952</v>
      </c>
      <c r="C8323">
        <v>2013</v>
      </c>
      <c r="D8323" s="1">
        <v>41544</v>
      </c>
      <c r="E8323" s="1">
        <v>41315</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3">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3">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3">
      <c r="A8326">
        <v>8325</v>
      </c>
      <c r="B8326" t="s">
        <v>9954</v>
      </c>
      <c r="C8326">
        <v>2014</v>
      </c>
      <c r="D8326" s="1">
        <v>41891</v>
      </c>
      <c r="E8326" s="1">
        <v>41921</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3">
      <c r="A8327">
        <v>8326</v>
      </c>
      <c r="B8327" t="s">
        <v>9954</v>
      </c>
      <c r="C8327">
        <v>2014</v>
      </c>
      <c r="D8327" s="1">
        <v>41891</v>
      </c>
      <c r="E8327" s="1">
        <v>41921</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3">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3">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3">
      <c r="A8330">
        <v>8329</v>
      </c>
      <c r="B8330" t="s">
        <v>9956</v>
      </c>
      <c r="C8330">
        <v>2014</v>
      </c>
      <c r="D8330" s="1">
        <v>41830</v>
      </c>
      <c r="E8330" s="1">
        <v>41983</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3">
      <c r="A8331">
        <v>8330</v>
      </c>
      <c r="B8331" t="s">
        <v>9956</v>
      </c>
      <c r="C8331">
        <v>2014</v>
      </c>
      <c r="D8331" s="1">
        <v>41830</v>
      </c>
      <c r="E8331" s="1">
        <v>41983</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3">
      <c r="A8332">
        <v>8331</v>
      </c>
      <c r="B8332" t="s">
        <v>9957</v>
      </c>
      <c r="C8332">
        <v>2014</v>
      </c>
      <c r="D8332" s="1">
        <v>41862</v>
      </c>
      <c r="E8332" s="1">
        <v>41984</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3">
      <c r="A8333">
        <v>8332</v>
      </c>
      <c r="B8333" t="s">
        <v>9960</v>
      </c>
      <c r="C8333">
        <v>2013</v>
      </c>
      <c r="D8333" s="1">
        <v>41550</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3">
      <c r="A8334">
        <v>8333</v>
      </c>
      <c r="B8334" t="s">
        <v>9960</v>
      </c>
      <c r="C8334">
        <v>2013</v>
      </c>
      <c r="D8334" s="1">
        <v>41550</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3">
      <c r="A8335">
        <v>8334</v>
      </c>
      <c r="B8335" t="s">
        <v>9960</v>
      </c>
      <c r="C8335">
        <v>2013</v>
      </c>
      <c r="D8335" s="1">
        <v>41550</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3">
      <c r="A8336">
        <v>8335</v>
      </c>
      <c r="B8336" t="s">
        <v>9960</v>
      </c>
      <c r="C8336">
        <v>2013</v>
      </c>
      <c r="D8336" s="1">
        <v>41550</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3">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3">
      <c r="A8338">
        <v>8337</v>
      </c>
      <c r="B8338" t="s">
        <v>9963</v>
      </c>
      <c r="C8338">
        <v>2013</v>
      </c>
      <c r="D8338" s="1">
        <v>41340</v>
      </c>
      <c r="E8338" s="1">
        <v>41524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3">
      <c r="A8339">
        <v>8338</v>
      </c>
      <c r="B8339" t="s">
        <v>9966</v>
      </c>
      <c r="C8339">
        <v>2011</v>
      </c>
      <c r="D8339" s="1">
        <v>40904</v>
      </c>
      <c r="E8339" s="1">
        <v>40969</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3">
      <c r="A8340">
        <v>8339</v>
      </c>
      <c r="B8340" t="s">
        <v>9966</v>
      </c>
      <c r="C8340">
        <v>2011</v>
      </c>
      <c r="D8340" s="1">
        <v>40904</v>
      </c>
      <c r="E8340" s="1">
        <v>40969</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3">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3">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3">
      <c r="A8343">
        <v>8342</v>
      </c>
      <c r="B8343" t="s">
        <v>9969</v>
      </c>
      <c r="C8343">
        <v>2014</v>
      </c>
      <c r="D8343" s="1">
        <v>41979</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3">
      <c r="A8344">
        <v>8343</v>
      </c>
      <c r="B8344" t="s">
        <v>9970</v>
      </c>
      <c r="C8344">
        <v>2013</v>
      </c>
      <c r="D8344" s="1">
        <v>41604</v>
      </c>
      <c r="E8344" s="1">
        <v>41286</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3">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3">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3">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3">
      <c r="A8348">
        <v>8347</v>
      </c>
      <c r="B8348" t="s">
        <v>9972</v>
      </c>
      <c r="C8348">
        <v>2012</v>
      </c>
      <c r="D8348" s="1">
        <v>41029</v>
      </c>
      <c r="E8348" s="1">
        <v>41004</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3">
      <c r="A8349">
        <v>8348</v>
      </c>
      <c r="B8349" t="s">
        <v>9972</v>
      </c>
      <c r="C8349">
        <v>2012</v>
      </c>
      <c r="D8349" s="1">
        <v>41029</v>
      </c>
      <c r="E8349" s="1">
        <v>41004</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3">
      <c r="A8350">
        <v>8349</v>
      </c>
      <c r="B8350" t="s">
        <v>9972</v>
      </c>
      <c r="C8350">
        <v>2012</v>
      </c>
      <c r="D8350" s="1">
        <v>41029</v>
      </c>
      <c r="E8350" s="1">
        <v>41004</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3">
      <c r="A8351">
        <v>8350</v>
      </c>
      <c r="B8351" t="s">
        <v>9972</v>
      </c>
      <c r="C8351">
        <v>2012</v>
      </c>
      <c r="D8351" s="1">
        <v>41029</v>
      </c>
      <c r="E8351" s="1">
        <v>41004</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3">
      <c r="A8352">
        <v>8351</v>
      </c>
      <c r="B8352" t="s">
        <v>9972</v>
      </c>
      <c r="C8352">
        <v>2012</v>
      </c>
      <c r="D8352" s="1">
        <v>41029</v>
      </c>
      <c r="E8352" s="1">
        <v>41004</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3">
      <c r="A8353">
        <v>8352</v>
      </c>
      <c r="B8353" t="s">
        <v>9973</v>
      </c>
      <c r="C8353">
        <v>2014</v>
      </c>
      <c r="D8353" s="1">
        <v>41734</v>
      </c>
      <c r="E8353" s="1">
        <v>41887</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3">
      <c r="A8354">
        <v>8353</v>
      </c>
      <c r="B8354" t="s">
        <v>9973</v>
      </c>
      <c r="C8354">
        <v>2014</v>
      </c>
      <c r="D8354" s="1">
        <v>41734</v>
      </c>
      <c r="E8354" s="1">
        <v>41887</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3">
      <c r="A8355">
        <v>8354</v>
      </c>
      <c r="B8355" t="s">
        <v>9973</v>
      </c>
      <c r="C8355">
        <v>2014</v>
      </c>
      <c r="D8355" s="1">
        <v>41734</v>
      </c>
      <c r="E8355" s="1">
        <v>41887</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3">
      <c r="A8356">
        <v>8355</v>
      </c>
      <c r="B8356" t="s">
        <v>9973</v>
      </c>
      <c r="C8356">
        <v>2014</v>
      </c>
      <c r="D8356" s="1">
        <v>41734</v>
      </c>
      <c r="E8356" s="1">
        <v>41887</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3">
      <c r="A8357">
        <v>8356</v>
      </c>
      <c r="B8357" t="s">
        <v>9973</v>
      </c>
      <c r="C8357">
        <v>2014</v>
      </c>
      <c r="D8357" s="1">
        <v>41734</v>
      </c>
      <c r="E8357" s="1">
        <v>41887</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3">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3">
      <c r="A8359">
        <v>8358</v>
      </c>
      <c r="B8359" t="s">
        <v>9975</v>
      </c>
      <c r="C8359">
        <v>2011</v>
      </c>
      <c r="D8359" s="1">
        <v>40851</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3">
      <c r="A8360">
        <v>8359</v>
      </c>
      <c r="B8360" t="s">
        <v>9975</v>
      </c>
      <c r="C8360">
        <v>2011</v>
      </c>
      <c r="D8360" s="1">
        <v>40851</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3">
      <c r="A8361">
        <v>8360</v>
      </c>
      <c r="B8361" t="s">
        <v>9975</v>
      </c>
      <c r="C8361">
        <v>2011</v>
      </c>
      <c r="D8361" s="1">
        <v>40851</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3">
      <c r="A8362">
        <v>8361</v>
      </c>
      <c r="B8362" t="s">
        <v>9976</v>
      </c>
      <c r="C8362">
        <v>2014</v>
      </c>
      <c r="D8362" s="1">
        <v>41699</v>
      </c>
      <c r="E8362" s="1">
        <v>41760</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3">
      <c r="A8363">
        <v>8362</v>
      </c>
      <c r="B8363" t="s">
        <v>9976</v>
      </c>
      <c r="C8363">
        <v>2014</v>
      </c>
      <c r="D8363" s="1">
        <v>41699</v>
      </c>
      <c r="E8363" s="1">
        <v>41760</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3">
      <c r="A8364">
        <v>8363</v>
      </c>
      <c r="B8364" t="s">
        <v>9976</v>
      </c>
      <c r="C8364">
        <v>2014</v>
      </c>
      <c r="D8364" s="1">
        <v>41699</v>
      </c>
      <c r="E8364" s="1">
        <v>41760</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3">
      <c r="A8365">
        <v>8364</v>
      </c>
      <c r="B8365" t="s">
        <v>9976</v>
      </c>
      <c r="C8365">
        <v>2014</v>
      </c>
      <c r="D8365" s="1">
        <v>41699</v>
      </c>
      <c r="E8365" s="1">
        <v>41760</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3">
      <c r="A8366">
        <v>8365</v>
      </c>
      <c r="B8366" t="s">
        <v>9977</v>
      </c>
      <c r="C8366">
        <v>2014</v>
      </c>
      <c r="D8366" s="1">
        <v>41758</v>
      </c>
      <c r="E8366" s="1">
        <v>41703</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3">
      <c r="A8367">
        <v>8366</v>
      </c>
      <c r="B8367" t="s">
        <v>9979</v>
      </c>
      <c r="C8367">
        <v>2014</v>
      </c>
      <c r="D8367" s="1">
        <v>41670</v>
      </c>
      <c r="E8367" s="1">
        <v>41700</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3">
      <c r="A8368">
        <v>8367</v>
      </c>
      <c r="B8368" t="s">
        <v>9980</v>
      </c>
      <c r="C8368">
        <v>2011</v>
      </c>
      <c r="D8368" s="1">
        <v>40733</v>
      </c>
      <c r="E8368" s="1">
        <v>40886</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3">
      <c r="A8369">
        <v>8368</v>
      </c>
      <c r="B8369" t="s">
        <v>9980</v>
      </c>
      <c r="C8369">
        <v>2011</v>
      </c>
      <c r="D8369" s="1">
        <v>40733</v>
      </c>
      <c r="E8369" s="1">
        <v>40886</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3">
      <c r="A8370">
        <v>8369</v>
      </c>
      <c r="B8370" t="s">
        <v>9980</v>
      </c>
      <c r="C8370">
        <v>2011</v>
      </c>
      <c r="D8370" s="1">
        <v>40733</v>
      </c>
      <c r="E8370" s="1">
        <v>40886</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3">
      <c r="A8371">
        <v>8370</v>
      </c>
      <c r="B8371" t="s">
        <v>9983</v>
      </c>
      <c r="C8371">
        <v>2013</v>
      </c>
      <c r="D8371" s="1">
        <v>41614</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3">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3">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3">
      <c r="A8374">
        <v>8373</v>
      </c>
      <c r="B8374" t="s">
        <v>9986</v>
      </c>
      <c r="C8374">
        <v>2013</v>
      </c>
      <c r="D8374" s="1">
        <v>41603</v>
      </c>
      <c r="E8374" s="1">
        <v>41317</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3">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3">
      <c r="A8376">
        <v>8375</v>
      </c>
      <c r="B8376" t="s">
        <v>9988</v>
      </c>
      <c r="C8376">
        <v>2012</v>
      </c>
      <c r="D8376" s="1">
        <v>41030</v>
      </c>
      <c r="E8376" s="1">
        <v>41183</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3">
      <c r="A8377">
        <v>8376</v>
      </c>
      <c r="B8377" t="s">
        <v>9988</v>
      </c>
      <c r="C8377">
        <v>2012</v>
      </c>
      <c r="D8377" s="1">
        <v>41030</v>
      </c>
      <c r="E8377" s="1">
        <v>41183</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3">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3">
      <c r="A8379">
        <v>8378</v>
      </c>
      <c r="B8379" t="s">
        <v>9990</v>
      </c>
      <c r="C8379">
        <v>2012</v>
      </c>
      <c r="D8379" s="1">
        <v>41254</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3">
      <c r="A8380">
        <v>8379</v>
      </c>
      <c r="B8380" t="s">
        <v>9990</v>
      </c>
      <c r="C8380">
        <v>2012</v>
      </c>
      <c r="D8380" s="1">
        <v>41254</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3">
      <c r="A8381">
        <v>8380</v>
      </c>
      <c r="B8381" t="s">
        <v>9990</v>
      </c>
      <c r="C8381">
        <v>2012</v>
      </c>
      <c r="D8381" s="1">
        <v>41254</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3">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3">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3">
      <c r="A8384">
        <v>8383</v>
      </c>
      <c r="B8384" t="s">
        <v>9993</v>
      </c>
      <c r="C8384">
        <v>2013</v>
      </c>
      <c r="D8384" s="1">
        <v>41488</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3">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3">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3">
      <c r="A8387">
        <v>8386</v>
      </c>
      <c r="B8387" t="s">
        <v>9996</v>
      </c>
      <c r="C8387">
        <v>2014</v>
      </c>
      <c r="D8387" s="1">
        <v>41768</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3">
      <c r="A8388">
        <v>8387</v>
      </c>
      <c r="B8388" t="s">
        <v>9997</v>
      </c>
      <c r="C8388">
        <v>2012</v>
      </c>
      <c r="D8388" s="1">
        <v>41057</v>
      </c>
      <c r="E8388" s="1">
        <v>40974</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3">
      <c r="A8389">
        <v>8388</v>
      </c>
      <c r="B8389" t="s">
        <v>9997</v>
      </c>
      <c r="C8389">
        <v>2012</v>
      </c>
      <c r="D8389" s="1">
        <v>41057</v>
      </c>
      <c r="E8389" s="1">
        <v>40974</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3">
      <c r="A8390">
        <v>8389</v>
      </c>
      <c r="B8390" t="s">
        <v>9998</v>
      </c>
      <c r="C8390">
        <v>2011</v>
      </c>
      <c r="D8390" s="1">
        <v>40554</v>
      </c>
      <c r="E8390" s="1">
        <v>40674</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3">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3">
      <c r="A8392">
        <v>8391</v>
      </c>
      <c r="B8392" t="s">
        <v>10000</v>
      </c>
      <c r="C8392">
        <v>2014</v>
      </c>
      <c r="D8392" s="1">
        <v>41771</v>
      </c>
      <c r="E8392" s="1">
        <v>41832</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3">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3">
      <c r="A8394">
        <v>8393</v>
      </c>
      <c r="B8394" t="s">
        <v>10003</v>
      </c>
      <c r="C8394">
        <v>2013</v>
      </c>
      <c r="D8394" s="1">
        <v>41317</v>
      </c>
      <c r="E8394" s="1">
        <v>41467</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3">
      <c r="A8395">
        <v>8394</v>
      </c>
      <c r="B8395" t="s">
        <v>10003</v>
      </c>
      <c r="C8395">
        <v>2013</v>
      </c>
      <c r="D8395" s="1">
        <v>41317</v>
      </c>
      <c r="E8395" s="1">
        <v>41467</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3">
      <c r="A8396">
        <v>8395</v>
      </c>
      <c r="B8396" t="s">
        <v>10003</v>
      </c>
      <c r="C8396">
        <v>2013</v>
      </c>
      <c r="D8396" s="1">
        <v>41317</v>
      </c>
      <c r="E8396" s="1">
        <v>41467</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3">
      <c r="A8397">
        <v>8396</v>
      </c>
      <c r="B8397" t="s">
        <v>10003</v>
      </c>
      <c r="C8397">
        <v>2013</v>
      </c>
      <c r="D8397" s="1">
        <v>41317</v>
      </c>
      <c r="E8397" s="1">
        <v>41467</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3">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3">
      <c r="A8399">
        <v>8398</v>
      </c>
      <c r="B8399" t="s">
        <v>10005</v>
      </c>
      <c r="C8399">
        <v>2011</v>
      </c>
      <c r="D8399" s="1">
        <v>40611</v>
      </c>
      <c r="E8399" s="1">
        <v>40642</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3">
      <c r="A8400">
        <v>8399</v>
      </c>
      <c r="B8400" t="s">
        <v>10006</v>
      </c>
      <c r="C8400">
        <v>2014</v>
      </c>
      <c r="D8400" s="1">
        <v>41709</v>
      </c>
      <c r="E8400" s="1">
        <v>41862</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3">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3">
      <c r="A8402">
        <v>8401</v>
      </c>
      <c r="B8402" t="s">
        <v>10008</v>
      </c>
      <c r="C8402">
        <v>2012</v>
      </c>
      <c r="D8402" s="1">
        <v>41041</v>
      </c>
      <c r="E8402" s="1">
        <v>41164</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3">
      <c r="A8403">
        <v>8402</v>
      </c>
      <c r="B8403" t="s">
        <v>10008</v>
      </c>
      <c r="C8403">
        <v>2012</v>
      </c>
      <c r="D8403" s="1">
        <v>41041</v>
      </c>
      <c r="E8403" s="1">
        <v>41164</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3">
      <c r="A8404">
        <v>8403</v>
      </c>
      <c r="B8404" t="s">
        <v>10008</v>
      </c>
      <c r="C8404">
        <v>2012</v>
      </c>
      <c r="D8404" s="1">
        <v>41041</v>
      </c>
      <c r="E8404" s="1">
        <v>41164</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3">
      <c r="A8405">
        <v>8404</v>
      </c>
      <c r="B8405" t="s">
        <v>10009</v>
      </c>
      <c r="C8405">
        <v>2013</v>
      </c>
      <c r="D8405" s="1">
        <v>41276</v>
      </c>
      <c r="E8405" s="1">
        <v>41457</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3">
      <c r="A8406">
        <v>8405</v>
      </c>
      <c r="B8406" t="s">
        <v>10010</v>
      </c>
      <c r="C8406">
        <v>2014</v>
      </c>
      <c r="D8406" s="1">
        <v>41889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3">
      <c r="A8407">
        <v>8406</v>
      </c>
      <c r="B8407" t="s">
        <v>10010</v>
      </c>
      <c r="C8407">
        <v>2014</v>
      </c>
      <c r="D8407" s="1">
        <v>41889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3">
      <c r="A8408">
        <v>8407</v>
      </c>
      <c r="B8408" t="s">
        <v>10010</v>
      </c>
      <c r="C8408">
        <v>2014</v>
      </c>
      <c r="D8408" s="1">
        <v>41889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3">
      <c r="A8409">
        <v>8408</v>
      </c>
      <c r="B8409" t="s">
        <v>10010</v>
      </c>
      <c r="C8409">
        <v>2014</v>
      </c>
      <c r="D8409" s="1">
        <v>41889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3">
      <c r="A8410">
        <v>8409</v>
      </c>
      <c r="B8410" t="s">
        <v>10010</v>
      </c>
      <c r="C8410">
        <v>2014</v>
      </c>
      <c r="D8410" s="1">
        <v>41889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3">
      <c r="A8411">
        <v>8410</v>
      </c>
      <c r="B8411" t="s">
        <v>10011</v>
      </c>
      <c r="C8411">
        <v>2012</v>
      </c>
      <c r="D8411" s="1">
        <v>41225</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3">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3">
      <c r="A8413">
        <v>8412</v>
      </c>
      <c r="B8413" t="s">
        <v>10013</v>
      </c>
      <c r="C8413">
        <v>2013</v>
      </c>
      <c r="D8413" s="1">
        <v>41552</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3">
      <c r="A8414">
        <v>8413</v>
      </c>
      <c r="B8414" t="s">
        <v>10014</v>
      </c>
      <c r="C8414">
        <v>2014</v>
      </c>
      <c r="D8414" s="1">
        <v>41946</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3">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3">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3">
      <c r="A8417">
        <v>8416</v>
      </c>
      <c r="B8417" t="s">
        <v>10016</v>
      </c>
      <c r="C8417">
        <v>2014</v>
      </c>
      <c r="D8417" s="1">
        <v>41824</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3">
      <c r="A8418">
        <v>8417</v>
      </c>
      <c r="B8418" t="s">
        <v>10017</v>
      </c>
      <c r="C8418">
        <v>2014</v>
      </c>
      <c r="D8418" s="1">
        <v>41917</v>
      </c>
      <c r="E8418" s="1">
        <v>41978</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3">
      <c r="A8419">
        <v>8418</v>
      </c>
      <c r="B8419" t="s">
        <v>10017</v>
      </c>
      <c r="C8419">
        <v>2014</v>
      </c>
      <c r="D8419" s="1">
        <v>41917</v>
      </c>
      <c r="E8419" s="1">
        <v>41978</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3">
      <c r="A8420">
        <v>8419</v>
      </c>
      <c r="B8420" t="s">
        <v>10017</v>
      </c>
      <c r="C8420">
        <v>2014</v>
      </c>
      <c r="D8420" s="1">
        <v>41917</v>
      </c>
      <c r="E8420" s="1">
        <v>41978</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3">
      <c r="A8421">
        <v>8420</v>
      </c>
      <c r="B8421" t="s">
        <v>10017</v>
      </c>
      <c r="C8421">
        <v>2014</v>
      </c>
      <c r="D8421" s="1">
        <v>41917</v>
      </c>
      <c r="E8421" s="1">
        <v>41978</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3">
      <c r="A8422">
        <v>8421</v>
      </c>
      <c r="B8422" t="s">
        <v>10017</v>
      </c>
      <c r="C8422">
        <v>2014</v>
      </c>
      <c r="D8422" s="1">
        <v>41917</v>
      </c>
      <c r="E8422" s="1">
        <v>41978</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3">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3">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3">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3">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3">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3">
      <c r="A8428">
        <v>8427</v>
      </c>
      <c r="B8428" t="s">
        <v>10020</v>
      </c>
      <c r="C8428">
        <v>2012</v>
      </c>
      <c r="D8428" s="1">
        <v>40949</v>
      </c>
      <c r="E8428" s="1">
        <v>41100</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3">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3">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3">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3">
      <c r="A8432">
        <v>8431</v>
      </c>
      <c r="B8432" t="s">
        <v>10024</v>
      </c>
      <c r="C8432">
        <v>2011</v>
      </c>
      <c r="D8432" s="1">
        <v>40632</v>
      </c>
      <c r="E8432" s="1">
        <v>40667</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3">
      <c r="A8433">
        <v>8432</v>
      </c>
      <c r="B8433" t="s">
        <v>10025</v>
      </c>
      <c r="C8433">
        <v>2014</v>
      </c>
      <c r="D8433" s="1">
        <v>41893</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3">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3">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3">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3">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3">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3">
      <c r="A8439">
        <v>8438</v>
      </c>
      <c r="B8439" t="s">
        <v>10028</v>
      </c>
      <c r="C8439">
        <v>2012</v>
      </c>
      <c r="D8439" s="1">
        <v>41194</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3">
      <c r="A8440">
        <v>8439</v>
      </c>
      <c r="B8440" t="s">
        <v>10029</v>
      </c>
      <c r="C8440">
        <v>2011</v>
      </c>
      <c r="D8440" s="1">
        <v>40691</v>
      </c>
      <c r="E8440" s="1">
        <v>40549</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3">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3">
      <c r="A8442">
        <v>8441</v>
      </c>
      <c r="B8442" t="s">
        <v>10031</v>
      </c>
      <c r="C8442">
        <v>2013</v>
      </c>
      <c r="D8442" s="1">
        <v>41529</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3">
      <c r="A8443">
        <v>8442</v>
      </c>
      <c r="B8443" t="s">
        <v>10032</v>
      </c>
      <c r="C8443">
        <v>2014</v>
      </c>
      <c r="D8443" s="1">
        <v>41825</v>
      </c>
      <c r="E8443" s="1">
        <v>41948</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3">
      <c r="A8444">
        <v>8443</v>
      </c>
      <c r="B8444" t="s">
        <v>10033</v>
      </c>
      <c r="C8444">
        <v>2013</v>
      </c>
      <c r="D8444" s="1">
        <v>41458</v>
      </c>
      <c r="E8444" s="1">
        <v>41581</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3">
      <c r="A8445">
        <v>8444</v>
      </c>
      <c r="B8445" t="s">
        <v>10033</v>
      </c>
      <c r="C8445">
        <v>2013</v>
      </c>
      <c r="D8445" s="1">
        <v>41458</v>
      </c>
      <c r="E8445" s="1">
        <v>41581</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3">
      <c r="A8446">
        <v>8445</v>
      </c>
      <c r="B8446" t="s">
        <v>10033</v>
      </c>
      <c r="C8446">
        <v>2013</v>
      </c>
      <c r="D8446" s="1">
        <v>41458</v>
      </c>
      <c r="E8446" s="1">
        <v>41581</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3">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3">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3">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3">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3">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3">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3">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3">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3">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3">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3">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3">
      <c r="A8458">
        <v>8457</v>
      </c>
      <c r="B8458" t="s">
        <v>10038</v>
      </c>
      <c r="C8458">
        <v>2014</v>
      </c>
      <c r="D8458" s="1">
        <v>41788</v>
      </c>
      <c r="E8458" s="1">
        <v>41704</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3">
      <c r="A8459">
        <v>8458</v>
      </c>
      <c r="B8459" t="s">
        <v>10038</v>
      </c>
      <c r="C8459">
        <v>2014</v>
      </c>
      <c r="D8459" s="1">
        <v>41788</v>
      </c>
      <c r="E8459" s="1">
        <v>41704</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3">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3">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3">
      <c r="A8462">
        <v>8461</v>
      </c>
      <c r="B8462" t="s">
        <v>10040</v>
      </c>
      <c r="C8462">
        <v>2011</v>
      </c>
      <c r="D8462" s="1">
        <v>40785</v>
      </c>
      <c r="E8462" s="1">
        <v>40642</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3">
      <c r="A8463">
        <v>8462</v>
      </c>
      <c r="B8463" t="s">
        <v>10040</v>
      </c>
      <c r="C8463">
        <v>2011</v>
      </c>
      <c r="D8463" s="1">
        <v>40785</v>
      </c>
      <c r="E8463" s="1">
        <v>40642</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3">
      <c r="A8464">
        <v>8463</v>
      </c>
      <c r="B8464" t="s">
        <v>10041</v>
      </c>
      <c r="C8464">
        <v>2012</v>
      </c>
      <c r="D8464" s="1">
        <v>40977</v>
      </c>
      <c r="E8464" s="1">
        <v>41099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3">
      <c r="A8465">
        <v>8464</v>
      </c>
      <c r="B8465" t="s">
        <v>10042</v>
      </c>
      <c r="C8465">
        <v>2011</v>
      </c>
      <c r="D8465" s="1">
        <v>40630</v>
      </c>
      <c r="E8465" s="1">
        <v>40547</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3">
      <c r="A8466">
        <v>8465</v>
      </c>
      <c r="B8466" t="s">
        <v>10043</v>
      </c>
      <c r="C8466">
        <v>2012</v>
      </c>
      <c r="D8466" s="1">
        <v>41187</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3">
      <c r="A8467">
        <v>8466</v>
      </c>
      <c r="B8467" t="s">
        <v>10044</v>
      </c>
      <c r="C8467">
        <v>2012</v>
      </c>
      <c r="D8467" s="1">
        <v>41156</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3">
      <c r="A8468">
        <v>8467</v>
      </c>
      <c r="B8468" t="s">
        <v>10045</v>
      </c>
      <c r="C8468">
        <v>2012</v>
      </c>
      <c r="D8468" s="1">
        <v>41156</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3">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3">
      <c r="A8470">
        <v>8469</v>
      </c>
      <c r="B8470" t="s">
        <v>10047</v>
      </c>
      <c r="C8470">
        <v>2013</v>
      </c>
      <c r="D8470" s="1">
        <v>41619</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3">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3">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3">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3">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3">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3">
      <c r="A8476">
        <v>8475</v>
      </c>
      <c r="B8476" t="s">
        <v>10050</v>
      </c>
      <c r="C8476">
        <v>2014</v>
      </c>
      <c r="D8476" s="1">
        <v>41916</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3">
      <c r="A8477">
        <v>8476</v>
      </c>
      <c r="B8477" t="s">
        <v>10050</v>
      </c>
      <c r="C8477">
        <v>2014</v>
      </c>
      <c r="D8477" s="1">
        <v>41916</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3">
      <c r="A8478">
        <v>8477</v>
      </c>
      <c r="B8478" t="s">
        <v>10051</v>
      </c>
      <c r="C8478">
        <v>2014</v>
      </c>
      <c r="D8478" s="1">
        <v>41940</v>
      </c>
      <c r="E8478" s="1">
        <v>41681</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3">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3">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3">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3">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3">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3">
      <c r="A8484">
        <v>8483</v>
      </c>
      <c r="B8484" t="s">
        <v>10059</v>
      </c>
      <c r="C8484">
        <v>2014</v>
      </c>
      <c r="D8484" s="1">
        <v>41975</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3">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3">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3">
      <c r="A8487">
        <v>8486</v>
      </c>
      <c r="B8487" t="s">
        <v>10062</v>
      </c>
      <c r="C8487">
        <v>2014</v>
      </c>
      <c r="D8487" s="1">
        <v>41726</v>
      </c>
      <c r="E8487" s="1">
        <v>41643</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3">
      <c r="A8488">
        <v>8487</v>
      </c>
      <c r="B8488" t="s">
        <v>10062</v>
      </c>
      <c r="C8488">
        <v>2014</v>
      </c>
      <c r="D8488" s="1">
        <v>41726</v>
      </c>
      <c r="E8488" s="1">
        <v>41643</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3">
      <c r="A8489">
        <v>8488</v>
      </c>
      <c r="B8489" t="s">
        <v>10062</v>
      </c>
      <c r="C8489">
        <v>2014</v>
      </c>
      <c r="D8489" s="1">
        <v>41726</v>
      </c>
      <c r="E8489" s="1">
        <v>41643</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3">
      <c r="A8490">
        <v>8489</v>
      </c>
      <c r="B8490" t="s">
        <v>10065</v>
      </c>
      <c r="C8490">
        <v>2013</v>
      </c>
      <c r="D8490" s="1">
        <v>41307</v>
      </c>
      <c r="E8490" s="1">
        <v>41366</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3">
      <c r="A8491">
        <v>8490</v>
      </c>
      <c r="B8491" t="s">
        <v>10065</v>
      </c>
      <c r="C8491">
        <v>2013</v>
      </c>
      <c r="D8491" s="1">
        <v>41307</v>
      </c>
      <c r="E8491" s="1">
        <v>41366</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3">
      <c r="A8492">
        <v>8491</v>
      </c>
      <c r="B8492" t="s">
        <v>10065</v>
      </c>
      <c r="C8492">
        <v>2013</v>
      </c>
      <c r="D8492" s="1">
        <v>41307</v>
      </c>
      <c r="E8492" s="1">
        <v>41366</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3">
      <c r="A8493">
        <v>8492</v>
      </c>
      <c r="B8493" t="s">
        <v>10066</v>
      </c>
      <c r="C8493">
        <v>2014</v>
      </c>
      <c r="D8493" s="1">
        <v>41858</v>
      </c>
      <c r="E8493" s="1">
        <v>41980</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3">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3">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3">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3">
      <c r="A8497">
        <v>8496</v>
      </c>
      <c r="B8497" t="s">
        <v>10068</v>
      </c>
      <c r="C8497">
        <v>2013</v>
      </c>
      <c r="D8497" s="1">
        <v>41345</v>
      </c>
      <c r="E8497" s="1">
        <v>41529</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3">
      <c r="A8498">
        <v>8497</v>
      </c>
      <c r="B8498" t="s">
        <v>10069</v>
      </c>
      <c r="C8498">
        <v>2011</v>
      </c>
      <c r="D8498" s="1">
        <v>40666</v>
      </c>
      <c r="E8498" s="1">
        <v>40758</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3">
      <c r="A8499">
        <v>8498</v>
      </c>
      <c r="B8499" t="s">
        <v>10069</v>
      </c>
      <c r="C8499">
        <v>2011</v>
      </c>
      <c r="D8499" s="1">
        <v>40666</v>
      </c>
      <c r="E8499" s="1">
        <v>40758</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3">
      <c r="A8500">
        <v>8499</v>
      </c>
      <c r="B8500" t="s">
        <v>10069</v>
      </c>
      <c r="C8500">
        <v>2011</v>
      </c>
      <c r="D8500" s="1">
        <v>40666</v>
      </c>
      <c r="E8500" s="1">
        <v>40758</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3">
      <c r="A8501">
        <v>8500</v>
      </c>
      <c r="B8501" t="s">
        <v>10069</v>
      </c>
      <c r="C8501">
        <v>2011</v>
      </c>
      <c r="D8501" s="1">
        <v>40666</v>
      </c>
      <c r="E8501" s="1">
        <v>40758</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3">
      <c r="A8502">
        <v>8501</v>
      </c>
      <c r="B8502" t="s">
        <v>10069</v>
      </c>
      <c r="C8502">
        <v>2011</v>
      </c>
      <c r="D8502" s="1">
        <v>40666</v>
      </c>
      <c r="E8502" s="1">
        <v>40758</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3">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3">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3">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3">
      <c r="A8506">
        <v>8505</v>
      </c>
      <c r="B8506" t="s">
        <v>10072</v>
      </c>
      <c r="C8506">
        <v>2013</v>
      </c>
      <c r="D8506" s="1">
        <v>41338</v>
      </c>
      <c r="E8506" s="1">
        <v>41460</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3">
      <c r="A8507">
        <v>8506</v>
      </c>
      <c r="B8507" t="s">
        <v>10073</v>
      </c>
      <c r="C8507">
        <v>2013</v>
      </c>
      <c r="D8507" s="1">
        <v>41520</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3">
      <c r="A8508">
        <v>8507</v>
      </c>
      <c r="B8508" t="s">
        <v>10073</v>
      </c>
      <c r="C8508">
        <v>2013</v>
      </c>
      <c r="D8508" s="1">
        <v>41520</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3">
      <c r="A8509">
        <v>8508</v>
      </c>
      <c r="B8509" t="s">
        <v>10073</v>
      </c>
      <c r="C8509">
        <v>2013</v>
      </c>
      <c r="D8509" s="1">
        <v>41520</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3">
      <c r="A8510">
        <v>8509</v>
      </c>
      <c r="B8510" t="s">
        <v>10074</v>
      </c>
      <c r="C8510">
        <v>2012</v>
      </c>
      <c r="D8510" s="1">
        <v>41225</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3">
      <c r="A8511">
        <v>8510</v>
      </c>
      <c r="B8511" t="s">
        <v>10074</v>
      </c>
      <c r="C8511">
        <v>2012</v>
      </c>
      <c r="D8511" s="1">
        <v>41225</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3">
      <c r="A8512">
        <v>8511</v>
      </c>
      <c r="B8512" t="s">
        <v>10074</v>
      </c>
      <c r="C8512">
        <v>2012</v>
      </c>
      <c r="D8512" s="1">
        <v>41225</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3">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3">
      <c r="A8514">
        <v>8513</v>
      </c>
      <c r="B8514" t="s">
        <v>10076</v>
      </c>
      <c r="C8514">
        <v>2013</v>
      </c>
      <c r="D8514" s="1">
        <v>41307</v>
      </c>
      <c r="E8514" s="1">
        <v>41488</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3">
      <c r="A8515">
        <v>8514</v>
      </c>
      <c r="B8515" t="s">
        <v>10077</v>
      </c>
      <c r="C8515">
        <v>2014</v>
      </c>
      <c r="D8515" s="1">
        <v>41796</v>
      </c>
      <c r="E8515" s="1">
        <v>41918</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3">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3">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3">
      <c r="A8518">
        <v>8517</v>
      </c>
      <c r="B8518" t="s">
        <v>10079</v>
      </c>
      <c r="C8518">
        <v>2013</v>
      </c>
      <c r="D8518" s="1">
        <v>41490</v>
      </c>
      <c r="E8518" s="1">
        <v>41612</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3">
      <c r="A8519">
        <v>8518</v>
      </c>
      <c r="B8519" t="s">
        <v>10080</v>
      </c>
      <c r="C8519">
        <v>2014</v>
      </c>
      <c r="D8519" s="1">
        <v>41765</v>
      </c>
      <c r="E8519" s="1">
        <v>41857</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3">
      <c r="A8520">
        <v>8519</v>
      </c>
      <c r="B8520" t="s">
        <v>10081</v>
      </c>
      <c r="C8520">
        <v>2014</v>
      </c>
      <c r="D8520" s="1">
        <v>41771</v>
      </c>
      <c r="E8520" s="1">
        <v>41955</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3">
      <c r="A8521">
        <v>8520</v>
      </c>
      <c r="B8521" t="s">
        <v>10081</v>
      </c>
      <c r="C8521">
        <v>2014</v>
      </c>
      <c r="D8521" s="1">
        <v>41771</v>
      </c>
      <c r="E8521" s="1">
        <v>41955</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3">
      <c r="A8522">
        <v>8521</v>
      </c>
      <c r="B8522" t="s">
        <v>10081</v>
      </c>
      <c r="C8522">
        <v>2014</v>
      </c>
      <c r="D8522" s="1">
        <v>41771</v>
      </c>
      <c r="E8522" s="1">
        <v>41955</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3">
      <c r="A8523">
        <v>8522</v>
      </c>
      <c r="B8523" t="s">
        <v>10082</v>
      </c>
      <c r="C8523">
        <v>2013</v>
      </c>
      <c r="D8523" s="1">
        <v>41579</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3">
      <c r="A8524">
        <v>8523</v>
      </c>
      <c r="B8524" t="s">
        <v>10083</v>
      </c>
      <c r="C8524">
        <v>2013</v>
      </c>
      <c r="D8524" s="1">
        <v>41309</v>
      </c>
      <c r="E8524" s="1">
        <v>41490</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3">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3">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3">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3">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3">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3">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3">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3">
      <c r="A8532">
        <v>8531</v>
      </c>
      <c r="B8532" t="s">
        <v>10087</v>
      </c>
      <c r="C8532">
        <v>2013</v>
      </c>
      <c r="D8532" s="1">
        <v>41286</v>
      </c>
      <c r="E8532" s="1">
        <v>41467</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3">
      <c r="A8533">
        <v>8532</v>
      </c>
      <c r="B8533" t="s">
        <v>10087</v>
      </c>
      <c r="C8533">
        <v>2013</v>
      </c>
      <c r="D8533" s="1">
        <v>41286</v>
      </c>
      <c r="E8533" s="1">
        <v>41467</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3">
      <c r="A8534">
        <v>8533</v>
      </c>
      <c r="B8534" t="s">
        <v>10087</v>
      </c>
      <c r="C8534">
        <v>2013</v>
      </c>
      <c r="D8534" s="1">
        <v>41286</v>
      </c>
      <c r="E8534" s="1">
        <v>41467</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3">
      <c r="A8535">
        <v>8534</v>
      </c>
      <c r="B8535" t="s">
        <v>10087</v>
      </c>
      <c r="C8535">
        <v>2013</v>
      </c>
      <c r="D8535" s="1">
        <v>41286</v>
      </c>
      <c r="E8535" s="1">
        <v>41467</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3">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3">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3">
      <c r="A8538">
        <v>8537</v>
      </c>
      <c r="B8538" t="s">
        <v>10090</v>
      </c>
      <c r="C8538">
        <v>2012</v>
      </c>
      <c r="D8538" s="1">
        <v>41096</v>
      </c>
      <c r="E8538" s="1">
        <v>41219</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3">
      <c r="A8539">
        <v>8538</v>
      </c>
      <c r="B8539" t="s">
        <v>10090</v>
      </c>
      <c r="C8539">
        <v>2012</v>
      </c>
      <c r="D8539" s="1">
        <v>41096</v>
      </c>
      <c r="E8539" s="1">
        <v>41219</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3">
      <c r="A8540">
        <v>8539</v>
      </c>
      <c r="B8540" t="s">
        <v>10090</v>
      </c>
      <c r="C8540">
        <v>2012</v>
      </c>
      <c r="D8540" s="1">
        <v>41096</v>
      </c>
      <c r="E8540" s="1">
        <v>41219</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3">
      <c r="A8541">
        <v>8540</v>
      </c>
      <c r="B8541" t="s">
        <v>10093</v>
      </c>
      <c r="C8541">
        <v>2014</v>
      </c>
      <c r="D8541" s="1">
        <v>41915</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3">
      <c r="A8542">
        <v>8541</v>
      </c>
      <c r="B8542" t="s">
        <v>10093</v>
      </c>
      <c r="C8542">
        <v>2014</v>
      </c>
      <c r="D8542" s="1">
        <v>41915</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3">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3">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3">
      <c r="A8545">
        <v>8544</v>
      </c>
      <c r="B8545" t="s">
        <v>10095</v>
      </c>
      <c r="C8545">
        <v>2011</v>
      </c>
      <c r="D8545" s="1">
        <v>40702</v>
      </c>
      <c r="E8545" s="1">
        <v>40855</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3">
      <c r="A8546">
        <v>8545</v>
      </c>
      <c r="B8546" t="s">
        <v>10096</v>
      </c>
      <c r="C8546">
        <v>2013</v>
      </c>
      <c r="D8546" s="1">
        <v>41361</v>
      </c>
      <c r="E8546" s="1">
        <v>41278</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3">
      <c r="A8547">
        <v>8546</v>
      </c>
      <c r="B8547" t="s">
        <v>10096</v>
      </c>
      <c r="C8547">
        <v>2013</v>
      </c>
      <c r="D8547" s="1">
        <v>41361</v>
      </c>
      <c r="E8547" s="1">
        <v>41278</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3">
      <c r="A8548">
        <v>8547</v>
      </c>
      <c r="B8548" t="s">
        <v>10096</v>
      </c>
      <c r="C8548">
        <v>2013</v>
      </c>
      <c r="D8548" s="1">
        <v>41361</v>
      </c>
      <c r="E8548" s="1">
        <v>41278</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3">
      <c r="A8549">
        <v>8548</v>
      </c>
      <c r="B8549" t="s">
        <v>10097</v>
      </c>
      <c r="C8549">
        <v>2012</v>
      </c>
      <c r="D8549" s="1">
        <v>41041</v>
      </c>
      <c r="E8549" s="1">
        <v>41194</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3">
      <c r="A8550">
        <v>8549</v>
      </c>
      <c r="B8550" t="s">
        <v>10097</v>
      </c>
      <c r="C8550">
        <v>2012</v>
      </c>
      <c r="D8550" s="1">
        <v>41041</v>
      </c>
      <c r="E8550" s="1">
        <v>41194</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3">
      <c r="A8551">
        <v>8550</v>
      </c>
      <c r="B8551" t="s">
        <v>10098</v>
      </c>
      <c r="C8551">
        <v>2012</v>
      </c>
      <c r="D8551" s="1">
        <v>41222</v>
      </c>
      <c r="E8551" s="1">
        <v>41252</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3">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3">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3">
      <c r="A8554">
        <v>8553</v>
      </c>
      <c r="B8554" t="s">
        <v>10100</v>
      </c>
      <c r="C8554">
        <v>2011</v>
      </c>
      <c r="D8554" s="1">
        <v>40693</v>
      </c>
      <c r="E8554" s="1">
        <v>40608</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3">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3">
      <c r="A8556">
        <v>8555</v>
      </c>
      <c r="B8556" t="s">
        <v>10102</v>
      </c>
      <c r="C8556">
        <v>2013</v>
      </c>
      <c r="D8556" s="1">
        <v>41559</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3">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3">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3">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3">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3">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3">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3">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3">
      <c r="A8564">
        <v>8563</v>
      </c>
      <c r="B8564" t="s">
        <v>10105</v>
      </c>
      <c r="C8564">
        <v>2013</v>
      </c>
      <c r="D8564" s="1">
        <v>41337</v>
      </c>
      <c r="E8564" s="1">
        <v>41459</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3">
      <c r="A8565">
        <v>8564</v>
      </c>
      <c r="B8565" t="s">
        <v>10106</v>
      </c>
      <c r="C8565">
        <v>2014</v>
      </c>
      <c r="D8565" s="1">
        <v>41644</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3">
      <c r="A8566">
        <v>8565</v>
      </c>
      <c r="B8566" t="s">
        <v>10106</v>
      </c>
      <c r="C8566">
        <v>2014</v>
      </c>
      <c r="D8566" s="1">
        <v>41644</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3">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3">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3">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3">
      <c r="A8570">
        <v>8569</v>
      </c>
      <c r="B8570" t="s">
        <v>10110</v>
      </c>
      <c r="C8570">
        <v>2013</v>
      </c>
      <c r="D8570" s="1">
        <v>41467</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3">
      <c r="A8571">
        <v>8570</v>
      </c>
      <c r="B8571" t="s">
        <v>10110</v>
      </c>
      <c r="C8571">
        <v>2013</v>
      </c>
      <c r="D8571" s="1">
        <v>41467</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3">
      <c r="A8572">
        <v>8571</v>
      </c>
      <c r="B8572" t="s">
        <v>10110</v>
      </c>
      <c r="C8572">
        <v>2013</v>
      </c>
      <c r="D8572" s="1">
        <v>41467</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3">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3">
      <c r="A8574">
        <v>8573</v>
      </c>
      <c r="B8574" t="s">
        <v>10112</v>
      </c>
      <c r="C8574">
        <v>2011</v>
      </c>
      <c r="D8574" s="1">
        <v>40875</v>
      </c>
      <c r="E8574" s="1">
        <v>40586</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3">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3">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3">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3">
      <c r="A8578">
        <v>8577</v>
      </c>
      <c r="B8578" t="s">
        <v>10116</v>
      </c>
      <c r="C8578">
        <v>2014</v>
      </c>
      <c r="D8578" s="1">
        <v>41736</v>
      </c>
      <c r="E8578" s="1">
        <v>41766</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3">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3">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3">
      <c r="A8581">
        <v>8580</v>
      </c>
      <c r="B8581" t="s">
        <v>10118</v>
      </c>
      <c r="C8581">
        <v>2013</v>
      </c>
      <c r="D8581" s="1">
        <v>41636</v>
      </c>
      <c r="E8581" s="1">
        <v>41699</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3">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3">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3">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3">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3">
      <c r="A8586">
        <v>8585</v>
      </c>
      <c r="B8586" t="s">
        <v>10121</v>
      </c>
      <c r="C8586">
        <v>2011</v>
      </c>
      <c r="D8586" s="1">
        <v>40665</v>
      </c>
      <c r="E8586" s="1">
        <v>40788</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3">
      <c r="A8587">
        <v>8586</v>
      </c>
      <c r="B8587" t="s">
        <v>10122</v>
      </c>
      <c r="C8587">
        <v>2014</v>
      </c>
      <c r="D8587" s="1">
        <v>41924</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3">
      <c r="A8588">
        <v>8587</v>
      </c>
      <c r="B8588" t="s">
        <v>10123</v>
      </c>
      <c r="C8588">
        <v>2014</v>
      </c>
      <c r="D8588" s="1">
        <v>41980</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3">
      <c r="A8589">
        <v>8588</v>
      </c>
      <c r="B8589" t="s">
        <v>10123</v>
      </c>
      <c r="C8589">
        <v>2014</v>
      </c>
      <c r="D8589" s="1">
        <v>41980</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3">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3">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3">
      <c r="A8592">
        <v>8591</v>
      </c>
      <c r="B8592" t="s">
        <v>10126</v>
      </c>
      <c r="C8592">
        <v>2014</v>
      </c>
      <c r="D8592" s="1">
        <v>41912</v>
      </c>
      <c r="E8592" s="1">
        <v>41680</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3">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3">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3">
      <c r="A8595">
        <v>8594</v>
      </c>
      <c r="B8595" t="s">
        <v>10129</v>
      </c>
      <c r="C8595">
        <v>2014</v>
      </c>
      <c r="D8595" s="1">
        <v>41923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3">
      <c r="A8596">
        <v>8595</v>
      </c>
      <c r="B8596" t="s">
        <v>10129</v>
      </c>
      <c r="C8596">
        <v>2014</v>
      </c>
      <c r="D8596" s="1">
        <v>41923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3">
      <c r="A8597">
        <v>8596</v>
      </c>
      <c r="B8597" t="s">
        <v>10130</v>
      </c>
      <c r="C8597">
        <v>2011</v>
      </c>
      <c r="D8597" s="1">
        <v>40668</v>
      </c>
      <c r="E8597" s="1">
        <v>40729</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3">
      <c r="A8598">
        <v>8597</v>
      </c>
      <c r="B8598" t="s">
        <v>10130</v>
      </c>
      <c r="C8598">
        <v>2011</v>
      </c>
      <c r="D8598" s="1">
        <v>40668</v>
      </c>
      <c r="E8598" s="1">
        <v>40729</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3">
      <c r="A8599">
        <v>8598</v>
      </c>
      <c r="B8599" t="s">
        <v>10131</v>
      </c>
      <c r="C8599">
        <v>2013</v>
      </c>
      <c r="D8599" s="1">
        <v>41575</v>
      </c>
      <c r="E8599" s="1">
        <v>41285</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3">
      <c r="A8600">
        <v>8599</v>
      </c>
      <c r="B8600" t="s">
        <v>10132</v>
      </c>
      <c r="C8600">
        <v>2011</v>
      </c>
      <c r="D8600" s="1">
        <v>40873</v>
      </c>
      <c r="E8600" s="1">
        <v>40555</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3">
      <c r="A8601">
        <v>8600</v>
      </c>
      <c r="B8601" t="s">
        <v>10132</v>
      </c>
      <c r="C8601">
        <v>2011</v>
      </c>
      <c r="D8601" s="1">
        <v>40873</v>
      </c>
      <c r="E8601" s="1">
        <v>40555</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3">
      <c r="A8602">
        <v>8601</v>
      </c>
      <c r="B8602" t="s">
        <v>10132</v>
      </c>
      <c r="C8602">
        <v>2011</v>
      </c>
      <c r="D8602" s="1">
        <v>40873</v>
      </c>
      <c r="E8602" s="1">
        <v>40555</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3">
      <c r="A8603">
        <v>8602</v>
      </c>
      <c r="B8603" t="s">
        <v>10132</v>
      </c>
      <c r="C8603">
        <v>2011</v>
      </c>
      <c r="D8603" s="1">
        <v>40873</v>
      </c>
      <c r="E8603" s="1">
        <v>40555</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3">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3">
      <c r="A8605">
        <v>8604</v>
      </c>
      <c r="B8605" t="s">
        <v>10134</v>
      </c>
      <c r="C8605">
        <v>2013</v>
      </c>
      <c r="D8605" s="1">
        <v>41334</v>
      </c>
      <c r="E8605" s="1">
        <v>41487</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3">
      <c r="A8606">
        <v>8605</v>
      </c>
      <c r="B8606" t="s">
        <v>10134</v>
      </c>
      <c r="C8606">
        <v>2013</v>
      </c>
      <c r="D8606" s="1">
        <v>41334</v>
      </c>
      <c r="E8606" s="1">
        <v>41487</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3">
      <c r="A8607">
        <v>8606</v>
      </c>
      <c r="B8607" t="s">
        <v>10134</v>
      </c>
      <c r="C8607">
        <v>2013</v>
      </c>
      <c r="D8607" s="1">
        <v>41334</v>
      </c>
      <c r="E8607" s="1">
        <v>41487</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3">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3">
      <c r="A8609">
        <v>8608</v>
      </c>
      <c r="B8609" t="s">
        <v>10136</v>
      </c>
      <c r="C8609">
        <v>2011</v>
      </c>
      <c r="D8609" s="1">
        <v>40639</v>
      </c>
      <c r="E8609" s="1">
        <v>40792</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3">
      <c r="A8610">
        <v>8609</v>
      </c>
      <c r="B8610" t="s">
        <v>10136</v>
      </c>
      <c r="C8610">
        <v>2011</v>
      </c>
      <c r="D8610" s="1">
        <v>40639</v>
      </c>
      <c r="E8610" s="1">
        <v>40792</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3">
      <c r="A8611">
        <v>8610</v>
      </c>
      <c r="B8611" t="s">
        <v>10136</v>
      </c>
      <c r="C8611">
        <v>2011</v>
      </c>
      <c r="D8611" s="1">
        <v>40639</v>
      </c>
      <c r="E8611" s="1">
        <v>40792</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3">
      <c r="A8612">
        <v>8611</v>
      </c>
      <c r="B8612" t="s">
        <v>10136</v>
      </c>
      <c r="C8612">
        <v>2011</v>
      </c>
      <c r="D8612" s="1">
        <v>40639</v>
      </c>
      <c r="E8612" s="1">
        <v>40792</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3">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3">
      <c r="A8614">
        <v>8613</v>
      </c>
      <c r="B8614" t="s">
        <v>10138</v>
      </c>
      <c r="C8614">
        <v>2013</v>
      </c>
      <c r="D8614" s="1">
        <v>41302</v>
      </c>
      <c r="E8614" s="1">
        <v>41276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3">
      <c r="A8615">
        <v>8614</v>
      </c>
      <c r="B8615" t="s">
        <v>10139</v>
      </c>
      <c r="C8615">
        <v>2013</v>
      </c>
      <c r="D8615" s="1">
        <v>41558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3">
      <c r="A8616">
        <v>8615</v>
      </c>
      <c r="B8616" t="s">
        <v>10140</v>
      </c>
      <c r="C8616">
        <v>2013</v>
      </c>
      <c r="D8616" s="1">
        <v>41587</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3">
      <c r="A8617">
        <v>8616</v>
      </c>
      <c r="B8617" t="s">
        <v>10140</v>
      </c>
      <c r="C8617">
        <v>2013</v>
      </c>
      <c r="D8617" s="1">
        <v>41587</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3">
      <c r="A8618">
        <v>8617</v>
      </c>
      <c r="B8618" t="s">
        <v>10140</v>
      </c>
      <c r="C8618">
        <v>2013</v>
      </c>
      <c r="D8618" s="1">
        <v>41587</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3">
      <c r="A8619">
        <v>8618</v>
      </c>
      <c r="B8619" t="s">
        <v>10140</v>
      </c>
      <c r="C8619">
        <v>2013</v>
      </c>
      <c r="D8619" s="1">
        <v>41587</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3">
      <c r="A8620">
        <v>8619</v>
      </c>
      <c r="B8620" t="s">
        <v>10141</v>
      </c>
      <c r="C8620">
        <v>2014</v>
      </c>
      <c r="D8620" s="1">
        <v>41732</v>
      </c>
      <c r="E8620" s="1">
        <v>41885</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3">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3">
      <c r="A8622">
        <v>8621</v>
      </c>
      <c r="B8622" t="s">
        <v>10143</v>
      </c>
      <c r="C8622">
        <v>2014</v>
      </c>
      <c r="D8622" s="1">
        <v>41831</v>
      </c>
      <c r="E8622" s="1">
        <v>41923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3">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3">
      <c r="A8624">
        <v>8623</v>
      </c>
      <c r="B8624" t="s">
        <v>10145</v>
      </c>
      <c r="C8624">
        <v>2013</v>
      </c>
      <c r="D8624" s="1">
        <v>41606</v>
      </c>
      <c r="E8624" s="1">
        <v>41317</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3">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3">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3">
      <c r="A8627">
        <v>8626</v>
      </c>
      <c r="B8627" t="s">
        <v>10147</v>
      </c>
      <c r="C8627">
        <v>2012</v>
      </c>
      <c r="D8627" s="1">
        <v>41133</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3">
      <c r="A8628">
        <v>8627</v>
      </c>
      <c r="B8628" t="s">
        <v>10148</v>
      </c>
      <c r="C8628">
        <v>2012</v>
      </c>
      <c r="D8628" s="1">
        <v>41099</v>
      </c>
      <c r="E8628" s="1">
        <v>41252</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3">
      <c r="A8629">
        <v>8628</v>
      </c>
      <c r="B8629" t="s">
        <v>10148</v>
      </c>
      <c r="C8629">
        <v>2012</v>
      </c>
      <c r="D8629" s="1">
        <v>41099</v>
      </c>
      <c r="E8629" s="1">
        <v>41252</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3">
      <c r="A8630">
        <v>8629</v>
      </c>
      <c r="B8630" t="s">
        <v>10148</v>
      </c>
      <c r="C8630">
        <v>2012</v>
      </c>
      <c r="D8630" s="1">
        <v>41099</v>
      </c>
      <c r="E8630" s="1">
        <v>41252</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3">
      <c r="A8631">
        <v>8630</v>
      </c>
      <c r="B8631" t="s">
        <v>10148</v>
      </c>
      <c r="C8631">
        <v>2012</v>
      </c>
      <c r="D8631" s="1">
        <v>41099</v>
      </c>
      <c r="E8631" s="1">
        <v>41252</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3">
      <c r="A8632">
        <v>8631</v>
      </c>
      <c r="B8632" t="s">
        <v>10148</v>
      </c>
      <c r="C8632">
        <v>2012</v>
      </c>
      <c r="D8632" s="1">
        <v>41099</v>
      </c>
      <c r="E8632" s="1">
        <v>41252</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3">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3">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3">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3">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3">
      <c r="A8637">
        <v>8636</v>
      </c>
      <c r="B8637" t="s">
        <v>10151</v>
      </c>
      <c r="C8637">
        <v>2011</v>
      </c>
      <c r="D8637" s="1">
        <v>40663</v>
      </c>
      <c r="E8637" s="1">
        <v>40579</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3">
      <c r="A8638">
        <v>8637</v>
      </c>
      <c r="B8638" t="s">
        <v>10151</v>
      </c>
      <c r="C8638">
        <v>2011</v>
      </c>
      <c r="D8638" s="1">
        <v>40663</v>
      </c>
      <c r="E8638" s="1">
        <v>40579</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3">
      <c r="A8639">
        <v>8638</v>
      </c>
      <c r="B8639" t="s">
        <v>10152</v>
      </c>
      <c r="C8639">
        <v>2014</v>
      </c>
      <c r="D8639" s="1">
        <v>41757</v>
      </c>
      <c r="E8639" s="1">
        <v>41703</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3">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3">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3">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3">
      <c r="A8643">
        <v>8642</v>
      </c>
      <c r="B8643" t="s">
        <v>10156</v>
      </c>
      <c r="C8643">
        <v>2014</v>
      </c>
      <c r="D8643" s="1">
        <v>41710</v>
      </c>
      <c r="E8643" s="1">
        <v>41710</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3">
      <c r="A8644">
        <v>8643</v>
      </c>
      <c r="B8644" t="s">
        <v>10157</v>
      </c>
      <c r="C8644">
        <v>2012</v>
      </c>
      <c r="D8644" s="1">
        <v>41132</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3">
      <c r="A8645">
        <v>8644</v>
      </c>
      <c r="B8645" t="s">
        <v>10157</v>
      </c>
      <c r="C8645">
        <v>2012</v>
      </c>
      <c r="D8645" s="1">
        <v>41132</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3">
      <c r="A8646">
        <v>8645</v>
      </c>
      <c r="B8646" t="s">
        <v>10157</v>
      </c>
      <c r="C8646">
        <v>2012</v>
      </c>
      <c r="D8646" s="1">
        <v>41132</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3">
      <c r="A8647">
        <v>8646</v>
      </c>
      <c r="B8647" t="s">
        <v>10157</v>
      </c>
      <c r="C8647">
        <v>2012</v>
      </c>
      <c r="D8647" s="1">
        <v>41132</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3">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3">
      <c r="A8649">
        <v>8648</v>
      </c>
      <c r="B8649" t="s">
        <v>10159</v>
      </c>
      <c r="C8649">
        <v>2012</v>
      </c>
      <c r="D8649" s="1">
        <v>41041</v>
      </c>
      <c r="E8649" s="1">
        <v>41133</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3">
      <c r="A8650">
        <v>8649</v>
      </c>
      <c r="B8650" t="s">
        <v>10160</v>
      </c>
      <c r="C8650">
        <v>2013</v>
      </c>
      <c r="D8650" s="1">
        <v>41485</v>
      </c>
      <c r="E8650" s="1">
        <v>41372</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3">
      <c r="A8651">
        <v>8650</v>
      </c>
      <c r="B8651" t="s">
        <v>10160</v>
      </c>
      <c r="C8651">
        <v>2013</v>
      </c>
      <c r="D8651" s="1">
        <v>41485</v>
      </c>
      <c r="E8651" s="1">
        <v>41372</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3">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3">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3">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3">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3">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3">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3">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3">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3">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3">
      <c r="A8661">
        <v>8660</v>
      </c>
      <c r="B8661" t="s">
        <v>10163</v>
      </c>
      <c r="C8661">
        <v>2013</v>
      </c>
      <c r="D8661" s="1">
        <v>41373</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3">
      <c r="A8662">
        <v>8661</v>
      </c>
      <c r="B8662" t="s">
        <v>10164</v>
      </c>
      <c r="C8662">
        <v>2014</v>
      </c>
      <c r="D8662" s="1">
        <v>41969</v>
      </c>
      <c r="E8662" s="1">
        <v>41651</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3">
      <c r="A8663">
        <v>8662</v>
      </c>
      <c r="B8663" t="s">
        <v>10165</v>
      </c>
      <c r="C8663">
        <v>2012</v>
      </c>
      <c r="D8663" s="1">
        <v>41248</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3">
      <c r="A8664">
        <v>8663</v>
      </c>
      <c r="B8664" t="s">
        <v>10165</v>
      </c>
      <c r="C8664">
        <v>2012</v>
      </c>
      <c r="D8664" s="1">
        <v>41248</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3">
      <c r="A8665">
        <v>8664</v>
      </c>
      <c r="B8665" t="s">
        <v>10165</v>
      </c>
      <c r="C8665">
        <v>2012</v>
      </c>
      <c r="D8665" s="1">
        <v>41248</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3">
      <c r="A8666">
        <v>8665</v>
      </c>
      <c r="B8666" t="s">
        <v>10166</v>
      </c>
      <c r="C8666">
        <v>2014</v>
      </c>
      <c r="D8666" s="1">
        <v>41729</v>
      </c>
      <c r="E8666" s="1">
        <v>41674</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3">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3">
      <c r="A8668">
        <v>8667</v>
      </c>
      <c r="B8668" t="s">
        <v>10168</v>
      </c>
      <c r="C8668">
        <v>2013</v>
      </c>
      <c r="D8668" s="1">
        <v>41639</v>
      </c>
      <c r="E8668" s="1">
        <v>41699</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3">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3">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3">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3">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3">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3">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3">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3">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3">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3">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3">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3">
      <c r="A8680">
        <v>8679</v>
      </c>
      <c r="B8680" t="s">
        <v>10177</v>
      </c>
      <c r="C8680">
        <v>2013</v>
      </c>
      <c r="D8680" s="1">
        <v>41342</v>
      </c>
      <c r="E8680" s="1">
        <v>41495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3">
      <c r="A8681">
        <v>8680</v>
      </c>
      <c r="B8681" t="s">
        <v>10177</v>
      </c>
      <c r="C8681">
        <v>2013</v>
      </c>
      <c r="D8681" s="1">
        <v>41342</v>
      </c>
      <c r="E8681" s="1">
        <v>41495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3">
      <c r="A8682">
        <v>8681</v>
      </c>
      <c r="B8682" t="s">
        <v>10178</v>
      </c>
      <c r="C8682">
        <v>2013</v>
      </c>
      <c r="D8682" s="1">
        <v>41317</v>
      </c>
      <c r="E8682" s="1">
        <v>41376</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3">
      <c r="A8683">
        <v>8682</v>
      </c>
      <c r="B8683" t="s">
        <v>10178</v>
      </c>
      <c r="C8683">
        <v>2013</v>
      </c>
      <c r="D8683" s="1">
        <v>41317</v>
      </c>
      <c r="E8683" s="1">
        <v>41376</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3">
      <c r="A8684">
        <v>8683</v>
      </c>
      <c r="B8684" t="s">
        <v>10179</v>
      </c>
      <c r="C8684">
        <v>2011</v>
      </c>
      <c r="D8684" s="1">
        <v>40674</v>
      </c>
      <c r="E8684" s="1">
        <v>40827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3">
      <c r="A8685">
        <v>8684</v>
      </c>
      <c r="B8685" t="s">
        <v>10180</v>
      </c>
      <c r="C8685">
        <v>2014</v>
      </c>
      <c r="D8685" s="1">
        <v>41969</v>
      </c>
      <c r="E8685" s="1">
        <v>41682</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3">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3">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3">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3">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3">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3">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3">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3">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3">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3">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3">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3">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3">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3">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3">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3">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3">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3">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3">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3">
      <c r="A8705">
        <v>8704</v>
      </c>
      <c r="B8705" t="s">
        <v>10192</v>
      </c>
      <c r="C8705">
        <v>2012</v>
      </c>
      <c r="D8705" s="1">
        <v>40911</v>
      </c>
      <c r="E8705" s="1">
        <v>41032</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3">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3">
      <c r="A8707">
        <v>8706</v>
      </c>
      <c r="B8707" t="s">
        <v>10194</v>
      </c>
      <c r="C8707">
        <v>2011</v>
      </c>
      <c r="D8707" s="1">
        <v>40553</v>
      </c>
      <c r="E8707" s="1">
        <v>40673</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3">
      <c r="A8708">
        <v>8707</v>
      </c>
      <c r="B8708" t="s">
        <v>10195</v>
      </c>
      <c r="C8708">
        <v>2011</v>
      </c>
      <c r="D8708" s="1">
        <v>40764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3">
      <c r="A8709">
        <v>8708</v>
      </c>
      <c r="B8709" t="s">
        <v>10195</v>
      </c>
      <c r="C8709">
        <v>2011</v>
      </c>
      <c r="D8709" s="1">
        <v>40764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3">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3">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3">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3">
      <c r="A8713">
        <v>8712</v>
      </c>
      <c r="B8713" t="s">
        <v>10197</v>
      </c>
      <c r="C8713">
        <v>2011</v>
      </c>
      <c r="D8713" s="1">
        <v>40605</v>
      </c>
      <c r="E8713" s="1">
        <v>40727</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3">
      <c r="A8714">
        <v>8713</v>
      </c>
      <c r="B8714" t="s">
        <v>10198</v>
      </c>
      <c r="C8714">
        <v>2012</v>
      </c>
      <c r="D8714" s="1">
        <v>40980</v>
      </c>
      <c r="E8714" s="1">
        <v>41102</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3">
      <c r="A8715">
        <v>8714</v>
      </c>
      <c r="B8715" t="s">
        <v>10199</v>
      </c>
      <c r="C8715">
        <v>2014</v>
      </c>
      <c r="D8715" s="1">
        <v>41980</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3">
      <c r="A8716">
        <v>8715</v>
      </c>
      <c r="B8716" t="s">
        <v>10199</v>
      </c>
      <c r="C8716">
        <v>2014</v>
      </c>
      <c r="D8716" s="1">
        <v>41980</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3">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3">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3">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3">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3">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3">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3">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3">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3">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3">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3">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3">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3">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3">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3">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3">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3">
      <c r="A8733">
        <v>8732</v>
      </c>
      <c r="B8733" t="s">
        <v>10206</v>
      </c>
      <c r="C8733">
        <v>2012</v>
      </c>
      <c r="D8733" s="1">
        <v>41121</v>
      </c>
      <c r="E8733" s="1">
        <v>41068</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3">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3">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3">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3">
      <c r="A8737">
        <v>8736</v>
      </c>
      <c r="B8737" t="s">
        <v>10208</v>
      </c>
      <c r="C8737">
        <v>2011</v>
      </c>
      <c r="D8737" s="1">
        <v>40757</v>
      </c>
      <c r="E8737" s="1">
        <v>40849</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3">
      <c r="A8738">
        <v>8737</v>
      </c>
      <c r="B8738" t="s">
        <v>10209</v>
      </c>
      <c r="C8738">
        <v>2013</v>
      </c>
      <c r="D8738" s="1">
        <v>41403</v>
      </c>
      <c r="E8738" s="1">
        <v>41556</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3">
      <c r="A8739">
        <v>8738</v>
      </c>
      <c r="B8739" t="s">
        <v>10210</v>
      </c>
      <c r="C8739">
        <v>2014</v>
      </c>
      <c r="D8739" s="1">
        <v>41824</v>
      </c>
      <c r="E8739" s="1">
        <v>41947</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3">
      <c r="A8740">
        <v>8739</v>
      </c>
      <c r="B8740" t="s">
        <v>10211</v>
      </c>
      <c r="C8740">
        <v>2014</v>
      </c>
      <c r="D8740" s="1">
        <v>41894</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3">
      <c r="A8741">
        <v>8740</v>
      </c>
      <c r="B8741" t="s">
        <v>10211</v>
      </c>
      <c r="C8741">
        <v>2014</v>
      </c>
      <c r="D8741" s="1">
        <v>41894</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3">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3">
      <c r="A8743">
        <v>8742</v>
      </c>
      <c r="B8743" t="s">
        <v>10213</v>
      </c>
      <c r="C8743">
        <v>2012</v>
      </c>
      <c r="D8743" s="1">
        <v>41163</v>
      </c>
      <c r="E8743" s="1">
        <v>41163</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3">
      <c r="A8744">
        <v>8743</v>
      </c>
      <c r="B8744" t="s">
        <v>10214</v>
      </c>
      <c r="C8744">
        <v>2012</v>
      </c>
      <c r="D8744" s="1">
        <v>40949</v>
      </c>
      <c r="E8744" s="1">
        <v>41009</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3">
      <c r="A8745">
        <v>8744</v>
      </c>
      <c r="B8745" t="s">
        <v>10214</v>
      </c>
      <c r="C8745">
        <v>2012</v>
      </c>
      <c r="D8745" s="1">
        <v>40949</v>
      </c>
      <c r="E8745" s="1">
        <v>41009</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3">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3">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3">
      <c r="A8748">
        <v>8747</v>
      </c>
      <c r="B8748" t="s">
        <v>10216</v>
      </c>
      <c r="C8748">
        <v>2014</v>
      </c>
      <c r="D8748" s="1">
        <v>41700</v>
      </c>
      <c r="E8748" s="1">
        <v>41853</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3">
      <c r="A8749">
        <v>8748</v>
      </c>
      <c r="B8749" t="s">
        <v>10216</v>
      </c>
      <c r="C8749">
        <v>2014</v>
      </c>
      <c r="D8749" s="1">
        <v>41700</v>
      </c>
      <c r="E8749" s="1">
        <v>41853</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3">
      <c r="A8750">
        <v>8749</v>
      </c>
      <c r="B8750" t="s">
        <v>10216</v>
      </c>
      <c r="C8750">
        <v>2014</v>
      </c>
      <c r="D8750" s="1">
        <v>41700</v>
      </c>
      <c r="E8750" s="1">
        <v>41853</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3">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3">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3">
      <c r="A8753">
        <v>8752</v>
      </c>
      <c r="B8753" t="s">
        <v>10218</v>
      </c>
      <c r="C8753">
        <v>2013</v>
      </c>
      <c r="D8753" s="1">
        <v>41430</v>
      </c>
      <c r="E8753" s="1">
        <v>41552</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3">
      <c r="A8754">
        <v>8753</v>
      </c>
      <c r="B8754" t="s">
        <v>10218</v>
      </c>
      <c r="C8754">
        <v>2013</v>
      </c>
      <c r="D8754" s="1">
        <v>41430</v>
      </c>
      <c r="E8754" s="1">
        <v>41552</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3">
      <c r="A8755">
        <v>8754</v>
      </c>
      <c r="B8755" t="s">
        <v>10221</v>
      </c>
      <c r="C8755">
        <v>2014</v>
      </c>
      <c r="D8755" s="1">
        <v>41921</v>
      </c>
      <c r="E8755" s="1">
        <v>41952</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3">
      <c r="A8756">
        <v>8755</v>
      </c>
      <c r="B8756" t="s">
        <v>10221</v>
      </c>
      <c r="C8756">
        <v>2014</v>
      </c>
      <c r="D8756" s="1">
        <v>41921</v>
      </c>
      <c r="E8756" s="1">
        <v>41952</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3">
      <c r="A8757">
        <v>8756</v>
      </c>
      <c r="B8757" t="s">
        <v>10221</v>
      </c>
      <c r="C8757">
        <v>2014</v>
      </c>
      <c r="D8757" s="1">
        <v>41921</v>
      </c>
      <c r="E8757" s="1">
        <v>41952</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3">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3">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3">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3">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3">
      <c r="A8762">
        <v>8761</v>
      </c>
      <c r="B8762" t="s">
        <v>10223</v>
      </c>
      <c r="C8762">
        <v>2013</v>
      </c>
      <c r="D8762" s="1">
        <v>41305</v>
      </c>
      <c r="E8762" s="1">
        <v>41427</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3">
      <c r="A8763">
        <v>8762</v>
      </c>
      <c r="B8763" t="s">
        <v>10223</v>
      </c>
      <c r="C8763">
        <v>2013</v>
      </c>
      <c r="D8763" s="1">
        <v>41305</v>
      </c>
      <c r="E8763" s="1">
        <v>41427</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3">
      <c r="A8764">
        <v>8763</v>
      </c>
      <c r="B8764" t="s">
        <v>10224</v>
      </c>
      <c r="C8764">
        <v>2013</v>
      </c>
      <c r="D8764" s="1">
        <v>41638</v>
      </c>
      <c r="E8764" s="1">
        <v>41699</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3">
      <c r="A8765">
        <v>8764</v>
      </c>
      <c r="B8765" t="s">
        <v>10224</v>
      </c>
      <c r="C8765">
        <v>2013</v>
      </c>
      <c r="D8765" s="1">
        <v>41638</v>
      </c>
      <c r="E8765" s="1">
        <v>41699</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3">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3">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3">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3">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3">
      <c r="A8770">
        <v>8769</v>
      </c>
      <c r="B8770" t="s">
        <v>10226</v>
      </c>
      <c r="C8770">
        <v>2012</v>
      </c>
      <c r="D8770" s="1">
        <v>41039</v>
      </c>
      <c r="E8770" s="1">
        <v>41162</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3">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3">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3">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3">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3">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3">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3">
      <c r="A8777">
        <v>8776</v>
      </c>
      <c r="B8777" t="s">
        <v>10230</v>
      </c>
      <c r="C8777">
        <v>2013</v>
      </c>
      <c r="D8777" s="1">
        <v>41437</v>
      </c>
      <c r="E8777" s="1">
        <v>41559</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3">
      <c r="A8778">
        <v>8777</v>
      </c>
      <c r="B8778" t="s">
        <v>10231</v>
      </c>
      <c r="C8778">
        <v>2013</v>
      </c>
      <c r="D8778" s="1">
        <v>41340</v>
      </c>
      <c r="E8778" s="1">
        <v>41371</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3">
      <c r="A8779">
        <v>8778</v>
      </c>
      <c r="B8779" t="s">
        <v>10231</v>
      </c>
      <c r="C8779">
        <v>2013</v>
      </c>
      <c r="D8779" s="1">
        <v>41340</v>
      </c>
      <c r="E8779" s="1">
        <v>41371</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3">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3">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3">
      <c r="A8782">
        <v>8781</v>
      </c>
      <c r="B8782" t="s">
        <v>10234</v>
      </c>
      <c r="C8782">
        <v>2012</v>
      </c>
      <c r="D8782" s="1">
        <v>40911</v>
      </c>
      <c r="E8782" s="1">
        <v>41002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3">
      <c r="A8783">
        <v>8782</v>
      </c>
      <c r="B8783" t="s">
        <v>10234</v>
      </c>
      <c r="C8783">
        <v>2012</v>
      </c>
      <c r="D8783" s="1">
        <v>40911</v>
      </c>
      <c r="E8783" s="1">
        <v>41002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3">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3">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3">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3">
      <c r="A8787">
        <v>8786</v>
      </c>
      <c r="B8787" t="s">
        <v>10238</v>
      </c>
      <c r="C8787">
        <v>2014</v>
      </c>
      <c r="D8787" s="1">
        <v>41788</v>
      </c>
      <c r="E8787" s="1">
        <v>41704</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3">
      <c r="A8788">
        <v>8787</v>
      </c>
      <c r="B8788" t="s">
        <v>10238</v>
      </c>
      <c r="C8788">
        <v>2014</v>
      </c>
      <c r="D8788" s="1">
        <v>41788</v>
      </c>
      <c r="E8788" s="1">
        <v>41704</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3">
      <c r="A8789">
        <v>8788</v>
      </c>
      <c r="B8789" t="s">
        <v>10238</v>
      </c>
      <c r="C8789">
        <v>2014</v>
      </c>
      <c r="D8789" s="1">
        <v>41788</v>
      </c>
      <c r="E8789" s="1">
        <v>41704</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3">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3">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3">
      <c r="A8792">
        <v>8791</v>
      </c>
      <c r="B8792" t="s">
        <v>10240</v>
      </c>
      <c r="C8792">
        <v>2012</v>
      </c>
      <c r="D8792" s="1">
        <v>41069</v>
      </c>
      <c r="E8792" s="1">
        <v>41252</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3">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3">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3">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3">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3">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3">
      <c r="A8798">
        <v>8797</v>
      </c>
      <c r="B8798" t="s">
        <v>10243</v>
      </c>
      <c r="C8798">
        <v>2013</v>
      </c>
      <c r="D8798" s="1">
        <v>41493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3">
      <c r="A8799">
        <v>8798</v>
      </c>
      <c r="B8799" t="s">
        <v>10243</v>
      </c>
      <c r="C8799">
        <v>2013</v>
      </c>
      <c r="D8799" s="1">
        <v>41493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3">
      <c r="A8800">
        <v>8799</v>
      </c>
      <c r="B8800" t="s">
        <v>10244</v>
      </c>
      <c r="C8800">
        <v>2013</v>
      </c>
      <c r="D8800" s="1">
        <v>41459</v>
      </c>
      <c r="E8800" s="1">
        <v>41582</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3">
      <c r="A8801">
        <v>8800</v>
      </c>
      <c r="B8801" t="s">
        <v>10245</v>
      </c>
      <c r="C8801">
        <v>2011</v>
      </c>
      <c r="D8801" s="1">
        <v>40760</v>
      </c>
      <c r="E8801" s="1">
        <v>40821</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3">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3">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3">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3">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3">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3">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3">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3">
      <c r="A8809">
        <v>8808</v>
      </c>
      <c r="B8809" t="s">
        <v>10251</v>
      </c>
      <c r="C8809">
        <v>2014</v>
      </c>
      <c r="D8809" s="1">
        <v>41939</v>
      </c>
      <c r="E8809" s="1">
        <v>41650</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3">
      <c r="A8810">
        <v>8809</v>
      </c>
      <c r="B8810" t="s">
        <v>10251</v>
      </c>
      <c r="C8810">
        <v>2014</v>
      </c>
      <c r="D8810" s="1">
        <v>41939</v>
      </c>
      <c r="E8810" s="1">
        <v>41650</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3">
      <c r="A8811">
        <v>8810</v>
      </c>
      <c r="B8811" t="s">
        <v>10251</v>
      </c>
      <c r="C8811">
        <v>2014</v>
      </c>
      <c r="D8811" s="1">
        <v>41939</v>
      </c>
      <c r="E8811" s="1">
        <v>41650</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3">
      <c r="A8812">
        <v>8811</v>
      </c>
      <c r="B8812" t="s">
        <v>10252</v>
      </c>
      <c r="C8812">
        <v>2014</v>
      </c>
      <c r="D8812" s="1">
        <v>41790</v>
      </c>
      <c r="E8812" s="1">
        <v>41765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3">
      <c r="A8813">
        <v>8812</v>
      </c>
      <c r="B8813" t="s">
        <v>10253</v>
      </c>
      <c r="C8813">
        <v>2013</v>
      </c>
      <c r="D8813" s="1">
        <v>41520</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3">
      <c r="A8814">
        <v>8813</v>
      </c>
      <c r="B8814" t="s">
        <v>10253</v>
      </c>
      <c r="C8814">
        <v>2013</v>
      </c>
      <c r="D8814" s="1">
        <v>41520</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3">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3">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3">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3">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3">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3">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3">
      <c r="A8821">
        <v>8820</v>
      </c>
      <c r="B8821" t="s">
        <v>10258</v>
      </c>
      <c r="C8821">
        <v>2012</v>
      </c>
      <c r="D8821" s="1">
        <v>41241</v>
      </c>
      <c r="E8821" s="1">
        <v>40951</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3">
      <c r="A8822">
        <v>8821</v>
      </c>
      <c r="B8822" t="s">
        <v>10259</v>
      </c>
      <c r="C8822">
        <v>2014</v>
      </c>
      <c r="D8822" s="1">
        <v>41740</v>
      </c>
      <c r="E8822" s="1">
        <v>41862</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3">
      <c r="A8823">
        <v>8822</v>
      </c>
      <c r="B8823" t="s">
        <v>10259</v>
      </c>
      <c r="C8823">
        <v>2014</v>
      </c>
      <c r="D8823" s="1">
        <v>41740</v>
      </c>
      <c r="E8823" s="1">
        <v>41862</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3">
      <c r="A8824">
        <v>8823</v>
      </c>
      <c r="B8824" t="s">
        <v>10259</v>
      </c>
      <c r="C8824">
        <v>2014</v>
      </c>
      <c r="D8824" s="1">
        <v>41740</v>
      </c>
      <c r="E8824" s="1">
        <v>41862</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3">
      <c r="A8825">
        <v>8824</v>
      </c>
      <c r="B8825" t="s">
        <v>10259</v>
      </c>
      <c r="C8825">
        <v>2014</v>
      </c>
      <c r="D8825" s="1">
        <v>41740</v>
      </c>
      <c r="E8825" s="1">
        <v>41862</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3">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3">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3">
      <c r="A8828">
        <v>8827</v>
      </c>
      <c r="B8828" t="s">
        <v>10262</v>
      </c>
      <c r="C8828">
        <v>2011</v>
      </c>
      <c r="D8828" s="1">
        <v>40578</v>
      </c>
      <c r="E8828" s="1">
        <v>40698</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3">
      <c r="A8829">
        <v>8828</v>
      </c>
      <c r="B8829" t="s">
        <v>10262</v>
      </c>
      <c r="C8829">
        <v>2011</v>
      </c>
      <c r="D8829" s="1">
        <v>40578</v>
      </c>
      <c r="E8829" s="1">
        <v>40698</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3">
      <c r="A8830">
        <v>8829</v>
      </c>
      <c r="B8830" t="s">
        <v>10263</v>
      </c>
      <c r="C8830">
        <v>2012</v>
      </c>
      <c r="D8830" s="1">
        <v>41035</v>
      </c>
      <c r="E8830" s="1">
        <v>41158</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3">
      <c r="A8831">
        <v>8830</v>
      </c>
      <c r="B8831" t="s">
        <v>10264</v>
      </c>
      <c r="C8831">
        <v>2011</v>
      </c>
      <c r="D8831" s="1">
        <v>40704</v>
      </c>
      <c r="E8831" s="1">
        <v>40796</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3">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3">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3">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3">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3">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3">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3">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3">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3">
      <c r="A8840">
        <v>8839</v>
      </c>
      <c r="B8840" t="s">
        <v>10269</v>
      </c>
      <c r="C8840">
        <v>2011</v>
      </c>
      <c r="D8840" s="1">
        <v>40698</v>
      </c>
      <c r="E8840" s="1">
        <v>40820</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3">
      <c r="A8841">
        <v>8840</v>
      </c>
      <c r="B8841" t="s">
        <v>10269</v>
      </c>
      <c r="C8841">
        <v>2011</v>
      </c>
      <c r="D8841" s="1">
        <v>40698</v>
      </c>
      <c r="E8841" s="1">
        <v>40820</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3">
      <c r="A8842">
        <v>8841</v>
      </c>
      <c r="B8842" t="s">
        <v>10269</v>
      </c>
      <c r="C8842">
        <v>2011</v>
      </c>
      <c r="D8842" s="1">
        <v>40698</v>
      </c>
      <c r="E8842" s="1">
        <v>40820</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3">
      <c r="A8843">
        <v>8842</v>
      </c>
      <c r="B8843" t="s">
        <v>10270</v>
      </c>
      <c r="C8843">
        <v>2013</v>
      </c>
      <c r="D8843" s="1">
        <v>41519</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3">
      <c r="A8844">
        <v>8843</v>
      </c>
      <c r="B8844" t="s">
        <v>10270</v>
      </c>
      <c r="C8844">
        <v>2013</v>
      </c>
      <c r="D8844" s="1">
        <v>41519</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3">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3">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3">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3">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3">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3">
      <c r="A8850">
        <v>8849</v>
      </c>
      <c r="B8850" t="s">
        <v>10273</v>
      </c>
      <c r="C8850">
        <v>2012</v>
      </c>
      <c r="D8850" s="1">
        <v>40946</v>
      </c>
      <c r="E8850" s="1">
        <v>41006</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3">
      <c r="A8851">
        <v>8850</v>
      </c>
      <c r="B8851" t="s">
        <v>10273</v>
      </c>
      <c r="C8851">
        <v>2012</v>
      </c>
      <c r="D8851" s="1">
        <v>40946</v>
      </c>
      <c r="E8851" s="1">
        <v>41006</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3">
      <c r="A8852">
        <v>8851</v>
      </c>
      <c r="B8852" t="s">
        <v>10273</v>
      </c>
      <c r="C8852">
        <v>2012</v>
      </c>
      <c r="D8852" s="1">
        <v>40946</v>
      </c>
      <c r="E8852" s="1">
        <v>41006</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3">
      <c r="A8853">
        <v>8852</v>
      </c>
      <c r="B8853" t="s">
        <v>10273</v>
      </c>
      <c r="C8853">
        <v>2012</v>
      </c>
      <c r="D8853" s="1">
        <v>40946</v>
      </c>
      <c r="E8853" s="1">
        <v>41006</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3">
      <c r="A8854">
        <v>8853</v>
      </c>
      <c r="B8854" t="s">
        <v>10274</v>
      </c>
      <c r="C8854">
        <v>2011</v>
      </c>
      <c r="D8854" s="1">
        <v>40765</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3">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3">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3">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3">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3">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3">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3">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3">
      <c r="A8862">
        <v>8861</v>
      </c>
      <c r="B8862" t="s">
        <v>10279</v>
      </c>
      <c r="C8862">
        <v>2012</v>
      </c>
      <c r="D8862" s="1">
        <v>41222</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3">
      <c r="A8863">
        <v>8862</v>
      </c>
      <c r="B8863" t="s">
        <v>10279</v>
      </c>
      <c r="C8863">
        <v>2012</v>
      </c>
      <c r="D8863" s="1">
        <v>41222</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3">
      <c r="A8864">
        <v>8863</v>
      </c>
      <c r="B8864" t="s">
        <v>10279</v>
      </c>
      <c r="C8864">
        <v>2012</v>
      </c>
      <c r="D8864" s="1">
        <v>41222</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3">
      <c r="A8865">
        <v>8864</v>
      </c>
      <c r="B8865" t="s">
        <v>10279</v>
      </c>
      <c r="C8865">
        <v>2012</v>
      </c>
      <c r="D8865" s="1">
        <v>41222</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3">
      <c r="A8866">
        <v>8865</v>
      </c>
      <c r="B8866" t="s">
        <v>10279</v>
      </c>
      <c r="C8866">
        <v>2012</v>
      </c>
      <c r="D8866" s="1">
        <v>41222</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3">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3">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3">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3">
      <c r="A8870">
        <v>8869</v>
      </c>
      <c r="B8870" t="s">
        <v>10282</v>
      </c>
      <c r="C8870">
        <v>2013</v>
      </c>
      <c r="D8870" s="1">
        <v>41405</v>
      </c>
      <c r="E8870" s="1">
        <v>41528</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3">
      <c r="A8871">
        <v>8870</v>
      </c>
      <c r="B8871" t="s">
        <v>10283</v>
      </c>
      <c r="C8871">
        <v>2014</v>
      </c>
      <c r="D8871" s="1">
        <v>41682</v>
      </c>
      <c r="E8871" s="1">
        <v>41832</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3">
      <c r="A8872">
        <v>8871</v>
      </c>
      <c r="B8872" t="s">
        <v>10283</v>
      </c>
      <c r="C8872">
        <v>2014</v>
      </c>
      <c r="D8872" s="1">
        <v>41682</v>
      </c>
      <c r="E8872" s="1">
        <v>41832</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3">
      <c r="A8873">
        <v>8872</v>
      </c>
      <c r="B8873" t="s">
        <v>10283</v>
      </c>
      <c r="C8873">
        <v>2014</v>
      </c>
      <c r="D8873" s="1">
        <v>41682</v>
      </c>
      <c r="E8873" s="1">
        <v>41832</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3">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3">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3">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3">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3">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3">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3">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3">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3">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3">
      <c r="A8883">
        <v>8882</v>
      </c>
      <c r="B8883" t="s">
        <v>10293</v>
      </c>
      <c r="C8883">
        <v>2013</v>
      </c>
      <c r="D8883" s="1">
        <v>41281</v>
      </c>
      <c r="E8883" s="1">
        <v>41371</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3">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3">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3">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3">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3">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3">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3">
      <c r="A8890">
        <v>8889</v>
      </c>
      <c r="B8890" t="s">
        <v>10297</v>
      </c>
      <c r="C8890">
        <v>2014</v>
      </c>
      <c r="D8890" s="1">
        <v>41682</v>
      </c>
      <c r="E8890" s="1">
        <v>41863</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3">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3">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3">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3">
      <c r="A8894">
        <v>8893</v>
      </c>
      <c r="B8894" t="s">
        <v>10300</v>
      </c>
      <c r="C8894">
        <v>2012</v>
      </c>
      <c r="D8894" s="1">
        <v>40920</v>
      </c>
      <c r="E8894" s="1">
        <v>41072</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3">
      <c r="A8895">
        <v>8894</v>
      </c>
      <c r="B8895" t="s">
        <v>10301</v>
      </c>
      <c r="C8895">
        <v>2011</v>
      </c>
      <c r="D8895" s="1">
        <v>40671</v>
      </c>
      <c r="E8895" s="1">
        <v>40885</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3">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3">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3">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3">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3">
      <c r="A8900">
        <v>8899</v>
      </c>
      <c r="B8900" t="s">
        <v>10303</v>
      </c>
      <c r="C8900">
        <v>2012</v>
      </c>
      <c r="D8900" s="1">
        <v>41098</v>
      </c>
      <c r="E8900" s="1">
        <v>41160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3">
      <c r="A8901">
        <v>8900</v>
      </c>
      <c r="B8901" t="s">
        <v>10303</v>
      </c>
      <c r="C8901">
        <v>2012</v>
      </c>
      <c r="D8901" s="1">
        <v>41098</v>
      </c>
      <c r="E8901" s="1">
        <v>41160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3">
      <c r="A8902">
        <v>8901</v>
      </c>
      <c r="B8902" t="s">
        <v>10304</v>
      </c>
      <c r="C8902">
        <v>2013</v>
      </c>
      <c r="D8902" s="1">
        <v>41280</v>
      </c>
      <c r="E8902" s="1">
        <v>41400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3">
      <c r="A8903">
        <v>8902</v>
      </c>
      <c r="B8903" t="s">
        <v>10304</v>
      </c>
      <c r="C8903">
        <v>2013</v>
      </c>
      <c r="D8903" s="1">
        <v>41280</v>
      </c>
      <c r="E8903" s="1">
        <v>41400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3">
      <c r="A8904">
        <v>8903</v>
      </c>
      <c r="B8904" t="s">
        <v>10304</v>
      </c>
      <c r="C8904">
        <v>2013</v>
      </c>
      <c r="D8904" s="1">
        <v>41280</v>
      </c>
      <c r="E8904" s="1">
        <v>41400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3">
      <c r="A8905">
        <v>8904</v>
      </c>
      <c r="B8905" t="s">
        <v>10304</v>
      </c>
      <c r="C8905">
        <v>2013</v>
      </c>
      <c r="D8905" s="1">
        <v>41280</v>
      </c>
      <c r="E8905" s="1">
        <v>41400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3">
      <c r="A8906">
        <v>8905</v>
      </c>
      <c r="B8906" t="s">
        <v>10305</v>
      </c>
      <c r="C8906">
        <v>2013</v>
      </c>
      <c r="D8906" s="1">
        <v>41312</v>
      </c>
      <c r="E8906" s="1">
        <v>41312</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3">
      <c r="A8907">
        <v>8906</v>
      </c>
      <c r="B8907" t="s">
        <v>10305</v>
      </c>
      <c r="C8907">
        <v>2013</v>
      </c>
      <c r="D8907" s="1">
        <v>41312</v>
      </c>
      <c r="E8907" s="1">
        <v>41312</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3">
      <c r="A8908">
        <v>8907</v>
      </c>
      <c r="B8908" t="s">
        <v>10305</v>
      </c>
      <c r="C8908">
        <v>2013</v>
      </c>
      <c r="D8908" s="1">
        <v>41312</v>
      </c>
      <c r="E8908" s="1">
        <v>41312</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3">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3">
      <c r="A8910">
        <v>8909</v>
      </c>
      <c r="B8910" t="s">
        <v>10307</v>
      </c>
      <c r="C8910">
        <v>2012</v>
      </c>
      <c r="D8910" s="1">
        <v>40934</v>
      </c>
      <c r="E8910" s="1">
        <v>40910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3">
      <c r="A8911">
        <v>8910</v>
      </c>
      <c r="B8911" t="s">
        <v>10308</v>
      </c>
      <c r="C8911">
        <v>2014</v>
      </c>
      <c r="D8911" s="1">
        <v>41941</v>
      </c>
      <c r="E8911" s="1">
        <v>41681</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3">
      <c r="A8912">
        <v>8911</v>
      </c>
      <c r="B8912" t="s">
        <v>10309</v>
      </c>
      <c r="C8912">
        <v>2014</v>
      </c>
      <c r="D8912" s="1">
        <v>41770</v>
      </c>
      <c r="E8912" s="1">
        <v>41893</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3">
      <c r="A8913">
        <v>8912</v>
      </c>
      <c r="B8913" t="s">
        <v>10309</v>
      </c>
      <c r="C8913">
        <v>2014</v>
      </c>
      <c r="D8913" s="1">
        <v>41770</v>
      </c>
      <c r="E8913" s="1">
        <v>41893</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3">
      <c r="A8914">
        <v>8913</v>
      </c>
      <c r="B8914" t="s">
        <v>10309</v>
      </c>
      <c r="C8914">
        <v>2014</v>
      </c>
      <c r="D8914" s="1">
        <v>41770</v>
      </c>
      <c r="E8914" s="1">
        <v>41893</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3">
      <c r="A8915">
        <v>8914</v>
      </c>
      <c r="B8915" t="s">
        <v>10309</v>
      </c>
      <c r="C8915">
        <v>2014</v>
      </c>
      <c r="D8915" s="1">
        <v>41770</v>
      </c>
      <c r="E8915" s="1">
        <v>41893</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3">
      <c r="A8916">
        <v>8915</v>
      </c>
      <c r="B8916" t="s">
        <v>10310</v>
      </c>
      <c r="C8916">
        <v>2013</v>
      </c>
      <c r="D8916" s="1">
        <v>41552</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3">
      <c r="A8917">
        <v>8916</v>
      </c>
      <c r="B8917" t="s">
        <v>10310</v>
      </c>
      <c r="C8917">
        <v>2013</v>
      </c>
      <c r="D8917" s="1">
        <v>41552</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3">
      <c r="A8918">
        <v>8917</v>
      </c>
      <c r="B8918" t="s">
        <v>10310</v>
      </c>
      <c r="C8918">
        <v>2013</v>
      </c>
      <c r="D8918" s="1">
        <v>41552</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3">
      <c r="A8919">
        <v>8918</v>
      </c>
      <c r="B8919" t="s">
        <v>10310</v>
      </c>
      <c r="C8919">
        <v>2013</v>
      </c>
      <c r="D8919" s="1">
        <v>41552</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3">
      <c r="A8920">
        <v>8919</v>
      </c>
      <c r="B8920" t="s">
        <v>10310</v>
      </c>
      <c r="C8920">
        <v>2013</v>
      </c>
      <c r="D8920" s="1">
        <v>41552</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3">
      <c r="A8921">
        <v>8920</v>
      </c>
      <c r="B8921" t="s">
        <v>10311</v>
      </c>
      <c r="C8921">
        <v>2011</v>
      </c>
      <c r="D8921" s="1">
        <v>40578</v>
      </c>
      <c r="E8921" s="1">
        <v>40759</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3">
      <c r="A8922">
        <v>8921</v>
      </c>
      <c r="B8922" t="s">
        <v>10312</v>
      </c>
      <c r="C8922">
        <v>2011</v>
      </c>
      <c r="D8922" s="1">
        <v>40661</v>
      </c>
      <c r="E8922" s="1">
        <v>40607</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3">
      <c r="A8923">
        <v>8922</v>
      </c>
      <c r="B8923" t="s">
        <v>10313</v>
      </c>
      <c r="C8923">
        <v>2013</v>
      </c>
      <c r="D8923" s="1">
        <v>41404</v>
      </c>
      <c r="E8923" s="1">
        <v>41527</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3">
      <c r="A8924">
        <v>8923</v>
      </c>
      <c r="B8924" t="s">
        <v>10313</v>
      </c>
      <c r="C8924">
        <v>2013</v>
      </c>
      <c r="D8924" s="1">
        <v>41404</v>
      </c>
      <c r="E8924" s="1">
        <v>41527</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3">
      <c r="A8925">
        <v>8924</v>
      </c>
      <c r="B8925" t="s">
        <v>10315</v>
      </c>
      <c r="C8925">
        <v>2014</v>
      </c>
      <c r="D8925" s="1">
        <v>41979</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3">
      <c r="A8926">
        <v>8925</v>
      </c>
      <c r="B8926" t="s">
        <v>10316</v>
      </c>
      <c r="C8926">
        <v>2013</v>
      </c>
      <c r="D8926" s="1">
        <v>41304</v>
      </c>
      <c r="E8926" s="1">
        <v>41335</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3">
      <c r="A8927">
        <v>8926</v>
      </c>
      <c r="B8927" t="s">
        <v>10316</v>
      </c>
      <c r="C8927">
        <v>2013</v>
      </c>
      <c r="D8927" s="1">
        <v>41304</v>
      </c>
      <c r="E8927" s="1">
        <v>41335</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3">
      <c r="A8928">
        <v>8927</v>
      </c>
      <c r="B8928" t="s">
        <v>10316</v>
      </c>
      <c r="C8928">
        <v>2013</v>
      </c>
      <c r="D8928" s="1">
        <v>41304</v>
      </c>
      <c r="E8928" s="1">
        <v>41335</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3">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3">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3">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3">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3">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3">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3">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3">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3">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3">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3">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3">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3">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3">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3">
      <c r="A8943">
        <v>8942</v>
      </c>
      <c r="B8943" t="s">
        <v>10328</v>
      </c>
      <c r="C8943">
        <v>2013</v>
      </c>
      <c r="D8943" s="1">
        <v>41375</v>
      </c>
      <c r="E8943" s="1">
        <v>41436</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3">
      <c r="A8944">
        <v>8943</v>
      </c>
      <c r="B8944" t="s">
        <v>10328</v>
      </c>
      <c r="C8944">
        <v>2013</v>
      </c>
      <c r="D8944" s="1">
        <v>41375</v>
      </c>
      <c r="E8944" s="1">
        <v>41436</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3">
      <c r="A8945">
        <v>8944</v>
      </c>
      <c r="B8945" t="s">
        <v>10331</v>
      </c>
      <c r="C8945">
        <v>2014</v>
      </c>
      <c r="D8945" s="1">
        <v>41953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3">
      <c r="A8946">
        <v>8945</v>
      </c>
      <c r="B8946" t="s">
        <v>10332</v>
      </c>
      <c r="C8946">
        <v>2011</v>
      </c>
      <c r="D8946" s="1">
        <v>40736</v>
      </c>
      <c r="E8946" s="1">
        <v>40767</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3">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3">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3">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3">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3">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3">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3">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3">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3">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3">
      <c r="A8956">
        <v>8955</v>
      </c>
      <c r="B8956" t="s">
        <v>10337</v>
      </c>
      <c r="C8956">
        <v>2011</v>
      </c>
      <c r="D8956" s="1">
        <v>40763</v>
      </c>
      <c r="E8956" s="1">
        <v>40824</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3">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3">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3">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3">
      <c r="A8960">
        <v>8959</v>
      </c>
      <c r="B8960" t="s">
        <v>10340</v>
      </c>
      <c r="C8960">
        <v>2014</v>
      </c>
      <c r="D8960" s="1">
        <v>41969</v>
      </c>
      <c r="E8960" s="1">
        <v>41651</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3">
      <c r="A8961">
        <v>8960</v>
      </c>
      <c r="B8961" t="s">
        <v>10340</v>
      </c>
      <c r="C8961">
        <v>2014</v>
      </c>
      <c r="D8961" s="1">
        <v>41969</v>
      </c>
      <c r="E8961" s="1">
        <v>41651</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3">
      <c r="A8962">
        <v>8961</v>
      </c>
      <c r="B8962" t="s">
        <v>10340</v>
      </c>
      <c r="C8962">
        <v>2014</v>
      </c>
      <c r="D8962" s="1">
        <v>41969</v>
      </c>
      <c r="E8962" s="1">
        <v>41651</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3">
      <c r="A8963">
        <v>8962</v>
      </c>
      <c r="B8963" t="s">
        <v>10340</v>
      </c>
      <c r="C8963">
        <v>2014</v>
      </c>
      <c r="D8963" s="1">
        <v>41969</v>
      </c>
      <c r="E8963" s="1">
        <v>41651</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3">
      <c r="A8964">
        <v>8963</v>
      </c>
      <c r="B8964" t="s">
        <v>10341</v>
      </c>
      <c r="C8964">
        <v>2013</v>
      </c>
      <c r="D8964" s="1">
        <v>41436</v>
      </c>
      <c r="E8964" s="1">
        <v>41497</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3">
      <c r="A8965">
        <v>8964</v>
      </c>
      <c r="B8965" t="s">
        <v>10341</v>
      </c>
      <c r="C8965">
        <v>2013</v>
      </c>
      <c r="D8965" s="1">
        <v>41436</v>
      </c>
      <c r="E8965" s="1">
        <v>41497</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3">
      <c r="A8966">
        <v>8965</v>
      </c>
      <c r="B8966" t="s">
        <v>10341</v>
      </c>
      <c r="C8966">
        <v>2013</v>
      </c>
      <c r="D8966" s="1">
        <v>41436</v>
      </c>
      <c r="E8966" s="1">
        <v>41497</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3">
      <c r="A8967">
        <v>8966</v>
      </c>
      <c r="B8967" t="s">
        <v>10342</v>
      </c>
      <c r="C8967">
        <v>2014</v>
      </c>
      <c r="D8967" s="1">
        <v>41831</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3">
      <c r="A8968">
        <v>8967</v>
      </c>
      <c r="B8968" t="s">
        <v>10343</v>
      </c>
      <c r="C8968">
        <v>2013</v>
      </c>
      <c r="D8968" s="1">
        <v>41375</v>
      </c>
      <c r="E8968" s="1">
        <v>41497</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3">
      <c r="A8969">
        <v>8968</v>
      </c>
      <c r="B8969" t="s">
        <v>10343</v>
      </c>
      <c r="C8969">
        <v>2013</v>
      </c>
      <c r="D8969" s="1">
        <v>41375</v>
      </c>
      <c r="E8969" s="1">
        <v>41497</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3">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3">
      <c r="A8971">
        <v>8970</v>
      </c>
      <c r="B8971" t="s">
        <v>10345</v>
      </c>
      <c r="C8971">
        <v>2014</v>
      </c>
      <c r="D8971" s="1">
        <v>41710</v>
      </c>
      <c r="E8971" s="1">
        <v>41863</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3">
      <c r="A8972">
        <v>8971</v>
      </c>
      <c r="B8972" t="s">
        <v>10345</v>
      </c>
      <c r="C8972">
        <v>2014</v>
      </c>
      <c r="D8972" s="1">
        <v>41710</v>
      </c>
      <c r="E8972" s="1">
        <v>41863</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3">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3">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3">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3">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3">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3">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3">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3">
      <c r="A8980">
        <v>8979</v>
      </c>
      <c r="B8980" t="s">
        <v>10350</v>
      </c>
      <c r="C8980">
        <v>2011</v>
      </c>
      <c r="D8980" s="1">
        <v>40613</v>
      </c>
      <c r="E8980" s="1">
        <v>40674</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3">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3">
      <c r="A8982">
        <v>8981</v>
      </c>
      <c r="B8982" t="s">
        <v>10352</v>
      </c>
      <c r="C8982">
        <v>2011</v>
      </c>
      <c r="D8982" s="1">
        <v>40726</v>
      </c>
      <c r="E8982" s="1">
        <v>40849</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3">
      <c r="A8983">
        <v>8982</v>
      </c>
      <c r="B8983" t="s">
        <v>10354</v>
      </c>
      <c r="C8983">
        <v>2013</v>
      </c>
      <c r="D8983" s="1">
        <v>41458</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3">
      <c r="A8984">
        <v>8983</v>
      </c>
      <c r="B8984" t="s">
        <v>10354</v>
      </c>
      <c r="C8984">
        <v>2013</v>
      </c>
      <c r="D8984" s="1">
        <v>41458</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3">
      <c r="A8985">
        <v>8984</v>
      </c>
      <c r="B8985" t="s">
        <v>10354</v>
      </c>
      <c r="C8985">
        <v>2013</v>
      </c>
      <c r="D8985" s="1">
        <v>41458</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3">
      <c r="A8986">
        <v>8985</v>
      </c>
      <c r="B8986" t="s">
        <v>10354</v>
      </c>
      <c r="C8986">
        <v>2013</v>
      </c>
      <c r="D8986" s="1">
        <v>41458</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3">
      <c r="A8987">
        <v>8986</v>
      </c>
      <c r="B8987" t="s">
        <v>10355</v>
      </c>
      <c r="C8987">
        <v>2012</v>
      </c>
      <c r="D8987" s="1">
        <v>40980</v>
      </c>
      <c r="E8987" s="1">
        <v>41102</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3">
      <c r="A8988">
        <v>8987</v>
      </c>
      <c r="B8988" t="s">
        <v>10355</v>
      </c>
      <c r="C8988">
        <v>2012</v>
      </c>
      <c r="D8988" s="1">
        <v>40980</v>
      </c>
      <c r="E8988" s="1">
        <v>41102</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3">
      <c r="A8989">
        <v>8988</v>
      </c>
      <c r="B8989" t="s">
        <v>10355</v>
      </c>
      <c r="C8989">
        <v>2012</v>
      </c>
      <c r="D8989" s="1">
        <v>40980</v>
      </c>
      <c r="E8989" s="1">
        <v>41102</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3">
      <c r="A8990">
        <v>8989</v>
      </c>
      <c r="B8990" t="s">
        <v>10355</v>
      </c>
      <c r="C8990">
        <v>2012</v>
      </c>
      <c r="D8990" s="1">
        <v>40980</v>
      </c>
      <c r="E8990" s="1">
        <v>41102</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3">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3">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3">
      <c r="A8993">
        <v>8992</v>
      </c>
      <c r="B8993" t="s">
        <v>10357</v>
      </c>
      <c r="C8993">
        <v>2014</v>
      </c>
      <c r="D8993" s="1">
        <v>41680</v>
      </c>
      <c r="E8993" s="1">
        <v>41830</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3">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3">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3">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3">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3">
      <c r="A8998">
        <v>8997</v>
      </c>
      <c r="B8998" t="s">
        <v>10360</v>
      </c>
      <c r="C8998">
        <v>2014</v>
      </c>
      <c r="D8998" s="1">
        <v>41984</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3">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3">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3">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3">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3">
      <c r="A9003">
        <v>9002</v>
      </c>
      <c r="B9003" t="s">
        <v>10364</v>
      </c>
      <c r="C9003">
        <v>2011</v>
      </c>
      <c r="D9003" s="1">
        <v>40586</v>
      </c>
      <c r="E9003" s="1">
        <v>40798</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3">
      <c r="A9004">
        <v>9003</v>
      </c>
      <c r="B9004" t="s">
        <v>10364</v>
      </c>
      <c r="C9004">
        <v>2011</v>
      </c>
      <c r="D9004" s="1">
        <v>40586</v>
      </c>
      <c r="E9004" s="1">
        <v>40798</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3">
      <c r="A9005">
        <v>9004</v>
      </c>
      <c r="B9005" t="s">
        <v>10365</v>
      </c>
      <c r="C9005">
        <v>2012</v>
      </c>
      <c r="D9005" s="1">
        <v>41033</v>
      </c>
      <c r="E9005" s="1">
        <v>41064</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3">
      <c r="A9006">
        <v>9005</v>
      </c>
      <c r="B9006" t="s">
        <v>10365</v>
      </c>
      <c r="C9006">
        <v>2012</v>
      </c>
      <c r="D9006" s="1">
        <v>41033</v>
      </c>
      <c r="E9006" s="1">
        <v>41064</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3">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3">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3">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3">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3">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3">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3">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3">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3">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3">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3">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3">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3">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3">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3">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3">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3">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3">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3">
      <c r="A9025">
        <v>9024</v>
      </c>
      <c r="B9025" t="s">
        <v>10377</v>
      </c>
      <c r="C9025">
        <v>2012</v>
      </c>
      <c r="D9025" s="1">
        <v>41089</v>
      </c>
      <c r="E9025" s="1">
        <v>40946</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3">
      <c r="A9026">
        <v>9025</v>
      </c>
      <c r="B9026" t="s">
        <v>10378</v>
      </c>
      <c r="C9026">
        <v>2013</v>
      </c>
      <c r="D9026" s="1">
        <v>41452</v>
      </c>
      <c r="E9026" s="1">
        <v>41340</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3">
      <c r="A9027">
        <v>9026</v>
      </c>
      <c r="B9027" t="s">
        <v>10378</v>
      </c>
      <c r="C9027">
        <v>2013</v>
      </c>
      <c r="D9027" s="1">
        <v>41452</v>
      </c>
      <c r="E9027" s="1">
        <v>41340</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3">
      <c r="A9028">
        <v>9027</v>
      </c>
      <c r="B9028" t="s">
        <v>10378</v>
      </c>
      <c r="C9028">
        <v>2013</v>
      </c>
      <c r="D9028" s="1">
        <v>41452</v>
      </c>
      <c r="E9028" s="1">
        <v>41340</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3">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3">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3">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3">
      <c r="A9032">
        <v>9031</v>
      </c>
      <c r="B9032" t="s">
        <v>10382</v>
      </c>
      <c r="C9032">
        <v>2014</v>
      </c>
      <c r="D9032" s="1">
        <v>41679</v>
      </c>
      <c r="E9032" s="1">
        <v>41679</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3">
      <c r="A9033">
        <v>9032</v>
      </c>
      <c r="B9033" t="s">
        <v>10382</v>
      </c>
      <c r="C9033">
        <v>2014</v>
      </c>
      <c r="D9033" s="1">
        <v>41679</v>
      </c>
      <c r="E9033" s="1">
        <v>41679</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3">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3">
      <c r="A9035">
        <v>9034</v>
      </c>
      <c r="B9035" t="s">
        <v>10384</v>
      </c>
      <c r="C9035">
        <v>2011</v>
      </c>
      <c r="D9035" s="1">
        <v>40583</v>
      </c>
      <c r="E9035" s="1">
        <v>40733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3">
      <c r="A9036">
        <v>9035</v>
      </c>
      <c r="B9036" t="s">
        <v>10385</v>
      </c>
      <c r="C9036">
        <v>2012</v>
      </c>
      <c r="D9036" s="1">
        <v>40918</v>
      </c>
      <c r="E9036" s="1">
        <v>41039</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3">
      <c r="A9037">
        <v>9036</v>
      </c>
      <c r="B9037" t="s">
        <v>10385</v>
      </c>
      <c r="C9037">
        <v>2012</v>
      </c>
      <c r="D9037" s="1">
        <v>40918</v>
      </c>
      <c r="E9037" s="1">
        <v>41039</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3">
      <c r="A9038">
        <v>9037</v>
      </c>
      <c r="B9038" t="s">
        <v>10386</v>
      </c>
      <c r="C9038">
        <v>2012</v>
      </c>
      <c r="D9038" s="1">
        <v>41094</v>
      </c>
      <c r="E9038" s="1">
        <v>41186</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3">
      <c r="A9039">
        <v>9038</v>
      </c>
      <c r="B9039" t="s">
        <v>10386</v>
      </c>
      <c r="C9039">
        <v>2012</v>
      </c>
      <c r="D9039" s="1">
        <v>41094</v>
      </c>
      <c r="E9039" s="1">
        <v>41186</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3">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3">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3">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3">
      <c r="A9043">
        <v>9042</v>
      </c>
      <c r="B9043" t="s">
        <v>10390</v>
      </c>
      <c r="C9043">
        <v>2011</v>
      </c>
      <c r="D9043" s="1">
        <v>40814</v>
      </c>
      <c r="E9043" s="1">
        <v>40612</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3">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3">
      <c r="A9045">
        <v>9044</v>
      </c>
      <c r="B9045" t="s">
        <v>10392</v>
      </c>
      <c r="C9045">
        <v>2013</v>
      </c>
      <c r="D9045" s="1">
        <v>41497</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3">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3">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3">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3">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3">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3">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3">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3">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3">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3">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3">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3">
      <c r="A9057">
        <v>9056</v>
      </c>
      <c r="B9057" t="s">
        <v>10398</v>
      </c>
      <c r="C9057">
        <v>2012</v>
      </c>
      <c r="D9057" s="1">
        <v>41252</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3">
      <c r="A9058">
        <v>9057</v>
      </c>
      <c r="B9058" t="s">
        <v>10399</v>
      </c>
      <c r="C9058">
        <v>2012</v>
      </c>
      <c r="D9058" s="1">
        <v>40950</v>
      </c>
      <c r="E9058" s="1">
        <v>41010</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3">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3">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3">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3">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3">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3">
      <c r="A9064">
        <v>9063</v>
      </c>
      <c r="B9064" t="s">
        <v>10403</v>
      </c>
      <c r="C9064">
        <v>2013</v>
      </c>
      <c r="D9064" s="1">
        <v>41333</v>
      </c>
      <c r="E9064" s="1">
        <v>41458</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3">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3">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3">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3">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3">
      <c r="A9069">
        <v>9068</v>
      </c>
      <c r="B9069" t="s">
        <v>10406</v>
      </c>
      <c r="C9069">
        <v>2013</v>
      </c>
      <c r="D9069" s="1">
        <v>41366</v>
      </c>
      <c r="E9069" s="1">
        <v>41549</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3">
      <c r="A9070">
        <v>9069</v>
      </c>
      <c r="B9070" t="s">
        <v>10407</v>
      </c>
      <c r="C9070">
        <v>2013</v>
      </c>
      <c r="D9070" s="1">
        <v>41342</v>
      </c>
      <c r="E9070" s="1">
        <v>41434</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3">
      <c r="A9071">
        <v>9070</v>
      </c>
      <c r="B9071" t="s">
        <v>10407</v>
      </c>
      <c r="C9071">
        <v>2013</v>
      </c>
      <c r="D9071" s="1">
        <v>41342</v>
      </c>
      <c r="E9071" s="1">
        <v>41434</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3">
      <c r="A9072">
        <v>9071</v>
      </c>
      <c r="B9072" t="s">
        <v>10408</v>
      </c>
      <c r="C9072">
        <v>2014</v>
      </c>
      <c r="D9072" s="1">
        <v>41771</v>
      </c>
      <c r="E9072" s="1">
        <v>41802</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3">
      <c r="A9073">
        <v>9072</v>
      </c>
      <c r="B9073" t="s">
        <v>10409</v>
      </c>
      <c r="C9073">
        <v>2012</v>
      </c>
      <c r="D9073" s="1">
        <v>41249</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3">
      <c r="A9074">
        <v>9073</v>
      </c>
      <c r="B9074" t="s">
        <v>10410</v>
      </c>
      <c r="C9074">
        <v>2013</v>
      </c>
      <c r="D9074" s="1">
        <v>41403</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3">
      <c r="A9075">
        <v>9074</v>
      </c>
      <c r="B9075" t="s">
        <v>10410</v>
      </c>
      <c r="C9075">
        <v>2013</v>
      </c>
      <c r="D9075" s="1">
        <v>41403</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3">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3">
      <c r="A9077">
        <v>9076</v>
      </c>
      <c r="B9077" t="s">
        <v>10412</v>
      </c>
      <c r="C9077">
        <v>2012</v>
      </c>
      <c r="D9077" s="1">
        <v>41040</v>
      </c>
      <c r="E9077" s="1">
        <v>41132</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3">
      <c r="A9078">
        <v>9077</v>
      </c>
      <c r="B9078" t="s">
        <v>10412</v>
      </c>
      <c r="C9078">
        <v>2012</v>
      </c>
      <c r="D9078" s="1">
        <v>41040</v>
      </c>
      <c r="E9078" s="1">
        <v>41132</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3">
      <c r="A9079">
        <v>9078</v>
      </c>
      <c r="B9079" t="s">
        <v>10413</v>
      </c>
      <c r="C9079">
        <v>2011</v>
      </c>
      <c r="D9079" s="1">
        <v>40613</v>
      </c>
      <c r="E9079" s="1">
        <v>40735</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3">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3">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3">
      <c r="A9082">
        <v>9081</v>
      </c>
      <c r="B9082" t="s">
        <v>10415</v>
      </c>
      <c r="C9082">
        <v>2014</v>
      </c>
      <c r="D9082" s="1">
        <v>41982</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3">
      <c r="A9083">
        <v>9082</v>
      </c>
      <c r="B9083" t="s">
        <v>10415</v>
      </c>
      <c r="C9083">
        <v>2014</v>
      </c>
      <c r="D9083" s="1">
        <v>41982</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3">
      <c r="A9084">
        <v>9083</v>
      </c>
      <c r="B9084" t="s">
        <v>10416</v>
      </c>
      <c r="C9084">
        <v>2014</v>
      </c>
      <c r="D9084" s="1">
        <v>41709</v>
      </c>
      <c r="E9084" s="1">
        <v>41831</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3">
      <c r="A9085">
        <v>9084</v>
      </c>
      <c r="B9085" t="s">
        <v>10417</v>
      </c>
      <c r="C9085">
        <v>2012</v>
      </c>
      <c r="D9085" s="1">
        <v>41062</v>
      </c>
      <c r="E9085" s="1">
        <v>41123</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3">
      <c r="A9086">
        <v>9085</v>
      </c>
      <c r="B9086" t="s">
        <v>10417</v>
      </c>
      <c r="C9086">
        <v>2012</v>
      </c>
      <c r="D9086" s="1">
        <v>41062</v>
      </c>
      <c r="E9086" s="1">
        <v>41123</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3">
      <c r="A9087">
        <v>9086</v>
      </c>
      <c r="B9087" t="s">
        <v>10418</v>
      </c>
      <c r="C9087">
        <v>2013</v>
      </c>
      <c r="D9087" s="1">
        <v>41587</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3">
      <c r="A9088">
        <v>9087</v>
      </c>
      <c r="B9088" t="s">
        <v>10419</v>
      </c>
      <c r="C9088">
        <v>2013</v>
      </c>
      <c r="D9088" s="1">
        <v>41544</v>
      </c>
      <c r="E9088" s="1">
        <v>41284</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3">
      <c r="A9089">
        <v>9088</v>
      </c>
      <c r="B9089" t="s">
        <v>10419</v>
      </c>
      <c r="C9089">
        <v>2013</v>
      </c>
      <c r="D9089" s="1">
        <v>41544</v>
      </c>
      <c r="E9089" s="1">
        <v>41284</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3">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3">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3">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3">
      <c r="A9093">
        <v>9092</v>
      </c>
      <c r="B9093" t="s">
        <v>10423</v>
      </c>
      <c r="C9093">
        <v>2012</v>
      </c>
      <c r="D9093" s="1">
        <v>41088</v>
      </c>
      <c r="E9093" s="1">
        <v>40975</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3">
      <c r="A9094">
        <v>9093</v>
      </c>
      <c r="B9094" t="s">
        <v>10423</v>
      </c>
      <c r="C9094">
        <v>2012</v>
      </c>
      <c r="D9094" s="1">
        <v>41088</v>
      </c>
      <c r="E9094" s="1">
        <v>40975</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3">
      <c r="A9095">
        <v>9094</v>
      </c>
      <c r="B9095" t="s">
        <v>10424</v>
      </c>
      <c r="C9095">
        <v>2012</v>
      </c>
      <c r="D9095" s="1">
        <v>40914</v>
      </c>
      <c r="E9095" s="1">
        <v>41035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3">
      <c r="A9096">
        <v>9095</v>
      </c>
      <c r="B9096" t="s">
        <v>10424</v>
      </c>
      <c r="C9096">
        <v>2012</v>
      </c>
      <c r="D9096" s="1">
        <v>40914</v>
      </c>
      <c r="E9096" s="1">
        <v>41035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3">
      <c r="A9097">
        <v>9096</v>
      </c>
      <c r="B9097" t="s">
        <v>10424</v>
      </c>
      <c r="C9097">
        <v>2012</v>
      </c>
      <c r="D9097" s="1">
        <v>40914</v>
      </c>
      <c r="E9097" s="1">
        <v>41035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3">
      <c r="A9098">
        <v>9097</v>
      </c>
      <c r="B9098" t="s">
        <v>10424</v>
      </c>
      <c r="C9098">
        <v>2012</v>
      </c>
      <c r="D9098" s="1">
        <v>40914</v>
      </c>
      <c r="E9098" s="1">
        <v>41035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3">
      <c r="A9099">
        <v>9098</v>
      </c>
      <c r="B9099" t="s">
        <v>10425</v>
      </c>
      <c r="C9099">
        <v>2011</v>
      </c>
      <c r="D9099" s="1">
        <v>40881</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3">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3">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3">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3">
      <c r="A9103">
        <v>9102</v>
      </c>
      <c r="B9103" t="s">
        <v>10427</v>
      </c>
      <c r="C9103">
        <v>2012</v>
      </c>
      <c r="D9103" s="1">
        <v>41101</v>
      </c>
      <c r="E9103" s="1">
        <v>41254</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3">
      <c r="A9104">
        <v>9103</v>
      </c>
      <c r="B9104" t="s">
        <v>10427</v>
      </c>
      <c r="C9104">
        <v>2012</v>
      </c>
      <c r="D9104" s="1">
        <v>41101</v>
      </c>
      <c r="E9104" s="1">
        <v>41254</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3">
      <c r="A9105">
        <v>9104</v>
      </c>
      <c r="B9105" t="s">
        <v>10427</v>
      </c>
      <c r="C9105">
        <v>2012</v>
      </c>
      <c r="D9105" s="1">
        <v>41101</v>
      </c>
      <c r="E9105" s="1">
        <v>41254</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3">
      <c r="A9106">
        <v>9105</v>
      </c>
      <c r="B9106" t="s">
        <v>10427</v>
      </c>
      <c r="C9106">
        <v>2012</v>
      </c>
      <c r="D9106" s="1">
        <v>41101</v>
      </c>
      <c r="E9106" s="1">
        <v>41254</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3">
      <c r="A9107">
        <v>9106</v>
      </c>
      <c r="B9107" t="s">
        <v>10427</v>
      </c>
      <c r="C9107">
        <v>2012</v>
      </c>
      <c r="D9107" s="1">
        <v>41101</v>
      </c>
      <c r="E9107" s="1">
        <v>41254</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3">
      <c r="A9108">
        <v>9107</v>
      </c>
      <c r="B9108" t="s">
        <v>10427</v>
      </c>
      <c r="C9108">
        <v>2012</v>
      </c>
      <c r="D9108" s="1">
        <v>41101</v>
      </c>
      <c r="E9108" s="1">
        <v>41254</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3">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3">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3">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3">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3">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3">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3">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3">
      <c r="A9116">
        <v>9115</v>
      </c>
      <c r="B9116" t="s">
        <v>10430</v>
      </c>
      <c r="C9116">
        <v>2013</v>
      </c>
      <c r="D9116" s="1">
        <v>41457</v>
      </c>
      <c r="E9116" s="1">
        <v>41549</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3">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3">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3">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3">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3">
      <c r="A9121">
        <v>9120</v>
      </c>
      <c r="B9121" t="s">
        <v>10432</v>
      </c>
      <c r="C9121">
        <v>2013</v>
      </c>
      <c r="D9121" s="1">
        <v>41461</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3">
      <c r="A9122">
        <v>9121</v>
      </c>
      <c r="B9122" t="s">
        <v>10432</v>
      </c>
      <c r="C9122">
        <v>2013</v>
      </c>
      <c r="D9122" s="1">
        <v>41461</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3">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3">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3">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3">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3">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3">
      <c r="A9128">
        <v>9127</v>
      </c>
      <c r="B9128" t="s">
        <v>10439</v>
      </c>
      <c r="C9128">
        <v>2012</v>
      </c>
      <c r="D9128" s="1">
        <v>41241</v>
      </c>
      <c r="E9128" s="1">
        <v>40980</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3">
      <c r="A9129">
        <v>9128</v>
      </c>
      <c r="B9129" t="s">
        <v>10440</v>
      </c>
      <c r="C9129">
        <v>2014</v>
      </c>
      <c r="D9129" s="1">
        <v>41785</v>
      </c>
      <c r="E9129" s="1">
        <v>41676</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3">
      <c r="A9130">
        <v>9129</v>
      </c>
      <c r="B9130" t="s">
        <v>10441</v>
      </c>
      <c r="C9130">
        <v>2014</v>
      </c>
      <c r="D9130" s="1">
        <v>41768</v>
      </c>
      <c r="E9130" s="1">
        <v>41799</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3">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3">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3">
      <c r="A9133">
        <v>9132</v>
      </c>
      <c r="B9133" t="s">
        <v>10443</v>
      </c>
      <c r="C9133">
        <v>2014</v>
      </c>
      <c r="D9133" s="1">
        <v>41788</v>
      </c>
      <c r="E9133" s="1">
        <v>41676</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3">
      <c r="A9134">
        <v>9133</v>
      </c>
      <c r="B9134" t="s">
        <v>10443</v>
      </c>
      <c r="C9134">
        <v>2014</v>
      </c>
      <c r="D9134" s="1">
        <v>41788</v>
      </c>
      <c r="E9134" s="1">
        <v>41676</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3">
      <c r="A9135">
        <v>9134</v>
      </c>
      <c r="B9135" t="s">
        <v>10445</v>
      </c>
      <c r="C9135">
        <v>2012</v>
      </c>
      <c r="D9135" s="1">
        <v>41152</v>
      </c>
      <c r="E9135" s="1">
        <v>41008</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3">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3">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3">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3">
      <c r="A9139">
        <v>9138</v>
      </c>
      <c r="B9139" t="s">
        <v>10447</v>
      </c>
      <c r="C9139">
        <v>2011</v>
      </c>
      <c r="D9139" s="1">
        <v>40604</v>
      </c>
      <c r="E9139" s="1">
        <v>40818</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3">
      <c r="A9140">
        <v>9139</v>
      </c>
      <c r="B9140" t="s">
        <v>10447</v>
      </c>
      <c r="C9140">
        <v>2011</v>
      </c>
      <c r="D9140" s="1">
        <v>40604</v>
      </c>
      <c r="E9140" s="1">
        <v>40818</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3">
      <c r="A9141">
        <v>9140</v>
      </c>
      <c r="B9141" t="s">
        <v>10448</v>
      </c>
      <c r="C9141">
        <v>2011</v>
      </c>
      <c r="D9141" s="1">
        <v>40583</v>
      </c>
      <c r="E9141" s="1">
        <v>40764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3">
      <c r="A9142">
        <v>9141</v>
      </c>
      <c r="B9142" t="s">
        <v>10449</v>
      </c>
      <c r="C9142">
        <v>2014</v>
      </c>
      <c r="D9142" s="1">
        <v>41649</v>
      </c>
      <c r="E9142" s="1">
        <v>41708</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3">
      <c r="A9143">
        <v>9142</v>
      </c>
      <c r="B9143" t="s">
        <v>10450</v>
      </c>
      <c r="C9143">
        <v>2013</v>
      </c>
      <c r="D9143" s="1">
        <v>41434</v>
      </c>
      <c r="E9143" s="1">
        <v>41495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3">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3">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3">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3">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3">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3">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3">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3">
      <c r="A9151">
        <v>9150</v>
      </c>
      <c r="B9151" t="s">
        <v>10456</v>
      </c>
      <c r="C9151">
        <v>2011</v>
      </c>
      <c r="D9151" s="1">
        <v>40549</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3">
      <c r="A9152">
        <v>9151</v>
      </c>
      <c r="B9152" t="s">
        <v>10456</v>
      </c>
      <c r="C9152">
        <v>2011</v>
      </c>
      <c r="D9152" s="1">
        <v>40549</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3">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3">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3">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3">
      <c r="A9156">
        <v>9155</v>
      </c>
      <c r="B9156" t="s">
        <v>10458</v>
      </c>
      <c r="C9156">
        <v>2013</v>
      </c>
      <c r="D9156" s="1">
        <v>41313</v>
      </c>
      <c r="E9156" s="1">
        <v>41372</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3">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3">
      <c r="A9158">
        <v>9157</v>
      </c>
      <c r="B9158" t="s">
        <v>10460</v>
      </c>
      <c r="C9158">
        <v>2011</v>
      </c>
      <c r="D9158" s="1">
        <v>40641</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3">
      <c r="A9159">
        <v>9158</v>
      </c>
      <c r="B9159" t="s">
        <v>10460</v>
      </c>
      <c r="C9159">
        <v>2011</v>
      </c>
      <c r="D9159" s="1">
        <v>40641</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3">
      <c r="A9160">
        <v>9159</v>
      </c>
      <c r="B9160" t="s">
        <v>10460</v>
      </c>
      <c r="C9160">
        <v>2011</v>
      </c>
      <c r="D9160" s="1">
        <v>40641</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3">
      <c r="A9161">
        <v>9160</v>
      </c>
      <c r="B9161" t="s">
        <v>10461</v>
      </c>
      <c r="C9161">
        <v>2013</v>
      </c>
      <c r="D9161" s="1">
        <v>41555</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3">
      <c r="A9162">
        <v>9161</v>
      </c>
      <c r="B9162" t="s">
        <v>10461</v>
      </c>
      <c r="C9162">
        <v>2013</v>
      </c>
      <c r="D9162" s="1">
        <v>41555</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3">
      <c r="A9163">
        <v>9162</v>
      </c>
      <c r="B9163" t="s">
        <v>10462</v>
      </c>
      <c r="C9163">
        <v>2013</v>
      </c>
      <c r="D9163" s="1">
        <v>41529</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3">
      <c r="A9164">
        <v>9163</v>
      </c>
      <c r="B9164" t="s">
        <v>10462</v>
      </c>
      <c r="C9164">
        <v>2013</v>
      </c>
      <c r="D9164" s="1">
        <v>41529</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3">
      <c r="A9165">
        <v>9164</v>
      </c>
      <c r="B9165" t="s">
        <v>10463</v>
      </c>
      <c r="C9165">
        <v>2012</v>
      </c>
      <c r="D9165" s="1">
        <v>41127</v>
      </c>
      <c r="E9165" s="1">
        <v>41249</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3">
      <c r="A9166">
        <v>9165</v>
      </c>
      <c r="B9166" t="s">
        <v>10463</v>
      </c>
      <c r="C9166">
        <v>2012</v>
      </c>
      <c r="D9166" s="1">
        <v>41127</v>
      </c>
      <c r="E9166" s="1">
        <v>41249</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3">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3">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3">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3">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3">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3">
      <c r="A9172">
        <v>9171</v>
      </c>
      <c r="B9172" t="s">
        <v>10466</v>
      </c>
      <c r="C9172">
        <v>2013</v>
      </c>
      <c r="D9172" s="1">
        <v>41317</v>
      </c>
      <c r="E9172" s="1">
        <v>41317</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3">
      <c r="A9173">
        <v>9172</v>
      </c>
      <c r="B9173" t="s">
        <v>10466</v>
      </c>
      <c r="C9173">
        <v>2013</v>
      </c>
      <c r="D9173" s="1">
        <v>41317</v>
      </c>
      <c r="E9173" s="1">
        <v>41317</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3">
      <c r="A9174">
        <v>9173</v>
      </c>
      <c r="B9174" t="s">
        <v>10466</v>
      </c>
      <c r="C9174">
        <v>2013</v>
      </c>
      <c r="D9174" s="1">
        <v>41317</v>
      </c>
      <c r="E9174" s="1">
        <v>41317</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3">
      <c r="A9175">
        <v>9174</v>
      </c>
      <c r="B9175" t="s">
        <v>10466</v>
      </c>
      <c r="C9175">
        <v>2013</v>
      </c>
      <c r="D9175" s="1">
        <v>41317</v>
      </c>
      <c r="E9175" s="1">
        <v>41317</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3">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3">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3">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3">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3">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3">
      <c r="A9181">
        <v>9180</v>
      </c>
      <c r="B9181" t="s">
        <v>10470</v>
      </c>
      <c r="C9181">
        <v>2014</v>
      </c>
      <c r="D9181" s="1">
        <v>41859</v>
      </c>
      <c r="E9181" s="1">
        <v>41981</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3">
      <c r="A9182">
        <v>9181</v>
      </c>
      <c r="B9182" t="s">
        <v>10470</v>
      </c>
      <c r="C9182">
        <v>2014</v>
      </c>
      <c r="D9182" s="1">
        <v>41859</v>
      </c>
      <c r="E9182" s="1">
        <v>41981</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3">
      <c r="A9183">
        <v>9182</v>
      </c>
      <c r="B9183" t="s">
        <v>10470</v>
      </c>
      <c r="C9183">
        <v>2014</v>
      </c>
      <c r="D9183" s="1">
        <v>41859</v>
      </c>
      <c r="E9183" s="1">
        <v>41981</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3">
      <c r="A9184">
        <v>9183</v>
      </c>
      <c r="B9184" t="s">
        <v>10470</v>
      </c>
      <c r="C9184">
        <v>2014</v>
      </c>
      <c r="D9184" s="1">
        <v>41859</v>
      </c>
      <c r="E9184" s="1">
        <v>41981</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3">
      <c r="A9185">
        <v>9184</v>
      </c>
      <c r="B9185" t="s">
        <v>10470</v>
      </c>
      <c r="C9185">
        <v>2014</v>
      </c>
      <c r="D9185" s="1">
        <v>41859</v>
      </c>
      <c r="E9185" s="1">
        <v>41981</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3">
      <c r="A9186">
        <v>9185</v>
      </c>
      <c r="B9186" t="s">
        <v>10470</v>
      </c>
      <c r="C9186">
        <v>2014</v>
      </c>
      <c r="D9186" s="1">
        <v>41859</v>
      </c>
      <c r="E9186" s="1">
        <v>41981</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3">
      <c r="A9187">
        <v>9186</v>
      </c>
      <c r="B9187" t="s">
        <v>10470</v>
      </c>
      <c r="C9187">
        <v>2014</v>
      </c>
      <c r="D9187" s="1">
        <v>41859</v>
      </c>
      <c r="E9187" s="1">
        <v>41981</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3">
      <c r="A9188">
        <v>9187</v>
      </c>
      <c r="B9188" t="s">
        <v>10470</v>
      </c>
      <c r="C9188">
        <v>2014</v>
      </c>
      <c r="D9188" s="1">
        <v>41859</v>
      </c>
      <c r="E9188" s="1">
        <v>41981</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3">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3">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3">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3">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3">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3">
      <c r="A9194">
        <v>9193</v>
      </c>
      <c r="B9194" t="s">
        <v>10474</v>
      </c>
      <c r="C9194">
        <v>2012</v>
      </c>
      <c r="D9194" s="1">
        <v>40950</v>
      </c>
      <c r="E9194" s="1">
        <v>41101</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3">
      <c r="A9195">
        <v>9194</v>
      </c>
      <c r="B9195" t="s">
        <v>10474</v>
      </c>
      <c r="C9195">
        <v>2012</v>
      </c>
      <c r="D9195" s="1">
        <v>40950</v>
      </c>
      <c r="E9195" s="1">
        <v>41101</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3">
      <c r="A9196">
        <v>9195</v>
      </c>
      <c r="B9196" t="s">
        <v>10475</v>
      </c>
      <c r="C9196">
        <v>2011</v>
      </c>
      <c r="D9196" s="1">
        <v>40877</v>
      </c>
      <c r="E9196" s="1">
        <v>40706</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3">
      <c r="A9197">
        <v>9196</v>
      </c>
      <c r="B9197" t="s">
        <v>10475</v>
      </c>
      <c r="C9197">
        <v>2011</v>
      </c>
      <c r="D9197" s="1">
        <v>40877</v>
      </c>
      <c r="E9197" s="1">
        <v>40706</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3">
      <c r="A9198">
        <v>9197</v>
      </c>
      <c r="B9198" t="s">
        <v>10476</v>
      </c>
      <c r="C9198">
        <v>2011</v>
      </c>
      <c r="D9198" s="1">
        <v>40821</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3">
      <c r="A9199">
        <v>9198</v>
      </c>
      <c r="B9199" t="s">
        <v>10476</v>
      </c>
      <c r="C9199">
        <v>2011</v>
      </c>
      <c r="D9199" s="1">
        <v>40821</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3">
      <c r="A9200">
        <v>9199</v>
      </c>
      <c r="B9200" t="s">
        <v>10476</v>
      </c>
      <c r="C9200">
        <v>2011</v>
      </c>
      <c r="D9200" s="1">
        <v>40821</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3">
      <c r="A9201">
        <v>9200</v>
      </c>
      <c r="B9201" t="s">
        <v>10476</v>
      </c>
      <c r="C9201">
        <v>2011</v>
      </c>
      <c r="D9201" s="1">
        <v>40821</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3">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3">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3">
      <c r="A9204">
        <v>9203</v>
      </c>
      <c r="B9204" t="s">
        <v>10478</v>
      </c>
      <c r="C9204">
        <v>2013</v>
      </c>
      <c r="D9204" s="1">
        <v>41578</v>
      </c>
      <c r="E9204" s="1">
        <v>41375</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3">
      <c r="A9205">
        <v>9204</v>
      </c>
      <c r="B9205" t="s">
        <v>10478</v>
      </c>
      <c r="C9205">
        <v>2013</v>
      </c>
      <c r="D9205" s="1">
        <v>41578</v>
      </c>
      <c r="E9205" s="1">
        <v>41375</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3">
      <c r="A9206">
        <v>9205</v>
      </c>
      <c r="B9206" t="s">
        <v>10479</v>
      </c>
      <c r="C9206">
        <v>2013</v>
      </c>
      <c r="D9206" s="1">
        <v>41317</v>
      </c>
      <c r="E9206" s="1">
        <v>41437</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3">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3">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3">
      <c r="A9209">
        <v>9208</v>
      </c>
      <c r="B9209" t="s">
        <v>10481</v>
      </c>
      <c r="C9209">
        <v>2014</v>
      </c>
      <c r="D9209" s="1">
        <v>41737</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3">
      <c r="A9210">
        <v>9209</v>
      </c>
      <c r="B9210" t="s">
        <v>10482</v>
      </c>
      <c r="C9210">
        <v>2014</v>
      </c>
      <c r="D9210" s="1">
        <v>41737</v>
      </c>
      <c r="E9210" s="1">
        <v>41890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3">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3">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3">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3">
      <c r="A9214">
        <v>9213</v>
      </c>
      <c r="B9214" t="s">
        <v>10487</v>
      </c>
      <c r="C9214">
        <v>2011</v>
      </c>
      <c r="D9214" s="1">
        <v>40767</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3">
      <c r="A9215">
        <v>9214</v>
      </c>
      <c r="B9215" t="s">
        <v>10487</v>
      </c>
      <c r="C9215">
        <v>2011</v>
      </c>
      <c r="D9215" s="1">
        <v>40767</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3">
      <c r="A9216">
        <v>9215</v>
      </c>
      <c r="B9216" t="s">
        <v>10488</v>
      </c>
      <c r="C9216">
        <v>2014</v>
      </c>
      <c r="D9216" s="1">
        <v>41649</v>
      </c>
      <c r="E9216" s="1">
        <v>41708</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3">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3">
      <c r="A9218">
        <v>9217</v>
      </c>
      <c r="B9218" t="s">
        <v>10492</v>
      </c>
      <c r="C9218">
        <v>2014</v>
      </c>
      <c r="D9218" s="1">
        <v>41968</v>
      </c>
      <c r="E9218" s="1">
        <v>41651</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3">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3">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3">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3">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3">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3">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3">
      <c r="A9225">
        <v>9224</v>
      </c>
      <c r="B9225" t="s">
        <v>10496</v>
      </c>
      <c r="C9225">
        <v>2014</v>
      </c>
      <c r="D9225" s="1">
        <v>41770</v>
      </c>
      <c r="E9225" s="1">
        <v>41770</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3">
      <c r="A9226">
        <v>9225</v>
      </c>
      <c r="B9226" t="s">
        <v>10496</v>
      </c>
      <c r="C9226">
        <v>2014</v>
      </c>
      <c r="D9226" s="1">
        <v>41770</v>
      </c>
      <c r="E9226" s="1">
        <v>41770</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3">
      <c r="A9227">
        <v>9226</v>
      </c>
      <c r="B9227" t="s">
        <v>10496</v>
      </c>
      <c r="C9227">
        <v>2014</v>
      </c>
      <c r="D9227" s="1">
        <v>41770</v>
      </c>
      <c r="E9227" s="1">
        <v>41770</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3">
      <c r="A9228">
        <v>9227</v>
      </c>
      <c r="B9228" t="s">
        <v>10496</v>
      </c>
      <c r="C9228">
        <v>2014</v>
      </c>
      <c r="D9228" s="1">
        <v>41770</v>
      </c>
      <c r="E9228" s="1">
        <v>41770</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3">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3">
      <c r="A9230">
        <v>9229</v>
      </c>
      <c r="B9230" t="s">
        <v>10499</v>
      </c>
      <c r="C9230">
        <v>2011</v>
      </c>
      <c r="D9230" s="1">
        <v>40613</v>
      </c>
      <c r="E9230" s="1">
        <v>40613</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3">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3">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3">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3">
      <c r="A9234">
        <v>9233</v>
      </c>
      <c r="B9234" t="s">
        <v>10502</v>
      </c>
      <c r="C9234">
        <v>2013</v>
      </c>
      <c r="D9234" s="1">
        <v>41342</v>
      </c>
      <c r="E9234" s="1">
        <v>41464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3">
      <c r="A9235">
        <v>9234</v>
      </c>
      <c r="B9235" t="s">
        <v>10502</v>
      </c>
      <c r="C9235">
        <v>2013</v>
      </c>
      <c r="D9235" s="1">
        <v>41342</v>
      </c>
      <c r="E9235" s="1">
        <v>41464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3">
      <c r="A9236">
        <v>9235</v>
      </c>
      <c r="B9236" t="s">
        <v>10502</v>
      </c>
      <c r="C9236">
        <v>2013</v>
      </c>
      <c r="D9236" s="1">
        <v>41342</v>
      </c>
      <c r="E9236" s="1">
        <v>41464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3">
      <c r="A9237">
        <v>9236</v>
      </c>
      <c r="B9237" t="s">
        <v>10502</v>
      </c>
      <c r="C9237">
        <v>2013</v>
      </c>
      <c r="D9237" s="1">
        <v>41342</v>
      </c>
      <c r="E9237" s="1">
        <v>41464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3">
      <c r="A9238">
        <v>9237</v>
      </c>
      <c r="B9238" t="s">
        <v>10502</v>
      </c>
      <c r="C9238">
        <v>2013</v>
      </c>
      <c r="D9238" s="1">
        <v>41342</v>
      </c>
      <c r="E9238" s="1">
        <v>41464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3">
      <c r="A9239">
        <v>9238</v>
      </c>
      <c r="B9239" t="s">
        <v>10502</v>
      </c>
      <c r="C9239">
        <v>2013</v>
      </c>
      <c r="D9239" s="1">
        <v>41342</v>
      </c>
      <c r="E9239" s="1">
        <v>41464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3">
      <c r="A9240">
        <v>9239</v>
      </c>
      <c r="B9240" t="s">
        <v>10503</v>
      </c>
      <c r="C9240">
        <v>2014</v>
      </c>
      <c r="D9240" s="1">
        <v>41975</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3">
      <c r="A9241">
        <v>9240</v>
      </c>
      <c r="B9241" t="s">
        <v>10504</v>
      </c>
      <c r="C9241">
        <v>2014</v>
      </c>
      <c r="D9241" s="1">
        <v>41940</v>
      </c>
      <c r="E9241" s="1">
        <v>41709</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3">
      <c r="A9242">
        <v>9241</v>
      </c>
      <c r="B9242" t="s">
        <v>10504</v>
      </c>
      <c r="C9242">
        <v>2014</v>
      </c>
      <c r="D9242" s="1">
        <v>41940</v>
      </c>
      <c r="E9242" s="1">
        <v>41709</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3">
      <c r="A9243">
        <v>9242</v>
      </c>
      <c r="B9243" t="s">
        <v>10504</v>
      </c>
      <c r="C9243">
        <v>2014</v>
      </c>
      <c r="D9243" s="1">
        <v>41940</v>
      </c>
      <c r="E9243" s="1">
        <v>41709</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3">
      <c r="A9244">
        <v>9243</v>
      </c>
      <c r="B9244" t="s">
        <v>10505</v>
      </c>
      <c r="C9244">
        <v>2011</v>
      </c>
      <c r="D9244" s="1">
        <v>40793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3">
      <c r="A9245">
        <v>9244</v>
      </c>
      <c r="B9245" t="s">
        <v>10505</v>
      </c>
      <c r="C9245">
        <v>2011</v>
      </c>
      <c r="D9245" s="1">
        <v>40793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3">
      <c r="A9246">
        <v>9245</v>
      </c>
      <c r="B9246" t="s">
        <v>10505</v>
      </c>
      <c r="C9246">
        <v>2011</v>
      </c>
      <c r="D9246" s="1">
        <v>40793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3">
      <c r="A9247">
        <v>9246</v>
      </c>
      <c r="B9247" t="s">
        <v>10505</v>
      </c>
      <c r="C9247">
        <v>2011</v>
      </c>
      <c r="D9247" s="1">
        <v>40793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3">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3">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3">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3">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3">
      <c r="A9252">
        <v>9251</v>
      </c>
      <c r="B9252" t="s">
        <v>10508</v>
      </c>
      <c r="C9252">
        <v>2013</v>
      </c>
      <c r="D9252" s="1">
        <v>41345</v>
      </c>
      <c r="E9252" s="1">
        <v>41467</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3">
      <c r="A9253">
        <v>9252</v>
      </c>
      <c r="B9253" t="s">
        <v>10509</v>
      </c>
      <c r="C9253">
        <v>2014</v>
      </c>
      <c r="D9253" s="1">
        <v>41701</v>
      </c>
      <c r="E9253" s="1">
        <v>41885</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3">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3">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3">
      <c r="A9256">
        <v>9255</v>
      </c>
      <c r="B9256" t="s">
        <v>10512</v>
      </c>
      <c r="C9256">
        <v>2011</v>
      </c>
      <c r="D9256" s="1">
        <v>40879</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3">
      <c r="A9257">
        <v>9256</v>
      </c>
      <c r="B9257" t="s">
        <v>10512</v>
      </c>
      <c r="C9257">
        <v>2011</v>
      </c>
      <c r="D9257" s="1">
        <v>40879</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3">
      <c r="A9258">
        <v>9257</v>
      </c>
      <c r="B9258" t="s">
        <v>10512</v>
      </c>
      <c r="C9258">
        <v>2011</v>
      </c>
      <c r="D9258" s="1">
        <v>40879</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3">
      <c r="A9259">
        <v>9258</v>
      </c>
      <c r="B9259" t="s">
        <v>10512</v>
      </c>
      <c r="C9259">
        <v>2011</v>
      </c>
      <c r="D9259" s="1">
        <v>40879</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3">
      <c r="A9260">
        <v>9259</v>
      </c>
      <c r="B9260" t="s">
        <v>10512</v>
      </c>
      <c r="C9260">
        <v>2011</v>
      </c>
      <c r="D9260" s="1">
        <v>40879</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3">
      <c r="A9261">
        <v>9260</v>
      </c>
      <c r="B9261" t="s">
        <v>10512</v>
      </c>
      <c r="C9261">
        <v>2011</v>
      </c>
      <c r="D9261" s="1">
        <v>40879</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3">
      <c r="A9262">
        <v>9261</v>
      </c>
      <c r="B9262" t="s">
        <v>10513</v>
      </c>
      <c r="C9262">
        <v>2014</v>
      </c>
      <c r="D9262" s="1">
        <v>41984</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3">
      <c r="A9263">
        <v>9262</v>
      </c>
      <c r="B9263" t="s">
        <v>10515</v>
      </c>
      <c r="C9263">
        <v>2014</v>
      </c>
      <c r="D9263" s="1">
        <v>41707</v>
      </c>
      <c r="E9263" s="1">
        <v>41707</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3">
      <c r="A9264">
        <v>9263</v>
      </c>
      <c r="B9264" t="s">
        <v>10516</v>
      </c>
      <c r="C9264">
        <v>2012</v>
      </c>
      <c r="D9264" s="1">
        <v>41162</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3">
      <c r="A9265">
        <v>9264</v>
      </c>
      <c r="B9265" t="s">
        <v>10516</v>
      </c>
      <c r="C9265">
        <v>2012</v>
      </c>
      <c r="D9265" s="1">
        <v>41162</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3">
      <c r="A9266">
        <v>9265</v>
      </c>
      <c r="B9266" t="s">
        <v>10517</v>
      </c>
      <c r="C9266">
        <v>2014</v>
      </c>
      <c r="D9266" s="1">
        <v>41968</v>
      </c>
      <c r="E9266" s="1">
        <v>41682</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3">
      <c r="A9267">
        <v>9266</v>
      </c>
      <c r="B9267" t="s">
        <v>10517</v>
      </c>
      <c r="C9267">
        <v>2014</v>
      </c>
      <c r="D9267" s="1">
        <v>41968</v>
      </c>
      <c r="E9267" s="1">
        <v>41682</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3">
      <c r="A9268">
        <v>9267</v>
      </c>
      <c r="B9268" t="s">
        <v>10518</v>
      </c>
      <c r="C9268">
        <v>2011</v>
      </c>
      <c r="D9268" s="1">
        <v>40788</v>
      </c>
      <c r="E9268" s="1">
        <v>40818</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3">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3">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3">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3">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3">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3">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3">
      <c r="A9275">
        <v>9274</v>
      </c>
      <c r="B9275" t="s">
        <v>10522</v>
      </c>
      <c r="C9275">
        <v>2014</v>
      </c>
      <c r="D9275" s="1">
        <v>41707</v>
      </c>
      <c r="E9275" s="1">
        <v>41829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3">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3">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3">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3">
      <c r="A9279">
        <v>9278</v>
      </c>
      <c r="B9279" t="s">
        <v>10525</v>
      </c>
      <c r="C9279">
        <v>2014</v>
      </c>
      <c r="D9279" s="1">
        <v>41682</v>
      </c>
      <c r="E9279" s="1">
        <v>41802</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3">
      <c r="A9280">
        <v>9279</v>
      </c>
      <c r="B9280" t="s">
        <v>10525</v>
      </c>
      <c r="C9280">
        <v>2014</v>
      </c>
      <c r="D9280" s="1">
        <v>41682</v>
      </c>
      <c r="E9280" s="1">
        <v>41802</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3">
      <c r="A9281">
        <v>9280</v>
      </c>
      <c r="B9281" t="s">
        <v>10525</v>
      </c>
      <c r="C9281">
        <v>2014</v>
      </c>
      <c r="D9281" s="1">
        <v>41682</v>
      </c>
      <c r="E9281" s="1">
        <v>41802</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3">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3">
      <c r="A9283">
        <v>9282</v>
      </c>
      <c r="B9283" t="s">
        <v>10527</v>
      </c>
      <c r="C9283">
        <v>2014</v>
      </c>
      <c r="D9283" s="1">
        <v>41982</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3">
      <c r="A9284">
        <v>9283</v>
      </c>
      <c r="B9284" t="s">
        <v>10528</v>
      </c>
      <c r="C9284">
        <v>2013</v>
      </c>
      <c r="D9284" s="1">
        <v>41639</v>
      </c>
      <c r="E9284" s="1">
        <v>41760</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3">
      <c r="A9285">
        <v>9284</v>
      </c>
      <c r="B9285" t="s">
        <v>10529</v>
      </c>
      <c r="C9285">
        <v>2014</v>
      </c>
      <c r="D9285" s="1">
        <v>41707</v>
      </c>
      <c r="E9285" s="1">
        <v>41768</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3">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3">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3">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3">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3">
      <c r="A9290">
        <v>9289</v>
      </c>
      <c r="B9290" t="s">
        <v>10533</v>
      </c>
      <c r="C9290">
        <v>2014</v>
      </c>
      <c r="D9290" s="1">
        <v>41651</v>
      </c>
      <c r="E9290" s="1">
        <v>41741</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3">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3">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3">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3">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3">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3">
      <c r="A9296">
        <v>9295</v>
      </c>
      <c r="B9296" t="s">
        <v>10539</v>
      </c>
      <c r="C9296">
        <v>2014</v>
      </c>
      <c r="D9296" s="1">
        <v>41788</v>
      </c>
      <c r="E9296" s="1">
        <v>41676</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3">
      <c r="A9297">
        <v>9296</v>
      </c>
      <c r="B9297" t="s">
        <v>10539</v>
      </c>
      <c r="C9297">
        <v>2014</v>
      </c>
      <c r="D9297" s="1">
        <v>41788</v>
      </c>
      <c r="E9297" s="1">
        <v>41676</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3">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3">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3">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3">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3">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3">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3">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3">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3">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3">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3">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3">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3">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3">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3">
      <c r="A9312">
        <v>9311</v>
      </c>
      <c r="B9312" t="s">
        <v>10543</v>
      </c>
      <c r="C9312">
        <v>2013</v>
      </c>
      <c r="D9312" s="1">
        <v>41513</v>
      </c>
      <c r="E9312" s="1">
        <v>41283</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3">
      <c r="A9313">
        <v>9312</v>
      </c>
      <c r="B9313" t="s">
        <v>10544</v>
      </c>
      <c r="C9313">
        <v>2014</v>
      </c>
      <c r="D9313" s="1">
        <v>41823</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3">
      <c r="A9314">
        <v>9313</v>
      </c>
      <c r="B9314" t="s">
        <v>10544</v>
      </c>
      <c r="C9314">
        <v>2014</v>
      </c>
      <c r="D9314" s="1">
        <v>41823</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3">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3">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3">
      <c r="A9317">
        <v>9316</v>
      </c>
      <c r="B9317" t="s">
        <v>10546</v>
      </c>
      <c r="C9317">
        <v>2013</v>
      </c>
      <c r="D9317" s="1">
        <v>41429</v>
      </c>
      <c r="E9317" s="1">
        <v>41551</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3">
      <c r="A9318">
        <v>9317</v>
      </c>
      <c r="B9318" t="s">
        <v>10546</v>
      </c>
      <c r="C9318">
        <v>2013</v>
      </c>
      <c r="D9318" s="1">
        <v>41429</v>
      </c>
      <c r="E9318" s="1">
        <v>41551</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3">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3">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3">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3">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3">
      <c r="A9323">
        <v>9322</v>
      </c>
      <c r="B9323" t="s">
        <v>10551</v>
      </c>
      <c r="C9323">
        <v>2013</v>
      </c>
      <c r="D9323" s="1">
        <v>41405</v>
      </c>
      <c r="E9323" s="1">
        <v>41528</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3">
      <c r="A9324">
        <v>9323</v>
      </c>
      <c r="B9324" t="s">
        <v>10551</v>
      </c>
      <c r="C9324">
        <v>2013</v>
      </c>
      <c r="D9324" s="1">
        <v>41405</v>
      </c>
      <c r="E9324" s="1">
        <v>41528</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3">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3">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3">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3">
      <c r="A9328">
        <v>9327</v>
      </c>
      <c r="B9328" t="s">
        <v>10553</v>
      </c>
      <c r="C9328">
        <v>2014</v>
      </c>
      <c r="D9328" s="1">
        <v>41860</v>
      </c>
      <c r="E9328" s="1">
        <v>41952</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3">
      <c r="A9329">
        <v>9328</v>
      </c>
      <c r="B9329" t="s">
        <v>10553</v>
      </c>
      <c r="C9329">
        <v>2014</v>
      </c>
      <c r="D9329" s="1">
        <v>41860</v>
      </c>
      <c r="E9329" s="1">
        <v>41952</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3">
      <c r="A9330">
        <v>9329</v>
      </c>
      <c r="B9330" t="s">
        <v>10553</v>
      </c>
      <c r="C9330">
        <v>2014</v>
      </c>
      <c r="D9330" s="1">
        <v>41860</v>
      </c>
      <c r="E9330" s="1">
        <v>41952</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3">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3">
      <c r="A9332">
        <v>9331</v>
      </c>
      <c r="B9332" t="s">
        <v>10555</v>
      </c>
      <c r="C9332">
        <v>2012</v>
      </c>
      <c r="D9332" s="1">
        <v>41254</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3">
      <c r="A9333">
        <v>9332</v>
      </c>
      <c r="B9333" t="s">
        <v>10556</v>
      </c>
      <c r="C9333">
        <v>2013</v>
      </c>
      <c r="D9333" s="1">
        <v>41547</v>
      </c>
      <c r="E9333" s="1">
        <v>41374</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3">
      <c r="A9334">
        <v>9333</v>
      </c>
      <c r="B9334" t="s">
        <v>10557</v>
      </c>
      <c r="C9334">
        <v>2014</v>
      </c>
      <c r="D9334" s="1">
        <v>41982</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3">
      <c r="A9335">
        <v>9334</v>
      </c>
      <c r="B9335" t="s">
        <v>10557</v>
      </c>
      <c r="C9335">
        <v>2014</v>
      </c>
      <c r="D9335" s="1">
        <v>41982</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3">
      <c r="A9336">
        <v>9335</v>
      </c>
      <c r="B9336" t="s">
        <v>10558</v>
      </c>
      <c r="C9336">
        <v>2014</v>
      </c>
      <c r="D9336" s="1">
        <v>41675</v>
      </c>
      <c r="E9336" s="1">
        <v>41703</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3">
      <c r="A9337">
        <v>9336</v>
      </c>
      <c r="B9337" t="s">
        <v>10558</v>
      </c>
      <c r="C9337">
        <v>2014</v>
      </c>
      <c r="D9337" s="1">
        <v>41675</v>
      </c>
      <c r="E9337" s="1">
        <v>41703</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3">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3">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3">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3">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3">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3">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3">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3">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3">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3">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3">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3">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3">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3">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3">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3">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3">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3">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3">
      <c r="A9356">
        <v>9355</v>
      </c>
      <c r="B9356" t="s">
        <v>10566</v>
      </c>
      <c r="C9356">
        <v>2012</v>
      </c>
      <c r="D9356" s="1">
        <v>40920</v>
      </c>
      <c r="E9356" s="1">
        <v>41041</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3">
      <c r="A9357">
        <v>9356</v>
      </c>
      <c r="B9357" t="s">
        <v>10566</v>
      </c>
      <c r="C9357">
        <v>2012</v>
      </c>
      <c r="D9357" s="1">
        <v>40920</v>
      </c>
      <c r="E9357" s="1">
        <v>41041</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3">
      <c r="A9358">
        <v>9357</v>
      </c>
      <c r="B9358" t="s">
        <v>10566</v>
      </c>
      <c r="C9358">
        <v>2012</v>
      </c>
      <c r="D9358" s="1">
        <v>40920</v>
      </c>
      <c r="E9358" s="1">
        <v>41041</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3">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3">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3">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3">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3">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3">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3">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3">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3">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3">
      <c r="A9368">
        <v>9367</v>
      </c>
      <c r="B9368" t="s">
        <v>10570</v>
      </c>
      <c r="C9368">
        <v>2011</v>
      </c>
      <c r="D9368" s="1">
        <v>40761</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3">
      <c r="A9369">
        <v>9368</v>
      </c>
      <c r="B9369" t="s">
        <v>10570</v>
      </c>
      <c r="C9369">
        <v>2011</v>
      </c>
      <c r="D9369" s="1">
        <v>40761</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3">
      <c r="A9370">
        <v>9369</v>
      </c>
      <c r="B9370" t="s">
        <v>10571</v>
      </c>
      <c r="C9370">
        <v>2013</v>
      </c>
      <c r="D9370" s="1">
        <v>41490</v>
      </c>
      <c r="E9370" s="1">
        <v>41551</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3">
      <c r="A9371">
        <v>9370</v>
      </c>
      <c r="B9371" t="s">
        <v>10572</v>
      </c>
      <c r="C9371">
        <v>2014</v>
      </c>
      <c r="D9371" s="1">
        <v>41862</v>
      </c>
      <c r="E9371" s="1">
        <v>41923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3">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3">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3">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3">
      <c r="A9375">
        <v>9374</v>
      </c>
      <c r="B9375" t="s">
        <v>10574</v>
      </c>
      <c r="C9375">
        <v>2014</v>
      </c>
      <c r="D9375" s="1">
        <v>41856</v>
      </c>
      <c r="E9375" s="1">
        <v>41978</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3">
      <c r="A9376">
        <v>9375</v>
      </c>
      <c r="B9376" t="s">
        <v>10575</v>
      </c>
      <c r="C9376">
        <v>2013</v>
      </c>
      <c r="D9376" s="1">
        <v>41431</v>
      </c>
      <c r="E9376" s="1">
        <v>41553</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3">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3">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3">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3">
      <c r="A9380">
        <v>9379</v>
      </c>
      <c r="B9380" t="s">
        <v>10580</v>
      </c>
      <c r="C9380">
        <v>2013</v>
      </c>
      <c r="D9380" s="1">
        <v>41583</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3">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3">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3">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3">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3">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3">
      <c r="A9386">
        <v>9385</v>
      </c>
      <c r="B9386" t="s">
        <v>10584</v>
      </c>
      <c r="C9386">
        <v>2014</v>
      </c>
      <c r="D9386" s="1">
        <v>41981</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3">
      <c r="A9387">
        <v>9386</v>
      </c>
      <c r="B9387" t="s">
        <v>10585</v>
      </c>
      <c r="C9387">
        <v>2014</v>
      </c>
      <c r="D9387" s="1">
        <v>41879</v>
      </c>
      <c r="E9387" s="1">
        <v>41648</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3">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3">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3">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3">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3">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3">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3">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3">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3">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3">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3">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3">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3">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3">
      <c r="A9401">
        <v>9400</v>
      </c>
      <c r="B9401" t="s">
        <v>10591</v>
      </c>
      <c r="C9401">
        <v>2013</v>
      </c>
      <c r="D9401" s="1">
        <v>41619</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3">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3">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3">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3">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3">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3">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3">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3">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3">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3">
      <c r="A9411">
        <v>9410</v>
      </c>
      <c r="B9411" t="s">
        <v>10601</v>
      </c>
      <c r="C9411">
        <v>2014</v>
      </c>
      <c r="D9411" s="1">
        <v>41955</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3">
      <c r="A9412">
        <v>9411</v>
      </c>
      <c r="B9412" t="s">
        <v>10601</v>
      </c>
      <c r="C9412">
        <v>2014</v>
      </c>
      <c r="D9412" s="1">
        <v>41955</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3">
      <c r="A9413">
        <v>9412</v>
      </c>
      <c r="B9413" t="s">
        <v>10602</v>
      </c>
      <c r="C9413">
        <v>2013</v>
      </c>
      <c r="D9413" s="1">
        <v>41581</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3">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3">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3">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3">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3">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3">
      <c r="A9419">
        <v>9418</v>
      </c>
      <c r="B9419" t="s">
        <v>10606</v>
      </c>
      <c r="C9419">
        <v>2011</v>
      </c>
      <c r="D9419" s="1">
        <v>40843</v>
      </c>
      <c r="E9419" s="1">
        <v>40554</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3">
      <c r="A9420">
        <v>9419</v>
      </c>
      <c r="B9420" t="s">
        <v>10606</v>
      </c>
      <c r="C9420">
        <v>2011</v>
      </c>
      <c r="D9420" s="1">
        <v>40843</v>
      </c>
      <c r="E9420" s="1">
        <v>40554</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3">
      <c r="A9421">
        <v>9420</v>
      </c>
      <c r="B9421" t="s">
        <v>10607</v>
      </c>
      <c r="C9421">
        <v>2014</v>
      </c>
      <c r="D9421" s="1">
        <v>41708</v>
      </c>
      <c r="E9421" s="1">
        <v>41769</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3">
      <c r="A9422">
        <v>9421</v>
      </c>
      <c r="B9422" t="s">
        <v>10607</v>
      </c>
      <c r="C9422">
        <v>2014</v>
      </c>
      <c r="D9422" s="1">
        <v>41708</v>
      </c>
      <c r="E9422" s="1">
        <v>41769</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3">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3">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3">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3">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3">
      <c r="A9427">
        <v>9426</v>
      </c>
      <c r="B9427" t="s">
        <v>10609</v>
      </c>
      <c r="C9427">
        <v>2011</v>
      </c>
      <c r="D9427" s="1">
        <v>40886</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3">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3">
      <c r="A9429">
        <v>9428</v>
      </c>
      <c r="B9429" t="s">
        <v>10611</v>
      </c>
      <c r="C9429">
        <v>2011</v>
      </c>
      <c r="D9429" s="1">
        <v>40874</v>
      </c>
      <c r="E9429" s="1">
        <v>40555</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3">
      <c r="A9430">
        <v>9429</v>
      </c>
      <c r="B9430" t="s">
        <v>10612</v>
      </c>
      <c r="C9430">
        <v>2011</v>
      </c>
      <c r="D9430" s="1">
        <v>40852</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3">
      <c r="A9431">
        <v>9430</v>
      </c>
      <c r="B9431" t="s">
        <v>10613</v>
      </c>
      <c r="C9431">
        <v>2012</v>
      </c>
      <c r="D9431" s="1">
        <v>41149</v>
      </c>
      <c r="E9431" s="1">
        <v>40917</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3">
      <c r="A9432">
        <v>9431</v>
      </c>
      <c r="B9432" t="s">
        <v>10613</v>
      </c>
      <c r="C9432">
        <v>2012</v>
      </c>
      <c r="D9432" s="1">
        <v>41149</v>
      </c>
      <c r="E9432" s="1">
        <v>40917</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3">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3">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3">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3">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3">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3">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3">
      <c r="A9439">
        <v>9438</v>
      </c>
      <c r="B9439" t="s">
        <v>10617</v>
      </c>
      <c r="C9439">
        <v>2014</v>
      </c>
      <c r="D9439" s="1">
        <v>41786</v>
      </c>
      <c r="E9439" s="1">
        <v>41645</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3">
      <c r="A9440">
        <v>9439</v>
      </c>
      <c r="B9440" t="s">
        <v>10618</v>
      </c>
      <c r="C9440">
        <v>2014</v>
      </c>
      <c r="D9440" s="1">
        <v>41647</v>
      </c>
      <c r="E9440" s="1">
        <v>41798</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3">
      <c r="A9441">
        <v>9440</v>
      </c>
      <c r="B9441" t="s">
        <v>10619</v>
      </c>
      <c r="C9441">
        <v>2011</v>
      </c>
      <c r="D9441" s="1">
        <v>40887</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3">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3">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3">
      <c r="A9444">
        <v>9443</v>
      </c>
      <c r="B9444" t="s">
        <v>10624</v>
      </c>
      <c r="C9444">
        <v>2014</v>
      </c>
      <c r="D9444" s="1">
        <v>41855</v>
      </c>
      <c r="E9444" s="1">
        <v>41977</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3">
      <c r="A9445">
        <v>9444</v>
      </c>
      <c r="B9445" t="s">
        <v>10624</v>
      </c>
      <c r="C9445">
        <v>2014</v>
      </c>
      <c r="D9445" s="1">
        <v>41855</v>
      </c>
      <c r="E9445" s="1">
        <v>41977</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3">
      <c r="A9446">
        <v>9445</v>
      </c>
      <c r="B9446" t="s">
        <v>10625</v>
      </c>
      <c r="C9446">
        <v>2012</v>
      </c>
      <c r="D9446" s="1">
        <v>40911</v>
      </c>
      <c r="E9446" s="1">
        <v>40942</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3">
      <c r="A9447">
        <v>9446</v>
      </c>
      <c r="B9447" t="s">
        <v>10626</v>
      </c>
      <c r="C9447">
        <v>2012</v>
      </c>
      <c r="D9447" s="1">
        <v>41058</v>
      </c>
      <c r="E9447" s="1">
        <v>40974</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3">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3">
      <c r="A9449">
        <v>9448</v>
      </c>
      <c r="B9449" t="s">
        <v>10628</v>
      </c>
      <c r="C9449">
        <v>2014</v>
      </c>
      <c r="D9449" s="1">
        <v>41787</v>
      </c>
      <c r="E9449" s="1">
        <v>41735</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3">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3">
      <c r="A9451">
        <v>9450</v>
      </c>
      <c r="B9451" t="s">
        <v>10630</v>
      </c>
      <c r="C9451">
        <v>2011</v>
      </c>
      <c r="D9451" s="1">
        <v>40764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3">
      <c r="A9452">
        <v>9451</v>
      </c>
      <c r="B9452" t="s">
        <v>10631</v>
      </c>
      <c r="C9452">
        <v>2014</v>
      </c>
      <c r="D9452" s="1">
        <v>41735</v>
      </c>
      <c r="E9452" s="1">
        <v>41857</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3">
      <c r="A9453">
        <v>9452</v>
      </c>
      <c r="B9453" t="s">
        <v>10632</v>
      </c>
      <c r="C9453">
        <v>2012</v>
      </c>
      <c r="D9453" s="1">
        <v>41180</v>
      </c>
      <c r="E9453" s="1">
        <v>41039</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3">
      <c r="A9454">
        <v>9453</v>
      </c>
      <c r="B9454" t="s">
        <v>10632</v>
      </c>
      <c r="C9454">
        <v>2012</v>
      </c>
      <c r="D9454" s="1">
        <v>41180</v>
      </c>
      <c r="E9454" s="1">
        <v>41039</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3">
      <c r="A9455">
        <v>9454</v>
      </c>
      <c r="B9455" t="s">
        <v>10632</v>
      </c>
      <c r="C9455">
        <v>2012</v>
      </c>
      <c r="D9455" s="1">
        <v>41180</v>
      </c>
      <c r="E9455" s="1">
        <v>41039</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3">
      <c r="A9456">
        <v>9455</v>
      </c>
      <c r="B9456" t="s">
        <v>10632</v>
      </c>
      <c r="C9456">
        <v>2012</v>
      </c>
      <c r="D9456" s="1">
        <v>41180</v>
      </c>
      <c r="E9456" s="1">
        <v>41039</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3">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3">
      <c r="A9458">
        <v>9457</v>
      </c>
      <c r="B9458" t="s">
        <v>10636</v>
      </c>
      <c r="C9458">
        <v>2014</v>
      </c>
      <c r="D9458" s="1">
        <v>41787</v>
      </c>
      <c r="E9458" s="1">
        <v>41735</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3">
      <c r="A9459">
        <v>9458</v>
      </c>
      <c r="B9459" t="s">
        <v>10636</v>
      </c>
      <c r="C9459">
        <v>2014</v>
      </c>
      <c r="D9459" s="1">
        <v>41787</v>
      </c>
      <c r="E9459" s="1">
        <v>41735</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3">
      <c r="A9460">
        <v>9459</v>
      </c>
      <c r="B9460" t="s">
        <v>10639</v>
      </c>
      <c r="C9460">
        <v>2011</v>
      </c>
      <c r="D9460" s="1">
        <v>40796</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3">
      <c r="A9461">
        <v>9460</v>
      </c>
      <c r="B9461" t="s">
        <v>10639</v>
      </c>
      <c r="C9461">
        <v>2011</v>
      </c>
      <c r="D9461" s="1">
        <v>40796</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3">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3">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3">
      <c r="A9464">
        <v>9463</v>
      </c>
      <c r="B9464" t="s">
        <v>10642</v>
      </c>
      <c r="C9464">
        <v>2014</v>
      </c>
      <c r="D9464" s="1">
        <v>41969</v>
      </c>
      <c r="E9464" s="1">
        <v>41651</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3">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3">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3">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3">
      <c r="A9468">
        <v>9467</v>
      </c>
      <c r="B9468" t="s">
        <v>10646</v>
      </c>
      <c r="C9468">
        <v>2014</v>
      </c>
      <c r="D9468" s="1">
        <v>41801</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3">
      <c r="A9469">
        <v>9468</v>
      </c>
      <c r="B9469" t="s">
        <v>10646</v>
      </c>
      <c r="C9469">
        <v>2014</v>
      </c>
      <c r="D9469" s="1">
        <v>41801</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3">
      <c r="A9470">
        <v>9469</v>
      </c>
      <c r="B9470" t="s">
        <v>10646</v>
      </c>
      <c r="C9470">
        <v>2014</v>
      </c>
      <c r="D9470" s="1">
        <v>41801</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3">
      <c r="A9471">
        <v>9470</v>
      </c>
      <c r="B9471" t="s">
        <v>10646</v>
      </c>
      <c r="C9471">
        <v>2014</v>
      </c>
      <c r="D9471" s="1">
        <v>41801</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3">
      <c r="A9472">
        <v>9471</v>
      </c>
      <c r="B9472" t="s">
        <v>10646</v>
      </c>
      <c r="C9472">
        <v>2014</v>
      </c>
      <c r="D9472" s="1">
        <v>41801</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3">
      <c r="A9473">
        <v>9472</v>
      </c>
      <c r="B9473" t="s">
        <v>10646</v>
      </c>
      <c r="C9473">
        <v>2014</v>
      </c>
      <c r="D9473" s="1">
        <v>41801</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3">
      <c r="A9474">
        <v>9473</v>
      </c>
      <c r="B9474" t="s">
        <v>10646</v>
      </c>
      <c r="C9474">
        <v>2014</v>
      </c>
      <c r="D9474" s="1">
        <v>41801</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3">
      <c r="A9475">
        <v>9474</v>
      </c>
      <c r="B9475" t="s">
        <v>10646</v>
      </c>
      <c r="C9475">
        <v>2014</v>
      </c>
      <c r="D9475" s="1">
        <v>41801</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3">
      <c r="A9476">
        <v>9475</v>
      </c>
      <c r="B9476" t="s">
        <v>10647</v>
      </c>
      <c r="C9476">
        <v>2012</v>
      </c>
      <c r="D9476" s="1">
        <v>41060</v>
      </c>
      <c r="E9476" s="1">
        <v>41035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3">
      <c r="A9477">
        <v>9476</v>
      </c>
      <c r="B9477" t="s">
        <v>10647</v>
      </c>
      <c r="C9477">
        <v>2012</v>
      </c>
      <c r="D9477" s="1">
        <v>41060</v>
      </c>
      <c r="E9477" s="1">
        <v>41035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3">
      <c r="A9478">
        <v>9477</v>
      </c>
      <c r="B9478" t="s">
        <v>10647</v>
      </c>
      <c r="C9478">
        <v>2012</v>
      </c>
      <c r="D9478" s="1">
        <v>41060</v>
      </c>
      <c r="E9478" s="1">
        <v>41035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3">
      <c r="A9479">
        <v>9478</v>
      </c>
      <c r="B9479" t="s">
        <v>10647</v>
      </c>
      <c r="C9479">
        <v>2012</v>
      </c>
      <c r="D9479" s="1">
        <v>41060</v>
      </c>
      <c r="E9479" s="1">
        <v>41035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3">
      <c r="A9480">
        <v>9479</v>
      </c>
      <c r="B9480" t="s">
        <v>10648</v>
      </c>
      <c r="C9480">
        <v>2011</v>
      </c>
      <c r="D9480" s="1">
        <v>40733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3">
      <c r="A9481">
        <v>9480</v>
      </c>
      <c r="B9481" t="s">
        <v>10648</v>
      </c>
      <c r="C9481">
        <v>2011</v>
      </c>
      <c r="D9481" s="1">
        <v>40733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3">
      <c r="A9482">
        <v>9481</v>
      </c>
      <c r="B9482" t="s">
        <v>10648</v>
      </c>
      <c r="C9482">
        <v>2011</v>
      </c>
      <c r="D9482" s="1">
        <v>40733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3">
      <c r="A9483">
        <v>9482</v>
      </c>
      <c r="B9483" t="s">
        <v>10650</v>
      </c>
      <c r="C9483">
        <v>2014</v>
      </c>
      <c r="D9483" s="1">
        <v>41831</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3">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3">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3">
      <c r="A9486">
        <v>9485</v>
      </c>
      <c r="B9486" t="s">
        <v>10653</v>
      </c>
      <c r="C9486">
        <v>2013</v>
      </c>
      <c r="D9486" s="1">
        <v>41345</v>
      </c>
      <c r="E9486" s="1">
        <v>41406</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3">
      <c r="A9487">
        <v>9486</v>
      </c>
      <c r="B9487" t="s">
        <v>10653</v>
      </c>
      <c r="C9487">
        <v>2013</v>
      </c>
      <c r="D9487" s="1">
        <v>41345</v>
      </c>
      <c r="E9487" s="1">
        <v>41406</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3">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3">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3">
      <c r="A9490">
        <v>9489</v>
      </c>
      <c r="B9490" t="s">
        <v>10656</v>
      </c>
      <c r="C9490">
        <v>2012</v>
      </c>
      <c r="D9490" s="1">
        <v>40918</v>
      </c>
      <c r="E9490" s="1">
        <v>41009</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3">
      <c r="A9491">
        <v>9490</v>
      </c>
      <c r="B9491" t="s">
        <v>10657</v>
      </c>
      <c r="C9491">
        <v>2013</v>
      </c>
      <c r="D9491" s="1">
        <v>41433</v>
      </c>
      <c r="E9491" s="1">
        <v>41616</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3">
      <c r="A9492">
        <v>9491</v>
      </c>
      <c r="B9492" t="s">
        <v>10658</v>
      </c>
      <c r="C9492">
        <v>2014</v>
      </c>
      <c r="D9492" s="1">
        <v>41730</v>
      </c>
      <c r="E9492" s="1">
        <v>41852</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3">
      <c r="A9493">
        <v>9492</v>
      </c>
      <c r="B9493" t="s">
        <v>10658</v>
      </c>
      <c r="C9493">
        <v>2014</v>
      </c>
      <c r="D9493" s="1">
        <v>41730</v>
      </c>
      <c r="E9493" s="1">
        <v>41852</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3">
      <c r="A9494">
        <v>9493</v>
      </c>
      <c r="B9494" t="s">
        <v>10659</v>
      </c>
      <c r="C9494">
        <v>2014</v>
      </c>
      <c r="D9494" s="1">
        <v>41862</v>
      </c>
      <c r="E9494" s="1">
        <v>41862</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3">
      <c r="A9495">
        <v>9494</v>
      </c>
      <c r="B9495" t="s">
        <v>10660</v>
      </c>
      <c r="C9495">
        <v>2013</v>
      </c>
      <c r="D9495" s="1">
        <v>41334</v>
      </c>
      <c r="E9495" s="1">
        <v>41487</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3">
      <c r="A9496">
        <v>9495</v>
      </c>
      <c r="B9496" t="s">
        <v>10660</v>
      </c>
      <c r="C9496">
        <v>2013</v>
      </c>
      <c r="D9496" s="1">
        <v>41334</v>
      </c>
      <c r="E9496" s="1">
        <v>41487</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3">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3">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3">
      <c r="A9499">
        <v>9498</v>
      </c>
      <c r="B9499" t="s">
        <v>10662</v>
      </c>
      <c r="C9499">
        <v>2014</v>
      </c>
      <c r="D9499" s="1">
        <v>41801</v>
      </c>
      <c r="E9499" s="1">
        <v>41862</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3">
      <c r="A9500">
        <v>9499</v>
      </c>
      <c r="B9500" t="s">
        <v>10662</v>
      </c>
      <c r="C9500">
        <v>2014</v>
      </c>
      <c r="D9500" s="1">
        <v>41801</v>
      </c>
      <c r="E9500" s="1">
        <v>41862</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3">
      <c r="A9501">
        <v>9500</v>
      </c>
      <c r="B9501" t="s">
        <v>10662</v>
      </c>
      <c r="C9501">
        <v>2014</v>
      </c>
      <c r="D9501" s="1">
        <v>41801</v>
      </c>
      <c r="E9501" s="1">
        <v>41862</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3">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3">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3">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3">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3">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3">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3">
      <c r="A9508">
        <v>9507</v>
      </c>
      <c r="B9508" t="s">
        <v>10667</v>
      </c>
      <c r="C9508">
        <v>2011</v>
      </c>
      <c r="D9508" s="1">
        <v>40667</v>
      </c>
      <c r="E9508" s="1">
        <v>40728</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3">
      <c r="A9509">
        <v>9508</v>
      </c>
      <c r="B9509" t="s">
        <v>10667</v>
      </c>
      <c r="C9509">
        <v>2011</v>
      </c>
      <c r="D9509" s="1">
        <v>40667</v>
      </c>
      <c r="E9509" s="1">
        <v>40728</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3">
      <c r="A9510">
        <v>9509</v>
      </c>
      <c r="B9510" t="s">
        <v>10667</v>
      </c>
      <c r="C9510">
        <v>2011</v>
      </c>
      <c r="D9510" s="1">
        <v>40667</v>
      </c>
      <c r="E9510" s="1">
        <v>40728</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3">
      <c r="A9511">
        <v>9510</v>
      </c>
      <c r="B9511" t="s">
        <v>10667</v>
      </c>
      <c r="C9511">
        <v>2011</v>
      </c>
      <c r="D9511" s="1">
        <v>40667</v>
      </c>
      <c r="E9511" s="1">
        <v>40728</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3">
      <c r="A9512">
        <v>9511</v>
      </c>
      <c r="B9512" t="s">
        <v>10668</v>
      </c>
      <c r="C9512">
        <v>2013</v>
      </c>
      <c r="D9512" s="1">
        <v>41463</v>
      </c>
      <c r="E9512" s="1">
        <v>41616</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3">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3">
      <c r="A9514">
        <v>9513</v>
      </c>
      <c r="B9514" t="s">
        <v>10670</v>
      </c>
      <c r="C9514">
        <v>2014</v>
      </c>
      <c r="D9514" s="1">
        <v>41790</v>
      </c>
      <c r="E9514" s="1">
        <v>41735</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3">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3">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3">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3">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3">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3">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3">
      <c r="A9521">
        <v>9520</v>
      </c>
      <c r="B9521" t="s">
        <v>10675</v>
      </c>
      <c r="C9521">
        <v>2014</v>
      </c>
      <c r="D9521" s="1">
        <v>41887</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3">
      <c r="A9522">
        <v>9521</v>
      </c>
      <c r="B9522" t="s">
        <v>10676</v>
      </c>
      <c r="C9522">
        <v>2013</v>
      </c>
      <c r="D9522" s="1">
        <v>41366</v>
      </c>
      <c r="E9522" s="1">
        <v>41519</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3">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3">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3">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3">
      <c r="A9526">
        <v>9525</v>
      </c>
      <c r="B9526" t="s">
        <v>10680</v>
      </c>
      <c r="C9526">
        <v>2014</v>
      </c>
      <c r="D9526" s="1">
        <v>41802</v>
      </c>
      <c r="E9526" s="1">
        <v>41832</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3">
      <c r="A9527">
        <v>9526</v>
      </c>
      <c r="B9527" t="s">
        <v>10680</v>
      </c>
      <c r="C9527">
        <v>2014</v>
      </c>
      <c r="D9527" s="1">
        <v>41802</v>
      </c>
      <c r="E9527" s="1">
        <v>41832</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3">
      <c r="A9528">
        <v>9527</v>
      </c>
      <c r="B9528" t="s">
        <v>10680</v>
      </c>
      <c r="C9528">
        <v>2014</v>
      </c>
      <c r="D9528" s="1">
        <v>41802</v>
      </c>
      <c r="E9528" s="1">
        <v>41832</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3">
      <c r="A9529">
        <v>9528</v>
      </c>
      <c r="B9529" t="s">
        <v>10680</v>
      </c>
      <c r="C9529">
        <v>2014</v>
      </c>
      <c r="D9529" s="1">
        <v>41802</v>
      </c>
      <c r="E9529" s="1">
        <v>41832</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3">
      <c r="A9530">
        <v>9529</v>
      </c>
      <c r="B9530" t="s">
        <v>10680</v>
      </c>
      <c r="C9530">
        <v>2014</v>
      </c>
      <c r="D9530" s="1">
        <v>41802</v>
      </c>
      <c r="E9530" s="1">
        <v>41832</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3">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3">
      <c r="A9532">
        <v>9531</v>
      </c>
      <c r="B9532" t="s">
        <v>10682</v>
      </c>
      <c r="C9532">
        <v>2014</v>
      </c>
      <c r="D9532" s="1">
        <v>41889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3">
      <c r="A9533">
        <v>9532</v>
      </c>
      <c r="B9533" t="s">
        <v>10683</v>
      </c>
      <c r="C9533">
        <v>2014</v>
      </c>
      <c r="D9533" s="1">
        <v>41939</v>
      </c>
      <c r="E9533" s="1">
        <v>41650</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3">
      <c r="A9534">
        <v>9533</v>
      </c>
      <c r="B9534" t="s">
        <v>10684</v>
      </c>
      <c r="C9534">
        <v>2013</v>
      </c>
      <c r="D9534" s="1">
        <v>41575</v>
      </c>
      <c r="E9534" s="1">
        <v>41285</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3">
      <c r="A9535">
        <v>9534</v>
      </c>
      <c r="B9535" t="s">
        <v>10684</v>
      </c>
      <c r="C9535">
        <v>2013</v>
      </c>
      <c r="D9535" s="1">
        <v>41575</v>
      </c>
      <c r="E9535" s="1">
        <v>41285</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3">
      <c r="A9536">
        <v>9535</v>
      </c>
      <c r="B9536" t="s">
        <v>10684</v>
      </c>
      <c r="C9536">
        <v>2013</v>
      </c>
      <c r="D9536" s="1">
        <v>41575</v>
      </c>
      <c r="E9536" s="1">
        <v>41285</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3">
      <c r="A9537">
        <v>9536</v>
      </c>
      <c r="B9537" t="s">
        <v>10684</v>
      </c>
      <c r="C9537">
        <v>2013</v>
      </c>
      <c r="D9537" s="1">
        <v>41575</v>
      </c>
      <c r="E9537" s="1">
        <v>41285</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3">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3">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3">
      <c r="A9540">
        <v>9539</v>
      </c>
      <c r="B9540" t="s">
        <v>10687</v>
      </c>
      <c r="C9540">
        <v>2014</v>
      </c>
      <c r="D9540" s="1">
        <v>41860</v>
      </c>
      <c r="E9540" s="1">
        <v>41921</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3">
      <c r="A9541">
        <v>9540</v>
      </c>
      <c r="B9541" t="s">
        <v>10687</v>
      </c>
      <c r="C9541">
        <v>2014</v>
      </c>
      <c r="D9541" s="1">
        <v>41860</v>
      </c>
      <c r="E9541" s="1">
        <v>41921</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3">
      <c r="A9542">
        <v>9541</v>
      </c>
      <c r="B9542" t="s">
        <v>10688</v>
      </c>
      <c r="C9542">
        <v>2012</v>
      </c>
      <c r="D9542" s="1">
        <v>41218</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3">
      <c r="A9543">
        <v>9542</v>
      </c>
      <c r="B9543" t="s">
        <v>10689</v>
      </c>
      <c r="C9543">
        <v>2012</v>
      </c>
      <c r="D9543" s="1">
        <v>41068</v>
      </c>
      <c r="E9543" s="1">
        <v>41190</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3">
      <c r="A9544">
        <v>9543</v>
      </c>
      <c r="B9544" t="s">
        <v>10689</v>
      </c>
      <c r="C9544">
        <v>2012</v>
      </c>
      <c r="D9544" s="1">
        <v>41068</v>
      </c>
      <c r="E9544" s="1">
        <v>41190</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3">
      <c r="A9545">
        <v>9544</v>
      </c>
      <c r="B9545" t="s">
        <v>10689</v>
      </c>
      <c r="C9545">
        <v>2012</v>
      </c>
      <c r="D9545" s="1">
        <v>41068</v>
      </c>
      <c r="E9545" s="1">
        <v>41190</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3">
      <c r="A9546">
        <v>9545</v>
      </c>
      <c r="B9546" t="s">
        <v>10689</v>
      </c>
      <c r="C9546">
        <v>2012</v>
      </c>
      <c r="D9546" s="1">
        <v>41068</v>
      </c>
      <c r="E9546" s="1">
        <v>41190</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3">
      <c r="A9547">
        <v>9546</v>
      </c>
      <c r="B9547" t="s">
        <v>10690</v>
      </c>
      <c r="C9547">
        <v>2011</v>
      </c>
      <c r="D9547" s="1">
        <v>40845</v>
      </c>
      <c r="E9547" s="1">
        <v>40585</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3">
      <c r="A9548">
        <v>9547</v>
      </c>
      <c r="B9548" t="s">
        <v>10690</v>
      </c>
      <c r="C9548">
        <v>2011</v>
      </c>
      <c r="D9548" s="1">
        <v>40845</v>
      </c>
      <c r="E9548" s="1">
        <v>40585</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3">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3">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3">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3">
      <c r="A9552">
        <v>9551</v>
      </c>
      <c r="B9552" t="s">
        <v>10692</v>
      </c>
      <c r="C9552">
        <v>2012</v>
      </c>
      <c r="D9552" s="1">
        <v>40973</v>
      </c>
      <c r="E9552" s="1">
        <v>41065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3">
      <c r="A9553">
        <v>9552</v>
      </c>
      <c r="B9553" t="s">
        <v>10693</v>
      </c>
      <c r="C9553">
        <v>2012</v>
      </c>
      <c r="D9553" s="1">
        <v>41193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3">
      <c r="A9554">
        <v>9553</v>
      </c>
      <c r="B9554" t="s">
        <v>10694</v>
      </c>
      <c r="C9554">
        <v>2012</v>
      </c>
      <c r="D9554" s="1">
        <v>41059</v>
      </c>
      <c r="E9554" s="1">
        <v>40974</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3">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3">
      <c r="A9556">
        <v>9555</v>
      </c>
      <c r="B9556" t="s">
        <v>10696</v>
      </c>
      <c r="C9556">
        <v>2012</v>
      </c>
      <c r="D9556" s="1">
        <v>41241</v>
      </c>
      <c r="E9556" s="1">
        <v>40951</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3">
      <c r="A9557">
        <v>9556</v>
      </c>
      <c r="B9557" t="s">
        <v>10696</v>
      </c>
      <c r="C9557">
        <v>2012</v>
      </c>
      <c r="D9557" s="1">
        <v>41241</v>
      </c>
      <c r="E9557" s="1">
        <v>40951</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3">
      <c r="A9558">
        <v>9557</v>
      </c>
      <c r="B9558" t="s">
        <v>10697</v>
      </c>
      <c r="C9558">
        <v>2012</v>
      </c>
      <c r="D9558" s="1">
        <v>40980</v>
      </c>
      <c r="E9558" s="1">
        <v>41041</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3">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3">
      <c r="A9560">
        <v>9559</v>
      </c>
      <c r="B9560" t="s">
        <v>10699</v>
      </c>
      <c r="C9560">
        <v>2013</v>
      </c>
      <c r="D9560" s="1">
        <v>41369</v>
      </c>
      <c r="E9560" s="1">
        <v>41430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3">
      <c r="A9561">
        <v>9560</v>
      </c>
      <c r="B9561" t="s">
        <v>10699</v>
      </c>
      <c r="C9561">
        <v>2013</v>
      </c>
      <c r="D9561" s="1">
        <v>41369</v>
      </c>
      <c r="E9561" s="1">
        <v>41430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3">
      <c r="A9562">
        <v>9561</v>
      </c>
      <c r="B9562" t="s">
        <v>10699</v>
      </c>
      <c r="C9562">
        <v>2013</v>
      </c>
      <c r="D9562" s="1">
        <v>41369</v>
      </c>
      <c r="E9562" s="1">
        <v>41430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3">
      <c r="A9563">
        <v>9562</v>
      </c>
      <c r="B9563" t="s">
        <v>10699</v>
      </c>
      <c r="C9563">
        <v>2013</v>
      </c>
      <c r="D9563" s="1">
        <v>41369</v>
      </c>
      <c r="E9563" s="1">
        <v>41430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3">
      <c r="A9564">
        <v>9563</v>
      </c>
      <c r="B9564" t="s">
        <v>10699</v>
      </c>
      <c r="C9564">
        <v>2013</v>
      </c>
      <c r="D9564" s="1">
        <v>41369</v>
      </c>
      <c r="E9564" s="1">
        <v>41430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3">
      <c r="A9565">
        <v>9564</v>
      </c>
      <c r="B9565" t="s">
        <v>10699</v>
      </c>
      <c r="C9565">
        <v>2013</v>
      </c>
      <c r="D9565" s="1">
        <v>41369</v>
      </c>
      <c r="E9565" s="1">
        <v>41430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3">
      <c r="A9566">
        <v>9565</v>
      </c>
      <c r="B9566" t="s">
        <v>10704</v>
      </c>
      <c r="C9566">
        <v>2012</v>
      </c>
      <c r="D9566" s="1">
        <v>40914</v>
      </c>
      <c r="E9566" s="1">
        <v>41127</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3">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3">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3">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3">
      <c r="A9570">
        <v>9569</v>
      </c>
      <c r="B9570" t="s">
        <v>10706</v>
      </c>
      <c r="C9570">
        <v>2014</v>
      </c>
      <c r="D9570" s="1">
        <v>41797</v>
      </c>
      <c r="E9570" s="1">
        <v>41858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3">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3">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3">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3">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3">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3">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3">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3">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3">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3">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3">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3">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3">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3">
      <c r="A9584">
        <v>9583</v>
      </c>
      <c r="B9584" t="s">
        <v>10711</v>
      </c>
      <c r="C9584">
        <v>2013</v>
      </c>
      <c r="D9584" s="1">
        <v>41492</v>
      </c>
      <c r="E9584" s="1">
        <v>41614</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3">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3">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3">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3">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3">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3">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3">
      <c r="A9591">
        <v>9590</v>
      </c>
      <c r="B9591" t="s">
        <v>10718</v>
      </c>
      <c r="C9591">
        <v>2011</v>
      </c>
      <c r="D9591" s="1">
        <v>40852</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3">
      <c r="A9592">
        <v>9591</v>
      </c>
      <c r="B9592" t="s">
        <v>10718</v>
      </c>
      <c r="C9592">
        <v>2011</v>
      </c>
      <c r="D9592" s="1">
        <v>40852</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3">
      <c r="A9593">
        <v>9592</v>
      </c>
      <c r="B9593" t="s">
        <v>10719</v>
      </c>
      <c r="C9593">
        <v>2013</v>
      </c>
      <c r="D9593" s="1">
        <v>41484</v>
      </c>
      <c r="E9593" s="1">
        <v>41313</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3">
      <c r="A9594">
        <v>9593</v>
      </c>
      <c r="B9594" t="s">
        <v>10719</v>
      </c>
      <c r="C9594">
        <v>2013</v>
      </c>
      <c r="D9594" s="1">
        <v>41484</v>
      </c>
      <c r="E9594" s="1">
        <v>41313</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3">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3">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3">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3">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3">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3">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3">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3">
      <c r="A9602">
        <v>9601</v>
      </c>
      <c r="B9602" t="s">
        <v>10724</v>
      </c>
      <c r="C9602">
        <v>2014</v>
      </c>
      <c r="D9602" s="1">
        <v>41887</v>
      </c>
      <c r="E9602" s="1">
        <v>41978</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3">
      <c r="A9603">
        <v>9602</v>
      </c>
      <c r="B9603" t="s">
        <v>10725</v>
      </c>
      <c r="C9603">
        <v>2013</v>
      </c>
      <c r="D9603" s="1">
        <v>41403</v>
      </c>
      <c r="E9603" s="1">
        <v>41556</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3">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3">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3">
      <c r="A9606">
        <v>9605</v>
      </c>
      <c r="B9606" t="s">
        <v>10728</v>
      </c>
      <c r="C9606">
        <v>2012</v>
      </c>
      <c r="D9606" s="1">
        <v>40950</v>
      </c>
      <c r="E9606" s="1">
        <v>41040</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3">
      <c r="A9607">
        <v>9606</v>
      </c>
      <c r="B9607" t="s">
        <v>10731</v>
      </c>
      <c r="C9607">
        <v>2014</v>
      </c>
      <c r="D9607" s="1">
        <v>41770</v>
      </c>
      <c r="E9607" s="1">
        <v>41923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3">
      <c r="A9608">
        <v>9607</v>
      </c>
      <c r="B9608" t="s">
        <v>10731</v>
      </c>
      <c r="C9608">
        <v>2014</v>
      </c>
      <c r="D9608" s="1">
        <v>41770</v>
      </c>
      <c r="E9608" s="1">
        <v>41923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3">
      <c r="A9609">
        <v>9608</v>
      </c>
      <c r="B9609" t="s">
        <v>10732</v>
      </c>
      <c r="C9609">
        <v>2014</v>
      </c>
      <c r="D9609" s="1">
        <v>41802</v>
      </c>
      <c r="E9609" s="1">
        <v>41894</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3">
      <c r="A9610">
        <v>9609</v>
      </c>
      <c r="B9610" t="s">
        <v>10732</v>
      </c>
      <c r="C9610">
        <v>2014</v>
      </c>
      <c r="D9610" s="1">
        <v>41802</v>
      </c>
      <c r="E9610" s="1">
        <v>41894</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3">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3">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3">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3">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3">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3">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3">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3">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3">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3">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3">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3">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3">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3">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3">
      <c r="A9625">
        <v>9624</v>
      </c>
      <c r="B9625" t="s">
        <v>10740</v>
      </c>
      <c r="C9625">
        <v>2014</v>
      </c>
      <c r="D9625" s="1">
        <v>41820</v>
      </c>
      <c r="E9625" s="1">
        <v>41646</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3">
      <c r="A9626">
        <v>9625</v>
      </c>
      <c r="B9626" t="s">
        <v>10740</v>
      </c>
      <c r="C9626">
        <v>2014</v>
      </c>
      <c r="D9626" s="1">
        <v>41820</v>
      </c>
      <c r="E9626" s="1">
        <v>41646</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3">
      <c r="A9627">
        <v>9626</v>
      </c>
      <c r="B9627" t="s">
        <v>10740</v>
      </c>
      <c r="C9627">
        <v>2014</v>
      </c>
      <c r="D9627" s="1">
        <v>41820</v>
      </c>
      <c r="E9627" s="1">
        <v>41646</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3">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3">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3">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3">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3">
      <c r="A9632">
        <v>9631</v>
      </c>
      <c r="B9632" t="s">
        <v>10744</v>
      </c>
      <c r="C9632">
        <v>2013</v>
      </c>
      <c r="D9632" s="1">
        <v>41280</v>
      </c>
      <c r="E9632" s="1">
        <v>41461</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3">
      <c r="A9633">
        <v>9632</v>
      </c>
      <c r="B9633" t="s">
        <v>10744</v>
      </c>
      <c r="C9633">
        <v>2013</v>
      </c>
      <c r="D9633" s="1">
        <v>41280</v>
      </c>
      <c r="E9633" s="1">
        <v>41461</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3">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3">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3">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3">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3">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3">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3">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3">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3">
      <c r="A9642">
        <v>9641</v>
      </c>
      <c r="B9642" t="s">
        <v>10750</v>
      </c>
      <c r="C9642">
        <v>2011</v>
      </c>
      <c r="D9642" s="1">
        <v>40727</v>
      </c>
      <c r="E9642" s="1">
        <v>40880</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3">
      <c r="A9643">
        <v>9642</v>
      </c>
      <c r="B9643" t="s">
        <v>10750</v>
      </c>
      <c r="C9643">
        <v>2011</v>
      </c>
      <c r="D9643" s="1">
        <v>40727</v>
      </c>
      <c r="E9643" s="1">
        <v>40880</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3">
      <c r="A9644">
        <v>9643</v>
      </c>
      <c r="B9644" t="s">
        <v>10750</v>
      </c>
      <c r="C9644">
        <v>2011</v>
      </c>
      <c r="D9644" s="1">
        <v>40727</v>
      </c>
      <c r="E9644" s="1">
        <v>40880</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3">
      <c r="A9645">
        <v>9644</v>
      </c>
      <c r="B9645" t="s">
        <v>10750</v>
      </c>
      <c r="C9645">
        <v>2011</v>
      </c>
      <c r="D9645" s="1">
        <v>40727</v>
      </c>
      <c r="E9645" s="1">
        <v>40880</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3">
      <c r="A9646">
        <v>9645</v>
      </c>
      <c r="B9646" t="s">
        <v>10751</v>
      </c>
      <c r="C9646">
        <v>2014</v>
      </c>
      <c r="D9646" s="1">
        <v>41888</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3">
      <c r="A9647">
        <v>9646</v>
      </c>
      <c r="B9647" t="s">
        <v>10751</v>
      </c>
      <c r="C9647">
        <v>2014</v>
      </c>
      <c r="D9647" s="1">
        <v>41888</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3">
      <c r="A9648">
        <v>9647</v>
      </c>
      <c r="B9648" t="s">
        <v>10751</v>
      </c>
      <c r="C9648">
        <v>2014</v>
      </c>
      <c r="D9648" s="1">
        <v>41888</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3">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3">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3">
      <c r="A9651">
        <v>9650</v>
      </c>
      <c r="B9651" t="s">
        <v>10754</v>
      </c>
      <c r="C9651">
        <v>2013</v>
      </c>
      <c r="D9651" s="1">
        <v>41605</v>
      </c>
      <c r="E9651" s="1">
        <v>41286</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3">
      <c r="A9652">
        <v>9651</v>
      </c>
      <c r="B9652" t="s">
        <v>10754</v>
      </c>
      <c r="C9652">
        <v>2013</v>
      </c>
      <c r="D9652" s="1">
        <v>41605</v>
      </c>
      <c r="E9652" s="1">
        <v>41286</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3">
      <c r="A9653">
        <v>9652</v>
      </c>
      <c r="B9653" t="s">
        <v>10754</v>
      </c>
      <c r="C9653">
        <v>2013</v>
      </c>
      <c r="D9653" s="1">
        <v>41605</v>
      </c>
      <c r="E9653" s="1">
        <v>41286</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3">
      <c r="A9654">
        <v>9653</v>
      </c>
      <c r="B9654" t="s">
        <v>10754</v>
      </c>
      <c r="C9654">
        <v>2013</v>
      </c>
      <c r="D9654" s="1">
        <v>41605</v>
      </c>
      <c r="E9654" s="1">
        <v>41286</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3">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3">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3">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3">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3">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3">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3">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3">
      <c r="A9662">
        <v>9661</v>
      </c>
      <c r="B9662" t="s">
        <v>10758</v>
      </c>
      <c r="C9662">
        <v>2013</v>
      </c>
      <c r="D9662" s="1">
        <v>41461</v>
      </c>
      <c r="E9662" s="1">
        <v>41614</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3">
      <c r="A9663">
        <v>9662</v>
      </c>
      <c r="B9663" t="s">
        <v>10758</v>
      </c>
      <c r="C9663">
        <v>2013</v>
      </c>
      <c r="D9663" s="1">
        <v>41461</v>
      </c>
      <c r="E9663" s="1">
        <v>41614</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3">
      <c r="A9664">
        <v>9663</v>
      </c>
      <c r="B9664" t="s">
        <v>10758</v>
      </c>
      <c r="C9664">
        <v>2013</v>
      </c>
      <c r="D9664" s="1">
        <v>41461</v>
      </c>
      <c r="E9664" s="1">
        <v>41614</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3">
      <c r="A9665">
        <v>9664</v>
      </c>
      <c r="B9665" t="s">
        <v>10759</v>
      </c>
      <c r="C9665">
        <v>2014</v>
      </c>
      <c r="D9665" s="1">
        <v>41648</v>
      </c>
      <c r="E9665" s="1">
        <v>41799</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3">
      <c r="A9666">
        <v>9665</v>
      </c>
      <c r="B9666" t="s">
        <v>10760</v>
      </c>
      <c r="C9666">
        <v>2012</v>
      </c>
      <c r="D9666" s="1">
        <v>41102</v>
      </c>
      <c r="E9666" s="1">
        <v>41102</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3">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3">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3">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3">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3">
      <c r="A9671">
        <v>9670</v>
      </c>
      <c r="B9671" t="s">
        <v>10764</v>
      </c>
      <c r="C9671">
        <v>2014</v>
      </c>
      <c r="D9671" s="1">
        <v>41702</v>
      </c>
      <c r="E9671" s="1">
        <v>41824</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3">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3">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3">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3">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3">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3">
      <c r="A9677">
        <v>9676</v>
      </c>
      <c r="B9677" t="s">
        <v>10771</v>
      </c>
      <c r="C9677">
        <v>2013</v>
      </c>
      <c r="D9677" s="1">
        <v>41460</v>
      </c>
      <c r="E9677" s="1">
        <v>41583</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3">
      <c r="A9678">
        <v>9677</v>
      </c>
      <c r="B9678" t="s">
        <v>10772</v>
      </c>
      <c r="C9678">
        <v>2011</v>
      </c>
      <c r="D9678" s="1">
        <v>40875</v>
      </c>
      <c r="E9678" s="1">
        <v>40614</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3">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3">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3">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3">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3">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3">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3">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3">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3">
      <c r="A9687">
        <v>9686</v>
      </c>
      <c r="B9687" t="s">
        <v>10776</v>
      </c>
      <c r="C9687">
        <v>2014</v>
      </c>
      <c r="D9687" s="1">
        <v>41699</v>
      </c>
      <c r="E9687" s="1">
        <v>41760</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3">
      <c r="A9688">
        <v>9687</v>
      </c>
      <c r="B9688" t="s">
        <v>10777</v>
      </c>
      <c r="C9688">
        <v>2014</v>
      </c>
      <c r="D9688" s="1">
        <v>41790</v>
      </c>
      <c r="E9688" s="1">
        <v>41735</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3">
      <c r="A9689">
        <v>9688</v>
      </c>
      <c r="B9689" t="s">
        <v>10778</v>
      </c>
      <c r="C9689">
        <v>2014</v>
      </c>
      <c r="D9689" s="1">
        <v>41649</v>
      </c>
      <c r="E9689" s="1">
        <v>41830</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3">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3">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3">
      <c r="A9692">
        <v>9691</v>
      </c>
      <c r="B9692" t="s">
        <v>10780</v>
      </c>
      <c r="C9692">
        <v>2014</v>
      </c>
      <c r="D9692" s="1">
        <v>41763</v>
      </c>
      <c r="E9692" s="1">
        <v>41794</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3">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3">
      <c r="A9694">
        <v>9693</v>
      </c>
      <c r="B9694" t="s">
        <v>10782</v>
      </c>
      <c r="C9694">
        <v>2012</v>
      </c>
      <c r="D9694" s="1">
        <v>41149</v>
      </c>
      <c r="E9694" s="1">
        <v>40948</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3">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3">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3">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3">
      <c r="A9698">
        <v>9697</v>
      </c>
      <c r="B9698" t="s">
        <v>10785</v>
      </c>
      <c r="C9698">
        <v>2011</v>
      </c>
      <c r="D9698" s="1">
        <v>40822</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3">
      <c r="A9699">
        <v>9698</v>
      </c>
      <c r="B9699" t="s">
        <v>10786</v>
      </c>
      <c r="C9699">
        <v>2013</v>
      </c>
      <c r="D9699" s="1">
        <v>41611</v>
      </c>
      <c r="E9699" s="1">
        <v>41611</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3">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3">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3">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3">
      <c r="A9703">
        <v>9702</v>
      </c>
      <c r="B9703" t="s">
        <v>10788</v>
      </c>
      <c r="C9703">
        <v>2013</v>
      </c>
      <c r="D9703" s="1">
        <v>41578</v>
      </c>
      <c r="E9703" s="1">
        <v>41405</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3">
      <c r="A9704">
        <v>9703</v>
      </c>
      <c r="B9704" t="s">
        <v>10790</v>
      </c>
      <c r="C9704">
        <v>2014</v>
      </c>
      <c r="D9704" s="1">
        <v>41647</v>
      </c>
      <c r="E9704" s="1">
        <v>41767</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3">
      <c r="A9705">
        <v>9704</v>
      </c>
      <c r="B9705" t="s">
        <v>10790</v>
      </c>
      <c r="C9705">
        <v>2014</v>
      </c>
      <c r="D9705" s="1">
        <v>41647</v>
      </c>
      <c r="E9705" s="1">
        <v>41767</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3">
      <c r="A9706">
        <v>9705</v>
      </c>
      <c r="B9706" t="s">
        <v>10790</v>
      </c>
      <c r="C9706">
        <v>2014</v>
      </c>
      <c r="D9706" s="1">
        <v>41647</v>
      </c>
      <c r="E9706" s="1">
        <v>41767</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3">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3">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3">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3">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3">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3">
      <c r="A9712">
        <v>9711</v>
      </c>
      <c r="B9712" t="s">
        <v>10793</v>
      </c>
      <c r="C9712">
        <v>2011</v>
      </c>
      <c r="D9712" s="1">
        <v>40674</v>
      </c>
      <c r="E9712" s="1">
        <v>40827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3">
      <c r="A9713">
        <v>9712</v>
      </c>
      <c r="B9713" t="s">
        <v>10793</v>
      </c>
      <c r="C9713">
        <v>2011</v>
      </c>
      <c r="D9713" s="1">
        <v>40674</v>
      </c>
      <c r="E9713" s="1">
        <v>40827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3">
      <c r="A9714">
        <v>9713</v>
      </c>
      <c r="B9714" t="s">
        <v>10793</v>
      </c>
      <c r="C9714">
        <v>2011</v>
      </c>
      <c r="D9714" s="1">
        <v>40674</v>
      </c>
      <c r="E9714" s="1">
        <v>40827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3">
      <c r="A9715">
        <v>9714</v>
      </c>
      <c r="B9715" t="s">
        <v>10793</v>
      </c>
      <c r="C9715">
        <v>2011</v>
      </c>
      <c r="D9715" s="1">
        <v>40674</v>
      </c>
      <c r="E9715" s="1">
        <v>40827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3">
      <c r="A9716">
        <v>9715</v>
      </c>
      <c r="B9716" t="s">
        <v>10793</v>
      </c>
      <c r="C9716">
        <v>2011</v>
      </c>
      <c r="D9716" s="1">
        <v>40674</v>
      </c>
      <c r="E9716" s="1">
        <v>40827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3">
      <c r="A9717">
        <v>9716</v>
      </c>
      <c r="B9717" t="s">
        <v>10794</v>
      </c>
      <c r="C9717">
        <v>2013</v>
      </c>
      <c r="D9717" s="1">
        <v>41497</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3">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3">
      <c r="A9719">
        <v>9718</v>
      </c>
      <c r="B9719" t="s">
        <v>10796</v>
      </c>
      <c r="C9719">
        <v>2013</v>
      </c>
      <c r="D9719" s="1">
        <v>41425</v>
      </c>
      <c r="E9719" s="1">
        <v>41280</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3">
      <c r="A9720">
        <v>9719</v>
      </c>
      <c r="B9720" t="s">
        <v>10796</v>
      </c>
      <c r="C9720">
        <v>2013</v>
      </c>
      <c r="D9720" s="1">
        <v>41425</v>
      </c>
      <c r="E9720" s="1">
        <v>41280</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3">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3">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3">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3">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3">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3">
      <c r="A9726">
        <v>9725</v>
      </c>
      <c r="B9726" t="s">
        <v>10801</v>
      </c>
      <c r="C9726">
        <v>2012</v>
      </c>
      <c r="D9726" s="1">
        <v>41041</v>
      </c>
      <c r="E9726" s="1">
        <v>41225</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3">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3">
      <c r="A9728">
        <v>9727</v>
      </c>
      <c r="B9728" t="s">
        <v>10803</v>
      </c>
      <c r="C9728">
        <v>2014</v>
      </c>
      <c r="D9728" s="1">
        <v>41710</v>
      </c>
      <c r="E9728" s="1">
        <v>41771</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3">
      <c r="A9729">
        <v>9728</v>
      </c>
      <c r="B9729" t="s">
        <v>10803</v>
      </c>
      <c r="C9729">
        <v>2014</v>
      </c>
      <c r="D9729" s="1">
        <v>41710</v>
      </c>
      <c r="E9729" s="1">
        <v>41771</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3">
      <c r="A9730">
        <v>9729</v>
      </c>
      <c r="B9730" t="s">
        <v>10803</v>
      </c>
      <c r="C9730">
        <v>2014</v>
      </c>
      <c r="D9730" s="1">
        <v>41710</v>
      </c>
      <c r="E9730" s="1">
        <v>41771</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3">
      <c r="A9731">
        <v>9730</v>
      </c>
      <c r="B9731" t="s">
        <v>10804</v>
      </c>
      <c r="C9731">
        <v>2011</v>
      </c>
      <c r="D9731" s="1">
        <v>40815</v>
      </c>
      <c r="E9731" s="1">
        <v>40643</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3">
      <c r="A9732">
        <v>9731</v>
      </c>
      <c r="B9732" t="s">
        <v>10804</v>
      </c>
      <c r="C9732">
        <v>2011</v>
      </c>
      <c r="D9732" s="1">
        <v>40815</v>
      </c>
      <c r="E9732" s="1">
        <v>40643</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3">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3">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3">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3">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3">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3">
      <c r="A9738">
        <v>9737</v>
      </c>
      <c r="B9738" t="s">
        <v>10808</v>
      </c>
      <c r="C9738">
        <v>2012</v>
      </c>
      <c r="D9738" s="1">
        <v>41089</v>
      </c>
      <c r="E9738" s="1">
        <v>40975</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3">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3">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3">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3">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3">
      <c r="A9743">
        <v>9742</v>
      </c>
      <c r="B9743" t="s">
        <v>10810</v>
      </c>
      <c r="C9743">
        <v>2012</v>
      </c>
      <c r="D9743" s="1">
        <v>41132</v>
      </c>
      <c r="E9743" s="1">
        <v>41254</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3">
      <c r="A9744">
        <v>9743</v>
      </c>
      <c r="B9744" t="s">
        <v>10811</v>
      </c>
      <c r="C9744">
        <v>2014</v>
      </c>
      <c r="D9744" s="1">
        <v>41972</v>
      </c>
      <c r="E9744" s="1">
        <v>41710</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3">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3">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3">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3">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3">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3">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3">
      <c r="A9751">
        <v>9750</v>
      </c>
      <c r="B9751" t="s">
        <v>10816</v>
      </c>
      <c r="C9751">
        <v>2013</v>
      </c>
      <c r="D9751" s="1">
        <v>41397</v>
      </c>
      <c r="E9751" s="1">
        <v>41520</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3">
      <c r="A9752">
        <v>9751</v>
      </c>
      <c r="B9752" t="s">
        <v>10817</v>
      </c>
      <c r="C9752">
        <v>2013</v>
      </c>
      <c r="D9752" s="1">
        <v>41618</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3">
      <c r="A9753">
        <v>9752</v>
      </c>
      <c r="B9753" t="s">
        <v>10817</v>
      </c>
      <c r="C9753">
        <v>2013</v>
      </c>
      <c r="D9753" s="1">
        <v>41618</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3">
      <c r="A9754">
        <v>9753</v>
      </c>
      <c r="B9754" t="s">
        <v>10818</v>
      </c>
      <c r="C9754">
        <v>2013</v>
      </c>
      <c r="D9754" s="1">
        <v>41312</v>
      </c>
      <c r="E9754" s="1">
        <v>41340</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3">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3">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3">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3">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3">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3">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3">
      <c r="A9761">
        <v>9760</v>
      </c>
      <c r="B9761" t="s">
        <v>10820</v>
      </c>
      <c r="C9761">
        <v>2013</v>
      </c>
      <c r="D9761" s="1">
        <v>41285</v>
      </c>
      <c r="E9761" s="1">
        <v>41436</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3">
      <c r="A9762">
        <v>9761</v>
      </c>
      <c r="B9762" t="s">
        <v>10821</v>
      </c>
      <c r="C9762">
        <v>2014</v>
      </c>
      <c r="D9762" s="1">
        <v>41770</v>
      </c>
      <c r="E9762" s="1">
        <v>41893</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3">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3">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3">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3">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3">
      <c r="A9767">
        <v>9766</v>
      </c>
      <c r="B9767" t="s">
        <v>10825</v>
      </c>
      <c r="C9767">
        <v>2014</v>
      </c>
      <c r="D9767" s="1">
        <v>41642</v>
      </c>
      <c r="E9767" s="1">
        <v>41823</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3">
      <c r="A9768">
        <v>9767</v>
      </c>
      <c r="B9768" t="s">
        <v>10825</v>
      </c>
      <c r="C9768">
        <v>2014</v>
      </c>
      <c r="D9768" s="1">
        <v>41642</v>
      </c>
      <c r="E9768" s="1">
        <v>41823</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3">
      <c r="A9769">
        <v>9768</v>
      </c>
      <c r="B9769" t="s">
        <v>10826</v>
      </c>
      <c r="C9769">
        <v>2014</v>
      </c>
      <c r="D9769" s="1">
        <v>41924</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3">
      <c r="A9770">
        <v>9769</v>
      </c>
      <c r="B9770" t="s">
        <v>10827</v>
      </c>
      <c r="C9770">
        <v>2014</v>
      </c>
      <c r="D9770" s="1">
        <v>41863</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3">
      <c r="A9771">
        <v>9770</v>
      </c>
      <c r="B9771" t="s">
        <v>10828</v>
      </c>
      <c r="C9771">
        <v>2013</v>
      </c>
      <c r="D9771" s="1">
        <v>41603</v>
      </c>
      <c r="E9771" s="1">
        <v>41286</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3">
      <c r="A9772">
        <v>9771</v>
      </c>
      <c r="B9772" t="s">
        <v>10828</v>
      </c>
      <c r="C9772">
        <v>2013</v>
      </c>
      <c r="D9772" s="1">
        <v>41603</v>
      </c>
      <c r="E9772" s="1">
        <v>41286</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3">
      <c r="A9773">
        <v>9772</v>
      </c>
      <c r="B9773" t="s">
        <v>10828</v>
      </c>
      <c r="C9773">
        <v>2013</v>
      </c>
      <c r="D9773" s="1">
        <v>41603</v>
      </c>
      <c r="E9773" s="1">
        <v>41286</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3">
      <c r="A9774">
        <v>9773</v>
      </c>
      <c r="B9774" t="s">
        <v>10829</v>
      </c>
      <c r="C9774">
        <v>2013</v>
      </c>
      <c r="D9774" s="1">
        <v>41371</v>
      </c>
      <c r="E9774" s="1">
        <v>41371</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3">
      <c r="A9775">
        <v>9774</v>
      </c>
      <c r="B9775" t="s">
        <v>10830</v>
      </c>
      <c r="C9775">
        <v>2013</v>
      </c>
      <c r="D9775" s="1">
        <v>41452</v>
      </c>
      <c r="E9775" s="1">
        <v>41371</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3">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3">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3">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3">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3">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3">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3">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3">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3">
      <c r="A9784">
        <v>9783</v>
      </c>
      <c r="B9784" t="s">
        <v>10833</v>
      </c>
      <c r="C9784">
        <v>2012</v>
      </c>
      <c r="D9784" s="1">
        <v>41060</v>
      </c>
      <c r="E9784" s="1">
        <v>40945</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3">
      <c r="A9785">
        <v>9784</v>
      </c>
      <c r="B9785" t="s">
        <v>10833</v>
      </c>
      <c r="C9785">
        <v>2012</v>
      </c>
      <c r="D9785" s="1">
        <v>41060</v>
      </c>
      <c r="E9785" s="1">
        <v>40945</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3">
      <c r="A9786">
        <v>9785</v>
      </c>
      <c r="B9786" t="s">
        <v>10833</v>
      </c>
      <c r="C9786">
        <v>2012</v>
      </c>
      <c r="D9786" s="1">
        <v>41060</v>
      </c>
      <c r="E9786" s="1">
        <v>40945</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3">
      <c r="A9787">
        <v>9786</v>
      </c>
      <c r="B9787" t="s">
        <v>10834</v>
      </c>
      <c r="C9787">
        <v>2012</v>
      </c>
      <c r="D9787" s="1">
        <v>41157</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3">
      <c r="A9788">
        <v>9787</v>
      </c>
      <c r="B9788" t="s">
        <v>10835</v>
      </c>
      <c r="C9788">
        <v>2011</v>
      </c>
      <c r="D9788" s="1">
        <v>40674</v>
      </c>
      <c r="E9788" s="1">
        <v>40674</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3">
      <c r="A9789">
        <v>9788</v>
      </c>
      <c r="B9789" t="s">
        <v>10836</v>
      </c>
      <c r="C9789">
        <v>2014</v>
      </c>
      <c r="D9789" s="1">
        <v>41726</v>
      </c>
      <c r="E9789" s="1">
        <v>41674</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3">
      <c r="A9790">
        <v>9789</v>
      </c>
      <c r="B9790" t="s">
        <v>10836</v>
      </c>
      <c r="C9790">
        <v>2014</v>
      </c>
      <c r="D9790" s="1">
        <v>41726</v>
      </c>
      <c r="E9790" s="1">
        <v>41674</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3">
      <c r="A9791">
        <v>9790</v>
      </c>
      <c r="B9791" t="s">
        <v>10836</v>
      </c>
      <c r="C9791">
        <v>2014</v>
      </c>
      <c r="D9791" s="1">
        <v>41726</v>
      </c>
      <c r="E9791" s="1">
        <v>41674</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3">
      <c r="A9792">
        <v>9791</v>
      </c>
      <c r="B9792" t="s">
        <v>10836</v>
      </c>
      <c r="C9792">
        <v>2014</v>
      </c>
      <c r="D9792" s="1">
        <v>41726</v>
      </c>
      <c r="E9792" s="1">
        <v>41674</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3">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3">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3">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3">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3">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3">
      <c r="A9798">
        <v>9797</v>
      </c>
      <c r="B9798" t="s">
        <v>10839</v>
      </c>
      <c r="C9798">
        <v>2012</v>
      </c>
      <c r="D9798" s="1">
        <v>41244</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3">
      <c r="A9799">
        <v>9798</v>
      </c>
      <c r="B9799" t="s">
        <v>10839</v>
      </c>
      <c r="C9799">
        <v>2012</v>
      </c>
      <c r="D9799" s="1">
        <v>41244</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3">
      <c r="A9800">
        <v>9799</v>
      </c>
      <c r="B9800" t="s">
        <v>10839</v>
      </c>
      <c r="C9800">
        <v>2012</v>
      </c>
      <c r="D9800" s="1">
        <v>41244</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3">
      <c r="A9801">
        <v>9800</v>
      </c>
      <c r="B9801" t="s">
        <v>10839</v>
      </c>
      <c r="C9801">
        <v>2012</v>
      </c>
      <c r="D9801" s="1">
        <v>41244</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3">
      <c r="A9802">
        <v>9801</v>
      </c>
      <c r="B9802" t="s">
        <v>10839</v>
      </c>
      <c r="C9802">
        <v>2012</v>
      </c>
      <c r="D9802" s="1">
        <v>41244</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3">
      <c r="A9803">
        <v>9802</v>
      </c>
      <c r="B9803" t="s">
        <v>10840</v>
      </c>
      <c r="C9803">
        <v>2014</v>
      </c>
      <c r="D9803" s="1">
        <v>41912</v>
      </c>
      <c r="E9803" s="1">
        <v>41830</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3">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3">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3">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3">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3">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3">
      <c r="A9809">
        <v>9808</v>
      </c>
      <c r="B9809" t="s">
        <v>10844</v>
      </c>
      <c r="C9809">
        <v>2014</v>
      </c>
      <c r="D9809" s="1">
        <v>41848</v>
      </c>
      <c r="E9809" s="1">
        <v>41678</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3">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3">
      <c r="A9811">
        <v>9810</v>
      </c>
      <c r="B9811" t="s">
        <v>10846</v>
      </c>
      <c r="C9811">
        <v>2011</v>
      </c>
      <c r="D9811" s="1">
        <v>40735</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3">
      <c r="A9812">
        <v>9811</v>
      </c>
      <c r="B9812" t="s">
        <v>10846</v>
      </c>
      <c r="C9812">
        <v>2011</v>
      </c>
      <c r="D9812" s="1">
        <v>40735</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3">
      <c r="A9813">
        <v>9812</v>
      </c>
      <c r="B9813" t="s">
        <v>10847</v>
      </c>
      <c r="C9813">
        <v>2013</v>
      </c>
      <c r="D9813" s="1">
        <v>41606</v>
      </c>
      <c r="E9813" s="1">
        <v>41286</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3">
      <c r="A9814">
        <v>9813</v>
      </c>
      <c r="B9814" t="s">
        <v>10847</v>
      </c>
      <c r="C9814">
        <v>2013</v>
      </c>
      <c r="D9814" s="1">
        <v>41606</v>
      </c>
      <c r="E9814" s="1">
        <v>41286</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3">
      <c r="A9815">
        <v>9814</v>
      </c>
      <c r="B9815" t="s">
        <v>10847</v>
      </c>
      <c r="C9815">
        <v>2013</v>
      </c>
      <c r="D9815" s="1">
        <v>41606</v>
      </c>
      <c r="E9815" s="1">
        <v>41286</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3">
      <c r="A9816">
        <v>9815</v>
      </c>
      <c r="B9816" t="s">
        <v>10847</v>
      </c>
      <c r="C9816">
        <v>2013</v>
      </c>
      <c r="D9816" s="1">
        <v>41606</v>
      </c>
      <c r="E9816" s="1">
        <v>41286</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3">
      <c r="A9817">
        <v>9816</v>
      </c>
      <c r="B9817" t="s">
        <v>10848</v>
      </c>
      <c r="C9817">
        <v>2012</v>
      </c>
      <c r="D9817" s="1">
        <v>41127</v>
      </c>
      <c r="E9817" s="1">
        <v>41249</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3">
      <c r="A9818">
        <v>9817</v>
      </c>
      <c r="B9818" t="s">
        <v>10848</v>
      </c>
      <c r="C9818">
        <v>2012</v>
      </c>
      <c r="D9818" s="1">
        <v>41127</v>
      </c>
      <c r="E9818" s="1">
        <v>41249</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3">
      <c r="A9819">
        <v>9818</v>
      </c>
      <c r="B9819" t="s">
        <v>10848</v>
      </c>
      <c r="C9819">
        <v>2012</v>
      </c>
      <c r="D9819" s="1">
        <v>41127</v>
      </c>
      <c r="E9819" s="1">
        <v>41249</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3">
      <c r="A9820">
        <v>9819</v>
      </c>
      <c r="B9820" t="s">
        <v>10848</v>
      </c>
      <c r="C9820">
        <v>2012</v>
      </c>
      <c r="D9820" s="1">
        <v>41127</v>
      </c>
      <c r="E9820" s="1">
        <v>41249</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3">
      <c r="A9821">
        <v>9820</v>
      </c>
      <c r="B9821" t="s">
        <v>10848</v>
      </c>
      <c r="C9821">
        <v>2012</v>
      </c>
      <c r="D9821" s="1">
        <v>41127</v>
      </c>
      <c r="E9821" s="1">
        <v>41249</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3">
      <c r="A9822">
        <v>9821</v>
      </c>
      <c r="B9822" t="s">
        <v>10848</v>
      </c>
      <c r="C9822">
        <v>2012</v>
      </c>
      <c r="D9822" s="1">
        <v>41127</v>
      </c>
      <c r="E9822" s="1">
        <v>41249</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3">
      <c r="A9823">
        <v>9822</v>
      </c>
      <c r="B9823" t="s">
        <v>10848</v>
      </c>
      <c r="C9823">
        <v>2012</v>
      </c>
      <c r="D9823" s="1">
        <v>41127</v>
      </c>
      <c r="E9823" s="1">
        <v>41249</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3">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3">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3">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3">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3">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3">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3">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3">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3">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3">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3">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3">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3">
      <c r="A9836">
        <v>9835</v>
      </c>
      <c r="B9836" t="s">
        <v>10855</v>
      </c>
      <c r="C9836">
        <v>2013</v>
      </c>
      <c r="D9836" s="1">
        <v>41588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3">
      <c r="A9837">
        <v>9836</v>
      </c>
      <c r="B9837" t="s">
        <v>10855</v>
      </c>
      <c r="C9837">
        <v>2013</v>
      </c>
      <c r="D9837" s="1">
        <v>41588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3">
      <c r="A9838">
        <v>9837</v>
      </c>
      <c r="B9838" t="s">
        <v>10856</v>
      </c>
      <c r="C9838">
        <v>2013</v>
      </c>
      <c r="D9838" s="1">
        <v>41543</v>
      </c>
      <c r="E9838" s="1">
        <v>41315</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3">
      <c r="A9839">
        <v>9838</v>
      </c>
      <c r="B9839" t="s">
        <v>10856</v>
      </c>
      <c r="C9839">
        <v>2013</v>
      </c>
      <c r="D9839" s="1">
        <v>41543</v>
      </c>
      <c r="E9839" s="1">
        <v>41315</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3">
      <c r="A9840">
        <v>9839</v>
      </c>
      <c r="B9840" t="s">
        <v>10856</v>
      </c>
      <c r="C9840">
        <v>2013</v>
      </c>
      <c r="D9840" s="1">
        <v>41543</v>
      </c>
      <c r="E9840" s="1">
        <v>41315</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3">
      <c r="A9841">
        <v>9840</v>
      </c>
      <c r="B9841" t="s">
        <v>10856</v>
      </c>
      <c r="C9841">
        <v>2013</v>
      </c>
      <c r="D9841" s="1">
        <v>41543</v>
      </c>
      <c r="E9841" s="1">
        <v>41315</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3">
      <c r="A9842">
        <v>9841</v>
      </c>
      <c r="B9842" t="s">
        <v>10856</v>
      </c>
      <c r="C9842">
        <v>2013</v>
      </c>
      <c r="D9842" s="1">
        <v>41543</v>
      </c>
      <c r="E9842" s="1">
        <v>41315</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3">
      <c r="A9843">
        <v>9842</v>
      </c>
      <c r="B9843" t="s">
        <v>10856</v>
      </c>
      <c r="C9843">
        <v>2013</v>
      </c>
      <c r="D9843" s="1">
        <v>41543</v>
      </c>
      <c r="E9843" s="1">
        <v>41315</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3">
      <c r="A9844">
        <v>9843</v>
      </c>
      <c r="B9844" t="s">
        <v>10856</v>
      </c>
      <c r="C9844">
        <v>2013</v>
      </c>
      <c r="D9844" s="1">
        <v>41543</v>
      </c>
      <c r="E9844" s="1">
        <v>41315</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3">
      <c r="A9845">
        <v>9844</v>
      </c>
      <c r="B9845" t="s">
        <v>10857</v>
      </c>
      <c r="C9845">
        <v>2011</v>
      </c>
      <c r="D9845" s="1">
        <v>40608</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3">
      <c r="A9846">
        <v>9845</v>
      </c>
      <c r="B9846" t="s">
        <v>10857</v>
      </c>
      <c r="C9846">
        <v>2011</v>
      </c>
      <c r="D9846" s="1">
        <v>40608</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3">
      <c r="A9847">
        <v>9846</v>
      </c>
      <c r="B9847" t="s">
        <v>10857</v>
      </c>
      <c r="C9847">
        <v>2011</v>
      </c>
      <c r="D9847" s="1">
        <v>40608</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3">
      <c r="A9848">
        <v>9847</v>
      </c>
      <c r="B9848" t="s">
        <v>10858</v>
      </c>
      <c r="C9848">
        <v>2014</v>
      </c>
      <c r="D9848" s="1">
        <v>41707</v>
      </c>
      <c r="E9848" s="1">
        <v>41768</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3">
      <c r="A9849">
        <v>9848</v>
      </c>
      <c r="B9849" t="s">
        <v>10858</v>
      </c>
      <c r="C9849">
        <v>2014</v>
      </c>
      <c r="D9849" s="1">
        <v>41707</v>
      </c>
      <c r="E9849" s="1">
        <v>41768</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3">
      <c r="A9850">
        <v>9849</v>
      </c>
      <c r="B9850" t="s">
        <v>10858</v>
      </c>
      <c r="C9850">
        <v>2014</v>
      </c>
      <c r="D9850" s="1">
        <v>41707</v>
      </c>
      <c r="E9850" s="1">
        <v>41768</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3">
      <c r="A9851">
        <v>9850</v>
      </c>
      <c r="B9851" t="s">
        <v>10859</v>
      </c>
      <c r="C9851">
        <v>2011</v>
      </c>
      <c r="D9851" s="1">
        <v>40881</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3">
      <c r="A9852">
        <v>9851</v>
      </c>
      <c r="B9852" t="s">
        <v>10860</v>
      </c>
      <c r="C9852">
        <v>2013</v>
      </c>
      <c r="D9852" s="1">
        <v>41338</v>
      </c>
      <c r="E9852" s="1">
        <v>41460</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3">
      <c r="A9853">
        <v>9852</v>
      </c>
      <c r="B9853" t="s">
        <v>10860</v>
      </c>
      <c r="C9853">
        <v>2013</v>
      </c>
      <c r="D9853" s="1">
        <v>41338</v>
      </c>
      <c r="E9853" s="1">
        <v>41460</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3">
      <c r="A9854">
        <v>9853</v>
      </c>
      <c r="B9854" t="s">
        <v>10860</v>
      </c>
      <c r="C9854">
        <v>2013</v>
      </c>
      <c r="D9854" s="1">
        <v>41338</v>
      </c>
      <c r="E9854" s="1">
        <v>41460</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3">
      <c r="A9855">
        <v>9854</v>
      </c>
      <c r="B9855" t="s">
        <v>10860</v>
      </c>
      <c r="C9855">
        <v>2013</v>
      </c>
      <c r="D9855" s="1">
        <v>41338</v>
      </c>
      <c r="E9855" s="1">
        <v>41460</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3">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3">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3">
      <c r="A9858">
        <v>9857</v>
      </c>
      <c r="B9858" t="s">
        <v>10862</v>
      </c>
      <c r="C9858">
        <v>2011</v>
      </c>
      <c r="D9858" s="1">
        <v>40705</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3">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3">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3">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3">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3">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3">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3">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3">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3">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3">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3">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3">
      <c r="A9870">
        <v>9869</v>
      </c>
      <c r="B9870" t="s">
        <v>10866</v>
      </c>
      <c r="C9870">
        <v>2011</v>
      </c>
      <c r="D9870" s="1">
        <v>40554</v>
      </c>
      <c r="E9870" s="1">
        <v>40613</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3">
      <c r="A9871">
        <v>9870</v>
      </c>
      <c r="B9871" t="s">
        <v>10866</v>
      </c>
      <c r="C9871">
        <v>2011</v>
      </c>
      <c r="D9871" s="1">
        <v>40554</v>
      </c>
      <c r="E9871" s="1">
        <v>40613</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3">
      <c r="A9872">
        <v>9871</v>
      </c>
      <c r="B9872" t="s">
        <v>10866</v>
      </c>
      <c r="C9872">
        <v>2011</v>
      </c>
      <c r="D9872" s="1">
        <v>40554</v>
      </c>
      <c r="E9872" s="1">
        <v>40613</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3">
      <c r="A9873">
        <v>9872</v>
      </c>
      <c r="B9873" t="s">
        <v>10868</v>
      </c>
      <c r="C9873">
        <v>2014</v>
      </c>
      <c r="D9873" s="1">
        <v>41830</v>
      </c>
      <c r="E9873" s="1">
        <v>41830</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3">
      <c r="A9874">
        <v>9873</v>
      </c>
      <c r="B9874" t="s">
        <v>10868</v>
      </c>
      <c r="C9874">
        <v>2014</v>
      </c>
      <c r="D9874" s="1">
        <v>41830</v>
      </c>
      <c r="E9874" s="1">
        <v>41830</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3">
      <c r="A9875">
        <v>9874</v>
      </c>
      <c r="B9875" t="s">
        <v>10869</v>
      </c>
      <c r="C9875">
        <v>2013</v>
      </c>
      <c r="D9875" s="1">
        <v>41590</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3">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3">
      <c r="A9877">
        <v>9876</v>
      </c>
      <c r="B9877" t="s">
        <v>10871</v>
      </c>
      <c r="C9877">
        <v>2012</v>
      </c>
      <c r="D9877" s="1">
        <v>41272</v>
      </c>
      <c r="E9877" s="1">
        <v>41395</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3">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3">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3">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3">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3">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3">
      <c r="A9883">
        <v>9882</v>
      </c>
      <c r="B9883" t="s">
        <v>10875</v>
      </c>
      <c r="C9883">
        <v>2011</v>
      </c>
      <c r="D9883" s="1">
        <v>40885</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3">
      <c r="A9884">
        <v>9883</v>
      </c>
      <c r="B9884" t="s">
        <v>10875</v>
      </c>
      <c r="C9884">
        <v>2011</v>
      </c>
      <c r="D9884" s="1">
        <v>40885</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3">
      <c r="A9885">
        <v>9884</v>
      </c>
      <c r="B9885" t="s">
        <v>10876</v>
      </c>
      <c r="C9885">
        <v>2011</v>
      </c>
      <c r="D9885" s="1">
        <v>40606</v>
      </c>
      <c r="E9885" s="1">
        <v>40759</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3">
      <c r="A9886">
        <v>9885</v>
      </c>
      <c r="B9886" t="s">
        <v>10876</v>
      </c>
      <c r="C9886">
        <v>2011</v>
      </c>
      <c r="D9886" s="1">
        <v>40606</v>
      </c>
      <c r="E9886" s="1">
        <v>40759</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3">
      <c r="A9887">
        <v>9886</v>
      </c>
      <c r="B9887" t="s">
        <v>10876</v>
      </c>
      <c r="C9887">
        <v>2011</v>
      </c>
      <c r="D9887" s="1">
        <v>40606</v>
      </c>
      <c r="E9887" s="1">
        <v>40759</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3">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3">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3">
      <c r="A9890">
        <v>9889</v>
      </c>
      <c r="B9890" t="s">
        <v>10879</v>
      </c>
      <c r="C9890">
        <v>2012</v>
      </c>
      <c r="D9890" s="1">
        <v>41129</v>
      </c>
      <c r="E9890" s="1">
        <v>41251</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3">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3">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3">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3">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3">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3">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3">
      <c r="A9897">
        <v>9896</v>
      </c>
      <c r="B9897" t="s">
        <v>10882</v>
      </c>
      <c r="C9897">
        <v>2011</v>
      </c>
      <c r="D9897" s="1">
        <v>40812</v>
      </c>
      <c r="E9897" s="1">
        <v>40553</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3">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3">
      <c r="A9899">
        <v>9898</v>
      </c>
      <c r="B9899" t="s">
        <v>10884</v>
      </c>
      <c r="C9899">
        <v>2013</v>
      </c>
      <c r="D9899" s="1">
        <v>41461</v>
      </c>
      <c r="E9899" s="1">
        <v>41584</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3">
      <c r="A9900">
        <v>9899</v>
      </c>
      <c r="B9900" t="s">
        <v>10884</v>
      </c>
      <c r="C9900">
        <v>2013</v>
      </c>
      <c r="D9900" s="1">
        <v>41461</v>
      </c>
      <c r="E9900" s="1">
        <v>41584</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3">
      <c r="A9901">
        <v>9900</v>
      </c>
      <c r="B9901" t="s">
        <v>10885</v>
      </c>
      <c r="C9901">
        <v>2011</v>
      </c>
      <c r="D9901" s="1">
        <v>40630</v>
      </c>
      <c r="E9901" s="1">
        <v>40606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3">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3">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3">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3">
      <c r="A9905">
        <v>9904</v>
      </c>
      <c r="B9905" t="s">
        <v>10887</v>
      </c>
      <c r="C9905">
        <v>2011</v>
      </c>
      <c r="D9905" s="1">
        <v>40888</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3">
      <c r="A9906">
        <v>9905</v>
      </c>
      <c r="B9906" t="s">
        <v>10887</v>
      </c>
      <c r="C9906">
        <v>2011</v>
      </c>
      <c r="D9906" s="1">
        <v>40888</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3">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3">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3">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3">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3">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3">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3">
      <c r="A9913">
        <v>9912</v>
      </c>
      <c r="B9913" t="s">
        <v>10889</v>
      </c>
      <c r="C9913">
        <v>2011</v>
      </c>
      <c r="D9913" s="1">
        <v>40667</v>
      </c>
      <c r="E9913" s="1">
        <v>40790</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3">
      <c r="A9914">
        <v>9913</v>
      </c>
      <c r="B9914" t="s">
        <v>10890</v>
      </c>
      <c r="C9914">
        <v>2012</v>
      </c>
      <c r="D9914" s="1">
        <v>41192</v>
      </c>
      <c r="E9914" s="1">
        <v>41253</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3">
      <c r="A9915">
        <v>9914</v>
      </c>
      <c r="B9915" t="s">
        <v>10890</v>
      </c>
      <c r="C9915">
        <v>2012</v>
      </c>
      <c r="D9915" s="1">
        <v>41192</v>
      </c>
      <c r="E9915" s="1">
        <v>41253</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3">
      <c r="A9916">
        <v>9915</v>
      </c>
      <c r="B9916" t="s">
        <v>10891</v>
      </c>
      <c r="C9916">
        <v>2014</v>
      </c>
      <c r="D9916" s="1">
        <v>41669</v>
      </c>
      <c r="E9916" s="1">
        <v>41641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3">
      <c r="A9917">
        <v>9916</v>
      </c>
      <c r="B9917" t="s">
        <v>10891</v>
      </c>
      <c r="C9917">
        <v>2014</v>
      </c>
      <c r="D9917" s="1">
        <v>41669</v>
      </c>
      <c r="E9917" s="1">
        <v>41641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3">
      <c r="A9918">
        <v>9917</v>
      </c>
      <c r="B9918" t="s">
        <v>10891</v>
      </c>
      <c r="C9918">
        <v>2014</v>
      </c>
      <c r="D9918" s="1">
        <v>41669</v>
      </c>
      <c r="E9918" s="1">
        <v>41641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3">
      <c r="A9919">
        <v>9918</v>
      </c>
      <c r="B9919" t="s">
        <v>10891</v>
      </c>
      <c r="C9919">
        <v>2014</v>
      </c>
      <c r="D9919" s="1">
        <v>41669</v>
      </c>
      <c r="E9919" s="1">
        <v>41641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3">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3">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3">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3">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3">
      <c r="A9924">
        <v>9923</v>
      </c>
      <c r="B9924" t="s">
        <v>10895</v>
      </c>
      <c r="C9924">
        <v>2014</v>
      </c>
      <c r="D9924" s="1">
        <v>41825</v>
      </c>
      <c r="E9924" s="1">
        <v>41948</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3">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3">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3">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3">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3">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3">
      <c r="A9930">
        <v>9929</v>
      </c>
      <c r="B9930" t="s">
        <v>10897</v>
      </c>
      <c r="C9930">
        <v>2013</v>
      </c>
      <c r="D9930" s="1">
        <v>41403</v>
      </c>
      <c r="E9930" s="1">
        <v>41403</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3">
      <c r="A9931">
        <v>9930</v>
      </c>
      <c r="B9931" t="s">
        <v>10897</v>
      </c>
      <c r="C9931">
        <v>2013</v>
      </c>
      <c r="D9931" s="1">
        <v>41403</v>
      </c>
      <c r="E9931" s="1">
        <v>41403</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3">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3">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3">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3">
      <c r="A9935">
        <v>9934</v>
      </c>
      <c r="B9935" t="s">
        <v>10899</v>
      </c>
      <c r="C9935">
        <v>2011</v>
      </c>
      <c r="D9935" s="1">
        <v>40854</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3">
      <c r="A9936">
        <v>9935</v>
      </c>
      <c r="B9936" t="s">
        <v>10900</v>
      </c>
      <c r="C9936">
        <v>2013</v>
      </c>
      <c r="D9936" s="1">
        <v>41490</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3">
      <c r="A9937">
        <v>9936</v>
      </c>
      <c r="B9937" t="s">
        <v>10900</v>
      </c>
      <c r="C9937">
        <v>2013</v>
      </c>
      <c r="D9937" s="1">
        <v>41490</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3">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3">
      <c r="A9939">
        <v>9938</v>
      </c>
      <c r="B9939" t="s">
        <v>10904</v>
      </c>
      <c r="C9939">
        <v>2013</v>
      </c>
      <c r="D9939" s="1">
        <v>41370</v>
      </c>
      <c r="E9939" s="1">
        <v>41461</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3">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3">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3">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3">
      <c r="A9943">
        <v>9942</v>
      </c>
      <c r="B9943" t="s">
        <v>10906</v>
      </c>
      <c r="C9943">
        <v>2014</v>
      </c>
      <c r="D9943" s="1">
        <v>41968</v>
      </c>
      <c r="E9943" s="1">
        <v>41651</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3">
      <c r="A9944">
        <v>9943</v>
      </c>
      <c r="B9944" t="s">
        <v>10907</v>
      </c>
      <c r="C9944">
        <v>2011</v>
      </c>
      <c r="D9944" s="1">
        <v>40905</v>
      </c>
      <c r="E9944" s="1">
        <v>40969</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3">
      <c r="A9945">
        <v>9944</v>
      </c>
      <c r="B9945" t="s">
        <v>10907</v>
      </c>
      <c r="C9945">
        <v>2011</v>
      </c>
      <c r="D9945" s="1">
        <v>40905</v>
      </c>
      <c r="E9945" s="1">
        <v>40969</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3">
      <c r="A9946">
        <v>9945</v>
      </c>
      <c r="B9946" t="s">
        <v>10908</v>
      </c>
      <c r="C9946">
        <v>2012</v>
      </c>
      <c r="D9946" s="1">
        <v>41247</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3">
      <c r="A9947">
        <v>9946</v>
      </c>
      <c r="B9947" t="s">
        <v>10909</v>
      </c>
      <c r="C9947">
        <v>2011</v>
      </c>
      <c r="D9947" s="1">
        <v>40577</v>
      </c>
      <c r="E9947" s="1">
        <v>40697</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3">
      <c r="A9948">
        <v>9947</v>
      </c>
      <c r="B9948" t="s">
        <v>10909</v>
      </c>
      <c r="C9948">
        <v>2011</v>
      </c>
      <c r="D9948" s="1">
        <v>40577</v>
      </c>
      <c r="E9948" s="1">
        <v>40697</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3">
      <c r="A9949">
        <v>9948</v>
      </c>
      <c r="B9949" t="s">
        <v>10910</v>
      </c>
      <c r="C9949">
        <v>2014</v>
      </c>
      <c r="D9949" s="1">
        <v>41676</v>
      </c>
      <c r="E9949" s="1">
        <v>41735</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3">
      <c r="A9950">
        <v>9949</v>
      </c>
      <c r="B9950" t="s">
        <v>10910</v>
      </c>
      <c r="C9950">
        <v>2014</v>
      </c>
      <c r="D9950" s="1">
        <v>41676</v>
      </c>
      <c r="E9950" s="1">
        <v>41735</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3">
      <c r="A9951">
        <v>9950</v>
      </c>
      <c r="B9951" t="s">
        <v>10910</v>
      </c>
      <c r="C9951">
        <v>2014</v>
      </c>
      <c r="D9951" s="1">
        <v>41676</v>
      </c>
      <c r="E9951" s="1">
        <v>41735</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3">
      <c r="A9952">
        <v>9951</v>
      </c>
      <c r="B9952" t="s">
        <v>10910</v>
      </c>
      <c r="C9952">
        <v>2014</v>
      </c>
      <c r="D9952" s="1">
        <v>41676</v>
      </c>
      <c r="E9952" s="1">
        <v>41735</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3">
      <c r="A9953">
        <v>9952</v>
      </c>
      <c r="B9953" t="s">
        <v>10910</v>
      </c>
      <c r="C9953">
        <v>2014</v>
      </c>
      <c r="D9953" s="1">
        <v>41676</v>
      </c>
      <c r="E9953" s="1">
        <v>41735</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3">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3">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3">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3">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3">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3">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3">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3">
      <c r="A9961">
        <v>9960</v>
      </c>
      <c r="B9961" t="s">
        <v>10913</v>
      </c>
      <c r="C9961">
        <v>2014</v>
      </c>
      <c r="D9961" s="1">
        <v>41830</v>
      </c>
      <c r="E9961" s="1">
        <v>41983</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3">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3">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3">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3">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3">
      <c r="A9966">
        <v>9965</v>
      </c>
      <c r="B9966" t="s">
        <v>10917</v>
      </c>
      <c r="C9966">
        <v>2013</v>
      </c>
      <c r="D9966" s="1">
        <v>41437</v>
      </c>
      <c r="E9966" s="1">
        <v>41590</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3">
      <c r="A9967">
        <v>9966</v>
      </c>
      <c r="B9967" t="s">
        <v>10917</v>
      </c>
      <c r="C9967">
        <v>2013</v>
      </c>
      <c r="D9967" s="1">
        <v>41437</v>
      </c>
      <c r="E9967" s="1">
        <v>41590</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3">
      <c r="A9968">
        <v>9967</v>
      </c>
      <c r="B9968" t="s">
        <v>10917</v>
      </c>
      <c r="C9968">
        <v>2013</v>
      </c>
      <c r="D9968" s="1">
        <v>41437</v>
      </c>
      <c r="E9968" s="1">
        <v>41590</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3">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3">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3">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3">
      <c r="A9972">
        <v>9971</v>
      </c>
      <c r="B9972" t="s">
        <v>10919</v>
      </c>
      <c r="C9972">
        <v>2012</v>
      </c>
      <c r="D9972" s="1">
        <v>41088</v>
      </c>
      <c r="E9972" s="1">
        <v>40946</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3">
      <c r="A9973">
        <v>9972</v>
      </c>
      <c r="B9973" t="s">
        <v>10919</v>
      </c>
      <c r="C9973">
        <v>2012</v>
      </c>
      <c r="D9973" s="1">
        <v>41088</v>
      </c>
      <c r="E9973" s="1">
        <v>40946</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3">
      <c r="A9974">
        <v>9973</v>
      </c>
      <c r="B9974" t="s">
        <v>10920</v>
      </c>
      <c r="C9974">
        <v>2013</v>
      </c>
      <c r="D9974" s="1">
        <v>41617</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3">
      <c r="A9975">
        <v>9974</v>
      </c>
      <c r="B9975" t="s">
        <v>10921</v>
      </c>
      <c r="C9975">
        <v>2013</v>
      </c>
      <c r="D9975" s="1">
        <v>41467</v>
      </c>
      <c r="E9975" s="1">
        <v>41590</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3">
      <c r="A9976">
        <v>9975</v>
      </c>
      <c r="B9976" t="s">
        <v>10921</v>
      </c>
      <c r="C9976">
        <v>2013</v>
      </c>
      <c r="D9976" s="1">
        <v>41467</v>
      </c>
      <c r="E9976" s="1">
        <v>41590</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3">
      <c r="A9977">
        <v>9976</v>
      </c>
      <c r="B9977" t="s">
        <v>10921</v>
      </c>
      <c r="C9977">
        <v>2013</v>
      </c>
      <c r="D9977" s="1">
        <v>41467</v>
      </c>
      <c r="E9977" s="1">
        <v>41590</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3">
      <c r="A9978">
        <v>9977</v>
      </c>
      <c r="B9978" t="s">
        <v>10921</v>
      </c>
      <c r="C9978">
        <v>2013</v>
      </c>
      <c r="D9978" s="1">
        <v>41467</v>
      </c>
      <c r="E9978" s="1">
        <v>41590</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3">
      <c r="A9979">
        <v>9978</v>
      </c>
      <c r="B9979" t="s">
        <v>10921</v>
      </c>
      <c r="C9979">
        <v>2013</v>
      </c>
      <c r="D9979" s="1">
        <v>41467</v>
      </c>
      <c r="E9979" s="1">
        <v>41590</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3">
      <c r="A9980">
        <v>9979</v>
      </c>
      <c r="B9980" t="s">
        <v>10921</v>
      </c>
      <c r="C9980">
        <v>2013</v>
      </c>
      <c r="D9980" s="1">
        <v>41467</v>
      </c>
      <c r="E9980" s="1">
        <v>41590</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3">
      <c r="A9981">
        <v>9980</v>
      </c>
      <c r="B9981" t="s">
        <v>10921</v>
      </c>
      <c r="C9981">
        <v>2013</v>
      </c>
      <c r="D9981" s="1">
        <v>41467</v>
      </c>
      <c r="E9981" s="1">
        <v>41590</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3">
      <c r="A9982">
        <v>9981</v>
      </c>
      <c r="B9982" t="s">
        <v>10922</v>
      </c>
      <c r="C9982">
        <v>2012</v>
      </c>
      <c r="D9982" s="1">
        <v>41069</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3">
      <c r="A9983">
        <v>9982</v>
      </c>
      <c r="B9983" t="s">
        <v>10923</v>
      </c>
      <c r="C9983">
        <v>2014</v>
      </c>
      <c r="D9983" s="1">
        <v>41737</v>
      </c>
      <c r="E9983" s="1">
        <v>41828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3">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3">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3">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3">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3">
      <c r="A9988">
        <v>9987</v>
      </c>
      <c r="B9988" t="s">
        <v>10926</v>
      </c>
      <c r="C9988">
        <v>2013</v>
      </c>
      <c r="D9988" s="1">
        <v>41547</v>
      </c>
      <c r="E9988" s="1">
        <v>41374</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3">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3">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3">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3">
      <c r="A9992">
        <v>9991</v>
      </c>
      <c r="B9992" t="s">
        <v>10929</v>
      </c>
      <c r="C9992">
        <v>2014</v>
      </c>
      <c r="D9992" s="1">
        <v>41697</v>
      </c>
      <c r="E9992" s="1">
        <v>41732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3">
      <c r="A9993">
        <v>9992</v>
      </c>
      <c r="B9993" t="s">
        <v>10929</v>
      </c>
      <c r="C9993">
        <v>2014</v>
      </c>
      <c r="D9993" s="1">
        <v>41697</v>
      </c>
      <c r="E9993" s="1">
        <v>41732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3">
      <c r="A9994">
        <v>9993</v>
      </c>
      <c r="B9994" t="s">
        <v>10929</v>
      </c>
      <c r="C9994">
        <v>2014</v>
      </c>
      <c r="D9994" s="1">
        <v>41697</v>
      </c>
      <c r="E9994" s="1">
        <v>41732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3">
      <c r="A9995">
        <v>9994</v>
      </c>
      <c r="B9995" t="s">
        <v>10930</v>
      </c>
      <c r="C9995">
        <v>2014</v>
      </c>
      <c r="D9995" s="1">
        <v>41764</v>
      </c>
      <c r="E9995" s="1">
        <v>41917</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autoFilter ref="A1:V9995"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N55"/>
  <sheetViews>
    <sheetView tabSelected="1" topLeftCell="BG1" workbookViewId="0">
      <selection activeCell="J24" sqref="J24"/>
    </sheetView>
  </sheetViews>
  <sheetFormatPr defaultRowHeight="14.4" x14ac:dyDescent="0.3"/>
  <cols>
    <col min="1" max="1" width="10.77734375" bestFit="1" customWidth="1"/>
    <col min="2" max="2" width="11.6640625" bestFit="1" customWidth="1"/>
    <col min="3" max="3" width="12.109375" bestFit="1" customWidth="1"/>
    <col min="6" max="6" width="13.109375" bestFit="1" customWidth="1"/>
    <col min="7" max="7" width="13.33203125" bestFit="1" customWidth="1"/>
    <col min="10" max="10" width="14.44140625" bestFit="1" customWidth="1"/>
    <col min="11" max="11" width="11.6640625" bestFit="1" customWidth="1"/>
    <col min="12" max="12" width="14.88671875" bestFit="1" customWidth="1"/>
    <col min="13" max="13" width="17.33203125" bestFit="1" customWidth="1"/>
    <col min="14" max="14" width="12.77734375" style="7" bestFit="1" customWidth="1"/>
    <col min="19" max="19" width="10.77734375" bestFit="1" customWidth="1"/>
    <col min="20" max="20" width="11.6640625" bestFit="1" customWidth="1"/>
    <col min="22" max="22" width="10.77734375" bestFit="1" customWidth="1"/>
    <col min="23" max="23" width="12.109375" bestFit="1" customWidth="1"/>
    <col min="25" max="25" width="10.77734375" bestFit="1" customWidth="1"/>
    <col min="26" max="26" width="6.33203125" bestFit="1" customWidth="1"/>
    <col min="27" max="27" width="18.109375" bestFit="1" customWidth="1"/>
    <col min="28" max="28" width="10.77734375" bestFit="1" customWidth="1"/>
    <col min="29" max="29" width="18.109375" bestFit="1" customWidth="1"/>
    <col min="30" max="31" width="10.77734375" bestFit="1" customWidth="1"/>
    <col min="32" max="32" width="14.88671875" bestFit="1" customWidth="1"/>
    <col min="33" max="33" width="6" bestFit="1" customWidth="1"/>
    <col min="34" max="34" width="12.44140625" bestFit="1" customWidth="1"/>
    <col min="35" max="35" width="12" bestFit="1" customWidth="1"/>
    <col min="36" max="36" width="12.109375" bestFit="1" customWidth="1"/>
    <col min="37" max="37" width="12" style="10" bestFit="1" customWidth="1"/>
    <col min="38" max="38" width="14.88671875" style="10" bestFit="1" customWidth="1"/>
    <col min="39" max="39" width="5" bestFit="1" customWidth="1"/>
    <col min="40" max="40" width="6" bestFit="1" customWidth="1"/>
    <col min="41" max="41" width="5" bestFit="1" customWidth="1"/>
    <col min="42" max="42" width="12" bestFit="1" customWidth="1"/>
    <col min="43" max="43" width="10.77734375" bestFit="1" customWidth="1"/>
    <col min="44" max="44" width="15.88671875" bestFit="1" customWidth="1"/>
    <col min="45" max="45" width="7" bestFit="1" customWidth="1"/>
    <col min="46" max="46" width="12.109375" bestFit="1" customWidth="1"/>
    <col min="47" max="47" width="9.5546875" bestFit="1" customWidth="1"/>
    <col min="48" max="48" width="12.109375" bestFit="1" customWidth="1"/>
    <col min="49" max="49" width="14.88671875" bestFit="1" customWidth="1"/>
    <col min="50" max="50" width="8.6640625" customWidth="1"/>
    <col min="51" max="51" width="10.77734375" bestFit="1" customWidth="1"/>
    <col min="52" max="52" width="12" bestFit="1" customWidth="1"/>
    <col min="53" max="53" width="12.109375" bestFit="1" customWidth="1"/>
    <col min="54" max="54" width="18.109375" bestFit="1" customWidth="1"/>
    <col min="55" max="55" width="11.5546875" bestFit="1" customWidth="1"/>
    <col min="56" max="56" width="11.6640625" bestFit="1" customWidth="1"/>
    <col min="57" max="57" width="12.109375" bestFit="1" customWidth="1"/>
    <col min="58" max="61" width="6" bestFit="1" customWidth="1"/>
    <col min="62" max="62" width="10.77734375" bestFit="1" customWidth="1"/>
    <col min="63" max="64" width="18.109375" bestFit="1" customWidth="1"/>
    <col min="65" max="65" width="5" bestFit="1" customWidth="1"/>
    <col min="66" max="66" width="8.77734375" customWidth="1"/>
    <col min="67" max="67" width="5" bestFit="1" customWidth="1"/>
    <col min="68" max="68" width="6" bestFit="1" customWidth="1"/>
    <col min="69" max="69" width="5" bestFit="1" customWidth="1"/>
    <col min="70" max="72" width="6" bestFit="1" customWidth="1"/>
    <col min="73" max="73" width="5" bestFit="1" customWidth="1"/>
    <col min="74" max="74" width="6" bestFit="1" customWidth="1"/>
    <col min="75" max="75" width="4" bestFit="1" customWidth="1"/>
    <col min="76" max="76" width="5" bestFit="1" customWidth="1"/>
    <col min="77" max="86" width="6" bestFit="1" customWidth="1"/>
    <col min="87" max="87" width="5" bestFit="1" customWidth="1"/>
    <col min="88" max="92" width="6" bestFit="1" customWidth="1"/>
    <col min="93" max="93" width="5" bestFit="1" customWidth="1"/>
    <col min="94" max="97" width="6" bestFit="1" customWidth="1"/>
    <col min="98" max="98" width="5" bestFit="1" customWidth="1"/>
    <col min="99" max="101" width="6" bestFit="1" customWidth="1"/>
    <col min="102" max="102" width="4" bestFit="1" customWidth="1"/>
    <col min="103" max="103" width="6" bestFit="1" customWidth="1"/>
    <col min="104" max="104" width="5" bestFit="1" customWidth="1"/>
    <col min="105" max="105" width="6" bestFit="1" customWidth="1"/>
    <col min="106" max="106" width="5" bestFit="1" customWidth="1"/>
    <col min="107" max="122" width="6" bestFit="1" customWidth="1"/>
    <col min="123" max="123" width="5" bestFit="1" customWidth="1"/>
    <col min="124" max="127" width="6" bestFit="1" customWidth="1"/>
    <col min="128" max="128" width="5" bestFit="1" customWidth="1"/>
    <col min="129" max="130" width="6" bestFit="1" customWidth="1"/>
    <col min="131" max="131" width="4" bestFit="1" customWidth="1"/>
    <col min="132" max="132" width="5" bestFit="1" customWidth="1"/>
    <col min="133" max="141" width="6" bestFit="1" customWidth="1"/>
    <col min="142" max="142" width="5" bestFit="1" customWidth="1"/>
    <col min="143" max="144" width="6" bestFit="1" customWidth="1"/>
    <col min="145" max="145" width="5" bestFit="1" customWidth="1"/>
    <col min="146" max="148" width="6" bestFit="1" customWidth="1"/>
    <col min="149" max="149" width="5" bestFit="1" customWidth="1"/>
    <col min="150" max="151" width="6" bestFit="1" customWidth="1"/>
    <col min="152" max="153" width="5" bestFit="1" customWidth="1"/>
    <col min="154" max="156" width="6" bestFit="1" customWidth="1"/>
    <col min="157" max="157" width="5" bestFit="1" customWidth="1"/>
    <col min="158" max="158" width="6" bestFit="1" customWidth="1"/>
    <col min="159" max="159" width="5" bestFit="1" customWidth="1"/>
    <col min="160" max="160" width="6" bestFit="1" customWidth="1"/>
    <col min="161" max="161" width="5" bestFit="1" customWidth="1"/>
    <col min="162" max="164" width="6" bestFit="1" customWidth="1"/>
    <col min="165" max="166" width="5" bestFit="1" customWidth="1"/>
    <col min="167" max="167" width="6" bestFit="1" customWidth="1"/>
    <col min="168" max="168" width="2" bestFit="1" customWidth="1"/>
    <col min="169" max="171" width="6" bestFit="1" customWidth="1"/>
    <col min="172" max="172" width="5" bestFit="1" customWidth="1"/>
    <col min="173" max="173" width="6" bestFit="1" customWidth="1"/>
    <col min="174" max="174" width="5" bestFit="1" customWidth="1"/>
    <col min="175" max="178" width="6" bestFit="1" customWidth="1"/>
    <col min="179" max="179" width="5" bestFit="1" customWidth="1"/>
    <col min="180" max="180" width="6" bestFit="1" customWidth="1"/>
    <col min="181" max="181" width="5" bestFit="1" customWidth="1"/>
    <col min="182" max="182" width="6" bestFit="1" customWidth="1"/>
    <col min="183" max="183" width="4" bestFit="1" customWidth="1"/>
    <col min="184" max="185" width="6" bestFit="1" customWidth="1"/>
    <col min="186" max="186" width="5" bestFit="1" customWidth="1"/>
    <col min="187" max="188" width="6" bestFit="1" customWidth="1"/>
    <col min="189" max="189" width="5" bestFit="1" customWidth="1"/>
    <col min="190" max="190" width="6" bestFit="1" customWidth="1"/>
    <col min="191" max="191" width="5" bestFit="1" customWidth="1"/>
    <col min="192" max="195" width="6" bestFit="1" customWidth="1"/>
    <col min="196" max="196" width="5" bestFit="1" customWidth="1"/>
    <col min="197" max="197" width="6" bestFit="1" customWidth="1"/>
    <col min="198" max="198" width="5" bestFit="1" customWidth="1"/>
    <col min="199" max="202" width="6" bestFit="1" customWidth="1"/>
    <col min="203" max="203" width="5" bestFit="1" customWidth="1"/>
    <col min="204" max="204" width="6" bestFit="1" customWidth="1"/>
    <col min="205" max="205" width="5" bestFit="1" customWidth="1"/>
    <col min="206" max="207" width="6" bestFit="1" customWidth="1"/>
    <col min="208" max="208" width="5" bestFit="1" customWidth="1"/>
    <col min="209" max="210" width="6" bestFit="1" customWidth="1"/>
    <col min="211" max="211" width="5" bestFit="1" customWidth="1"/>
    <col min="212" max="215" width="6" bestFit="1" customWidth="1"/>
    <col min="216" max="216" width="4" bestFit="1" customWidth="1"/>
    <col min="217" max="218" width="5" bestFit="1" customWidth="1"/>
    <col min="219" max="220" width="6" bestFit="1" customWidth="1"/>
    <col min="221" max="222" width="5" bestFit="1" customWidth="1"/>
    <col min="223" max="223" width="6" bestFit="1" customWidth="1"/>
    <col min="224" max="225" width="5" bestFit="1" customWidth="1"/>
    <col min="226" max="229" width="6" bestFit="1" customWidth="1"/>
    <col min="230" max="230" width="5" bestFit="1" customWidth="1"/>
    <col min="231" max="234" width="6" bestFit="1" customWidth="1"/>
    <col min="235" max="235" width="5" bestFit="1" customWidth="1"/>
    <col min="236" max="236" width="4" bestFit="1" customWidth="1"/>
    <col min="237" max="238" width="6" bestFit="1" customWidth="1"/>
    <col min="239" max="240" width="5" bestFit="1" customWidth="1"/>
    <col min="241" max="241" width="6" bestFit="1" customWidth="1"/>
    <col min="242" max="242" width="5" bestFit="1" customWidth="1"/>
    <col min="243" max="245" width="6" bestFit="1" customWidth="1"/>
    <col min="246" max="246" width="5" bestFit="1" customWidth="1"/>
    <col min="247" max="248" width="6" bestFit="1" customWidth="1"/>
    <col min="249" max="249" width="5" bestFit="1" customWidth="1"/>
    <col min="250" max="251" width="6" bestFit="1" customWidth="1"/>
    <col min="252" max="253" width="5" bestFit="1" customWidth="1"/>
    <col min="254" max="254" width="6" bestFit="1" customWidth="1"/>
    <col min="255" max="255" width="5" bestFit="1" customWidth="1"/>
    <col min="256" max="256" width="4" bestFit="1" customWidth="1"/>
    <col min="257" max="257" width="6" bestFit="1" customWidth="1"/>
    <col min="258" max="259" width="5" bestFit="1" customWidth="1"/>
    <col min="260" max="261" width="6" bestFit="1" customWidth="1"/>
    <col min="262" max="262" width="5" bestFit="1" customWidth="1"/>
    <col min="263" max="263" width="4" bestFit="1" customWidth="1"/>
    <col min="264" max="265" width="6" bestFit="1" customWidth="1"/>
    <col min="266" max="266" width="5" bestFit="1" customWidth="1"/>
    <col min="267" max="269" width="6" bestFit="1" customWidth="1"/>
    <col min="270" max="270" width="5" bestFit="1" customWidth="1"/>
    <col min="271" max="272" width="6" bestFit="1" customWidth="1"/>
    <col min="273" max="273" width="5" bestFit="1" customWidth="1"/>
    <col min="274" max="278" width="6" bestFit="1" customWidth="1"/>
    <col min="279" max="279" width="5" bestFit="1" customWidth="1"/>
    <col min="280" max="283" width="6" bestFit="1" customWidth="1"/>
    <col min="284" max="284" width="5" bestFit="1" customWidth="1"/>
    <col min="285" max="286" width="6" bestFit="1" customWidth="1"/>
    <col min="287" max="287" width="5" bestFit="1" customWidth="1"/>
    <col min="288" max="288" width="6" bestFit="1" customWidth="1"/>
    <col min="289" max="289" width="4" bestFit="1" customWidth="1"/>
    <col min="290" max="294" width="6" bestFit="1" customWidth="1"/>
    <col min="295" max="295" width="5" bestFit="1" customWidth="1"/>
    <col min="296" max="298" width="6" bestFit="1" customWidth="1"/>
    <col min="299" max="299" width="5" bestFit="1" customWidth="1"/>
    <col min="300" max="300" width="6" bestFit="1" customWidth="1"/>
    <col min="301" max="301" width="5" bestFit="1" customWidth="1"/>
    <col min="302" max="302" width="6" bestFit="1" customWidth="1"/>
    <col min="303" max="303" width="5" bestFit="1" customWidth="1"/>
    <col min="304" max="305" width="6" bestFit="1" customWidth="1"/>
    <col min="306" max="306" width="5" bestFit="1" customWidth="1"/>
    <col min="307" max="313" width="6" bestFit="1" customWidth="1"/>
    <col min="314" max="315" width="5" bestFit="1" customWidth="1"/>
    <col min="316" max="316" width="6" bestFit="1" customWidth="1"/>
    <col min="317" max="317" width="5" bestFit="1" customWidth="1"/>
    <col min="318" max="318" width="6" bestFit="1" customWidth="1"/>
    <col min="319" max="319" width="5" bestFit="1" customWidth="1"/>
    <col min="320" max="322" width="6" bestFit="1" customWidth="1"/>
    <col min="323" max="323" width="5" bestFit="1" customWidth="1"/>
    <col min="324" max="324" width="6" bestFit="1" customWidth="1"/>
    <col min="325" max="326" width="5" bestFit="1" customWidth="1"/>
    <col min="327" max="328" width="6" bestFit="1" customWidth="1"/>
    <col min="329" max="329" width="2" bestFit="1" customWidth="1"/>
    <col min="330" max="330" width="6" bestFit="1" customWidth="1"/>
    <col min="331" max="332" width="5" bestFit="1" customWidth="1"/>
    <col min="333" max="333" width="6" bestFit="1" customWidth="1"/>
    <col min="334" max="334" width="5" bestFit="1" customWidth="1"/>
    <col min="335" max="335" width="6" bestFit="1" customWidth="1"/>
    <col min="336" max="336" width="5" bestFit="1" customWidth="1"/>
    <col min="337" max="338" width="6" bestFit="1" customWidth="1"/>
    <col min="339" max="339" width="4" bestFit="1" customWidth="1"/>
    <col min="340" max="340" width="6" bestFit="1" customWidth="1"/>
    <col min="341" max="341" width="5" bestFit="1" customWidth="1"/>
    <col min="342" max="345" width="6" bestFit="1" customWidth="1"/>
    <col min="346" max="346" width="5" bestFit="1" customWidth="1"/>
    <col min="347" max="348" width="6" bestFit="1" customWidth="1"/>
    <col min="349" max="349" width="5" bestFit="1" customWidth="1"/>
    <col min="350" max="350" width="6" bestFit="1" customWidth="1"/>
    <col min="351" max="351" width="5" bestFit="1" customWidth="1"/>
    <col min="352" max="355" width="6" bestFit="1" customWidth="1"/>
    <col min="356" max="356" width="4" bestFit="1" customWidth="1"/>
    <col min="357" max="357" width="5" bestFit="1" customWidth="1"/>
    <col min="358" max="358" width="6" bestFit="1" customWidth="1"/>
    <col min="359" max="360" width="5" bestFit="1" customWidth="1"/>
    <col min="361" max="361" width="6" bestFit="1" customWidth="1"/>
    <col min="362" max="362" width="5" bestFit="1" customWidth="1"/>
    <col min="363" max="363" width="6" bestFit="1" customWidth="1"/>
    <col min="364" max="364" width="4" bestFit="1" customWidth="1"/>
    <col min="365" max="367" width="6" bestFit="1" customWidth="1"/>
    <col min="368" max="369" width="5" bestFit="1" customWidth="1"/>
    <col min="370" max="372" width="6" bestFit="1" customWidth="1"/>
    <col min="373" max="375" width="5" bestFit="1" customWidth="1"/>
    <col min="376" max="376" width="6" bestFit="1" customWidth="1"/>
    <col min="377" max="377" width="4" bestFit="1" customWidth="1"/>
    <col min="378" max="380" width="6" bestFit="1" customWidth="1"/>
    <col min="381" max="381" width="5" bestFit="1" customWidth="1"/>
    <col min="382" max="382" width="6" bestFit="1" customWidth="1"/>
    <col min="383" max="383" width="5" bestFit="1" customWidth="1"/>
    <col min="384" max="384" width="6" bestFit="1" customWidth="1"/>
    <col min="385" max="385" width="4" bestFit="1" customWidth="1"/>
    <col min="386" max="388" width="5" bestFit="1" customWidth="1"/>
    <col min="389" max="389" width="6" bestFit="1" customWidth="1"/>
    <col min="390" max="390" width="5" bestFit="1" customWidth="1"/>
    <col min="391" max="393" width="6" bestFit="1" customWidth="1"/>
    <col min="394" max="394" width="5" bestFit="1" customWidth="1"/>
    <col min="395" max="395" width="6" bestFit="1" customWidth="1"/>
    <col min="396" max="397" width="5" bestFit="1" customWidth="1"/>
    <col min="398" max="398" width="6" bestFit="1" customWidth="1"/>
    <col min="399" max="401" width="5" bestFit="1" customWidth="1"/>
    <col min="402" max="402" width="6" bestFit="1" customWidth="1"/>
    <col min="403" max="403" width="2" bestFit="1" customWidth="1"/>
    <col min="404" max="404" width="5" bestFit="1" customWidth="1"/>
    <col min="405" max="405" width="6" bestFit="1" customWidth="1"/>
    <col min="406" max="406" width="5" bestFit="1" customWidth="1"/>
    <col min="407" max="408" width="6" bestFit="1" customWidth="1"/>
    <col min="409" max="409" width="5" bestFit="1" customWidth="1"/>
    <col min="410" max="410" width="6" bestFit="1" customWidth="1"/>
    <col min="411" max="411" width="5" bestFit="1" customWidth="1"/>
    <col min="412" max="414" width="6" bestFit="1" customWidth="1"/>
    <col min="415" max="416" width="5" bestFit="1" customWidth="1"/>
    <col min="417" max="418" width="6" bestFit="1" customWidth="1"/>
    <col min="419" max="420" width="5" bestFit="1" customWidth="1"/>
    <col min="421" max="422" width="6" bestFit="1" customWidth="1"/>
    <col min="423" max="423" width="4" bestFit="1" customWidth="1"/>
    <col min="424" max="424" width="6" bestFit="1" customWidth="1"/>
    <col min="425" max="425" width="5" bestFit="1" customWidth="1"/>
    <col min="426" max="426" width="6" bestFit="1" customWidth="1"/>
    <col min="427" max="427" width="5" bestFit="1" customWidth="1"/>
    <col min="428" max="428" width="6" bestFit="1" customWidth="1"/>
    <col min="429" max="430" width="5" bestFit="1" customWidth="1"/>
    <col min="431" max="433" width="6" bestFit="1" customWidth="1"/>
    <col min="434" max="434" width="5" bestFit="1" customWidth="1"/>
    <col min="435" max="435" width="6" bestFit="1" customWidth="1"/>
    <col min="436" max="437" width="5" bestFit="1" customWidth="1"/>
    <col min="438" max="438" width="6" bestFit="1" customWidth="1"/>
    <col min="439" max="441" width="5" bestFit="1" customWidth="1"/>
    <col min="442" max="442" width="6" bestFit="1" customWidth="1"/>
    <col min="443" max="443" width="5" bestFit="1" customWidth="1"/>
    <col min="444" max="444" width="6" bestFit="1" customWidth="1"/>
    <col min="445" max="445" width="4" bestFit="1" customWidth="1"/>
    <col min="446" max="446" width="6" bestFit="1" customWidth="1"/>
    <col min="447" max="447" width="5" bestFit="1" customWidth="1"/>
    <col min="448" max="449" width="6" bestFit="1" customWidth="1"/>
    <col min="450" max="450" width="5" bestFit="1" customWidth="1"/>
    <col min="451" max="451" width="6" bestFit="1" customWidth="1"/>
    <col min="452" max="452" width="5" bestFit="1" customWidth="1"/>
    <col min="453" max="453" width="6" bestFit="1" customWidth="1"/>
    <col min="454" max="454" width="4" bestFit="1" customWidth="1"/>
    <col min="455" max="455" width="5" bestFit="1" customWidth="1"/>
    <col min="456" max="458" width="6" bestFit="1" customWidth="1"/>
    <col min="459" max="459" width="5" bestFit="1" customWidth="1"/>
    <col min="460" max="460" width="4" bestFit="1" customWidth="1"/>
    <col min="461" max="461" width="6" bestFit="1" customWidth="1"/>
    <col min="462" max="462" width="5" bestFit="1" customWidth="1"/>
    <col min="463" max="465" width="6" bestFit="1" customWidth="1"/>
    <col min="466" max="466" width="5" bestFit="1" customWidth="1"/>
    <col min="467" max="467" width="6" bestFit="1" customWidth="1"/>
    <col min="468" max="468" width="4" bestFit="1" customWidth="1"/>
    <col min="469" max="472" width="6" bestFit="1" customWidth="1"/>
    <col min="473" max="473" width="5" bestFit="1" customWidth="1"/>
    <col min="474" max="474" width="6" bestFit="1" customWidth="1"/>
    <col min="475" max="475" width="5" bestFit="1" customWidth="1"/>
    <col min="476" max="476" width="6" bestFit="1" customWidth="1"/>
    <col min="477" max="477" width="5" bestFit="1" customWidth="1"/>
    <col min="478" max="478" width="6" bestFit="1" customWidth="1"/>
    <col min="479" max="479" width="5" bestFit="1" customWidth="1"/>
    <col min="480" max="482" width="6" bestFit="1" customWidth="1"/>
    <col min="483" max="483" width="5" bestFit="1" customWidth="1"/>
    <col min="484" max="484" width="6" bestFit="1" customWidth="1"/>
    <col min="485" max="485" width="5" bestFit="1" customWidth="1"/>
    <col min="486" max="486" width="6" bestFit="1" customWidth="1"/>
    <col min="487" max="487" width="5" bestFit="1" customWidth="1"/>
    <col min="488" max="491" width="6" bestFit="1" customWidth="1"/>
    <col min="492" max="492" width="5" bestFit="1" customWidth="1"/>
    <col min="493" max="493" width="6" bestFit="1" customWidth="1"/>
    <col min="494" max="496" width="5" bestFit="1" customWidth="1"/>
    <col min="497" max="497" width="4" bestFit="1" customWidth="1"/>
    <col min="498" max="498" width="5" bestFit="1" customWidth="1"/>
    <col min="499" max="499" width="6" bestFit="1" customWidth="1"/>
    <col min="500" max="501" width="5" bestFit="1" customWidth="1"/>
    <col min="502" max="502" width="4" bestFit="1" customWidth="1"/>
    <col min="503" max="503" width="6" bestFit="1" customWidth="1"/>
    <col min="504" max="505" width="5" bestFit="1" customWidth="1"/>
    <col min="506" max="506" width="6" bestFit="1" customWidth="1"/>
    <col min="507" max="507" width="5" bestFit="1" customWidth="1"/>
    <col min="508" max="509" width="6" bestFit="1" customWidth="1"/>
    <col min="510" max="510" width="4" bestFit="1" customWidth="1"/>
    <col min="511" max="512" width="6" bestFit="1" customWidth="1"/>
    <col min="513" max="513" width="5" bestFit="1" customWidth="1"/>
    <col min="514" max="514" width="6" bestFit="1" customWidth="1"/>
    <col min="515" max="516" width="5" bestFit="1" customWidth="1"/>
    <col min="517" max="517" width="6" bestFit="1" customWidth="1"/>
    <col min="518" max="518" width="5" bestFit="1" customWidth="1"/>
    <col min="519" max="519" width="6" bestFit="1" customWidth="1"/>
    <col min="520" max="520" width="5" bestFit="1" customWidth="1"/>
    <col min="521" max="522" width="6" bestFit="1" customWidth="1"/>
    <col min="523" max="523" width="5" bestFit="1" customWidth="1"/>
    <col min="524" max="524" width="6" bestFit="1" customWidth="1"/>
    <col min="525" max="525" width="4" bestFit="1" customWidth="1"/>
    <col min="526" max="526" width="5" bestFit="1" customWidth="1"/>
    <col min="527" max="528" width="6" bestFit="1" customWidth="1"/>
    <col min="529" max="529" width="5" bestFit="1" customWidth="1"/>
    <col min="530" max="530" width="6" bestFit="1" customWidth="1"/>
    <col min="531" max="532" width="5" bestFit="1" customWidth="1"/>
    <col min="533" max="533" width="4" bestFit="1" customWidth="1"/>
    <col min="534" max="534" width="6" bestFit="1" customWidth="1"/>
    <col min="535" max="535" width="5" bestFit="1" customWidth="1"/>
    <col min="536" max="537" width="6" bestFit="1" customWidth="1"/>
    <col min="538" max="538" width="5" bestFit="1" customWidth="1"/>
    <col min="539" max="539" width="6" bestFit="1" customWidth="1"/>
    <col min="540" max="541" width="5" bestFit="1" customWidth="1"/>
    <col min="542" max="542" width="6" bestFit="1" customWidth="1"/>
    <col min="543" max="543" width="4" bestFit="1" customWidth="1"/>
    <col min="544" max="544" width="6" bestFit="1" customWidth="1"/>
    <col min="545" max="546" width="5" bestFit="1" customWidth="1"/>
    <col min="547" max="547" width="6" bestFit="1" customWidth="1"/>
    <col min="548" max="548" width="5" bestFit="1" customWidth="1"/>
    <col min="549" max="550" width="6" bestFit="1" customWidth="1"/>
    <col min="551" max="551" width="2" bestFit="1" customWidth="1"/>
    <col min="552" max="552" width="6" bestFit="1" customWidth="1"/>
    <col min="553" max="553" width="5" bestFit="1" customWidth="1"/>
    <col min="554" max="554" width="6" bestFit="1" customWidth="1"/>
    <col min="555" max="556" width="5" bestFit="1" customWidth="1"/>
    <col min="557" max="557" width="6" bestFit="1" customWidth="1"/>
    <col min="558" max="558" width="4" bestFit="1" customWidth="1"/>
    <col min="559" max="560" width="6" bestFit="1" customWidth="1"/>
    <col min="561" max="562" width="5" bestFit="1" customWidth="1"/>
    <col min="563" max="564" width="6" bestFit="1" customWidth="1"/>
    <col min="565" max="565" width="5" bestFit="1" customWidth="1"/>
    <col min="566" max="566" width="6" bestFit="1" customWidth="1"/>
    <col min="567" max="567" width="5" bestFit="1" customWidth="1"/>
    <col min="568" max="568" width="6" bestFit="1" customWidth="1"/>
    <col min="569" max="570" width="5" bestFit="1" customWidth="1"/>
    <col min="571" max="571" width="6" bestFit="1" customWidth="1"/>
    <col min="572" max="572" width="5" bestFit="1" customWidth="1"/>
    <col min="573" max="574" width="6" bestFit="1" customWidth="1"/>
    <col min="575" max="575" width="5" bestFit="1" customWidth="1"/>
    <col min="576" max="576" width="4" bestFit="1" customWidth="1"/>
    <col min="577" max="577" width="6" bestFit="1" customWidth="1"/>
    <col min="578" max="578" width="5" bestFit="1" customWidth="1"/>
    <col min="579" max="581" width="6" bestFit="1" customWidth="1"/>
    <col min="582" max="582" width="5" bestFit="1" customWidth="1"/>
    <col min="583" max="583" width="6" bestFit="1" customWidth="1"/>
    <col min="584" max="584" width="5" bestFit="1" customWidth="1"/>
    <col min="585" max="585" width="6" bestFit="1" customWidth="1"/>
    <col min="586" max="586" width="4" bestFit="1" customWidth="1"/>
    <col min="587" max="587" width="6" bestFit="1" customWidth="1"/>
    <col min="588" max="588" width="5" bestFit="1" customWidth="1"/>
    <col min="589" max="589" width="6" bestFit="1" customWidth="1"/>
    <col min="590" max="590" width="5" bestFit="1" customWidth="1"/>
    <col min="591" max="591" width="6" bestFit="1" customWidth="1"/>
    <col min="592" max="592" width="5" bestFit="1" customWidth="1"/>
    <col min="593" max="594" width="6" bestFit="1" customWidth="1"/>
    <col min="595" max="595" width="5" bestFit="1" customWidth="1"/>
    <col min="596" max="596" width="4" bestFit="1" customWidth="1"/>
    <col min="597" max="598" width="6" bestFit="1" customWidth="1"/>
    <col min="599" max="600" width="5" bestFit="1" customWidth="1"/>
    <col min="601" max="601" width="6" bestFit="1" customWidth="1"/>
    <col min="602" max="603" width="5" bestFit="1" customWidth="1"/>
    <col min="604" max="604" width="6" bestFit="1" customWidth="1"/>
    <col min="605" max="606" width="5" bestFit="1" customWidth="1"/>
    <col min="607" max="608" width="6" bestFit="1" customWidth="1"/>
    <col min="609" max="609" width="4" bestFit="1" customWidth="1"/>
    <col min="610" max="610" width="6" bestFit="1" customWidth="1"/>
    <col min="611" max="611" width="5" bestFit="1" customWidth="1"/>
    <col min="612" max="612" width="6" bestFit="1" customWidth="1"/>
    <col min="613" max="614" width="5" bestFit="1" customWidth="1"/>
    <col min="615" max="616" width="6" bestFit="1" customWidth="1"/>
    <col min="617" max="617" width="5" bestFit="1" customWidth="1"/>
    <col min="618" max="619" width="6" bestFit="1" customWidth="1"/>
    <col min="620" max="620" width="5" bestFit="1" customWidth="1"/>
    <col min="621" max="621" width="6" bestFit="1" customWidth="1"/>
    <col min="622" max="622" width="5" bestFit="1" customWidth="1"/>
    <col min="623" max="623" width="6" bestFit="1" customWidth="1"/>
    <col min="624" max="624" width="5" bestFit="1" customWidth="1"/>
    <col min="625" max="625" width="6" bestFit="1" customWidth="1"/>
    <col min="626" max="626" width="2" bestFit="1" customWidth="1"/>
    <col min="627" max="627" width="6" bestFit="1" customWidth="1"/>
    <col min="628" max="628" width="5" bestFit="1" customWidth="1"/>
    <col min="629" max="629" width="6" bestFit="1" customWidth="1"/>
    <col min="630" max="630" width="5" bestFit="1" customWidth="1"/>
    <col min="631" max="631" width="6" bestFit="1" customWidth="1"/>
    <col min="632" max="632" width="5" bestFit="1" customWidth="1"/>
    <col min="633" max="633" width="6" bestFit="1" customWidth="1"/>
    <col min="634" max="636" width="5" bestFit="1" customWidth="1"/>
    <col min="637" max="639" width="6" bestFit="1" customWidth="1"/>
    <col min="640" max="640" width="5" bestFit="1" customWidth="1"/>
    <col min="641" max="641" width="6" bestFit="1" customWidth="1"/>
    <col min="642" max="642" width="5" bestFit="1" customWidth="1"/>
    <col min="643" max="643" width="6" bestFit="1" customWidth="1"/>
    <col min="644" max="644" width="5" bestFit="1" customWidth="1"/>
    <col min="645" max="645" width="6" bestFit="1" customWidth="1"/>
    <col min="646" max="646" width="5" bestFit="1" customWidth="1"/>
    <col min="647" max="647" width="6" bestFit="1" customWidth="1"/>
    <col min="648" max="648" width="5" bestFit="1" customWidth="1"/>
    <col min="649" max="653" width="6" bestFit="1" customWidth="1"/>
    <col min="654" max="654" width="5" bestFit="1" customWidth="1"/>
    <col min="655" max="656" width="6" bestFit="1" customWidth="1"/>
    <col min="657" max="657" width="4" bestFit="1" customWidth="1"/>
    <col min="658" max="658" width="6" bestFit="1" customWidth="1"/>
    <col min="659" max="659" width="5" bestFit="1" customWidth="1"/>
    <col min="660" max="660" width="6" bestFit="1" customWidth="1"/>
    <col min="661" max="663" width="5" bestFit="1" customWidth="1"/>
    <col min="664" max="664" width="6" bestFit="1" customWidth="1"/>
    <col min="665" max="665" width="5" bestFit="1" customWidth="1"/>
    <col min="666" max="672" width="6" bestFit="1" customWidth="1"/>
    <col min="673" max="673" width="5" bestFit="1" customWidth="1"/>
    <col min="674" max="676" width="6" bestFit="1" customWidth="1"/>
    <col min="677" max="677" width="5" bestFit="1" customWidth="1"/>
    <col min="678" max="681" width="6" bestFit="1" customWidth="1"/>
    <col min="682" max="685" width="5" bestFit="1" customWidth="1"/>
    <col min="686" max="686" width="6" bestFit="1" customWidth="1"/>
    <col min="687" max="687" width="5" bestFit="1" customWidth="1"/>
    <col min="688" max="691" width="6" bestFit="1" customWidth="1"/>
    <col min="692" max="692" width="5" bestFit="1" customWidth="1"/>
    <col min="693" max="693" width="6" bestFit="1" customWidth="1"/>
    <col min="694" max="695" width="5" bestFit="1" customWidth="1"/>
    <col min="696" max="696" width="6" bestFit="1" customWidth="1"/>
    <col min="697" max="697" width="5" bestFit="1" customWidth="1"/>
    <col min="698" max="698" width="6" bestFit="1" customWidth="1"/>
    <col min="699" max="700" width="7" bestFit="1" customWidth="1"/>
    <col min="701" max="702" width="6" bestFit="1" customWidth="1"/>
    <col min="703" max="703" width="7" bestFit="1" customWidth="1"/>
    <col min="704" max="704" width="6" bestFit="1" customWidth="1"/>
    <col min="705" max="705" width="7" bestFit="1" customWidth="1"/>
    <col min="706" max="706" width="5" bestFit="1" customWidth="1"/>
    <col min="707" max="707" width="6" bestFit="1" customWidth="1"/>
    <col min="708" max="710" width="7" bestFit="1" customWidth="1"/>
    <col min="711" max="711" width="6" bestFit="1" customWidth="1"/>
    <col min="712" max="712" width="7" bestFit="1" customWidth="1"/>
    <col min="713" max="713" width="6" bestFit="1" customWidth="1"/>
    <col min="714" max="714" width="7" bestFit="1" customWidth="1"/>
    <col min="715" max="715" width="6" bestFit="1" customWidth="1"/>
    <col min="716" max="716" width="7" bestFit="1" customWidth="1"/>
    <col min="717" max="717" width="5" bestFit="1" customWidth="1"/>
    <col min="718" max="719" width="7" bestFit="1" customWidth="1"/>
    <col min="720" max="721" width="6" bestFit="1" customWidth="1"/>
    <col min="722" max="722" width="7" bestFit="1" customWidth="1"/>
    <col min="723" max="723" width="6" bestFit="1" customWidth="1"/>
    <col min="724" max="724" width="7" bestFit="1" customWidth="1"/>
    <col min="725" max="725" width="6" bestFit="1" customWidth="1"/>
    <col min="726" max="726" width="7" bestFit="1" customWidth="1"/>
    <col min="727" max="727" width="5" bestFit="1" customWidth="1"/>
    <col min="728" max="729" width="7" bestFit="1" customWidth="1"/>
    <col min="730" max="730" width="6" bestFit="1" customWidth="1"/>
    <col min="731" max="732" width="7" bestFit="1" customWidth="1"/>
    <col min="733" max="736" width="6" bestFit="1" customWidth="1"/>
    <col min="737" max="737" width="7" bestFit="1" customWidth="1"/>
    <col min="738" max="740" width="6" bestFit="1" customWidth="1"/>
    <col min="741" max="741" width="7" bestFit="1" customWidth="1"/>
    <col min="742" max="742" width="6" bestFit="1" customWidth="1"/>
    <col min="743" max="743" width="7" bestFit="1" customWidth="1"/>
    <col min="744" max="744" width="6" bestFit="1" customWidth="1"/>
    <col min="745" max="745" width="7" bestFit="1" customWidth="1"/>
    <col min="746" max="746" width="6" bestFit="1" customWidth="1"/>
    <col min="747" max="748" width="7" bestFit="1" customWidth="1"/>
    <col min="749" max="749" width="5" bestFit="1" customWidth="1"/>
    <col min="750" max="752" width="7" bestFit="1" customWidth="1"/>
    <col min="753" max="754" width="6" bestFit="1" customWidth="1"/>
    <col min="755" max="755" width="7" bestFit="1" customWidth="1"/>
    <col min="756" max="756" width="5" bestFit="1" customWidth="1"/>
    <col min="757" max="757" width="6" bestFit="1" customWidth="1"/>
    <col min="758" max="758" width="7" bestFit="1" customWidth="1"/>
    <col min="759" max="761" width="6" bestFit="1" customWidth="1"/>
    <col min="762" max="762" width="7" bestFit="1" customWidth="1"/>
    <col min="763" max="764" width="6" bestFit="1" customWidth="1"/>
    <col min="765" max="765" width="7" bestFit="1" customWidth="1"/>
    <col min="766" max="768" width="6" bestFit="1" customWidth="1"/>
    <col min="769" max="769" width="7" bestFit="1" customWidth="1"/>
    <col min="770" max="772" width="6" bestFit="1" customWidth="1"/>
    <col min="773" max="775" width="7" bestFit="1" customWidth="1"/>
    <col min="776" max="776" width="5" bestFit="1" customWidth="1"/>
    <col min="777" max="777" width="6" bestFit="1" customWidth="1"/>
    <col min="778" max="779" width="7" bestFit="1" customWidth="1"/>
    <col min="780" max="780" width="6" bestFit="1" customWidth="1"/>
    <col min="781" max="786" width="7" bestFit="1" customWidth="1"/>
    <col min="787" max="787" width="6" bestFit="1" customWidth="1"/>
    <col min="788" max="788" width="7" bestFit="1" customWidth="1"/>
    <col min="789" max="789" width="6" bestFit="1" customWidth="1"/>
    <col min="790" max="794" width="7" bestFit="1" customWidth="1"/>
    <col min="795" max="798" width="6" bestFit="1" customWidth="1"/>
    <col min="799" max="799" width="7" bestFit="1" customWidth="1"/>
    <col min="800" max="801" width="6" bestFit="1" customWidth="1"/>
    <col min="802" max="802" width="7" bestFit="1" customWidth="1"/>
    <col min="803" max="803" width="6" bestFit="1" customWidth="1"/>
    <col min="804" max="805" width="7" bestFit="1" customWidth="1"/>
    <col min="806" max="806" width="6" bestFit="1" customWidth="1"/>
    <col min="807" max="807" width="7" bestFit="1" customWidth="1"/>
    <col min="808" max="808" width="6" bestFit="1" customWidth="1"/>
    <col min="809" max="810" width="7" bestFit="1" customWidth="1"/>
    <col min="811" max="811" width="6" bestFit="1" customWidth="1"/>
    <col min="812" max="815" width="7" bestFit="1" customWidth="1"/>
    <col min="816" max="816" width="6" bestFit="1" customWidth="1"/>
    <col min="817" max="817" width="7" bestFit="1" customWidth="1"/>
    <col min="818" max="818" width="5" bestFit="1" customWidth="1"/>
    <col min="819" max="819" width="7" bestFit="1" customWidth="1"/>
    <col min="820" max="820" width="6" bestFit="1" customWidth="1"/>
    <col min="821" max="821" width="7" bestFit="1" customWidth="1"/>
    <col min="822" max="826" width="6" bestFit="1" customWidth="1"/>
    <col min="827" max="827" width="7" bestFit="1" customWidth="1"/>
    <col min="828" max="828" width="6" bestFit="1" customWidth="1"/>
    <col min="829" max="829" width="7" bestFit="1" customWidth="1"/>
    <col min="830" max="830" width="6" bestFit="1" customWidth="1"/>
    <col min="831" max="831" width="7" bestFit="1" customWidth="1"/>
    <col min="832" max="832" width="3" bestFit="1" customWidth="1"/>
    <col min="833" max="833" width="6" bestFit="1" customWidth="1"/>
    <col min="834" max="834" width="7" bestFit="1" customWidth="1"/>
    <col min="835" max="836" width="6" bestFit="1" customWidth="1"/>
    <col min="837" max="837" width="7" bestFit="1" customWidth="1"/>
    <col min="838" max="838" width="6" bestFit="1" customWidth="1"/>
    <col min="839" max="841" width="7" bestFit="1" customWidth="1"/>
    <col min="842" max="842" width="6" bestFit="1" customWidth="1"/>
    <col min="843" max="843" width="7" bestFit="1" customWidth="1"/>
    <col min="844" max="844" width="6" bestFit="1" customWidth="1"/>
    <col min="845" max="846" width="7" bestFit="1" customWidth="1"/>
    <col min="847" max="847" width="6" bestFit="1" customWidth="1"/>
    <col min="848" max="849" width="7" bestFit="1" customWidth="1"/>
    <col min="850" max="850" width="6" bestFit="1" customWidth="1"/>
    <col min="851" max="851" width="7" bestFit="1" customWidth="1"/>
    <col min="852" max="852" width="6" bestFit="1" customWidth="1"/>
    <col min="853" max="853" width="7" bestFit="1" customWidth="1"/>
    <col min="854" max="854" width="5" bestFit="1" customWidth="1"/>
    <col min="855" max="856" width="6" bestFit="1" customWidth="1"/>
    <col min="857" max="857" width="7" bestFit="1" customWidth="1"/>
    <col min="858" max="859" width="6" bestFit="1" customWidth="1"/>
    <col min="860" max="861" width="7" bestFit="1" customWidth="1"/>
    <col min="862" max="863" width="6" bestFit="1" customWidth="1"/>
    <col min="864" max="864" width="7" bestFit="1" customWidth="1"/>
    <col min="865" max="865" width="6" bestFit="1" customWidth="1"/>
    <col min="866" max="866" width="7" bestFit="1" customWidth="1"/>
    <col min="867" max="867" width="6" bestFit="1" customWidth="1"/>
    <col min="868" max="870" width="7" bestFit="1" customWidth="1"/>
    <col min="871" max="871" width="5" bestFit="1" customWidth="1"/>
    <col min="872" max="873" width="7" bestFit="1" customWidth="1"/>
    <col min="874" max="874" width="6" bestFit="1" customWidth="1"/>
    <col min="875" max="875" width="7" bestFit="1" customWidth="1"/>
    <col min="876" max="876" width="5" bestFit="1" customWidth="1"/>
    <col min="877" max="877" width="6" bestFit="1" customWidth="1"/>
    <col min="878" max="878" width="7" bestFit="1" customWidth="1"/>
    <col min="879" max="880" width="6" bestFit="1" customWidth="1"/>
    <col min="881" max="881" width="7" bestFit="1" customWidth="1"/>
    <col min="882" max="882" width="6" bestFit="1" customWidth="1"/>
    <col min="883" max="885" width="7" bestFit="1" customWidth="1"/>
    <col min="886" max="886" width="6" bestFit="1" customWidth="1"/>
    <col min="887" max="888" width="7" bestFit="1" customWidth="1"/>
    <col min="889" max="889" width="6" bestFit="1" customWidth="1"/>
    <col min="890" max="890" width="5" bestFit="1" customWidth="1"/>
    <col min="891" max="891" width="7" bestFit="1" customWidth="1"/>
    <col min="892" max="892" width="6" bestFit="1" customWidth="1"/>
    <col min="893" max="893" width="7" bestFit="1" customWidth="1"/>
    <col min="894" max="895" width="6" bestFit="1" customWidth="1"/>
    <col min="896" max="896" width="7" bestFit="1" customWidth="1"/>
    <col min="897" max="897" width="6" bestFit="1" customWidth="1"/>
    <col min="898" max="898" width="7" bestFit="1" customWidth="1"/>
    <col min="899" max="899" width="3" bestFit="1" customWidth="1"/>
    <col min="900" max="900" width="7" bestFit="1" customWidth="1"/>
    <col min="901" max="901" width="6" bestFit="1" customWidth="1"/>
    <col min="902" max="902" width="7" bestFit="1" customWidth="1"/>
    <col min="903" max="905" width="6" bestFit="1" customWidth="1"/>
    <col min="906" max="906" width="7" bestFit="1" customWidth="1"/>
    <col min="907" max="908" width="6" bestFit="1" customWidth="1"/>
    <col min="909" max="909" width="7" bestFit="1" customWidth="1"/>
    <col min="910" max="911" width="6" bestFit="1" customWidth="1"/>
    <col min="912" max="916" width="7" bestFit="1" customWidth="1"/>
    <col min="917" max="917" width="6" bestFit="1" customWidth="1"/>
    <col min="918" max="919" width="7" bestFit="1" customWidth="1"/>
    <col min="920" max="920" width="6" bestFit="1" customWidth="1"/>
    <col min="921" max="921" width="7" bestFit="1" customWidth="1"/>
    <col min="922" max="922" width="6" bestFit="1" customWidth="1"/>
    <col min="923" max="923" width="7" bestFit="1" customWidth="1"/>
    <col min="924" max="924" width="6" bestFit="1" customWidth="1"/>
    <col min="925" max="925" width="7" bestFit="1" customWidth="1"/>
    <col min="926" max="926" width="5" bestFit="1" customWidth="1"/>
    <col min="927" max="927" width="7" bestFit="1" customWidth="1"/>
    <col min="928" max="928" width="6" bestFit="1" customWidth="1"/>
    <col min="929" max="930" width="7" bestFit="1" customWidth="1"/>
    <col min="931" max="931" width="6" bestFit="1" customWidth="1"/>
    <col min="932" max="933" width="7" bestFit="1" customWidth="1"/>
    <col min="934" max="935" width="6" bestFit="1" customWidth="1"/>
    <col min="936" max="939" width="7" bestFit="1" customWidth="1"/>
    <col min="940" max="940" width="6" bestFit="1" customWidth="1"/>
    <col min="941" max="941" width="7" bestFit="1" customWidth="1"/>
    <col min="942" max="942" width="6" bestFit="1" customWidth="1"/>
    <col min="943" max="943" width="7" bestFit="1" customWidth="1"/>
    <col min="944" max="944" width="6" bestFit="1" customWidth="1"/>
    <col min="945" max="945" width="7" bestFit="1" customWidth="1"/>
    <col min="946" max="946" width="6" bestFit="1" customWidth="1"/>
    <col min="947" max="947" width="7" bestFit="1" customWidth="1"/>
    <col min="948" max="948" width="6" bestFit="1" customWidth="1"/>
    <col min="949" max="950" width="7" bestFit="1" customWidth="1"/>
    <col min="951" max="951" width="6" bestFit="1" customWidth="1"/>
    <col min="952" max="952" width="7" bestFit="1" customWidth="1"/>
    <col min="953" max="953" width="6" bestFit="1" customWidth="1"/>
    <col min="954" max="954" width="7" bestFit="1" customWidth="1"/>
    <col min="955" max="956" width="6" bestFit="1" customWidth="1"/>
    <col min="957" max="957" width="7" bestFit="1" customWidth="1"/>
    <col min="958" max="958" width="5" bestFit="1" customWidth="1"/>
    <col min="959" max="959" width="7" bestFit="1" customWidth="1"/>
    <col min="960" max="960" width="6" bestFit="1" customWidth="1"/>
    <col min="961" max="961" width="7" bestFit="1" customWidth="1"/>
    <col min="962" max="964" width="6" bestFit="1" customWidth="1"/>
    <col min="965" max="965" width="7" bestFit="1" customWidth="1"/>
    <col min="966" max="966" width="3" bestFit="1" customWidth="1"/>
    <col min="967" max="967" width="7" bestFit="1" customWidth="1"/>
    <col min="968" max="970" width="6" bestFit="1" customWidth="1"/>
    <col min="971" max="972" width="7" bestFit="1" customWidth="1"/>
    <col min="973" max="973" width="6" bestFit="1" customWidth="1"/>
    <col min="974" max="974" width="7" bestFit="1" customWidth="1"/>
    <col min="975" max="976" width="6" bestFit="1" customWidth="1"/>
    <col min="977" max="977" width="5" bestFit="1" customWidth="1"/>
    <col min="978" max="980" width="7" bestFit="1" customWidth="1"/>
    <col min="981" max="981" width="6" bestFit="1" customWidth="1"/>
    <col min="982" max="983" width="7" bestFit="1" customWidth="1"/>
    <col min="984" max="984" width="6" bestFit="1" customWidth="1"/>
    <col min="985" max="988" width="7" bestFit="1" customWidth="1"/>
    <col min="989" max="989" width="5" bestFit="1" customWidth="1"/>
    <col min="990" max="991" width="7" bestFit="1" customWidth="1"/>
    <col min="992" max="994" width="6" bestFit="1" customWidth="1"/>
    <col min="995" max="995" width="7" bestFit="1" customWidth="1"/>
    <col min="996" max="997" width="6" bestFit="1" customWidth="1"/>
    <col min="998" max="999" width="7" bestFit="1" customWidth="1"/>
    <col min="1000" max="1000" width="5" bestFit="1" customWidth="1"/>
    <col min="1001" max="1001" width="6" bestFit="1" customWidth="1"/>
    <col min="1002" max="1002" width="7" bestFit="1" customWidth="1"/>
    <col min="1003" max="1003" width="6" bestFit="1" customWidth="1"/>
    <col min="1004" max="1004" width="5" bestFit="1" customWidth="1"/>
    <col min="1005" max="1009" width="6" bestFit="1" customWidth="1"/>
    <col min="1010" max="1010" width="5" bestFit="1" customWidth="1"/>
    <col min="1011" max="1011" width="6" bestFit="1" customWidth="1"/>
    <col min="1012" max="1012" width="7" bestFit="1" customWidth="1"/>
    <col min="1013" max="1015" width="6" bestFit="1" customWidth="1"/>
    <col min="1016" max="1016" width="5" bestFit="1" customWidth="1"/>
    <col min="1017" max="1018" width="6" bestFit="1" customWidth="1"/>
    <col min="1019" max="1019" width="7" bestFit="1" customWidth="1"/>
    <col min="1020" max="1021" width="6" bestFit="1" customWidth="1"/>
    <col min="1022" max="1022" width="7" bestFit="1" customWidth="1"/>
    <col min="1023" max="1024" width="6" bestFit="1" customWidth="1"/>
    <col min="1025" max="1025" width="3" bestFit="1" customWidth="1"/>
    <col min="1026" max="1026" width="7" bestFit="1" customWidth="1"/>
    <col min="1027" max="1027" width="6" bestFit="1" customWidth="1"/>
    <col min="1028" max="1028" width="7" bestFit="1" customWidth="1"/>
    <col min="1029" max="1030" width="6" bestFit="1" customWidth="1"/>
    <col min="1031" max="1031" width="7" bestFit="1" customWidth="1"/>
    <col min="1032" max="1032" width="6" bestFit="1" customWidth="1"/>
    <col min="1033" max="1034" width="7" bestFit="1" customWidth="1"/>
    <col min="1035" max="1035" width="6" bestFit="1" customWidth="1"/>
    <col min="1036" max="1039" width="7" bestFit="1" customWidth="1"/>
    <col min="1040" max="1044" width="6" bestFit="1" customWidth="1"/>
    <col min="1045" max="1045" width="7" bestFit="1" customWidth="1"/>
    <col min="1046" max="1046" width="5" bestFit="1" customWidth="1"/>
    <col min="1047" max="1047" width="6" bestFit="1" customWidth="1"/>
    <col min="1048" max="1048" width="7" bestFit="1" customWidth="1"/>
    <col min="1049" max="1050" width="6" bestFit="1" customWidth="1"/>
    <col min="1051" max="1051" width="7" bestFit="1" customWidth="1"/>
    <col min="1052" max="1053" width="6" bestFit="1" customWidth="1"/>
    <col min="1054" max="1054" width="7" bestFit="1" customWidth="1"/>
    <col min="1055" max="1055" width="6" bestFit="1" customWidth="1"/>
    <col min="1056" max="1056" width="7" bestFit="1" customWidth="1"/>
    <col min="1057" max="1058" width="6" bestFit="1" customWidth="1"/>
    <col min="1059" max="1059" width="7" bestFit="1" customWidth="1"/>
    <col min="1060" max="1060" width="6" bestFit="1" customWidth="1"/>
    <col min="1061" max="1061" width="7" bestFit="1" customWidth="1"/>
    <col min="1062" max="1062" width="5" bestFit="1" customWidth="1"/>
    <col min="1063" max="1064" width="7" bestFit="1" customWidth="1"/>
    <col min="1065" max="1065" width="6" bestFit="1" customWidth="1"/>
    <col min="1066" max="1066" width="7" bestFit="1" customWidth="1"/>
    <col min="1067" max="1067" width="5" bestFit="1" customWidth="1"/>
    <col min="1068" max="1068" width="7" bestFit="1" customWidth="1"/>
    <col min="1069" max="1071" width="6" bestFit="1" customWidth="1"/>
    <col min="1072" max="1072" width="5" bestFit="1" customWidth="1"/>
    <col min="1073" max="1073" width="7" bestFit="1" customWidth="1"/>
    <col min="1074" max="1074" width="6" bestFit="1" customWidth="1"/>
    <col min="1075" max="1075" width="7" bestFit="1" customWidth="1"/>
    <col min="1076" max="1077" width="6" bestFit="1" customWidth="1"/>
    <col min="1078" max="1078" width="7" bestFit="1" customWidth="1"/>
    <col min="1079" max="1079" width="6" bestFit="1" customWidth="1"/>
    <col min="1080" max="1082" width="7" bestFit="1" customWidth="1"/>
    <col min="1083" max="1083" width="3" bestFit="1" customWidth="1"/>
    <col min="1084" max="1085" width="6" bestFit="1" customWidth="1"/>
    <col min="1086" max="1087" width="7" bestFit="1" customWidth="1"/>
    <col min="1088" max="1088" width="6" bestFit="1" customWidth="1"/>
    <col min="1089" max="1089" width="7" bestFit="1" customWidth="1"/>
    <col min="1090" max="1090" width="6" bestFit="1" customWidth="1"/>
    <col min="1091" max="1094" width="7" bestFit="1" customWidth="1"/>
    <col min="1095" max="1095" width="5" bestFit="1" customWidth="1"/>
    <col min="1096" max="1096" width="7" bestFit="1" customWidth="1"/>
    <col min="1097" max="1098" width="6" bestFit="1" customWidth="1"/>
    <col min="1099" max="1099" width="7" bestFit="1" customWidth="1"/>
    <col min="1100" max="1100" width="6" bestFit="1" customWidth="1"/>
    <col min="1101" max="1101" width="7" bestFit="1" customWidth="1"/>
    <col min="1102" max="1105" width="6" bestFit="1" customWidth="1"/>
    <col min="1106" max="1106" width="7" bestFit="1" customWidth="1"/>
    <col min="1107" max="1107" width="5" bestFit="1" customWidth="1"/>
    <col min="1108" max="1108" width="7" bestFit="1" customWidth="1"/>
    <col min="1109" max="1109" width="6" bestFit="1" customWidth="1"/>
    <col min="1110" max="1111" width="7" bestFit="1" customWidth="1"/>
    <col min="1112" max="1114" width="6" bestFit="1" customWidth="1"/>
    <col min="1115" max="1115" width="7" bestFit="1" customWidth="1"/>
    <col min="1116" max="1116" width="6" bestFit="1" customWidth="1"/>
    <col min="1117" max="1118" width="7" bestFit="1" customWidth="1"/>
    <col min="1119" max="1120" width="6" bestFit="1" customWidth="1"/>
    <col min="1121" max="1123" width="7" bestFit="1" customWidth="1"/>
    <col min="1124" max="1124" width="6" bestFit="1" customWidth="1"/>
    <col min="1125" max="1127" width="7" bestFit="1" customWidth="1"/>
    <col min="1128" max="1128" width="5" bestFit="1" customWidth="1"/>
    <col min="1129" max="1132" width="6" bestFit="1" customWidth="1"/>
    <col min="1133" max="1133" width="3" bestFit="1" customWidth="1"/>
    <col min="1134" max="1134" width="7" bestFit="1" customWidth="1"/>
    <col min="1135" max="1136" width="6" bestFit="1" customWidth="1"/>
    <col min="1137" max="1137" width="7" bestFit="1" customWidth="1"/>
    <col min="1138" max="1140" width="6" bestFit="1" customWidth="1"/>
    <col min="1141" max="1142" width="7" bestFit="1" customWidth="1"/>
    <col min="1143" max="1144" width="6" bestFit="1" customWidth="1"/>
    <col min="1145" max="1145" width="7" bestFit="1" customWidth="1"/>
    <col min="1146" max="1146" width="6" bestFit="1" customWidth="1"/>
    <col min="1147" max="1147" width="5" bestFit="1" customWidth="1"/>
    <col min="1148" max="1153" width="6" bestFit="1" customWidth="1"/>
    <col min="1154" max="1154" width="7" bestFit="1" customWidth="1"/>
    <col min="1155" max="1155" width="6" bestFit="1" customWidth="1"/>
    <col min="1156" max="1156" width="7" bestFit="1" customWidth="1"/>
    <col min="1157" max="1157" width="6" bestFit="1" customWidth="1"/>
    <col min="1158" max="1158" width="7" bestFit="1" customWidth="1"/>
    <col min="1159" max="1159" width="6" bestFit="1" customWidth="1"/>
    <col min="1160" max="1162" width="7" bestFit="1" customWidth="1"/>
    <col min="1163" max="1163" width="6" bestFit="1" customWidth="1"/>
    <col min="1164" max="1164" width="7" bestFit="1" customWidth="1"/>
    <col min="1165" max="1166" width="6" bestFit="1" customWidth="1"/>
    <col min="1167" max="1167" width="7" bestFit="1" customWidth="1"/>
    <col min="1168" max="1168" width="6" bestFit="1" customWidth="1"/>
    <col min="1169" max="1169" width="7" bestFit="1" customWidth="1"/>
    <col min="1170" max="1170" width="6" bestFit="1" customWidth="1"/>
    <col min="1171" max="1171" width="5" bestFit="1" customWidth="1"/>
    <col min="1172" max="1172" width="7" bestFit="1" customWidth="1"/>
    <col min="1173" max="1176" width="6" bestFit="1" customWidth="1"/>
    <col min="1177" max="1177" width="3" bestFit="1" customWidth="1"/>
    <col min="1178" max="1178" width="6" bestFit="1" customWidth="1"/>
    <col min="1179" max="1179" width="7" bestFit="1" customWidth="1"/>
    <col min="1180" max="1180" width="6" bestFit="1" customWidth="1"/>
    <col min="1181" max="1181" width="7" bestFit="1" customWidth="1"/>
    <col min="1182" max="1182" width="6" bestFit="1" customWidth="1"/>
    <col min="1183" max="1183" width="7" bestFit="1" customWidth="1"/>
    <col min="1184" max="1184" width="5" bestFit="1" customWidth="1"/>
    <col min="1185" max="1185" width="6" bestFit="1" customWidth="1"/>
    <col min="1186" max="1187" width="7" bestFit="1" customWidth="1"/>
    <col min="1188" max="1188" width="6" bestFit="1" customWidth="1"/>
    <col min="1189" max="1190" width="7" bestFit="1" customWidth="1"/>
    <col min="1191" max="1191" width="6" bestFit="1" customWidth="1"/>
    <col min="1192" max="1195" width="7" bestFit="1" customWidth="1"/>
    <col min="1196" max="1196" width="6" bestFit="1" customWidth="1"/>
    <col min="1197" max="1197" width="7" bestFit="1" customWidth="1"/>
    <col min="1198" max="1198" width="6" bestFit="1" customWidth="1"/>
    <col min="1199" max="1201" width="7" bestFit="1" customWidth="1"/>
    <col min="1202" max="1202" width="6" bestFit="1" customWidth="1"/>
    <col min="1203" max="1203" width="7" bestFit="1" customWidth="1"/>
    <col min="1204" max="1204" width="6" bestFit="1" customWidth="1"/>
    <col min="1205" max="1205" width="7" bestFit="1" customWidth="1"/>
    <col min="1206" max="1206" width="6" bestFit="1" customWidth="1"/>
    <col min="1207" max="1210" width="7" bestFit="1" customWidth="1"/>
    <col min="1211" max="1211" width="6" bestFit="1" customWidth="1"/>
    <col min="1212" max="1212" width="7" bestFit="1" customWidth="1"/>
    <col min="1213" max="1213" width="5" bestFit="1" customWidth="1"/>
    <col min="1214" max="1214" width="7" bestFit="1" customWidth="1"/>
    <col min="1215" max="1218" width="6" bestFit="1" customWidth="1"/>
    <col min="1219" max="1220" width="7" bestFit="1" customWidth="1"/>
    <col min="1221" max="1221" width="5" bestFit="1" customWidth="1"/>
    <col min="1222" max="1222" width="6" bestFit="1" customWidth="1"/>
    <col min="1223" max="1223" width="7" bestFit="1" customWidth="1"/>
    <col min="1224" max="1227" width="6" bestFit="1" customWidth="1"/>
    <col min="1228" max="1228" width="3" bestFit="1" customWidth="1"/>
    <col min="1229" max="1229" width="7" bestFit="1" customWidth="1"/>
    <col min="1230" max="1231" width="6" bestFit="1" customWidth="1"/>
    <col min="1232" max="1234" width="7" bestFit="1" customWidth="1"/>
    <col min="1235" max="1235" width="6" bestFit="1" customWidth="1"/>
    <col min="1236" max="1240" width="7" bestFit="1" customWidth="1"/>
    <col min="1241" max="1241" width="5" bestFit="1" customWidth="1"/>
    <col min="1242" max="1242" width="7" bestFit="1" customWidth="1"/>
    <col min="1243" max="1244" width="6" bestFit="1" customWidth="1"/>
    <col min="1245" max="1245" width="5" bestFit="1" customWidth="1"/>
    <col min="1246" max="1246" width="7" bestFit="1" customWidth="1"/>
    <col min="1247" max="1247" width="6" bestFit="1" customWidth="1"/>
    <col min="1248" max="1248" width="7" bestFit="1" customWidth="1"/>
    <col min="1249" max="1250" width="6" bestFit="1" customWidth="1"/>
    <col min="1251" max="1251" width="7" bestFit="1" customWidth="1"/>
    <col min="1252" max="1253" width="6" bestFit="1" customWidth="1"/>
    <col min="1254" max="1254" width="7" bestFit="1" customWidth="1"/>
    <col min="1255" max="1255" width="5" bestFit="1" customWidth="1"/>
    <col min="1256" max="1257" width="7" bestFit="1" customWidth="1"/>
    <col min="1258" max="1259" width="6" bestFit="1" customWidth="1"/>
    <col min="1260" max="1260" width="7" bestFit="1" customWidth="1"/>
    <col min="1261" max="1261" width="6" bestFit="1" customWidth="1"/>
    <col min="1262" max="1262" width="7" bestFit="1" customWidth="1"/>
    <col min="1263" max="1263" width="6" bestFit="1" customWidth="1"/>
    <col min="1264" max="1264" width="7" bestFit="1" customWidth="1"/>
    <col min="1265" max="1265" width="5" bestFit="1" customWidth="1"/>
    <col min="1266" max="1266" width="7" bestFit="1" customWidth="1"/>
    <col min="1267" max="1268" width="6" bestFit="1" customWidth="1"/>
    <col min="1269" max="1269" width="7" bestFit="1" customWidth="1"/>
    <col min="1270" max="1270" width="6" bestFit="1" customWidth="1"/>
    <col min="1271" max="1271" width="5" bestFit="1" customWidth="1"/>
    <col min="1272" max="1272" width="6" bestFit="1" customWidth="1"/>
    <col min="1273" max="1273" width="7" bestFit="1" customWidth="1"/>
    <col min="1274" max="1274" width="6" bestFit="1" customWidth="1"/>
    <col min="1275" max="1275" width="7" bestFit="1" customWidth="1"/>
    <col min="1276" max="1277" width="6" bestFit="1" customWidth="1"/>
    <col min="1278" max="1278" width="3" bestFit="1" customWidth="1"/>
    <col min="1279" max="1279" width="7" bestFit="1" customWidth="1"/>
    <col min="1280" max="1280" width="6" bestFit="1" customWidth="1"/>
    <col min="1281" max="1281" width="7" bestFit="1" customWidth="1"/>
    <col min="1282" max="1282" width="6" bestFit="1" customWidth="1"/>
    <col min="1283" max="1283" width="7" bestFit="1" customWidth="1"/>
    <col min="1284" max="1284" width="5" bestFit="1" customWidth="1"/>
    <col min="1285" max="1285" width="7" bestFit="1" customWidth="1"/>
    <col min="1286" max="1286" width="6" bestFit="1" customWidth="1"/>
    <col min="1287" max="1287" width="7" bestFit="1" customWidth="1"/>
    <col min="1288" max="1289" width="6" bestFit="1" customWidth="1"/>
    <col min="1290" max="1290" width="7" bestFit="1" customWidth="1"/>
    <col min="1291" max="1293" width="6" bestFit="1" customWidth="1"/>
    <col min="1294" max="1294" width="7" bestFit="1" customWidth="1"/>
    <col min="1295" max="1295" width="6" bestFit="1" customWidth="1"/>
    <col min="1296" max="1297" width="7" bestFit="1" customWidth="1"/>
    <col min="1298" max="1299" width="6" bestFit="1" customWidth="1"/>
    <col min="1300" max="1300" width="7" bestFit="1" customWidth="1"/>
    <col min="1301" max="1301" width="6" bestFit="1" customWidth="1"/>
    <col min="1302" max="1302" width="7" bestFit="1" customWidth="1"/>
    <col min="1303" max="1303" width="6" bestFit="1" customWidth="1"/>
    <col min="1304" max="1304" width="7" bestFit="1" customWidth="1"/>
    <col min="1305" max="1307" width="6" bestFit="1" customWidth="1"/>
    <col min="1308" max="1308" width="7" bestFit="1" customWidth="1"/>
    <col min="1309" max="1309" width="5" bestFit="1" customWidth="1"/>
    <col min="1310" max="1310" width="7" bestFit="1" customWidth="1"/>
    <col min="1311" max="1311" width="6" bestFit="1" customWidth="1"/>
    <col min="1312" max="1315" width="7" bestFit="1" customWidth="1"/>
    <col min="1316" max="1316" width="5" bestFit="1" customWidth="1"/>
    <col min="1317" max="1317" width="7" bestFit="1" customWidth="1"/>
    <col min="1318" max="1318" width="6" bestFit="1" customWidth="1"/>
    <col min="1319" max="1319" width="7" bestFit="1" customWidth="1"/>
    <col min="1320" max="1321" width="6" bestFit="1" customWidth="1"/>
    <col min="1322" max="1322" width="5" bestFit="1" customWidth="1"/>
    <col min="1323" max="1324" width="7" bestFit="1" customWidth="1"/>
    <col min="1325" max="1325" width="6" bestFit="1" customWidth="1"/>
    <col min="1326" max="1326" width="7" bestFit="1" customWidth="1"/>
    <col min="1327" max="1328" width="6" bestFit="1" customWidth="1"/>
    <col min="1329" max="1329" width="7" bestFit="1" customWidth="1"/>
    <col min="1330" max="1330" width="3" bestFit="1" customWidth="1"/>
    <col min="1331" max="1331" width="7" bestFit="1" customWidth="1"/>
    <col min="1332" max="1332" width="6" bestFit="1" customWidth="1"/>
    <col min="1333" max="1334" width="7" bestFit="1" customWidth="1"/>
    <col min="1335" max="1335" width="5" bestFit="1" customWidth="1"/>
    <col min="1336" max="1336" width="7" bestFit="1" customWidth="1"/>
    <col min="1337" max="1338" width="6" bestFit="1" customWidth="1"/>
    <col min="1339" max="1339" width="7" bestFit="1" customWidth="1"/>
    <col min="1340" max="1340" width="5" bestFit="1" customWidth="1"/>
    <col min="1341" max="1342" width="7" bestFit="1" customWidth="1"/>
    <col min="1343" max="1344" width="6" bestFit="1" customWidth="1"/>
    <col min="1345" max="1345" width="7" bestFit="1" customWidth="1"/>
    <col min="1346" max="1347" width="6" bestFit="1" customWidth="1"/>
    <col min="1348" max="1348" width="7" bestFit="1" customWidth="1"/>
    <col min="1349" max="1349" width="5" bestFit="1" customWidth="1"/>
    <col min="1350" max="1350" width="6" bestFit="1" customWidth="1"/>
    <col min="1351" max="1351" width="7" bestFit="1" customWidth="1"/>
    <col min="1352" max="1352" width="6" bestFit="1" customWidth="1"/>
    <col min="1353" max="1353" width="7" bestFit="1" customWidth="1"/>
    <col min="1354" max="1354" width="5" bestFit="1" customWidth="1"/>
    <col min="1355" max="1355" width="7" bestFit="1" customWidth="1"/>
    <col min="1356" max="1356" width="6" bestFit="1" customWidth="1"/>
    <col min="1357" max="1358" width="7" bestFit="1" customWidth="1"/>
    <col min="1359" max="1359" width="5" bestFit="1" customWidth="1"/>
    <col min="1360" max="1360" width="7" bestFit="1" customWidth="1"/>
    <col min="1361" max="1361" width="6" bestFit="1" customWidth="1"/>
    <col min="1362" max="1363" width="7" bestFit="1" customWidth="1"/>
    <col min="1364" max="1364" width="6" bestFit="1" customWidth="1"/>
    <col min="1365" max="1365" width="7" bestFit="1" customWidth="1"/>
    <col min="1366" max="1366" width="5" bestFit="1" customWidth="1"/>
    <col min="1367" max="1368" width="6" bestFit="1" customWidth="1"/>
    <col min="1369" max="1369" width="7" bestFit="1" customWidth="1"/>
    <col min="1370" max="1370" width="6" bestFit="1" customWidth="1"/>
    <col min="1371" max="1371" width="5" bestFit="1" customWidth="1"/>
    <col min="1372" max="1373" width="6" bestFit="1" customWidth="1"/>
    <col min="1374" max="1374" width="7" bestFit="1" customWidth="1"/>
    <col min="1375" max="1375" width="6" bestFit="1" customWidth="1"/>
    <col min="1376" max="1376" width="7" bestFit="1" customWidth="1"/>
    <col min="1377" max="1377" width="6" bestFit="1" customWidth="1"/>
    <col min="1378" max="1378" width="7" bestFit="1" customWidth="1"/>
    <col min="1379" max="1379" width="6" bestFit="1" customWidth="1"/>
    <col min="1380" max="1380" width="3" bestFit="1" customWidth="1"/>
    <col min="1381" max="1383" width="6" bestFit="1" customWidth="1"/>
    <col min="1384" max="1384" width="5" bestFit="1" customWidth="1"/>
    <col min="1385" max="1386" width="6" bestFit="1" customWidth="1"/>
    <col min="1387" max="1388" width="7" bestFit="1" customWidth="1"/>
    <col min="1389" max="1389" width="6" bestFit="1" customWidth="1"/>
    <col min="1390" max="1392" width="7" bestFit="1" customWidth="1"/>
    <col min="1393" max="1393" width="6" bestFit="1" customWidth="1"/>
    <col min="1394" max="1396" width="7" bestFit="1" customWidth="1"/>
    <col min="1397" max="1398" width="6" bestFit="1" customWidth="1"/>
    <col min="1399" max="1399" width="5" bestFit="1" customWidth="1"/>
    <col min="1400" max="1400" width="7" bestFit="1" customWidth="1"/>
    <col min="1401" max="1402" width="6" bestFit="1" customWidth="1"/>
    <col min="1403" max="1403" width="7" bestFit="1" customWidth="1"/>
    <col min="1404" max="1404" width="6" bestFit="1" customWidth="1"/>
    <col min="1405" max="1405" width="7" bestFit="1" customWidth="1"/>
    <col min="1406" max="1407" width="6" bestFit="1" customWidth="1"/>
    <col min="1408" max="1408" width="7" bestFit="1" customWidth="1"/>
    <col min="1409" max="1411" width="6" bestFit="1" customWidth="1"/>
    <col min="1412" max="1412" width="7" bestFit="1" customWidth="1"/>
    <col min="1413" max="1413" width="6" bestFit="1" customWidth="1"/>
    <col min="1414" max="1415" width="7" bestFit="1" customWidth="1"/>
    <col min="1416" max="1416" width="6" bestFit="1" customWidth="1"/>
    <col min="1417" max="1418" width="7" bestFit="1" customWidth="1"/>
    <col min="1419" max="1421" width="6" bestFit="1" customWidth="1"/>
    <col min="1422" max="1422" width="3" bestFit="1" customWidth="1"/>
    <col min="1423" max="1423" width="6" bestFit="1" customWidth="1"/>
    <col min="1424" max="1424" width="7" bestFit="1" customWidth="1"/>
    <col min="1425" max="1425" width="6" bestFit="1" customWidth="1"/>
    <col min="1426" max="1426" width="5" bestFit="1" customWidth="1"/>
    <col min="1427" max="1427" width="6" bestFit="1" customWidth="1"/>
    <col min="1428" max="1429" width="7" bestFit="1" customWidth="1"/>
    <col min="1430" max="1430" width="6" bestFit="1" customWidth="1"/>
    <col min="1431" max="1431" width="7" bestFit="1" customWidth="1"/>
    <col min="1432" max="1432" width="6" bestFit="1" customWidth="1"/>
    <col min="1433" max="1433" width="5" bestFit="1" customWidth="1"/>
    <col min="1434" max="1436" width="6" bestFit="1" customWidth="1"/>
    <col min="1437" max="1437" width="7" bestFit="1" customWidth="1"/>
    <col min="1438" max="1438" width="6" bestFit="1" customWidth="1"/>
    <col min="1439" max="1440" width="7" bestFit="1" customWidth="1"/>
    <col min="1441" max="1444" width="6" bestFit="1" customWidth="1"/>
    <col min="1445" max="1445" width="7" bestFit="1" customWidth="1"/>
    <col min="1446" max="1450" width="6" bestFit="1" customWidth="1"/>
    <col min="1451" max="1453" width="7" bestFit="1" customWidth="1"/>
    <col min="1454" max="1454" width="6" bestFit="1" customWidth="1"/>
    <col min="1455" max="1455" width="7" bestFit="1" customWidth="1"/>
    <col min="1456" max="1458" width="6" bestFit="1" customWidth="1"/>
    <col min="1459" max="1460" width="7" bestFit="1" customWidth="1"/>
    <col min="1461" max="1461" width="6" bestFit="1" customWidth="1"/>
    <col min="1462" max="1465" width="7" bestFit="1" customWidth="1"/>
    <col min="1466" max="1466" width="6" bestFit="1" customWidth="1"/>
    <col min="1467" max="1467" width="7" bestFit="1" customWidth="1"/>
    <col min="1468" max="1468" width="3" bestFit="1" customWidth="1"/>
    <col min="1469" max="1470" width="7" bestFit="1" customWidth="1"/>
    <col min="1471" max="1471" width="5" bestFit="1" customWidth="1"/>
    <col min="1472" max="1473" width="6" bestFit="1" customWidth="1"/>
    <col min="1474" max="1474" width="7" bestFit="1" customWidth="1"/>
    <col min="1475" max="1475" width="5" bestFit="1" customWidth="1"/>
    <col min="1476" max="1476" width="7" bestFit="1" customWidth="1"/>
    <col min="1477" max="1477" width="6" bestFit="1" customWidth="1"/>
    <col min="1478" max="1478" width="7" bestFit="1" customWidth="1"/>
    <col min="1479" max="1479" width="5" bestFit="1" customWidth="1"/>
    <col min="1480" max="1480" width="6" bestFit="1" customWidth="1"/>
    <col min="1481" max="1481" width="7" bestFit="1" customWidth="1"/>
    <col min="1482" max="1482" width="5" bestFit="1" customWidth="1"/>
    <col min="1483" max="1485" width="7" bestFit="1" customWidth="1"/>
    <col min="1486" max="1487" width="6" bestFit="1" customWidth="1"/>
    <col min="1488" max="1488" width="7" bestFit="1" customWidth="1"/>
    <col min="1489" max="1489" width="6" bestFit="1" customWidth="1"/>
    <col min="1490" max="1490" width="7" bestFit="1" customWidth="1"/>
    <col min="1491" max="1491" width="5" bestFit="1" customWidth="1"/>
    <col min="1492" max="1492" width="7" bestFit="1" customWidth="1"/>
    <col min="1493" max="1494" width="6" bestFit="1" customWidth="1"/>
    <col min="1495" max="1496" width="7" bestFit="1" customWidth="1"/>
    <col min="1497" max="1499" width="6" bestFit="1" customWidth="1"/>
    <col min="1500" max="1500" width="7" bestFit="1" customWidth="1"/>
    <col min="1501" max="1501" width="5" bestFit="1" customWidth="1"/>
    <col min="1502" max="1503" width="6" bestFit="1" customWidth="1"/>
    <col min="1504" max="1504" width="7" bestFit="1" customWidth="1"/>
    <col min="1505" max="1508" width="6" bestFit="1" customWidth="1"/>
    <col min="1509" max="1509" width="7" bestFit="1" customWidth="1"/>
    <col min="1510" max="1510" width="6" bestFit="1" customWidth="1"/>
    <col min="1511" max="1512" width="7" bestFit="1" customWidth="1"/>
    <col min="1513" max="1513" width="5" bestFit="1" customWidth="1"/>
    <col min="1514" max="1514" width="7" bestFit="1" customWidth="1"/>
    <col min="1515" max="1515" width="5" bestFit="1" customWidth="1"/>
    <col min="1516" max="1516" width="6" bestFit="1" customWidth="1"/>
    <col min="1517" max="1517" width="7" bestFit="1" customWidth="1"/>
    <col min="1518" max="1518" width="6" bestFit="1" customWidth="1"/>
    <col min="1519" max="1519" width="5" bestFit="1" customWidth="1"/>
    <col min="1520" max="1520" width="7" bestFit="1" customWidth="1"/>
    <col min="1521" max="1521" width="6" bestFit="1" customWidth="1"/>
    <col min="1522" max="1523" width="7" bestFit="1" customWidth="1"/>
    <col min="1524" max="1524" width="5" bestFit="1" customWidth="1"/>
    <col min="1525" max="1525" width="6" bestFit="1" customWidth="1"/>
    <col min="1526" max="1527" width="7" bestFit="1" customWidth="1"/>
    <col min="1528" max="1528" width="6" bestFit="1" customWidth="1"/>
    <col min="1529" max="1529" width="7" bestFit="1" customWidth="1"/>
    <col min="1530" max="1532" width="6" bestFit="1" customWidth="1"/>
    <col min="1533" max="1533" width="7" bestFit="1" customWidth="1"/>
    <col min="1534" max="1535" width="6" bestFit="1" customWidth="1"/>
    <col min="1536" max="1536" width="5" bestFit="1" customWidth="1"/>
    <col min="1537" max="1539" width="6" bestFit="1" customWidth="1"/>
    <col min="1540" max="1540" width="7" bestFit="1" customWidth="1"/>
    <col min="1541" max="1541" width="6" bestFit="1" customWidth="1"/>
    <col min="1542" max="1542" width="3" bestFit="1" customWidth="1"/>
    <col min="1543" max="1543" width="6" bestFit="1" customWidth="1"/>
    <col min="1544" max="1547" width="7" bestFit="1" customWidth="1"/>
    <col min="1548" max="1548" width="6" bestFit="1" customWidth="1"/>
    <col min="1549" max="1549" width="7" bestFit="1" customWidth="1"/>
    <col min="1550" max="1550" width="6" bestFit="1" customWidth="1"/>
    <col min="1551" max="1551" width="5" bestFit="1" customWidth="1"/>
    <col min="1552" max="1553" width="6" bestFit="1" customWidth="1"/>
    <col min="1554" max="1556" width="7" bestFit="1" customWidth="1"/>
    <col min="1557" max="1557" width="6" bestFit="1" customWidth="1"/>
    <col min="1558" max="1558" width="7" bestFit="1" customWidth="1"/>
    <col min="1559" max="1559" width="5" bestFit="1" customWidth="1"/>
    <col min="1560" max="1562" width="7" bestFit="1" customWidth="1"/>
    <col min="1563" max="1566" width="6" bestFit="1" customWidth="1"/>
    <col min="1567" max="1567" width="7" bestFit="1" customWidth="1"/>
    <col min="1568" max="1568" width="6" bestFit="1" customWidth="1"/>
    <col min="1569" max="1569" width="5" bestFit="1" customWidth="1"/>
    <col min="1570" max="1571" width="6" bestFit="1" customWidth="1"/>
    <col min="1572" max="1572" width="5" bestFit="1" customWidth="1"/>
    <col min="1573" max="1575" width="6" bestFit="1" customWidth="1"/>
    <col min="1576" max="1576" width="5" bestFit="1" customWidth="1"/>
    <col min="1577" max="1578" width="6" bestFit="1" customWidth="1"/>
    <col min="1579" max="1583" width="7" bestFit="1" customWidth="1"/>
    <col min="1584" max="1585" width="6" bestFit="1" customWidth="1"/>
    <col min="1586" max="1586" width="7" bestFit="1" customWidth="1"/>
    <col min="1587" max="1587" width="6" bestFit="1" customWidth="1"/>
    <col min="1588" max="1589" width="7" bestFit="1" customWidth="1"/>
    <col min="1590" max="1590" width="5" bestFit="1" customWidth="1"/>
    <col min="1591" max="1591" width="7" bestFit="1" customWidth="1"/>
    <col min="1592" max="1592" width="6" bestFit="1" customWidth="1"/>
    <col min="1593" max="1594" width="7" bestFit="1" customWidth="1"/>
    <col min="1595" max="1595" width="6" bestFit="1" customWidth="1"/>
    <col min="1596" max="1598" width="7" bestFit="1" customWidth="1"/>
    <col min="1599" max="1601" width="6" bestFit="1" customWidth="1"/>
    <col min="1602" max="1602" width="7" bestFit="1" customWidth="1"/>
    <col min="1603" max="1603" width="6" bestFit="1" customWidth="1"/>
    <col min="1604" max="1604" width="7" bestFit="1" customWidth="1"/>
    <col min="1605" max="1605" width="6" bestFit="1" customWidth="1"/>
    <col min="1606" max="1606" width="5" bestFit="1" customWidth="1"/>
    <col min="1607" max="1607" width="6" bestFit="1" customWidth="1"/>
    <col min="1608" max="1608" width="7" bestFit="1" customWidth="1"/>
    <col min="1609" max="1609" width="6" bestFit="1" customWidth="1"/>
    <col min="1610" max="1610" width="7" bestFit="1" customWidth="1"/>
    <col min="1611" max="1612" width="6" bestFit="1" customWidth="1"/>
    <col min="1613" max="1613" width="7" bestFit="1" customWidth="1"/>
    <col min="1614" max="1614" width="6" bestFit="1" customWidth="1"/>
    <col min="1615" max="1615" width="7" bestFit="1" customWidth="1"/>
    <col min="1616" max="1617" width="6" bestFit="1" customWidth="1"/>
    <col min="1618" max="1619" width="7" bestFit="1" customWidth="1"/>
    <col min="1620" max="1620" width="5" bestFit="1" customWidth="1"/>
    <col min="1621" max="1622" width="6" bestFit="1" customWidth="1"/>
    <col min="1623" max="1623" width="7" bestFit="1" customWidth="1"/>
    <col min="1624" max="1624" width="6" bestFit="1" customWidth="1"/>
    <col min="1625" max="1626" width="7" bestFit="1" customWidth="1"/>
    <col min="1627" max="1627" width="3" bestFit="1" customWidth="1"/>
    <col min="1628" max="1629" width="7" bestFit="1" customWidth="1"/>
    <col min="1630" max="1632" width="6" bestFit="1" customWidth="1"/>
    <col min="1633" max="1633" width="7" bestFit="1" customWidth="1"/>
    <col min="1634" max="1635" width="6" bestFit="1" customWidth="1"/>
    <col min="1636" max="1636" width="7" bestFit="1" customWidth="1"/>
    <col min="1637" max="1637" width="5" bestFit="1" customWidth="1"/>
    <col min="1638" max="1638" width="6" bestFit="1" customWidth="1"/>
    <col min="1639" max="1640" width="7" bestFit="1" customWidth="1"/>
    <col min="1641" max="1641" width="6" bestFit="1" customWidth="1"/>
    <col min="1642" max="1646" width="7" bestFit="1" customWidth="1"/>
    <col min="1647" max="1647" width="5" bestFit="1" customWidth="1"/>
    <col min="1648" max="1649" width="6" bestFit="1" customWidth="1"/>
    <col min="1650" max="1650" width="7" bestFit="1" customWidth="1"/>
    <col min="1651" max="1651" width="5" bestFit="1" customWidth="1"/>
    <col min="1652" max="1653" width="6" bestFit="1" customWidth="1"/>
    <col min="1654" max="1654" width="3" bestFit="1" customWidth="1"/>
    <col min="1655" max="1658" width="6" bestFit="1" customWidth="1"/>
    <col min="1659" max="1659" width="5" bestFit="1" customWidth="1"/>
    <col min="1660" max="1662" width="6" bestFit="1" customWidth="1"/>
    <col min="1663" max="1664" width="7" bestFit="1" customWidth="1"/>
    <col min="1665" max="1665" width="6" bestFit="1" customWidth="1"/>
    <col min="1666" max="1666" width="7" bestFit="1" customWidth="1"/>
    <col min="1667" max="1668" width="6" bestFit="1" customWidth="1"/>
    <col min="1669" max="1670" width="7" bestFit="1" customWidth="1"/>
    <col min="1671" max="1671" width="6" bestFit="1" customWidth="1"/>
    <col min="1672" max="1672" width="7" bestFit="1" customWidth="1"/>
    <col min="1673" max="1674" width="6" bestFit="1" customWidth="1"/>
    <col min="1675" max="1675" width="7" bestFit="1" customWidth="1"/>
    <col min="1676" max="1676" width="5" bestFit="1" customWidth="1"/>
    <col min="1677" max="1677" width="6" bestFit="1" customWidth="1"/>
    <col min="1678" max="1678" width="7" bestFit="1" customWidth="1"/>
    <col min="1679" max="1679" width="6" bestFit="1" customWidth="1"/>
    <col min="1680" max="1680" width="5" bestFit="1" customWidth="1"/>
    <col min="1681" max="1681" width="7" bestFit="1" customWidth="1"/>
    <col min="1682" max="1685" width="6" bestFit="1" customWidth="1"/>
    <col min="1686" max="1686" width="5" bestFit="1" customWidth="1"/>
    <col min="1687" max="1687" width="7" bestFit="1" customWidth="1"/>
    <col min="1688" max="1688" width="6" bestFit="1" customWidth="1"/>
    <col min="1689" max="1689" width="5" bestFit="1" customWidth="1"/>
    <col min="1690" max="1691" width="7" bestFit="1" customWidth="1"/>
    <col min="1692" max="1697" width="6" bestFit="1" customWidth="1"/>
    <col min="1698" max="1698" width="3" bestFit="1" customWidth="1"/>
    <col min="1699" max="1700" width="7" bestFit="1" customWidth="1"/>
    <col min="1701" max="1701" width="6" bestFit="1" customWidth="1"/>
    <col min="1702" max="1702" width="7" bestFit="1" customWidth="1"/>
    <col min="1703" max="1703" width="6" bestFit="1" customWidth="1"/>
    <col min="1704" max="1704" width="7" bestFit="1" customWidth="1"/>
    <col min="1705" max="1706" width="6" bestFit="1" customWidth="1"/>
    <col min="1707" max="1710" width="7" bestFit="1" customWidth="1"/>
    <col min="1711" max="1711" width="6" bestFit="1" customWidth="1"/>
    <col min="1712" max="1712" width="7" bestFit="1" customWidth="1"/>
    <col min="1713" max="1713" width="5" bestFit="1" customWidth="1"/>
    <col min="1714" max="1715" width="6" bestFit="1" customWidth="1"/>
    <col min="1716" max="1716" width="7" bestFit="1" customWidth="1"/>
    <col min="1717" max="1718" width="6" bestFit="1" customWidth="1"/>
    <col min="1719" max="1720" width="7" bestFit="1" customWidth="1"/>
    <col min="1721" max="1721" width="6" bestFit="1" customWidth="1"/>
    <col min="1722" max="1722" width="7" bestFit="1" customWidth="1"/>
    <col min="1723" max="1723" width="5" bestFit="1" customWidth="1"/>
    <col min="1724" max="1725" width="7" bestFit="1" customWidth="1"/>
    <col min="1726" max="1730" width="6" bestFit="1" customWidth="1"/>
    <col min="1731" max="1731" width="7" bestFit="1" customWidth="1"/>
    <col min="1732" max="1732" width="6" bestFit="1" customWidth="1"/>
    <col min="1733" max="1734" width="7" bestFit="1" customWidth="1"/>
    <col min="1735" max="1737" width="6" bestFit="1" customWidth="1"/>
    <col min="1738" max="1739" width="7" bestFit="1" customWidth="1"/>
    <col min="1740" max="1740" width="6" bestFit="1" customWidth="1"/>
    <col min="1741" max="1743" width="7" bestFit="1" customWidth="1"/>
    <col min="1744" max="1744" width="6" bestFit="1" customWidth="1"/>
    <col min="1745" max="1746" width="7" bestFit="1" customWidth="1"/>
    <col min="1747" max="1747" width="5" bestFit="1" customWidth="1"/>
    <col min="1748" max="1748" width="7" bestFit="1" customWidth="1"/>
    <col min="1749" max="1750" width="6" bestFit="1" customWidth="1"/>
    <col min="1751" max="1751" width="5" bestFit="1" customWidth="1"/>
    <col min="1752" max="1752" width="6" bestFit="1" customWidth="1"/>
    <col min="1753" max="1753" width="5" bestFit="1" customWidth="1"/>
    <col min="1754" max="1754" width="7" bestFit="1" customWidth="1"/>
    <col min="1755" max="1756" width="6" bestFit="1" customWidth="1"/>
    <col min="1757" max="1758" width="7" bestFit="1" customWidth="1"/>
    <col min="1759" max="1759" width="5" bestFit="1" customWidth="1"/>
    <col min="1760" max="1761" width="6" bestFit="1" customWidth="1"/>
    <col min="1762" max="1762" width="7" bestFit="1" customWidth="1"/>
    <col min="1763" max="1765" width="6" bestFit="1" customWidth="1"/>
    <col min="1766" max="1768" width="7" bestFit="1" customWidth="1"/>
    <col min="1769" max="1770" width="6" bestFit="1" customWidth="1"/>
    <col min="1771" max="1771" width="7" bestFit="1" customWidth="1"/>
    <col min="1772" max="1772" width="6" bestFit="1" customWidth="1"/>
    <col min="1773" max="1773" width="7" bestFit="1" customWidth="1"/>
    <col min="1774" max="1774" width="6" bestFit="1" customWidth="1"/>
    <col min="1775" max="1776" width="7" bestFit="1" customWidth="1"/>
    <col min="1777" max="1779" width="6" bestFit="1" customWidth="1"/>
    <col min="1780" max="1781" width="7" bestFit="1" customWidth="1"/>
    <col min="1782" max="1782" width="5" bestFit="1" customWidth="1"/>
    <col min="1783" max="1784" width="7" bestFit="1" customWidth="1"/>
    <col min="1785" max="1786" width="6" bestFit="1" customWidth="1"/>
    <col min="1787" max="1787" width="7" bestFit="1" customWidth="1"/>
    <col min="1788" max="1788" width="6" bestFit="1" customWidth="1"/>
    <col min="1789" max="1789" width="7" bestFit="1" customWidth="1"/>
    <col min="1790" max="1790" width="6" bestFit="1" customWidth="1"/>
    <col min="1791" max="1791" width="5" bestFit="1" customWidth="1"/>
    <col min="1792" max="1792" width="7" bestFit="1" customWidth="1"/>
    <col min="1793" max="1794" width="6" bestFit="1" customWidth="1"/>
    <col min="1795" max="1798" width="7" bestFit="1" customWidth="1"/>
    <col min="1799" max="1799" width="6" bestFit="1" customWidth="1"/>
    <col min="1800" max="1800" width="7" bestFit="1" customWidth="1"/>
    <col min="1801" max="1802" width="6" bestFit="1" customWidth="1"/>
    <col min="1803" max="1803" width="7" bestFit="1" customWidth="1"/>
    <col min="1804" max="1804" width="3" bestFit="1" customWidth="1"/>
    <col min="1805" max="1805" width="6" bestFit="1" customWidth="1"/>
    <col min="1806" max="1806" width="7" bestFit="1" customWidth="1"/>
    <col min="1807" max="1807" width="6" bestFit="1" customWidth="1"/>
    <col min="1808" max="1808" width="7" bestFit="1" customWidth="1"/>
    <col min="1809" max="1811" width="6" bestFit="1" customWidth="1"/>
    <col min="1812" max="1812" width="7" bestFit="1" customWidth="1"/>
    <col min="1813" max="1813" width="6" bestFit="1" customWidth="1"/>
    <col min="1814" max="1814" width="7" bestFit="1" customWidth="1"/>
    <col min="1815" max="1816" width="6" bestFit="1" customWidth="1"/>
    <col min="1817" max="1817" width="7" bestFit="1" customWidth="1"/>
    <col min="1818" max="1818" width="5" bestFit="1" customWidth="1"/>
    <col min="1819" max="1821" width="6" bestFit="1" customWidth="1"/>
    <col min="1822" max="1822" width="7" bestFit="1" customWidth="1"/>
    <col min="1823" max="1823" width="6" bestFit="1" customWidth="1"/>
    <col min="1824" max="1826" width="7" bestFit="1" customWidth="1"/>
    <col min="1827" max="1832" width="6" bestFit="1" customWidth="1"/>
    <col min="1833" max="1833" width="7" bestFit="1" customWidth="1"/>
    <col min="1834" max="1834" width="5" bestFit="1" customWidth="1"/>
    <col min="1835" max="1836" width="6" bestFit="1" customWidth="1"/>
    <col min="1837" max="1837" width="5" bestFit="1" customWidth="1"/>
    <col min="1838" max="1845" width="6" bestFit="1" customWidth="1"/>
    <col min="1846" max="1846" width="7" bestFit="1" customWidth="1"/>
    <col min="1847" max="1847" width="5" bestFit="1" customWidth="1"/>
    <col min="1848" max="1848" width="7" bestFit="1" customWidth="1"/>
    <col min="1849" max="1849" width="6" bestFit="1" customWidth="1"/>
    <col min="1850" max="1851" width="7" bestFit="1" customWidth="1"/>
    <col min="1852" max="1853" width="6" bestFit="1" customWidth="1"/>
    <col min="1854" max="1854" width="7" bestFit="1" customWidth="1"/>
    <col min="1855" max="1855" width="5" bestFit="1" customWidth="1"/>
    <col min="1856" max="1857" width="6" bestFit="1" customWidth="1"/>
    <col min="1858" max="1858" width="5" bestFit="1" customWidth="1"/>
    <col min="1859" max="1859" width="7" bestFit="1" customWidth="1"/>
    <col min="1860" max="1861" width="6" bestFit="1" customWidth="1"/>
    <col min="1862" max="1862" width="5" bestFit="1" customWidth="1"/>
    <col min="1863" max="1863" width="6" bestFit="1" customWidth="1"/>
    <col min="1864" max="1864" width="7" bestFit="1" customWidth="1"/>
    <col min="1865" max="1865" width="6" bestFit="1" customWidth="1"/>
    <col min="1866" max="1866" width="5" bestFit="1" customWidth="1"/>
    <col min="1867" max="1871" width="6" bestFit="1" customWidth="1"/>
    <col min="1872" max="1872" width="5" bestFit="1" customWidth="1"/>
    <col min="1873" max="1873" width="7" bestFit="1" customWidth="1"/>
    <col min="1874" max="1875" width="6" bestFit="1" customWidth="1"/>
    <col min="1876" max="1876" width="7" bestFit="1" customWidth="1"/>
    <col min="1877" max="1877" width="6" bestFit="1" customWidth="1"/>
    <col min="1878" max="1878" width="3" bestFit="1" customWidth="1"/>
    <col min="1879" max="1880" width="7" bestFit="1" customWidth="1"/>
    <col min="1881" max="1882" width="6" bestFit="1" customWidth="1"/>
    <col min="1883" max="1883" width="5" bestFit="1" customWidth="1"/>
    <col min="1884" max="1884" width="6" bestFit="1" customWidth="1"/>
    <col min="1885" max="1886" width="7" bestFit="1" customWidth="1"/>
    <col min="1887" max="1887" width="5" bestFit="1" customWidth="1"/>
    <col min="1888" max="1890" width="7" bestFit="1" customWidth="1"/>
    <col min="1891" max="1892" width="6" bestFit="1" customWidth="1"/>
    <col min="1893" max="1893" width="7" bestFit="1" customWidth="1"/>
    <col min="1894" max="1894" width="6" bestFit="1" customWidth="1"/>
    <col min="1895" max="1895" width="5" bestFit="1" customWidth="1"/>
    <col min="1896" max="1896" width="6" bestFit="1" customWidth="1"/>
    <col min="1897" max="1898" width="7" bestFit="1" customWidth="1"/>
    <col min="1899" max="1901" width="6" bestFit="1" customWidth="1"/>
    <col min="1902" max="1902" width="7" bestFit="1" customWidth="1"/>
    <col min="1903" max="1903" width="6" bestFit="1" customWidth="1"/>
    <col min="1904" max="1905" width="7" bestFit="1" customWidth="1"/>
    <col min="1906" max="1906" width="6" bestFit="1" customWidth="1"/>
    <col min="1907" max="1908" width="7" bestFit="1" customWidth="1"/>
    <col min="1909" max="1909" width="6" bestFit="1" customWidth="1"/>
    <col min="1910" max="1910" width="7" bestFit="1" customWidth="1"/>
    <col min="1911" max="1914" width="6" bestFit="1" customWidth="1"/>
    <col min="1915" max="1915" width="7" bestFit="1" customWidth="1"/>
    <col min="1916" max="1918" width="6" bestFit="1" customWidth="1"/>
    <col min="1919" max="1919" width="7" bestFit="1" customWidth="1"/>
    <col min="1920" max="1920" width="3" bestFit="1" customWidth="1"/>
    <col min="1921" max="1924" width="7" bestFit="1" customWidth="1"/>
    <col min="1925" max="1927" width="6" bestFit="1" customWidth="1"/>
    <col min="1928" max="1928" width="7" bestFit="1" customWidth="1"/>
    <col min="1929" max="1929" width="6" bestFit="1" customWidth="1"/>
    <col min="1930" max="1931" width="7" bestFit="1" customWidth="1"/>
    <col min="1932" max="1932" width="6" bestFit="1" customWidth="1"/>
    <col min="1933" max="1933" width="5" bestFit="1" customWidth="1"/>
    <col min="1934" max="1936" width="6" bestFit="1" customWidth="1"/>
    <col min="1937" max="1937" width="7" bestFit="1" customWidth="1"/>
    <col min="1938" max="1938" width="6" bestFit="1" customWidth="1"/>
    <col min="1939" max="1939" width="5" bestFit="1" customWidth="1"/>
    <col min="1940" max="1940" width="7" bestFit="1" customWidth="1"/>
    <col min="1941" max="1941" width="6" bestFit="1" customWidth="1"/>
    <col min="1942" max="1946" width="7" bestFit="1" customWidth="1"/>
    <col min="1947" max="1947" width="6" bestFit="1" customWidth="1"/>
    <col min="1948" max="1948" width="7" bestFit="1" customWidth="1"/>
    <col min="1949" max="1950" width="6" bestFit="1" customWidth="1"/>
    <col min="1951" max="1951" width="3" bestFit="1" customWidth="1"/>
    <col min="1952" max="1952" width="7" bestFit="1" customWidth="1"/>
    <col min="1953" max="1953" width="6" bestFit="1" customWidth="1"/>
    <col min="1954" max="1954" width="7" bestFit="1" customWidth="1"/>
    <col min="1955" max="1955" width="6" bestFit="1" customWidth="1"/>
    <col min="1956" max="1956" width="5" bestFit="1" customWidth="1"/>
    <col min="1957" max="1958" width="7" bestFit="1" customWidth="1"/>
    <col min="1959" max="1959" width="6" bestFit="1" customWidth="1"/>
    <col min="1960" max="1960" width="7" bestFit="1" customWidth="1"/>
    <col min="1961" max="1961" width="5" bestFit="1" customWidth="1"/>
    <col min="1962" max="1962" width="7" bestFit="1" customWidth="1"/>
    <col min="1963" max="1963" width="6" bestFit="1" customWidth="1"/>
    <col min="1964" max="1965" width="7" bestFit="1" customWidth="1"/>
    <col min="1966" max="1966" width="5" bestFit="1" customWidth="1"/>
    <col min="1967" max="1968" width="7" bestFit="1" customWidth="1"/>
    <col min="1969" max="1969" width="6" bestFit="1" customWidth="1"/>
    <col min="1970" max="1970" width="7" bestFit="1" customWidth="1"/>
    <col min="1971" max="1972" width="6" bestFit="1" customWidth="1"/>
    <col min="1973" max="1973" width="5" bestFit="1" customWidth="1"/>
    <col min="1974" max="1974" width="7" bestFit="1" customWidth="1"/>
    <col min="1975" max="1977" width="6" bestFit="1" customWidth="1"/>
    <col min="1978" max="1978" width="7" bestFit="1" customWidth="1"/>
    <col min="1979" max="1979" width="6" bestFit="1" customWidth="1"/>
    <col min="1980" max="1980" width="7" bestFit="1" customWidth="1"/>
    <col min="1981" max="1982" width="6" bestFit="1" customWidth="1"/>
    <col min="1983" max="1983" width="7" bestFit="1" customWidth="1"/>
    <col min="1984" max="1986" width="6" bestFit="1" customWidth="1"/>
    <col min="1987" max="1987" width="7" bestFit="1" customWidth="1"/>
    <col min="1988" max="1989" width="6" bestFit="1" customWidth="1"/>
    <col min="1990" max="1991" width="7" bestFit="1" customWidth="1"/>
    <col min="1992" max="1995" width="6" bestFit="1" customWidth="1"/>
    <col min="1996" max="1997" width="7" bestFit="1" customWidth="1"/>
    <col min="1998" max="2000" width="6" bestFit="1" customWidth="1"/>
    <col min="2001" max="2003" width="7" bestFit="1" customWidth="1"/>
    <col min="2004" max="2004" width="6" bestFit="1" customWidth="1"/>
    <col min="2005" max="2005" width="5" bestFit="1" customWidth="1"/>
    <col min="2006" max="2007" width="6" bestFit="1" customWidth="1"/>
    <col min="2008" max="2008" width="7" bestFit="1" customWidth="1"/>
    <col min="2009" max="2009" width="6" bestFit="1" customWidth="1"/>
    <col min="2010" max="2010" width="7" bestFit="1" customWidth="1"/>
    <col min="2011" max="2011" width="6" bestFit="1" customWidth="1"/>
    <col min="2012" max="2012" width="5" bestFit="1" customWidth="1"/>
    <col min="2013" max="2013" width="6" bestFit="1" customWidth="1"/>
    <col min="2014" max="2014" width="7" bestFit="1" customWidth="1"/>
    <col min="2015" max="2015" width="3" bestFit="1" customWidth="1"/>
    <col min="2016" max="2016" width="7" bestFit="1" customWidth="1"/>
    <col min="2017" max="2017" width="6" bestFit="1" customWidth="1"/>
    <col min="2018" max="2020" width="7" bestFit="1" customWidth="1"/>
    <col min="2021" max="2021" width="6" bestFit="1" customWidth="1"/>
    <col min="2022" max="2023" width="7" bestFit="1" customWidth="1"/>
    <col min="2024" max="2024" width="6" bestFit="1" customWidth="1"/>
    <col min="2025" max="2028" width="7" bestFit="1" customWidth="1"/>
    <col min="2029" max="2032" width="6" bestFit="1" customWidth="1"/>
    <col min="2033" max="2034" width="7" bestFit="1" customWidth="1"/>
    <col min="2035" max="2035" width="6" bestFit="1" customWidth="1"/>
    <col min="2036" max="2037" width="7" bestFit="1" customWidth="1"/>
    <col min="2038" max="2039" width="6" bestFit="1" customWidth="1"/>
    <col min="2040" max="2040" width="5" bestFit="1" customWidth="1"/>
    <col min="2041" max="2041" width="6" bestFit="1" customWidth="1"/>
    <col min="2042" max="2042" width="7" bestFit="1" customWidth="1"/>
    <col min="2043" max="2044" width="6" bestFit="1" customWidth="1"/>
    <col min="2045" max="2045" width="7" bestFit="1" customWidth="1"/>
    <col min="2046" max="2046" width="6" bestFit="1" customWidth="1"/>
    <col min="2047" max="2047" width="7" bestFit="1" customWidth="1"/>
    <col min="2048" max="2048" width="3" bestFit="1" customWidth="1"/>
    <col min="2049" max="2049" width="7" bestFit="1" customWidth="1"/>
    <col min="2050" max="2051" width="6" bestFit="1" customWidth="1"/>
    <col min="2052" max="2052" width="7" bestFit="1" customWidth="1"/>
    <col min="2053" max="2053" width="6" bestFit="1" customWidth="1"/>
    <col min="2054" max="2054" width="7" bestFit="1" customWidth="1"/>
    <col min="2055" max="2055" width="5" bestFit="1" customWidth="1"/>
    <col min="2056" max="2056" width="6" bestFit="1" customWidth="1"/>
    <col min="2057" max="2057" width="7" bestFit="1" customWidth="1"/>
    <col min="2058" max="2058" width="6" bestFit="1" customWidth="1"/>
    <col min="2059" max="2059" width="5" bestFit="1" customWidth="1"/>
    <col min="2060" max="2065" width="6" bestFit="1" customWidth="1"/>
    <col min="2066" max="2066" width="7" bestFit="1" customWidth="1"/>
    <col min="2067" max="2068" width="6" bestFit="1" customWidth="1"/>
    <col min="2069" max="2069" width="5" bestFit="1" customWidth="1"/>
    <col min="2070" max="2071" width="7" bestFit="1" customWidth="1"/>
    <col min="2072" max="2072" width="6" bestFit="1" customWidth="1"/>
    <col min="2073" max="2075" width="7" bestFit="1" customWidth="1"/>
    <col min="2076" max="2077" width="6" bestFit="1" customWidth="1"/>
    <col min="2078" max="2078" width="7" bestFit="1" customWidth="1"/>
    <col min="2079" max="2084" width="6" bestFit="1" customWidth="1"/>
    <col min="2085" max="2085" width="7" bestFit="1" customWidth="1"/>
    <col min="2086" max="2086" width="6" bestFit="1" customWidth="1"/>
    <col min="2087" max="2087" width="7" bestFit="1" customWidth="1"/>
    <col min="2088" max="2089" width="6" bestFit="1" customWidth="1"/>
    <col min="2090" max="2090" width="7" bestFit="1" customWidth="1"/>
    <col min="2091" max="2091" width="5" bestFit="1" customWidth="1"/>
    <col min="2092" max="2093" width="7" bestFit="1" customWidth="1"/>
    <col min="2094" max="2094" width="6" bestFit="1" customWidth="1"/>
    <col min="2095" max="2097" width="7" bestFit="1" customWidth="1"/>
    <col min="2098" max="2099" width="5" bestFit="1" customWidth="1"/>
    <col min="2100" max="2103" width="6" bestFit="1" customWidth="1"/>
    <col min="2104" max="2104" width="5" bestFit="1" customWidth="1"/>
    <col min="2105" max="2105" width="7" bestFit="1" customWidth="1"/>
    <col min="2106" max="2109" width="6" bestFit="1" customWidth="1"/>
    <col min="2110" max="2110" width="7" bestFit="1" customWidth="1"/>
    <col min="2111" max="2111" width="6" bestFit="1" customWidth="1"/>
    <col min="2112" max="2114" width="7" bestFit="1" customWidth="1"/>
    <col min="2115" max="2116" width="6" bestFit="1" customWidth="1"/>
    <col min="2117" max="2119" width="7" bestFit="1" customWidth="1"/>
    <col min="2120" max="2120" width="5" bestFit="1" customWidth="1"/>
    <col min="2121" max="2122" width="7" bestFit="1" customWidth="1"/>
    <col min="2123" max="2124" width="6" bestFit="1" customWidth="1"/>
    <col min="2125" max="2125" width="7" bestFit="1" customWidth="1"/>
    <col min="2126" max="2126" width="5" bestFit="1" customWidth="1"/>
    <col min="2127" max="2130" width="6" bestFit="1" customWidth="1"/>
    <col min="2131" max="2131" width="7" bestFit="1" customWidth="1"/>
    <col min="2132" max="2132" width="3" bestFit="1" customWidth="1"/>
    <col min="2133" max="2134" width="6" bestFit="1" customWidth="1"/>
    <col min="2135" max="2135" width="7" bestFit="1" customWidth="1"/>
    <col min="2136" max="2136" width="5" bestFit="1" customWidth="1"/>
    <col min="2137" max="2138" width="6" bestFit="1" customWidth="1"/>
    <col min="2139" max="2140" width="7" bestFit="1" customWidth="1"/>
    <col min="2141" max="2143" width="6" bestFit="1" customWidth="1"/>
    <col min="2144" max="2144" width="7" bestFit="1" customWidth="1"/>
    <col min="2145" max="2146" width="6" bestFit="1" customWidth="1"/>
    <col min="2147" max="2147" width="7" bestFit="1" customWidth="1"/>
    <col min="2148" max="2149" width="6" bestFit="1" customWidth="1"/>
    <col min="2150" max="2150" width="5" bestFit="1" customWidth="1"/>
    <col min="2151" max="2151" width="7" bestFit="1" customWidth="1"/>
    <col min="2152" max="2153" width="6" bestFit="1" customWidth="1"/>
    <col min="2154" max="2154" width="7" bestFit="1" customWidth="1"/>
    <col min="2155" max="2155" width="5" bestFit="1" customWidth="1"/>
    <col min="2156" max="2156" width="6" bestFit="1" customWidth="1"/>
    <col min="2157" max="2158" width="5" bestFit="1" customWidth="1"/>
    <col min="2159" max="2159" width="6" bestFit="1" customWidth="1"/>
    <col min="2160" max="2160" width="7" bestFit="1" customWidth="1"/>
    <col min="2161" max="2161" width="6" bestFit="1" customWidth="1"/>
    <col min="2162" max="2162" width="7" bestFit="1" customWidth="1"/>
    <col min="2163" max="2165" width="6" bestFit="1" customWidth="1"/>
    <col min="2166" max="2166" width="5" bestFit="1" customWidth="1"/>
    <col min="2167" max="2169" width="7" bestFit="1" customWidth="1"/>
    <col min="2170" max="2170" width="5" bestFit="1" customWidth="1"/>
    <col min="2171" max="2171" width="7" bestFit="1" customWidth="1"/>
    <col min="2172" max="2174" width="6" bestFit="1" customWidth="1"/>
    <col min="2175" max="2177" width="7" bestFit="1" customWidth="1"/>
    <col min="2178" max="2179" width="6" bestFit="1" customWidth="1"/>
    <col min="2180" max="2180" width="7" bestFit="1" customWidth="1"/>
    <col min="2181" max="2182" width="6" bestFit="1" customWidth="1"/>
    <col min="2183" max="2184" width="7" bestFit="1" customWidth="1"/>
    <col min="2185" max="2188" width="6" bestFit="1" customWidth="1"/>
    <col min="2189" max="2189" width="3" bestFit="1" customWidth="1"/>
    <col min="2190" max="2190" width="6" bestFit="1" customWidth="1"/>
    <col min="2191" max="2191" width="7" bestFit="1" customWidth="1"/>
    <col min="2192" max="2192" width="6" bestFit="1" customWidth="1"/>
    <col min="2193" max="2193" width="7" bestFit="1" customWidth="1"/>
    <col min="2194" max="2194" width="6" bestFit="1" customWidth="1"/>
    <col min="2195" max="2195" width="7" bestFit="1" customWidth="1"/>
    <col min="2196" max="2197" width="6" bestFit="1" customWidth="1"/>
    <col min="2198" max="2198" width="5" bestFit="1" customWidth="1"/>
    <col min="2199" max="2199" width="7" bestFit="1" customWidth="1"/>
    <col min="2200" max="2200" width="6" bestFit="1" customWidth="1"/>
    <col min="2201" max="2204" width="7" bestFit="1" customWidth="1"/>
    <col min="2205" max="2206" width="6" bestFit="1" customWidth="1"/>
    <col min="2207" max="2207" width="7" bestFit="1" customWidth="1"/>
    <col min="2208" max="2209" width="6" bestFit="1" customWidth="1"/>
    <col min="2210" max="2211" width="7" bestFit="1" customWidth="1"/>
    <col min="2212" max="2215" width="6" bestFit="1" customWidth="1"/>
    <col min="2216" max="2216" width="3" bestFit="1" customWidth="1"/>
    <col min="2217" max="2217" width="7" bestFit="1" customWidth="1"/>
    <col min="2218" max="2218" width="5" bestFit="1" customWidth="1"/>
    <col min="2219" max="2221" width="6" bestFit="1" customWidth="1"/>
    <col min="2222" max="2222" width="7" bestFit="1" customWidth="1"/>
    <col min="2223" max="2224" width="6" bestFit="1" customWidth="1"/>
    <col min="2225" max="2225" width="7" bestFit="1" customWidth="1"/>
    <col min="2226" max="2230" width="6" bestFit="1" customWidth="1"/>
    <col min="2231" max="2232" width="7" bestFit="1" customWidth="1"/>
    <col min="2233" max="2235" width="6" bestFit="1" customWidth="1"/>
    <col min="2236" max="2236" width="5" bestFit="1" customWidth="1"/>
    <col min="2237" max="2237" width="6" bestFit="1" customWidth="1"/>
    <col min="2238" max="2239" width="7" bestFit="1" customWidth="1"/>
    <col min="2240" max="2240" width="5" bestFit="1" customWidth="1"/>
    <col min="2241" max="2247" width="6" bestFit="1" customWidth="1"/>
    <col min="2248" max="2248" width="7" bestFit="1" customWidth="1"/>
    <col min="2249" max="2249" width="5" bestFit="1" customWidth="1"/>
    <col min="2250" max="2251" width="6" bestFit="1" customWidth="1"/>
    <col min="2252" max="2252" width="5" bestFit="1" customWidth="1"/>
    <col min="2253" max="2254" width="7" bestFit="1" customWidth="1"/>
    <col min="2255" max="2256" width="6" bestFit="1" customWidth="1"/>
    <col min="2257" max="2259" width="7" bestFit="1" customWidth="1"/>
    <col min="2260" max="2260" width="6" bestFit="1" customWidth="1"/>
    <col min="2261" max="2261" width="7" bestFit="1" customWidth="1"/>
    <col min="2262" max="2263" width="6" bestFit="1" customWidth="1"/>
    <col min="2264" max="2264" width="5" bestFit="1" customWidth="1"/>
    <col min="2265" max="2265" width="7" bestFit="1" customWidth="1"/>
    <col min="2266" max="2267" width="6" bestFit="1" customWidth="1"/>
    <col min="2268" max="2268" width="7" bestFit="1" customWidth="1"/>
    <col min="2269" max="2269" width="6" bestFit="1" customWidth="1"/>
    <col min="2270" max="2270" width="7" bestFit="1" customWidth="1"/>
    <col min="2271" max="2271" width="6" bestFit="1" customWidth="1"/>
    <col min="2272" max="2272" width="7" bestFit="1" customWidth="1"/>
    <col min="2273" max="2273" width="6" bestFit="1" customWidth="1"/>
    <col min="2274" max="2276" width="7" bestFit="1" customWidth="1"/>
    <col min="2277" max="2278" width="6" bestFit="1" customWidth="1"/>
    <col min="2279" max="2279" width="5" bestFit="1" customWidth="1"/>
    <col min="2280" max="2280" width="6" bestFit="1" customWidth="1"/>
    <col min="2281" max="2281" width="7" bestFit="1" customWidth="1"/>
    <col min="2282" max="2282" width="6" bestFit="1" customWidth="1"/>
    <col min="2283" max="2283" width="7" bestFit="1" customWidth="1"/>
    <col min="2284" max="2284" width="6" bestFit="1" customWidth="1"/>
    <col min="2285" max="2286" width="7" bestFit="1" customWidth="1"/>
    <col min="2287" max="2287" width="6" bestFit="1" customWidth="1"/>
    <col min="2288" max="2288" width="7" bestFit="1" customWidth="1"/>
    <col min="2289" max="2289" width="6" bestFit="1" customWidth="1"/>
    <col min="2290" max="2291" width="7" bestFit="1" customWidth="1"/>
    <col min="2292" max="2292" width="6" bestFit="1" customWidth="1"/>
    <col min="2293" max="2293" width="7" bestFit="1" customWidth="1"/>
    <col min="2294" max="2294" width="6" bestFit="1" customWidth="1"/>
    <col min="2295" max="2295" width="7" bestFit="1" customWidth="1"/>
    <col min="2296" max="2297" width="6" bestFit="1" customWidth="1"/>
    <col min="2298" max="2298" width="7" bestFit="1" customWidth="1"/>
    <col min="2299" max="2299" width="5" bestFit="1" customWidth="1"/>
    <col min="2300" max="2301" width="6" bestFit="1" customWidth="1"/>
    <col min="2302" max="2302" width="7" bestFit="1" customWidth="1"/>
    <col min="2303" max="2305" width="6" bestFit="1" customWidth="1"/>
    <col min="2306" max="2306" width="7" bestFit="1" customWidth="1"/>
    <col min="2307" max="2307" width="6" bestFit="1" customWidth="1"/>
    <col min="2308" max="2308" width="5" bestFit="1" customWidth="1"/>
    <col min="2309" max="2309" width="6" bestFit="1" customWidth="1"/>
    <col min="2310" max="2310" width="7" bestFit="1" customWidth="1"/>
    <col min="2311" max="2311" width="6" bestFit="1" customWidth="1"/>
    <col min="2312" max="2314" width="7" bestFit="1" customWidth="1"/>
    <col min="2315" max="2316" width="6" bestFit="1" customWidth="1"/>
    <col min="2317" max="2318" width="7" bestFit="1" customWidth="1"/>
    <col min="2319" max="2320" width="6" bestFit="1" customWidth="1"/>
    <col min="2321" max="2321" width="3" bestFit="1" customWidth="1"/>
    <col min="2322" max="2322" width="6" bestFit="1" customWidth="1"/>
    <col min="2323" max="2323" width="7" bestFit="1" customWidth="1"/>
    <col min="2324" max="2324" width="6" bestFit="1" customWidth="1"/>
    <col min="2325" max="2325" width="7" bestFit="1" customWidth="1"/>
    <col min="2326" max="2326" width="6" bestFit="1" customWidth="1"/>
    <col min="2327" max="2327" width="7" bestFit="1" customWidth="1"/>
    <col min="2328" max="2328" width="6" bestFit="1" customWidth="1"/>
    <col min="2329" max="2329" width="7" bestFit="1" customWidth="1"/>
    <col min="2330" max="2330" width="5" bestFit="1" customWidth="1"/>
    <col min="2331" max="2333" width="7" bestFit="1" customWidth="1"/>
    <col min="2334" max="2334" width="5" bestFit="1" customWidth="1"/>
    <col min="2335" max="2338" width="6" bestFit="1" customWidth="1"/>
    <col min="2339" max="2341" width="7" bestFit="1" customWidth="1"/>
    <col min="2342" max="2343" width="6" bestFit="1" customWidth="1"/>
    <col min="2344" max="2348" width="7" bestFit="1" customWidth="1"/>
    <col min="2349" max="2349" width="6" bestFit="1" customWidth="1"/>
    <col min="2350" max="2350" width="7" bestFit="1" customWidth="1"/>
    <col min="2351" max="2353" width="6" bestFit="1" customWidth="1"/>
    <col min="2354" max="2356" width="7" bestFit="1" customWidth="1"/>
    <col min="2357" max="2357" width="6" bestFit="1" customWidth="1"/>
    <col min="2358" max="2358" width="7" bestFit="1" customWidth="1"/>
    <col min="2359" max="2359" width="5" bestFit="1" customWidth="1"/>
    <col min="2360" max="2360" width="6" bestFit="1" customWidth="1"/>
    <col min="2361" max="2361" width="7" bestFit="1" customWidth="1"/>
    <col min="2362" max="2362" width="5" bestFit="1" customWidth="1"/>
    <col min="2363" max="2364" width="6" bestFit="1" customWidth="1"/>
    <col min="2365" max="2365" width="7" bestFit="1" customWidth="1"/>
    <col min="2366" max="2366" width="6" bestFit="1" customWidth="1"/>
    <col min="2367" max="2367" width="7" bestFit="1" customWidth="1"/>
    <col min="2368" max="2368" width="3" bestFit="1" customWidth="1"/>
    <col min="2369" max="2371" width="7" bestFit="1" customWidth="1"/>
    <col min="2372" max="2372" width="5" bestFit="1" customWidth="1"/>
    <col min="2373" max="2373" width="7" bestFit="1" customWidth="1"/>
    <col min="2374" max="2375" width="6" bestFit="1" customWidth="1"/>
    <col min="2376" max="2376" width="5" bestFit="1" customWidth="1"/>
    <col min="2377" max="2377" width="7" bestFit="1" customWidth="1"/>
    <col min="2378" max="2378" width="6" bestFit="1" customWidth="1"/>
    <col min="2379" max="2380" width="7" bestFit="1" customWidth="1"/>
    <col min="2381" max="2383" width="6" bestFit="1" customWidth="1"/>
    <col min="2384" max="2384" width="7" bestFit="1" customWidth="1"/>
    <col min="2385" max="2385" width="6" bestFit="1" customWidth="1"/>
    <col min="2386" max="2387" width="7" bestFit="1" customWidth="1"/>
    <col min="2388" max="2391" width="6" bestFit="1" customWidth="1"/>
    <col min="2392" max="2392" width="7" bestFit="1" customWidth="1"/>
    <col min="2393" max="2393" width="5" bestFit="1" customWidth="1"/>
    <col min="2394" max="2394" width="7" bestFit="1" customWidth="1"/>
    <col min="2395" max="2395" width="6" bestFit="1" customWidth="1"/>
    <col min="2396" max="2396" width="7" bestFit="1" customWidth="1"/>
    <col min="2397" max="2397" width="6" bestFit="1" customWidth="1"/>
    <col min="2398" max="2398" width="7" bestFit="1" customWidth="1"/>
    <col min="2399" max="2399" width="5" bestFit="1" customWidth="1"/>
    <col min="2400" max="2401" width="7" bestFit="1" customWidth="1"/>
    <col min="2402" max="2402" width="5" bestFit="1" customWidth="1"/>
    <col min="2403" max="2405" width="6" bestFit="1" customWidth="1"/>
    <col min="2406" max="2406" width="5" bestFit="1" customWidth="1"/>
    <col min="2407" max="2408" width="6" bestFit="1" customWidth="1"/>
    <col min="2409" max="2409" width="7" bestFit="1" customWidth="1"/>
    <col min="2410" max="2410" width="6" bestFit="1" customWidth="1"/>
    <col min="2411" max="2415" width="7" bestFit="1" customWidth="1"/>
    <col min="2416" max="2416" width="6" bestFit="1" customWidth="1"/>
    <col min="2417" max="2419" width="7" bestFit="1" customWidth="1"/>
    <col min="2420" max="2420" width="6" bestFit="1" customWidth="1"/>
    <col min="2421" max="2421" width="5" bestFit="1" customWidth="1"/>
    <col min="2422" max="2422" width="7" bestFit="1" customWidth="1"/>
    <col min="2423" max="2423" width="6" bestFit="1" customWidth="1"/>
    <col min="2424" max="2428" width="7" bestFit="1" customWidth="1"/>
    <col min="2429" max="2429" width="5" bestFit="1" customWidth="1"/>
    <col min="2430" max="2431" width="6" bestFit="1" customWidth="1"/>
    <col min="2432" max="2437" width="7" bestFit="1" customWidth="1"/>
    <col min="2438" max="2438" width="5" bestFit="1" customWidth="1"/>
    <col min="2439" max="2440" width="7" bestFit="1" customWidth="1"/>
    <col min="2441" max="2441" width="6" bestFit="1" customWidth="1"/>
    <col min="2442" max="2442" width="7" bestFit="1" customWidth="1"/>
    <col min="2443" max="2445" width="6" bestFit="1" customWidth="1"/>
    <col min="2446" max="2446" width="5" bestFit="1" customWidth="1"/>
    <col min="2447" max="2447" width="7" bestFit="1" customWidth="1"/>
    <col min="2448" max="2448" width="5" bestFit="1" customWidth="1"/>
    <col min="2449" max="2449" width="7" bestFit="1" customWidth="1"/>
    <col min="2450" max="2452" width="6" bestFit="1" customWidth="1"/>
    <col min="2453" max="2455" width="7" bestFit="1" customWidth="1"/>
    <col min="2456" max="2456" width="6" bestFit="1" customWidth="1"/>
    <col min="2457" max="2459" width="7" bestFit="1" customWidth="1"/>
    <col min="2460" max="2462" width="6" bestFit="1" customWidth="1"/>
    <col min="2463" max="2463" width="5" bestFit="1" customWidth="1"/>
    <col min="2464" max="2464" width="7" bestFit="1" customWidth="1"/>
    <col min="2465" max="2465" width="5" bestFit="1" customWidth="1"/>
    <col min="2466" max="2468" width="6" bestFit="1" customWidth="1"/>
    <col min="2469" max="2469" width="7" bestFit="1" customWidth="1"/>
    <col min="2470" max="2470" width="6" bestFit="1" customWidth="1"/>
    <col min="2471" max="2471" width="7" bestFit="1" customWidth="1"/>
    <col min="2472" max="2472" width="5" bestFit="1" customWidth="1"/>
    <col min="2473" max="2474" width="7" bestFit="1" customWidth="1"/>
    <col min="2475" max="2481" width="6" bestFit="1" customWidth="1"/>
    <col min="2482" max="2482" width="5" bestFit="1" customWidth="1"/>
    <col min="2483" max="2483" width="7" bestFit="1" customWidth="1"/>
    <col min="2484" max="2484" width="6" bestFit="1" customWidth="1"/>
    <col min="2485" max="2490" width="7" bestFit="1" customWidth="1"/>
    <col min="2491" max="2493" width="6" bestFit="1" customWidth="1"/>
    <col min="2494" max="2494" width="5" bestFit="1" customWidth="1"/>
    <col min="2495" max="2498" width="6" bestFit="1" customWidth="1"/>
    <col min="2499" max="2499" width="7" bestFit="1" customWidth="1"/>
    <col min="2500" max="2500" width="6" bestFit="1" customWidth="1"/>
    <col min="2501" max="2501" width="5" bestFit="1" customWidth="1"/>
    <col min="2502" max="2502" width="6" bestFit="1" customWidth="1"/>
    <col min="2503" max="2503" width="7" bestFit="1" customWidth="1"/>
    <col min="2504" max="2506" width="6" bestFit="1" customWidth="1"/>
    <col min="2507" max="2507" width="7" bestFit="1" customWidth="1"/>
    <col min="2508" max="2508" width="6" bestFit="1" customWidth="1"/>
    <col min="2509" max="2511" width="7" bestFit="1" customWidth="1"/>
    <col min="2512" max="2516" width="6" bestFit="1" customWidth="1"/>
    <col min="2517" max="2517" width="7" bestFit="1" customWidth="1"/>
    <col min="2518" max="2518" width="5" bestFit="1" customWidth="1"/>
    <col min="2519" max="2519" width="7" bestFit="1" customWidth="1"/>
    <col min="2520" max="2520" width="5" bestFit="1" customWidth="1"/>
    <col min="2521" max="2523" width="6" bestFit="1" customWidth="1"/>
    <col min="2524" max="2524" width="5" bestFit="1" customWidth="1"/>
    <col min="2525" max="2526" width="7" bestFit="1" customWidth="1"/>
    <col min="2527" max="2527" width="6" bestFit="1" customWidth="1"/>
    <col min="2528" max="2528" width="7" bestFit="1" customWidth="1"/>
    <col min="2529" max="2529" width="5" bestFit="1" customWidth="1"/>
    <col min="2530" max="2531" width="7" bestFit="1" customWidth="1"/>
    <col min="2532" max="2535" width="6" bestFit="1" customWidth="1"/>
    <col min="2536" max="2536" width="7" bestFit="1" customWidth="1"/>
    <col min="2537" max="2538" width="6" bestFit="1" customWidth="1"/>
    <col min="2539" max="2540" width="7" bestFit="1" customWidth="1"/>
    <col min="2541" max="2541" width="6" bestFit="1" customWidth="1"/>
    <col min="2542" max="2544" width="7" bestFit="1" customWidth="1"/>
    <col min="2545" max="2546" width="6" bestFit="1" customWidth="1"/>
    <col min="2547" max="2547" width="7" bestFit="1" customWidth="1"/>
    <col min="2548" max="2548" width="6" bestFit="1" customWidth="1"/>
    <col min="2549" max="2549" width="5" bestFit="1" customWidth="1"/>
    <col min="2550" max="2550" width="6" bestFit="1" customWidth="1"/>
    <col min="2551" max="2551" width="7" bestFit="1" customWidth="1"/>
    <col min="2552" max="2553" width="6" bestFit="1" customWidth="1"/>
    <col min="2554" max="2554" width="7" bestFit="1" customWidth="1"/>
    <col min="2555" max="2555" width="6" bestFit="1" customWidth="1"/>
    <col min="2556" max="2556" width="7" bestFit="1" customWidth="1"/>
    <col min="2557" max="2559" width="6" bestFit="1" customWidth="1"/>
    <col min="2560" max="2560" width="7" bestFit="1" customWidth="1"/>
    <col min="2561" max="2561" width="6" bestFit="1" customWidth="1"/>
    <col min="2562" max="2562" width="7" bestFit="1" customWidth="1"/>
    <col min="2563" max="2563" width="3" bestFit="1" customWidth="1"/>
    <col min="2564" max="2566" width="6" bestFit="1" customWidth="1"/>
    <col min="2567" max="2567" width="5" bestFit="1" customWidth="1"/>
    <col min="2568" max="2568" width="6" bestFit="1" customWidth="1"/>
    <col min="2569" max="2569" width="7" bestFit="1" customWidth="1"/>
    <col min="2570" max="2570" width="6" bestFit="1" customWidth="1"/>
    <col min="2571" max="2571" width="5" bestFit="1" customWidth="1"/>
    <col min="2572" max="2572" width="6" bestFit="1" customWidth="1"/>
    <col min="2573" max="2576" width="7" bestFit="1" customWidth="1"/>
    <col min="2577" max="2577" width="6" bestFit="1" customWidth="1"/>
    <col min="2578" max="2580" width="7" bestFit="1" customWidth="1"/>
    <col min="2581" max="2581" width="6" bestFit="1" customWidth="1"/>
    <col min="2582" max="2582" width="7" bestFit="1" customWidth="1"/>
    <col min="2583" max="2583" width="6" bestFit="1" customWidth="1"/>
    <col min="2584" max="2584" width="7" bestFit="1" customWidth="1"/>
    <col min="2585" max="2585" width="5" bestFit="1" customWidth="1"/>
    <col min="2586" max="2586" width="6" bestFit="1" customWidth="1"/>
    <col min="2587" max="2587" width="7" bestFit="1" customWidth="1"/>
    <col min="2588" max="2589" width="6" bestFit="1" customWidth="1"/>
    <col min="2590" max="2590" width="7" bestFit="1" customWidth="1"/>
    <col min="2591" max="2591" width="6" bestFit="1" customWidth="1"/>
    <col min="2592" max="2593" width="7" bestFit="1" customWidth="1"/>
    <col min="2594" max="2594" width="5" bestFit="1" customWidth="1"/>
    <col min="2595" max="2596" width="7" bestFit="1" customWidth="1"/>
    <col min="2597" max="2599" width="6" bestFit="1" customWidth="1"/>
    <col min="2600" max="2600" width="5" bestFit="1" customWidth="1"/>
    <col min="2601" max="2601" width="7" bestFit="1" customWidth="1"/>
    <col min="2602" max="2607" width="6" bestFit="1" customWidth="1"/>
    <col min="2608" max="2608" width="7" bestFit="1" customWidth="1"/>
    <col min="2609" max="2609" width="6" bestFit="1" customWidth="1"/>
    <col min="2610" max="2610" width="7" bestFit="1" customWidth="1"/>
    <col min="2611" max="2611" width="5" bestFit="1" customWidth="1"/>
    <col min="2612" max="2612" width="7" bestFit="1" customWidth="1"/>
    <col min="2613" max="2613" width="6" bestFit="1" customWidth="1"/>
    <col min="2614" max="2615" width="7" bestFit="1" customWidth="1"/>
    <col min="2616" max="2617" width="6" bestFit="1" customWidth="1"/>
    <col min="2618" max="2618" width="7" bestFit="1" customWidth="1"/>
    <col min="2619" max="2619" width="6" bestFit="1" customWidth="1"/>
    <col min="2620" max="2620" width="7" bestFit="1" customWidth="1"/>
    <col min="2621" max="2622" width="6" bestFit="1" customWidth="1"/>
    <col min="2623" max="2623" width="7" bestFit="1" customWidth="1"/>
    <col min="2624" max="2624" width="5" bestFit="1" customWidth="1"/>
    <col min="2625" max="2625" width="6" bestFit="1" customWidth="1"/>
    <col min="2626" max="2627" width="7" bestFit="1" customWidth="1"/>
    <col min="2628" max="2629" width="6" bestFit="1" customWidth="1"/>
    <col min="2630" max="2630" width="7" bestFit="1" customWidth="1"/>
    <col min="2631" max="2631" width="6" bestFit="1" customWidth="1"/>
    <col min="2632" max="2633" width="7" bestFit="1" customWidth="1"/>
    <col min="2634" max="2637" width="6" bestFit="1" customWidth="1"/>
    <col min="2638" max="2638" width="5" bestFit="1" customWidth="1"/>
    <col min="2639" max="2639" width="7" bestFit="1" customWidth="1"/>
    <col min="2640" max="2640" width="5" bestFit="1" customWidth="1"/>
    <col min="2641" max="2641" width="7" bestFit="1" customWidth="1"/>
    <col min="2642" max="2642" width="6" bestFit="1" customWidth="1"/>
    <col min="2643" max="2643" width="7" bestFit="1" customWidth="1"/>
    <col min="2644" max="2645" width="6" bestFit="1" customWidth="1"/>
    <col min="2646" max="2648" width="7" bestFit="1" customWidth="1"/>
    <col min="2649" max="2649" width="5" bestFit="1" customWidth="1"/>
    <col min="2650" max="2650" width="7" bestFit="1" customWidth="1"/>
    <col min="2651" max="2654" width="6" bestFit="1" customWidth="1"/>
    <col min="2655" max="2655" width="7" bestFit="1" customWidth="1"/>
    <col min="2656" max="2656" width="6" bestFit="1" customWidth="1"/>
    <col min="2657" max="2657" width="7" bestFit="1" customWidth="1"/>
    <col min="2658" max="2658" width="6" bestFit="1" customWidth="1"/>
    <col min="2659" max="2659" width="5" bestFit="1" customWidth="1"/>
    <col min="2660" max="2660" width="6" bestFit="1" customWidth="1"/>
    <col min="2661" max="2662" width="7" bestFit="1" customWidth="1"/>
    <col min="2663" max="2669" width="6" bestFit="1" customWidth="1"/>
    <col min="2670" max="2671" width="7" bestFit="1" customWidth="1"/>
    <col min="2672" max="2672" width="6" bestFit="1" customWidth="1"/>
    <col min="2673" max="2674" width="7" bestFit="1" customWidth="1"/>
    <col min="2675" max="2675" width="5" bestFit="1" customWidth="1"/>
    <col min="2676" max="2678" width="6" bestFit="1" customWidth="1"/>
    <col min="2679" max="2680" width="7" bestFit="1" customWidth="1"/>
    <col min="2681" max="2682" width="6" bestFit="1" customWidth="1"/>
    <col min="2683" max="2683" width="7" bestFit="1" customWidth="1"/>
    <col min="2684" max="2684" width="3" bestFit="1" customWidth="1"/>
    <col min="2685" max="2685" width="6" bestFit="1" customWidth="1"/>
    <col min="2686" max="2687" width="7" bestFit="1" customWidth="1"/>
    <col min="2688" max="2688" width="6" bestFit="1" customWidth="1"/>
    <col min="2689" max="2691" width="7" bestFit="1" customWidth="1"/>
    <col min="2692" max="2692" width="6" bestFit="1" customWidth="1"/>
    <col min="2693" max="2693" width="5" bestFit="1" customWidth="1"/>
    <col min="2694" max="2694" width="7" bestFit="1" customWidth="1"/>
    <col min="2695" max="2698" width="6" bestFit="1" customWidth="1"/>
    <col min="2699" max="2699" width="5" bestFit="1" customWidth="1"/>
    <col min="2700" max="2702" width="6" bestFit="1" customWidth="1"/>
    <col min="2703" max="2703" width="5" bestFit="1" customWidth="1"/>
    <col min="2704" max="2706" width="6" bestFit="1" customWidth="1"/>
    <col min="2707" max="2707" width="7" bestFit="1" customWidth="1"/>
    <col min="2708" max="2708" width="8" bestFit="1" customWidth="1"/>
    <col min="2709" max="2709" width="6" bestFit="1" customWidth="1"/>
    <col min="2710" max="2710" width="7" bestFit="1" customWidth="1"/>
    <col min="2711" max="2711" width="6" bestFit="1" customWidth="1"/>
    <col min="2712" max="2714" width="7" bestFit="1" customWidth="1"/>
    <col min="2715" max="2715" width="6" bestFit="1" customWidth="1"/>
    <col min="2716" max="2716" width="7" bestFit="1" customWidth="1"/>
    <col min="2717" max="2718" width="6" bestFit="1" customWidth="1"/>
    <col min="2719" max="2719" width="7" bestFit="1" customWidth="1"/>
    <col min="2720" max="2720" width="5" bestFit="1" customWidth="1"/>
    <col min="2721" max="2722" width="6" bestFit="1" customWidth="1"/>
    <col min="2723" max="2723" width="7" bestFit="1" customWidth="1"/>
    <col min="2724" max="2724" width="6" bestFit="1" customWidth="1"/>
    <col min="2725" max="2725" width="7" bestFit="1" customWidth="1"/>
    <col min="2726" max="2729" width="6" bestFit="1" customWidth="1"/>
    <col min="2730" max="2730" width="7" bestFit="1" customWidth="1"/>
    <col min="2731" max="2732" width="6" bestFit="1" customWidth="1"/>
    <col min="2733" max="2734" width="7" bestFit="1" customWidth="1"/>
    <col min="2735" max="2735" width="6" bestFit="1" customWidth="1"/>
    <col min="2736" max="2736" width="5" bestFit="1" customWidth="1"/>
    <col min="2737" max="2738" width="7" bestFit="1" customWidth="1"/>
    <col min="2739" max="2739" width="6" bestFit="1" customWidth="1"/>
    <col min="2740" max="2740" width="5" bestFit="1" customWidth="1"/>
    <col min="2741" max="2741" width="6" bestFit="1" customWidth="1"/>
    <col min="2742" max="2744" width="7" bestFit="1" customWidth="1"/>
    <col min="2745" max="2745" width="5" bestFit="1" customWidth="1"/>
    <col min="2746" max="2748" width="6" bestFit="1" customWidth="1"/>
    <col min="2749" max="2749" width="7" bestFit="1" customWidth="1"/>
    <col min="2750" max="2752" width="6" bestFit="1" customWidth="1"/>
    <col min="2753" max="2755" width="7" bestFit="1" customWidth="1"/>
    <col min="2756" max="2757" width="6" bestFit="1" customWidth="1"/>
    <col min="2758" max="2758" width="7" bestFit="1" customWidth="1"/>
    <col min="2759" max="2764" width="6" bestFit="1" customWidth="1"/>
    <col min="2765" max="2765" width="3" bestFit="1" customWidth="1"/>
    <col min="2766" max="2766" width="6" bestFit="1" customWidth="1"/>
    <col min="2767" max="2767" width="7" bestFit="1" customWidth="1"/>
    <col min="2768" max="2768" width="6" bestFit="1" customWidth="1"/>
    <col min="2769" max="2769" width="7" bestFit="1" customWidth="1"/>
    <col min="2770" max="2770" width="6" bestFit="1" customWidth="1"/>
    <col min="2771" max="2772" width="7" bestFit="1" customWidth="1"/>
    <col min="2773" max="2773" width="5" bestFit="1" customWidth="1"/>
    <col min="2774" max="2774" width="7" bestFit="1" customWidth="1"/>
    <col min="2775" max="2777" width="6" bestFit="1" customWidth="1"/>
    <col min="2778" max="2779" width="7" bestFit="1" customWidth="1"/>
    <col min="2780" max="2781" width="6" bestFit="1" customWidth="1"/>
    <col min="2782" max="2782" width="7" bestFit="1" customWidth="1"/>
    <col min="2783" max="2783" width="6" bestFit="1" customWidth="1"/>
    <col min="2784" max="2785" width="7" bestFit="1" customWidth="1"/>
    <col min="2786" max="2786" width="3" bestFit="1" customWidth="1"/>
    <col min="2787" max="2788" width="7" bestFit="1" customWidth="1"/>
    <col min="2789" max="2791" width="6" bestFit="1" customWidth="1"/>
    <col min="2792" max="2792" width="7" bestFit="1" customWidth="1"/>
    <col min="2793" max="2793" width="5" bestFit="1" customWidth="1"/>
    <col min="2794" max="2794" width="6" bestFit="1" customWidth="1"/>
    <col min="2795" max="2796" width="7" bestFit="1" customWidth="1"/>
    <col min="2797" max="2797" width="6" bestFit="1" customWidth="1"/>
    <col min="2798" max="2798" width="7" bestFit="1" customWidth="1"/>
    <col min="2799" max="2800" width="5" bestFit="1" customWidth="1"/>
    <col min="2801" max="2801" width="6" bestFit="1" customWidth="1"/>
    <col min="2802" max="2804" width="7" bestFit="1" customWidth="1"/>
    <col min="2805" max="2805" width="5" bestFit="1" customWidth="1"/>
    <col min="2806" max="2807" width="6" bestFit="1" customWidth="1"/>
    <col min="2808" max="2808" width="7" bestFit="1" customWidth="1"/>
    <col min="2809" max="2809" width="6" bestFit="1" customWidth="1"/>
    <col min="2810" max="2812" width="7" bestFit="1" customWidth="1"/>
    <col min="2813" max="2813" width="6" bestFit="1" customWidth="1"/>
    <col min="2814" max="2814" width="7" bestFit="1" customWidth="1"/>
    <col min="2815" max="2815" width="6" bestFit="1" customWidth="1"/>
    <col min="2816" max="2816" width="7" bestFit="1" customWidth="1"/>
    <col min="2817" max="2817" width="6" bestFit="1" customWidth="1"/>
    <col min="2818" max="2818" width="3" bestFit="1" customWidth="1"/>
    <col min="2819" max="2819" width="7" bestFit="1" customWidth="1"/>
    <col min="2820" max="2820" width="6" bestFit="1" customWidth="1"/>
    <col min="2821" max="2822" width="7" bestFit="1" customWidth="1"/>
    <col min="2823" max="2824" width="6" bestFit="1" customWidth="1"/>
    <col min="2825" max="2825" width="7" bestFit="1" customWidth="1"/>
    <col min="2826" max="2828" width="6" bestFit="1" customWidth="1"/>
    <col min="2829" max="2829" width="3" bestFit="1" customWidth="1"/>
    <col min="2830" max="2834" width="6" bestFit="1" customWidth="1"/>
    <col min="2835" max="2835" width="7" bestFit="1" customWidth="1"/>
    <col min="2836" max="2836" width="6" bestFit="1" customWidth="1"/>
    <col min="2837" max="2837" width="5" bestFit="1" customWidth="1"/>
    <col min="2838" max="2838" width="7" bestFit="1" customWidth="1"/>
    <col min="2839" max="2844" width="6" bestFit="1" customWidth="1"/>
    <col min="2845" max="2845" width="7" bestFit="1" customWidth="1"/>
    <col min="2846" max="2846" width="5" bestFit="1" customWidth="1"/>
    <col min="2847" max="2847" width="6" bestFit="1" customWidth="1"/>
    <col min="2848" max="2848" width="7" bestFit="1" customWidth="1"/>
    <col min="2849" max="2849" width="6" bestFit="1" customWidth="1"/>
    <col min="2850" max="2854" width="7" bestFit="1" customWidth="1"/>
    <col min="2855" max="2855" width="6" bestFit="1" customWidth="1"/>
    <col min="2856" max="2856" width="7" bestFit="1" customWidth="1"/>
    <col min="2857" max="2861" width="6" bestFit="1" customWidth="1"/>
    <col min="2862" max="2862" width="5" bestFit="1" customWidth="1"/>
    <col min="2863" max="2863" width="6" bestFit="1" customWidth="1"/>
    <col min="2864" max="2864" width="7" bestFit="1" customWidth="1"/>
    <col min="2865" max="2866" width="6" bestFit="1" customWidth="1"/>
    <col min="2867" max="2867" width="7" bestFit="1" customWidth="1"/>
    <col min="2868" max="2868" width="6" bestFit="1" customWidth="1"/>
    <col min="2869" max="2871" width="7" bestFit="1" customWidth="1"/>
    <col min="2872" max="2872" width="6" bestFit="1" customWidth="1"/>
    <col min="2873" max="2873" width="5" bestFit="1" customWidth="1"/>
    <col min="2874" max="2874" width="6" bestFit="1" customWidth="1"/>
    <col min="2875" max="2875" width="7" bestFit="1" customWidth="1"/>
    <col min="2876" max="2876" width="5" bestFit="1" customWidth="1"/>
    <col min="2877" max="2877" width="8" bestFit="1" customWidth="1"/>
    <col min="2878" max="2878" width="7" bestFit="1" customWidth="1"/>
    <col min="2879" max="2879" width="5" bestFit="1" customWidth="1"/>
    <col min="2880" max="2882" width="6" bestFit="1" customWidth="1"/>
    <col min="2883" max="2883" width="7" bestFit="1" customWidth="1"/>
    <col min="2884" max="2884" width="5" bestFit="1" customWidth="1"/>
    <col min="2885" max="2887" width="6" bestFit="1" customWidth="1"/>
    <col min="2888" max="2888" width="7" bestFit="1" customWidth="1"/>
    <col min="2889" max="2890" width="6" bestFit="1" customWidth="1"/>
    <col min="2891" max="2891" width="7" bestFit="1" customWidth="1"/>
    <col min="2892" max="2892" width="5" bestFit="1" customWidth="1"/>
    <col min="2893" max="2895" width="6" bestFit="1" customWidth="1"/>
    <col min="2896" max="2897" width="7" bestFit="1" customWidth="1"/>
    <col min="2898" max="2898" width="6" bestFit="1" customWidth="1"/>
    <col min="2899" max="2899" width="7" bestFit="1" customWidth="1"/>
    <col min="2900" max="2900" width="6" bestFit="1" customWidth="1"/>
    <col min="2901" max="2901" width="7" bestFit="1" customWidth="1"/>
    <col min="2902" max="2902" width="6" bestFit="1" customWidth="1"/>
    <col min="2903" max="2903" width="5" bestFit="1" customWidth="1"/>
    <col min="2904" max="2908" width="6" bestFit="1" customWidth="1"/>
    <col min="2909" max="2909" width="7" bestFit="1" customWidth="1"/>
    <col min="2910" max="2910" width="6" bestFit="1" customWidth="1"/>
    <col min="2911" max="2911" width="7" bestFit="1" customWidth="1"/>
    <col min="2912" max="2912" width="5" bestFit="1" customWidth="1"/>
    <col min="2913" max="2913" width="6" bestFit="1" customWidth="1"/>
    <col min="2914" max="2914" width="5" bestFit="1" customWidth="1"/>
    <col min="2915" max="2916" width="7" bestFit="1" customWidth="1"/>
    <col min="2917" max="2917" width="6" bestFit="1" customWidth="1"/>
    <col min="2918" max="2921" width="7" bestFit="1" customWidth="1"/>
    <col min="2922" max="2926" width="6" bestFit="1" customWidth="1"/>
    <col min="2927" max="2928" width="7" bestFit="1" customWidth="1"/>
    <col min="2929" max="2929" width="6" bestFit="1" customWidth="1"/>
    <col min="2930" max="2930" width="5" bestFit="1" customWidth="1"/>
    <col min="2931" max="2931" width="7" bestFit="1" customWidth="1"/>
    <col min="2932" max="2933" width="6" bestFit="1" customWidth="1"/>
    <col min="2934" max="2935" width="7" bestFit="1" customWidth="1"/>
    <col min="2936" max="2936" width="5" bestFit="1" customWidth="1"/>
    <col min="2937" max="2937" width="7" bestFit="1" customWidth="1"/>
    <col min="2938" max="2938" width="6" bestFit="1" customWidth="1"/>
    <col min="2939" max="2940" width="7" bestFit="1" customWidth="1"/>
    <col min="2941" max="2944" width="6" bestFit="1" customWidth="1"/>
    <col min="2945" max="2945" width="5" bestFit="1" customWidth="1"/>
    <col min="2946" max="2950" width="6" bestFit="1" customWidth="1"/>
    <col min="2951" max="2951" width="5" bestFit="1" customWidth="1"/>
    <col min="2952" max="2952" width="6" bestFit="1" customWidth="1"/>
    <col min="2953" max="2953" width="7" bestFit="1" customWidth="1"/>
    <col min="2954" max="2954" width="6" bestFit="1" customWidth="1"/>
    <col min="2955" max="2958" width="7" bestFit="1" customWidth="1"/>
    <col min="2959" max="2959" width="6" bestFit="1" customWidth="1"/>
    <col min="2960" max="2961" width="7" bestFit="1" customWidth="1"/>
    <col min="2962" max="2962" width="6" bestFit="1" customWidth="1"/>
    <col min="2963" max="2963" width="7" bestFit="1" customWidth="1"/>
    <col min="2964" max="2968" width="6" bestFit="1" customWidth="1"/>
    <col min="2969" max="2969" width="7" bestFit="1" customWidth="1"/>
    <col min="2970" max="2970" width="6" bestFit="1" customWidth="1"/>
    <col min="2971" max="2971" width="5" bestFit="1" customWidth="1"/>
    <col min="2972" max="2974" width="7" bestFit="1" customWidth="1"/>
    <col min="2975" max="2975" width="5" bestFit="1" customWidth="1"/>
    <col min="2976" max="2977" width="6" bestFit="1" customWidth="1"/>
    <col min="2978" max="2978" width="5" bestFit="1" customWidth="1"/>
    <col min="2979" max="2980" width="6" bestFit="1" customWidth="1"/>
    <col min="2981" max="2981" width="7" bestFit="1" customWidth="1"/>
    <col min="2982" max="2982" width="5" bestFit="1" customWidth="1"/>
    <col min="2983" max="2983" width="6" bestFit="1" customWidth="1"/>
    <col min="2984" max="2987" width="7" bestFit="1" customWidth="1"/>
    <col min="2988" max="2991" width="6" bestFit="1" customWidth="1"/>
    <col min="2992" max="2992" width="7" bestFit="1" customWidth="1"/>
    <col min="2993" max="2995" width="6" bestFit="1" customWidth="1"/>
    <col min="2996" max="2996" width="5" bestFit="1" customWidth="1"/>
    <col min="2997" max="2997" width="7" bestFit="1" customWidth="1"/>
    <col min="2998" max="2998" width="6" bestFit="1" customWidth="1"/>
    <col min="2999" max="2999" width="5" bestFit="1" customWidth="1"/>
    <col min="3000" max="3000" width="6" bestFit="1" customWidth="1"/>
    <col min="3001" max="3001" width="5" bestFit="1" customWidth="1"/>
    <col min="3002" max="3006" width="6" bestFit="1" customWidth="1"/>
    <col min="3007" max="3007" width="7" bestFit="1" customWidth="1"/>
    <col min="3008" max="3008" width="6" bestFit="1" customWidth="1"/>
    <col min="3009" max="3009" width="5" bestFit="1" customWidth="1"/>
    <col min="3010" max="3012" width="7" bestFit="1" customWidth="1"/>
    <col min="3013" max="3013" width="5" bestFit="1" customWidth="1"/>
    <col min="3014" max="3014" width="7" bestFit="1" customWidth="1"/>
    <col min="3015" max="3016" width="6" bestFit="1" customWidth="1"/>
    <col min="3017" max="3017" width="8" bestFit="1" customWidth="1"/>
    <col min="3018" max="3019" width="6" bestFit="1" customWidth="1"/>
    <col min="3020" max="3025" width="7" bestFit="1" customWidth="1"/>
    <col min="3026" max="3026" width="6" bestFit="1" customWidth="1"/>
    <col min="3027" max="3027" width="7" bestFit="1" customWidth="1"/>
    <col min="3028" max="3028" width="5" bestFit="1" customWidth="1"/>
    <col min="3029" max="3031" width="6" bestFit="1" customWidth="1"/>
    <col min="3032" max="3032" width="7" bestFit="1" customWidth="1"/>
    <col min="3033" max="3033" width="6" bestFit="1" customWidth="1"/>
    <col min="3034" max="3034" width="7" bestFit="1" customWidth="1"/>
    <col min="3035" max="3035" width="3" bestFit="1" customWidth="1"/>
    <col min="3036" max="3040" width="6" bestFit="1" customWidth="1"/>
    <col min="3041" max="3041" width="5" bestFit="1" customWidth="1"/>
    <col min="3042" max="3042" width="7" bestFit="1" customWidth="1"/>
    <col min="3043" max="3043" width="6" bestFit="1" customWidth="1"/>
    <col min="3044" max="3044" width="7" bestFit="1" customWidth="1"/>
    <col min="3045" max="3046" width="6" bestFit="1" customWidth="1"/>
    <col min="3047" max="3050" width="7" bestFit="1" customWidth="1"/>
    <col min="3051" max="3051" width="5" bestFit="1" customWidth="1"/>
    <col min="3052" max="3052" width="7" bestFit="1" customWidth="1"/>
    <col min="3053" max="3053" width="6" bestFit="1" customWidth="1"/>
    <col min="3054" max="3055" width="7" bestFit="1" customWidth="1"/>
    <col min="3056" max="3056" width="6" bestFit="1" customWidth="1"/>
    <col min="3057" max="3057" width="5" bestFit="1" customWidth="1"/>
    <col min="3058" max="3062" width="6" bestFit="1" customWidth="1"/>
    <col min="3063" max="3063" width="7" bestFit="1" customWidth="1"/>
    <col min="3064" max="3068" width="6" bestFit="1" customWidth="1"/>
    <col min="3069" max="3070" width="7" bestFit="1" customWidth="1"/>
    <col min="3071" max="3072" width="6" bestFit="1" customWidth="1"/>
    <col min="3073" max="3074" width="7" bestFit="1" customWidth="1"/>
    <col min="3075" max="3075" width="6" bestFit="1" customWidth="1"/>
    <col min="3076" max="3076" width="7" bestFit="1" customWidth="1"/>
    <col min="3077" max="3078" width="6" bestFit="1" customWidth="1"/>
    <col min="3079" max="3079" width="7" bestFit="1" customWidth="1"/>
    <col min="3080" max="3080" width="6" bestFit="1" customWidth="1"/>
    <col min="3081" max="3081" width="7" bestFit="1" customWidth="1"/>
    <col min="3082" max="3082" width="5" bestFit="1" customWidth="1"/>
    <col min="3083" max="3083" width="7" bestFit="1" customWidth="1"/>
    <col min="3084" max="3084" width="5" bestFit="1" customWidth="1"/>
    <col min="3085" max="3089" width="6" bestFit="1" customWidth="1"/>
    <col min="3090" max="3090" width="7" bestFit="1" customWidth="1"/>
    <col min="3091" max="3091" width="5" bestFit="1" customWidth="1"/>
    <col min="3092" max="3092" width="7" bestFit="1" customWidth="1"/>
    <col min="3093" max="3093" width="5" bestFit="1" customWidth="1"/>
    <col min="3094" max="3096" width="7" bestFit="1" customWidth="1"/>
    <col min="3097" max="3097" width="6" bestFit="1" customWidth="1"/>
    <col min="3098" max="3098" width="7" bestFit="1" customWidth="1"/>
    <col min="3099" max="3103" width="6" bestFit="1" customWidth="1"/>
    <col min="3104" max="3105" width="7" bestFit="1" customWidth="1"/>
    <col min="3106" max="3106" width="6" bestFit="1" customWidth="1"/>
    <col min="3107" max="3110" width="7" bestFit="1" customWidth="1"/>
    <col min="3111" max="3111" width="6" bestFit="1" customWidth="1"/>
    <col min="3112" max="3112" width="7" bestFit="1" customWidth="1"/>
    <col min="3113" max="3114" width="6" bestFit="1" customWidth="1"/>
    <col min="3115" max="3115" width="7" bestFit="1" customWidth="1"/>
    <col min="3116" max="3118" width="6" bestFit="1" customWidth="1"/>
    <col min="3119" max="3120" width="7" bestFit="1" customWidth="1"/>
    <col min="3121" max="3121" width="5" bestFit="1" customWidth="1"/>
    <col min="3122" max="3122" width="7" bestFit="1" customWidth="1"/>
    <col min="3123" max="3123" width="6" bestFit="1" customWidth="1"/>
    <col min="3124" max="3125" width="7" bestFit="1" customWidth="1"/>
    <col min="3126" max="3128" width="6" bestFit="1" customWidth="1"/>
    <col min="3129" max="3129" width="7" bestFit="1" customWidth="1"/>
    <col min="3130" max="3130" width="6" bestFit="1" customWidth="1"/>
    <col min="3131" max="3132" width="7" bestFit="1" customWidth="1"/>
    <col min="3133" max="3134" width="6" bestFit="1" customWidth="1"/>
    <col min="3135" max="3138" width="7" bestFit="1" customWidth="1"/>
    <col min="3139" max="3139" width="6" bestFit="1" customWidth="1"/>
    <col min="3140" max="3140" width="7" bestFit="1" customWidth="1"/>
    <col min="3141" max="3141" width="5" bestFit="1" customWidth="1"/>
    <col min="3142" max="3142" width="6" bestFit="1" customWidth="1"/>
    <col min="3143" max="3143" width="5" bestFit="1" customWidth="1"/>
    <col min="3144" max="3144" width="7" bestFit="1" customWidth="1"/>
    <col min="3145" max="3145" width="6" bestFit="1" customWidth="1"/>
    <col min="3146" max="3146" width="7" bestFit="1" customWidth="1"/>
    <col min="3147" max="3147" width="6" bestFit="1" customWidth="1"/>
    <col min="3148" max="3150" width="7" bestFit="1" customWidth="1"/>
    <col min="3151" max="3151" width="5" bestFit="1" customWidth="1"/>
    <col min="3152" max="3152" width="6" bestFit="1" customWidth="1"/>
    <col min="3153" max="3154" width="7" bestFit="1" customWidth="1"/>
    <col min="3155" max="3155" width="6" bestFit="1" customWidth="1"/>
    <col min="3156" max="3156" width="5" bestFit="1" customWidth="1"/>
    <col min="3157" max="3157" width="7" bestFit="1" customWidth="1"/>
    <col min="3158" max="3161" width="6" bestFit="1" customWidth="1"/>
    <col min="3162" max="3162" width="4" bestFit="1" customWidth="1"/>
    <col min="3163" max="3164" width="7" bestFit="1" customWidth="1"/>
    <col min="3165" max="3166" width="8" bestFit="1" customWidth="1"/>
    <col min="3167" max="3167" width="6" bestFit="1" customWidth="1"/>
    <col min="3168" max="3170" width="7" bestFit="1" customWidth="1"/>
    <col min="3171" max="3171" width="6" bestFit="1" customWidth="1"/>
    <col min="3172" max="3172" width="7" bestFit="1" customWidth="1"/>
    <col min="3173" max="3173" width="6" bestFit="1" customWidth="1"/>
    <col min="3174" max="3177" width="7" bestFit="1" customWidth="1"/>
    <col min="3178" max="3180" width="8" bestFit="1" customWidth="1"/>
    <col min="3181" max="3182" width="7" bestFit="1" customWidth="1"/>
    <col min="3183" max="3183" width="6" bestFit="1" customWidth="1"/>
    <col min="3184" max="3184" width="8" bestFit="1" customWidth="1"/>
    <col min="3185" max="3185" width="7" bestFit="1" customWidth="1"/>
    <col min="3186" max="3190" width="8" bestFit="1" customWidth="1"/>
    <col min="3191" max="3191" width="7" bestFit="1" customWidth="1"/>
    <col min="3192" max="3192" width="8" bestFit="1" customWidth="1"/>
    <col min="3193" max="3194" width="7" bestFit="1" customWidth="1"/>
    <col min="3195" max="3195" width="8" bestFit="1" customWidth="1"/>
    <col min="3196" max="3196" width="7" bestFit="1" customWidth="1"/>
    <col min="3197" max="3198" width="8" bestFit="1" customWidth="1"/>
    <col min="3199" max="3200" width="6" bestFit="1" customWidth="1"/>
    <col min="3201" max="3201" width="7" bestFit="1" customWidth="1"/>
    <col min="3202" max="3203" width="8" bestFit="1" customWidth="1"/>
    <col min="3204" max="3204" width="7" bestFit="1" customWidth="1"/>
    <col min="3205" max="3205" width="8" bestFit="1" customWidth="1"/>
    <col min="3206" max="3209" width="7" bestFit="1" customWidth="1"/>
    <col min="3210" max="3210" width="8" bestFit="1" customWidth="1"/>
    <col min="3211" max="3211" width="7" bestFit="1" customWidth="1"/>
    <col min="3212" max="3212" width="8" bestFit="1" customWidth="1"/>
    <col min="3213" max="3213" width="7" bestFit="1" customWidth="1"/>
    <col min="3214" max="3214" width="6" bestFit="1" customWidth="1"/>
    <col min="3215" max="3216" width="7" bestFit="1" customWidth="1"/>
    <col min="3217" max="3217" width="6" bestFit="1" customWidth="1"/>
    <col min="3218" max="3222" width="7" bestFit="1" customWidth="1"/>
    <col min="3223" max="3225" width="8" bestFit="1" customWidth="1"/>
    <col min="3226" max="3229" width="7" bestFit="1" customWidth="1"/>
    <col min="3230" max="3230" width="8" bestFit="1" customWidth="1"/>
    <col min="3231" max="3231" width="7" bestFit="1" customWidth="1"/>
    <col min="3232" max="3232" width="8" bestFit="1" customWidth="1"/>
    <col min="3233" max="3233" width="6" bestFit="1" customWidth="1"/>
    <col min="3234" max="3235" width="7" bestFit="1" customWidth="1"/>
    <col min="3236" max="3236" width="6" bestFit="1" customWidth="1"/>
    <col min="3237" max="3237" width="8" bestFit="1" customWidth="1"/>
    <col min="3238" max="3238" width="7" bestFit="1" customWidth="1"/>
    <col min="3239" max="3240" width="8" bestFit="1" customWidth="1"/>
    <col min="3241" max="3242" width="7" bestFit="1" customWidth="1"/>
    <col min="3243" max="3244" width="8" bestFit="1" customWidth="1"/>
    <col min="3245" max="3247" width="7" bestFit="1" customWidth="1"/>
    <col min="3248" max="3250" width="8" bestFit="1" customWidth="1"/>
    <col min="3251" max="3251" width="7" bestFit="1" customWidth="1"/>
    <col min="3252" max="3252" width="8" bestFit="1" customWidth="1"/>
    <col min="3253" max="3253" width="6" bestFit="1" customWidth="1"/>
    <col min="3254" max="3255" width="8" bestFit="1" customWidth="1"/>
    <col min="3256" max="3256" width="7" bestFit="1" customWidth="1"/>
    <col min="3257" max="3258" width="8" bestFit="1" customWidth="1"/>
    <col min="3259" max="3259" width="7" bestFit="1" customWidth="1"/>
    <col min="3260" max="3260" width="8" bestFit="1" customWidth="1"/>
    <col min="3261" max="3263" width="7" bestFit="1" customWidth="1"/>
    <col min="3264" max="3264" width="8" bestFit="1" customWidth="1"/>
    <col min="3265" max="3265" width="7" bestFit="1" customWidth="1"/>
    <col min="3266" max="3266" width="8" bestFit="1" customWidth="1"/>
    <col min="3267" max="3268" width="6" bestFit="1" customWidth="1"/>
    <col min="3269" max="3270" width="7" bestFit="1" customWidth="1"/>
    <col min="3271" max="3271" width="8" bestFit="1" customWidth="1"/>
    <col min="3272" max="3272" width="7" bestFit="1" customWidth="1"/>
    <col min="3273" max="3274" width="8" bestFit="1" customWidth="1"/>
    <col min="3275" max="3275" width="6" bestFit="1" customWidth="1"/>
    <col min="3276" max="3276" width="8" bestFit="1" customWidth="1"/>
    <col min="3277" max="3279" width="7" bestFit="1" customWidth="1"/>
    <col min="3280" max="3280" width="4" bestFit="1" customWidth="1"/>
    <col min="3281" max="3281" width="7" bestFit="1" customWidth="1"/>
    <col min="3282" max="3282" width="8" bestFit="1" customWidth="1"/>
    <col min="3283" max="3283" width="7" bestFit="1" customWidth="1"/>
    <col min="3284" max="3284" width="8" bestFit="1" customWidth="1"/>
    <col min="3285" max="3285" width="7" bestFit="1" customWidth="1"/>
    <col min="3286" max="3286" width="8" bestFit="1" customWidth="1"/>
    <col min="3287" max="3287" width="6" bestFit="1" customWidth="1"/>
    <col min="3288" max="3290" width="7" bestFit="1" customWidth="1"/>
    <col min="3291" max="3291" width="8" bestFit="1" customWidth="1"/>
    <col min="3292" max="3292" width="7" bestFit="1" customWidth="1"/>
    <col min="3293" max="3294" width="8" bestFit="1" customWidth="1"/>
    <col min="3295" max="3296" width="6" bestFit="1" customWidth="1"/>
    <col min="3297" max="3297" width="7" bestFit="1" customWidth="1"/>
    <col min="3298" max="3299" width="8" bestFit="1" customWidth="1"/>
    <col min="3300" max="3300" width="7" bestFit="1" customWidth="1"/>
    <col min="3301" max="3302" width="8" bestFit="1" customWidth="1"/>
    <col min="3303" max="3303" width="6" bestFit="1" customWidth="1"/>
    <col min="3304" max="3307" width="7" bestFit="1" customWidth="1"/>
    <col min="3308" max="3308" width="8" bestFit="1" customWidth="1"/>
    <col min="3309" max="3311" width="7" bestFit="1" customWidth="1"/>
    <col min="3312" max="3312" width="6" bestFit="1" customWidth="1"/>
    <col min="3313" max="3313" width="8" bestFit="1" customWidth="1"/>
    <col min="3314" max="3315" width="7" bestFit="1" customWidth="1"/>
    <col min="3316" max="3316" width="6" bestFit="1" customWidth="1"/>
    <col min="3317" max="3317" width="8" bestFit="1" customWidth="1"/>
    <col min="3318" max="3318" width="6" bestFit="1" customWidth="1"/>
    <col min="3319" max="3320" width="7" bestFit="1" customWidth="1"/>
    <col min="3321" max="3322" width="8" bestFit="1" customWidth="1"/>
    <col min="3323" max="3326" width="7" bestFit="1" customWidth="1"/>
    <col min="3327" max="3327" width="4" bestFit="1" customWidth="1"/>
    <col min="3328" max="3328" width="7" bestFit="1" customWidth="1"/>
    <col min="3329" max="3329" width="8" bestFit="1" customWidth="1"/>
    <col min="3330" max="3330" width="6" bestFit="1" customWidth="1"/>
    <col min="3331" max="3331" width="7" bestFit="1" customWidth="1"/>
    <col min="3332" max="3332" width="8" bestFit="1" customWidth="1"/>
    <col min="3333" max="3333" width="7" bestFit="1" customWidth="1"/>
    <col min="3334" max="3334" width="8" bestFit="1" customWidth="1"/>
    <col min="3335" max="3335" width="7" bestFit="1" customWidth="1"/>
    <col min="3336" max="3336" width="8" bestFit="1" customWidth="1"/>
    <col min="3337" max="3337" width="7" bestFit="1" customWidth="1"/>
    <col min="3338" max="3341" width="8" bestFit="1" customWidth="1"/>
    <col min="3342" max="3342" width="7" bestFit="1" customWidth="1"/>
    <col min="3343" max="3343" width="4" bestFit="1" customWidth="1"/>
    <col min="3344" max="3346" width="7" bestFit="1" customWidth="1"/>
    <col min="3347" max="3347" width="8" bestFit="1" customWidth="1"/>
    <col min="3348" max="3350" width="7" bestFit="1" customWidth="1"/>
    <col min="3351" max="3351" width="6" bestFit="1" customWidth="1"/>
    <col min="3352" max="3352" width="8" bestFit="1" customWidth="1"/>
    <col min="3353" max="3353" width="7" bestFit="1" customWidth="1"/>
    <col min="3354" max="3354" width="8" bestFit="1" customWidth="1"/>
    <col min="3355" max="3356" width="6" bestFit="1" customWidth="1"/>
    <col min="3357" max="3357" width="8" bestFit="1" customWidth="1"/>
    <col min="3358" max="3358" width="7" bestFit="1" customWidth="1"/>
    <col min="3359" max="3359" width="6" bestFit="1" customWidth="1"/>
    <col min="3360" max="3360" width="8" bestFit="1" customWidth="1"/>
    <col min="3361" max="3362" width="7" bestFit="1" customWidth="1"/>
    <col min="3363" max="3363" width="8" bestFit="1" customWidth="1"/>
    <col min="3364" max="3364" width="7" bestFit="1" customWidth="1"/>
    <col min="3365" max="3365" width="4" bestFit="1" customWidth="1"/>
    <col min="3366" max="3367" width="7" bestFit="1" customWidth="1"/>
    <col min="3368" max="3372" width="8" bestFit="1" customWidth="1"/>
    <col min="3373" max="3374" width="7" bestFit="1" customWidth="1"/>
    <col min="3375" max="3375" width="8" bestFit="1" customWidth="1"/>
    <col min="3376" max="3376" width="6" bestFit="1" customWidth="1"/>
    <col min="3377" max="3378" width="8" bestFit="1" customWidth="1"/>
    <col min="3379" max="3379" width="6" bestFit="1" customWidth="1"/>
    <col min="3380" max="3381" width="7" bestFit="1" customWidth="1"/>
    <col min="3382" max="3382" width="8" bestFit="1" customWidth="1"/>
    <col min="3383" max="3385" width="7" bestFit="1" customWidth="1"/>
    <col min="3386" max="3389" width="8" bestFit="1" customWidth="1"/>
    <col min="3390" max="3390" width="7" bestFit="1" customWidth="1"/>
    <col min="3391" max="3391" width="8" bestFit="1" customWidth="1"/>
    <col min="3392" max="3396" width="7" bestFit="1" customWidth="1"/>
    <col min="3397" max="3402" width="8" bestFit="1" customWidth="1"/>
    <col min="3403" max="3404" width="7" bestFit="1" customWidth="1"/>
    <col min="3405" max="3405" width="8" bestFit="1" customWidth="1"/>
    <col min="3406" max="3406" width="7" bestFit="1" customWidth="1"/>
    <col min="3407" max="3407" width="6" bestFit="1" customWidth="1"/>
    <col min="3408" max="3409" width="7" bestFit="1" customWidth="1"/>
    <col min="3410" max="3410" width="8" bestFit="1" customWidth="1"/>
    <col min="3411" max="3412" width="7" bestFit="1" customWidth="1"/>
    <col min="3413" max="3413" width="8" bestFit="1" customWidth="1"/>
    <col min="3414" max="3414" width="7" bestFit="1" customWidth="1"/>
    <col min="3415" max="3415" width="8" bestFit="1" customWidth="1"/>
    <col min="3416" max="3418" width="7" bestFit="1" customWidth="1"/>
    <col min="3419" max="3419" width="6" bestFit="1" customWidth="1"/>
    <col min="3420" max="3422" width="7" bestFit="1" customWidth="1"/>
    <col min="3423" max="3424" width="8" bestFit="1" customWidth="1"/>
    <col min="3425" max="3426" width="7" bestFit="1" customWidth="1"/>
    <col min="3427" max="3427" width="6" bestFit="1" customWidth="1"/>
    <col min="3428" max="3428" width="7" bestFit="1" customWidth="1"/>
    <col min="3429" max="3437" width="8" bestFit="1" customWidth="1"/>
    <col min="3438" max="3438" width="7" bestFit="1" customWidth="1"/>
    <col min="3439" max="3439" width="8" bestFit="1" customWidth="1"/>
    <col min="3440" max="3440" width="7" bestFit="1" customWidth="1"/>
    <col min="3441" max="3441" width="8" bestFit="1" customWidth="1"/>
    <col min="3442" max="3443" width="7" bestFit="1" customWidth="1"/>
    <col min="3444" max="3446" width="8" bestFit="1" customWidth="1"/>
    <col min="3447" max="3447" width="7" bestFit="1" customWidth="1"/>
    <col min="3448" max="3448" width="6" bestFit="1" customWidth="1"/>
    <col min="3449" max="3449" width="8" bestFit="1" customWidth="1"/>
    <col min="3450" max="3451" width="7" bestFit="1" customWidth="1"/>
    <col min="3452" max="3453" width="6" bestFit="1" customWidth="1"/>
    <col min="3454" max="3455" width="7" bestFit="1" customWidth="1"/>
    <col min="3456" max="3458" width="8" bestFit="1" customWidth="1"/>
    <col min="3459" max="3461" width="7" bestFit="1" customWidth="1"/>
    <col min="3462" max="3463" width="8" bestFit="1" customWidth="1"/>
    <col min="3464" max="3465" width="7" bestFit="1" customWidth="1"/>
    <col min="3466" max="3468" width="8" bestFit="1" customWidth="1"/>
    <col min="3469" max="3469" width="6" bestFit="1" customWidth="1"/>
    <col min="3470" max="3470" width="7" bestFit="1" customWidth="1"/>
    <col min="3471" max="3471" width="8" bestFit="1" customWidth="1"/>
    <col min="3472" max="3474" width="7" bestFit="1" customWidth="1"/>
    <col min="3475" max="3475" width="8" bestFit="1" customWidth="1"/>
    <col min="3476" max="3476" width="7" bestFit="1" customWidth="1"/>
    <col min="3477" max="3477" width="6" bestFit="1" customWidth="1"/>
    <col min="3478" max="3478" width="8" bestFit="1" customWidth="1"/>
    <col min="3479" max="3480" width="7" bestFit="1" customWidth="1"/>
    <col min="3481" max="3481" width="6" bestFit="1" customWidth="1"/>
    <col min="3482" max="3482" width="7" bestFit="1" customWidth="1"/>
    <col min="3483" max="3483" width="8" bestFit="1" customWidth="1"/>
    <col min="3484" max="3485" width="7" bestFit="1" customWidth="1"/>
    <col min="3486" max="3488" width="8" bestFit="1" customWidth="1"/>
    <col min="3489" max="3489" width="7" bestFit="1" customWidth="1"/>
    <col min="3490" max="3490" width="6" bestFit="1" customWidth="1"/>
    <col min="3491" max="3494" width="7" bestFit="1" customWidth="1"/>
    <col min="3495" max="3495" width="6" bestFit="1" customWidth="1"/>
    <col min="3496" max="3496" width="8" bestFit="1" customWidth="1"/>
    <col min="3497" max="3497" width="7" bestFit="1" customWidth="1"/>
    <col min="3498" max="3498" width="6" bestFit="1" customWidth="1"/>
    <col min="3499" max="3499" width="8" bestFit="1" customWidth="1"/>
    <col min="3500" max="3500" width="6" bestFit="1" customWidth="1"/>
    <col min="3501" max="3502" width="7" bestFit="1" customWidth="1"/>
    <col min="3503" max="3503" width="8" bestFit="1" customWidth="1"/>
    <col min="3504" max="3505" width="7" bestFit="1" customWidth="1"/>
    <col min="3506" max="3506" width="8" bestFit="1" customWidth="1"/>
    <col min="3507" max="3507" width="7" bestFit="1" customWidth="1"/>
    <col min="3508" max="3508" width="8" bestFit="1" customWidth="1"/>
    <col min="3509" max="3513" width="7" bestFit="1" customWidth="1"/>
    <col min="3514" max="3514" width="8" bestFit="1" customWidth="1"/>
    <col min="3515" max="3517" width="7" bestFit="1" customWidth="1"/>
    <col min="3518" max="3518" width="4" bestFit="1" customWidth="1"/>
    <col min="3519" max="3519" width="7" bestFit="1" customWidth="1"/>
    <col min="3520" max="3520" width="8" bestFit="1" customWidth="1"/>
    <col min="3521" max="3521" width="7" bestFit="1" customWidth="1"/>
    <col min="3522" max="3522" width="8" bestFit="1" customWidth="1"/>
    <col min="3523" max="3524" width="7" bestFit="1" customWidth="1"/>
    <col min="3525" max="3525" width="6" bestFit="1" customWidth="1"/>
    <col min="3526" max="3528" width="7" bestFit="1" customWidth="1"/>
    <col min="3529" max="3529" width="8" bestFit="1" customWidth="1"/>
    <col min="3530" max="3531" width="7" bestFit="1" customWidth="1"/>
    <col min="3532" max="3532" width="8" bestFit="1" customWidth="1"/>
    <col min="3533" max="3533" width="7" bestFit="1" customWidth="1"/>
    <col min="3534" max="3534" width="8" bestFit="1" customWidth="1"/>
    <col min="3535" max="3537" width="7" bestFit="1" customWidth="1"/>
    <col min="3538" max="3538" width="8" bestFit="1" customWidth="1"/>
    <col min="3539" max="3539" width="6" bestFit="1" customWidth="1"/>
    <col min="3540" max="3540" width="7" bestFit="1" customWidth="1"/>
    <col min="3541" max="3541" width="8" bestFit="1" customWidth="1"/>
    <col min="3542" max="3542" width="7" bestFit="1" customWidth="1"/>
    <col min="3543" max="3543" width="6" bestFit="1" customWidth="1"/>
    <col min="3544" max="3545" width="7" bestFit="1" customWidth="1"/>
    <col min="3546" max="3546" width="8" bestFit="1" customWidth="1"/>
    <col min="3547" max="3547" width="7" bestFit="1" customWidth="1"/>
    <col min="3548" max="3548" width="6" bestFit="1" customWidth="1"/>
    <col min="3549" max="3550" width="8" bestFit="1" customWidth="1"/>
    <col min="3551" max="3551" width="6" bestFit="1" customWidth="1"/>
    <col min="3552" max="3552" width="7" bestFit="1" customWidth="1"/>
    <col min="3553" max="3554" width="8" bestFit="1" customWidth="1"/>
    <col min="3555" max="3555" width="7" bestFit="1" customWidth="1"/>
    <col min="3556" max="3556" width="6" bestFit="1" customWidth="1"/>
    <col min="3557" max="3557" width="8" bestFit="1" customWidth="1"/>
    <col min="3558" max="3558" width="7" bestFit="1" customWidth="1"/>
    <col min="3559" max="3561" width="8" bestFit="1" customWidth="1"/>
    <col min="3562" max="3562" width="7" bestFit="1" customWidth="1"/>
    <col min="3563" max="3564" width="8" bestFit="1" customWidth="1"/>
    <col min="3565" max="3565" width="7" bestFit="1" customWidth="1"/>
    <col min="3566" max="3566" width="6" bestFit="1" customWidth="1"/>
    <col min="3567" max="3567" width="8" bestFit="1" customWidth="1"/>
    <col min="3568" max="3569" width="7" bestFit="1" customWidth="1"/>
    <col min="3570" max="3571" width="8" bestFit="1" customWidth="1"/>
    <col min="3572" max="3572" width="7" bestFit="1" customWidth="1"/>
    <col min="3573" max="3573" width="8" bestFit="1" customWidth="1"/>
    <col min="3574" max="3574" width="7" bestFit="1" customWidth="1"/>
    <col min="3575" max="3575" width="6" bestFit="1" customWidth="1"/>
    <col min="3576" max="3577" width="7" bestFit="1" customWidth="1"/>
    <col min="3578" max="3580" width="8" bestFit="1" customWidth="1"/>
    <col min="3581" max="3581" width="7" bestFit="1" customWidth="1"/>
    <col min="3582" max="3583" width="8" bestFit="1" customWidth="1"/>
    <col min="3584" max="3587" width="7" bestFit="1" customWidth="1"/>
    <col min="3588" max="3591" width="8" bestFit="1" customWidth="1"/>
    <col min="3592" max="3593" width="7" bestFit="1" customWidth="1"/>
    <col min="3594" max="3595" width="8" bestFit="1" customWidth="1"/>
    <col min="3596" max="3597" width="7" bestFit="1" customWidth="1"/>
    <col min="3598" max="3601" width="8" bestFit="1" customWidth="1"/>
    <col min="3602" max="3602" width="7" bestFit="1" customWidth="1"/>
    <col min="3603" max="3603" width="6" bestFit="1" customWidth="1"/>
    <col min="3604" max="3605" width="7" bestFit="1" customWidth="1"/>
    <col min="3606" max="3607" width="8" bestFit="1" customWidth="1"/>
    <col min="3608" max="3608" width="7" bestFit="1" customWidth="1"/>
    <col min="3609" max="3609" width="6" bestFit="1" customWidth="1"/>
    <col min="3610" max="3610" width="7" bestFit="1" customWidth="1"/>
    <col min="3611" max="3613" width="8" bestFit="1" customWidth="1"/>
    <col min="3614" max="3614" width="6" bestFit="1" customWidth="1"/>
    <col min="3615" max="3618" width="7" bestFit="1" customWidth="1"/>
    <col min="3619" max="3619" width="4" bestFit="1" customWidth="1"/>
    <col min="3620" max="3621" width="7" bestFit="1" customWidth="1"/>
    <col min="3622" max="3622" width="8" bestFit="1" customWidth="1"/>
    <col min="3623" max="3623" width="7" bestFit="1" customWidth="1"/>
    <col min="3624" max="3624" width="6" bestFit="1" customWidth="1"/>
    <col min="3625" max="3626" width="7" bestFit="1" customWidth="1"/>
    <col min="3627" max="3627" width="8" bestFit="1" customWidth="1"/>
    <col min="3628" max="3628" width="7" bestFit="1" customWidth="1"/>
    <col min="3629" max="3632" width="8" bestFit="1" customWidth="1"/>
    <col min="3633" max="3633" width="7" bestFit="1" customWidth="1"/>
    <col min="3634" max="3634" width="8" bestFit="1" customWidth="1"/>
    <col min="3635" max="3636" width="7" bestFit="1" customWidth="1"/>
    <col min="3637" max="3637" width="8" bestFit="1" customWidth="1"/>
    <col min="3638" max="3638" width="6" bestFit="1" customWidth="1"/>
    <col min="3639" max="3645" width="7" bestFit="1" customWidth="1"/>
    <col min="3646" max="3647" width="8" bestFit="1" customWidth="1"/>
    <col min="3648" max="3650" width="7" bestFit="1" customWidth="1"/>
    <col min="3651" max="3651" width="8" bestFit="1" customWidth="1"/>
    <col min="3652" max="3652" width="9" bestFit="1" customWidth="1"/>
    <col min="3653" max="3654" width="8" bestFit="1" customWidth="1"/>
    <col min="3655" max="3655" width="7" bestFit="1" customWidth="1"/>
    <col min="3656" max="3656" width="8" bestFit="1" customWidth="1"/>
    <col min="3657" max="3657" width="6" bestFit="1" customWidth="1"/>
    <col min="3658" max="3660" width="7" bestFit="1" customWidth="1"/>
    <col min="3661" max="3662" width="8" bestFit="1" customWidth="1"/>
    <col min="3663" max="3663" width="6" bestFit="1" customWidth="1"/>
    <col min="3664" max="3664" width="8" bestFit="1" customWidth="1"/>
    <col min="3665" max="3668" width="7" bestFit="1" customWidth="1"/>
    <col min="3669" max="3669" width="8" bestFit="1" customWidth="1"/>
    <col min="3670" max="3670" width="6" bestFit="1" customWidth="1"/>
    <col min="3671" max="3674" width="7" bestFit="1" customWidth="1"/>
    <col min="3675" max="3675" width="8" bestFit="1" customWidth="1"/>
    <col min="3676" max="3676" width="7" bestFit="1" customWidth="1"/>
    <col min="3677" max="3677" width="8" bestFit="1" customWidth="1"/>
    <col min="3678" max="3678" width="7" bestFit="1" customWidth="1"/>
    <col min="3679" max="3679" width="4" bestFit="1" customWidth="1"/>
    <col min="3680" max="3681" width="7" bestFit="1" customWidth="1"/>
    <col min="3682" max="3682" width="8" bestFit="1" customWidth="1"/>
    <col min="3683" max="3686" width="7" bestFit="1" customWidth="1"/>
    <col min="3687" max="3688" width="8" bestFit="1" customWidth="1"/>
    <col min="3689" max="3692" width="7" bestFit="1" customWidth="1"/>
    <col min="3693" max="3693" width="6" bestFit="1" customWidth="1"/>
    <col min="3694" max="3695" width="7" bestFit="1" customWidth="1"/>
    <col min="3696" max="3696" width="8" bestFit="1" customWidth="1"/>
    <col min="3697" max="3697" width="7" bestFit="1" customWidth="1"/>
    <col min="3698" max="3698" width="8" bestFit="1" customWidth="1"/>
    <col min="3699" max="3701" width="7" bestFit="1" customWidth="1"/>
    <col min="3702" max="3706" width="8" bestFit="1" customWidth="1"/>
    <col min="3707" max="3709" width="7" bestFit="1" customWidth="1"/>
    <col min="3710" max="3710" width="8" bestFit="1" customWidth="1"/>
    <col min="3711" max="3711" width="7" bestFit="1" customWidth="1"/>
    <col min="3712" max="3712" width="6" bestFit="1" customWidth="1"/>
    <col min="3713" max="3717" width="7" bestFit="1" customWidth="1"/>
    <col min="3718" max="3718" width="6" bestFit="1" customWidth="1"/>
    <col min="3719" max="3722" width="7" bestFit="1" customWidth="1"/>
    <col min="3723" max="3723" width="8" bestFit="1" customWidth="1"/>
    <col min="3724" max="3724" width="7" bestFit="1" customWidth="1"/>
    <col min="3725" max="3725" width="8" bestFit="1" customWidth="1"/>
    <col min="3726" max="3728" width="7" bestFit="1" customWidth="1"/>
    <col min="3729" max="3729" width="8" bestFit="1" customWidth="1"/>
    <col min="3730" max="3730" width="7" bestFit="1" customWidth="1"/>
    <col min="3731" max="3732" width="8" bestFit="1" customWidth="1"/>
    <col min="3733" max="3733" width="7" bestFit="1" customWidth="1"/>
    <col min="3734" max="3734" width="8" bestFit="1" customWidth="1"/>
    <col min="3735" max="3735" width="7" bestFit="1" customWidth="1"/>
    <col min="3736" max="3736" width="8" bestFit="1" customWidth="1"/>
    <col min="3737" max="3737" width="6" bestFit="1" customWidth="1"/>
    <col min="3738" max="3740" width="8" bestFit="1" customWidth="1"/>
    <col min="3741" max="3741" width="7" bestFit="1" customWidth="1"/>
    <col min="3742" max="3742" width="8" bestFit="1" customWidth="1"/>
    <col min="3743" max="3744" width="7" bestFit="1" customWidth="1"/>
    <col min="3745" max="3747" width="8" bestFit="1" customWidth="1"/>
    <col min="3748" max="3748" width="7" bestFit="1" customWidth="1"/>
    <col min="3749" max="3750" width="8" bestFit="1" customWidth="1"/>
    <col min="3751" max="3754" width="7" bestFit="1" customWidth="1"/>
    <col min="3755" max="3755" width="6" bestFit="1" customWidth="1"/>
    <col min="3756" max="3756" width="8" bestFit="1" customWidth="1"/>
    <col min="3757" max="3759" width="7" bestFit="1" customWidth="1"/>
    <col min="3760" max="3760" width="8" bestFit="1" customWidth="1"/>
    <col min="3761" max="3761" width="6" bestFit="1" customWidth="1"/>
    <col min="3762" max="3766" width="8" bestFit="1" customWidth="1"/>
    <col min="3767" max="3767" width="7" bestFit="1" customWidth="1"/>
    <col min="3768" max="3769" width="8" bestFit="1" customWidth="1"/>
    <col min="3770" max="3770" width="6" bestFit="1" customWidth="1"/>
    <col min="3771" max="3771" width="7" bestFit="1" customWidth="1"/>
    <col min="3772" max="3772" width="9" bestFit="1" customWidth="1"/>
    <col min="3773" max="3773" width="8" bestFit="1" customWidth="1"/>
    <col min="3774" max="3774" width="6" bestFit="1" customWidth="1"/>
    <col min="3775" max="3778" width="7" bestFit="1" customWidth="1"/>
    <col min="3779" max="3779" width="8" bestFit="1" customWidth="1"/>
    <col min="3780" max="3781" width="7" bestFit="1" customWidth="1"/>
    <col min="3782" max="3783" width="8" bestFit="1" customWidth="1"/>
    <col min="3784" max="3784" width="6" bestFit="1" customWidth="1"/>
    <col min="3785" max="3785" width="4" bestFit="1" customWidth="1"/>
    <col min="3786" max="3786" width="6" bestFit="1" customWidth="1"/>
    <col min="3787" max="3787" width="8" bestFit="1" customWidth="1"/>
    <col min="3788" max="3789" width="7" bestFit="1" customWidth="1"/>
    <col min="3790" max="3790" width="8" bestFit="1" customWidth="1"/>
    <col min="3791" max="3791" width="7" bestFit="1" customWidth="1"/>
    <col min="3792" max="3793" width="8" bestFit="1" customWidth="1"/>
    <col min="3794" max="3796" width="7" bestFit="1" customWidth="1"/>
    <col min="3797" max="3797" width="8" bestFit="1" customWidth="1"/>
    <col min="3798" max="3798" width="7" bestFit="1" customWidth="1"/>
    <col min="3799" max="3799" width="6" bestFit="1" customWidth="1"/>
    <col min="3800" max="3800" width="7" bestFit="1" customWidth="1"/>
    <col min="3801" max="3801" width="8" bestFit="1" customWidth="1"/>
    <col min="3802" max="3802" width="6" bestFit="1" customWidth="1"/>
    <col min="3803" max="3805" width="7" bestFit="1" customWidth="1"/>
    <col min="3806" max="3808" width="8" bestFit="1" customWidth="1"/>
    <col min="3809" max="3813" width="7" bestFit="1" customWidth="1"/>
    <col min="3814" max="3815" width="8" bestFit="1" customWidth="1"/>
    <col min="3816" max="3818" width="7" bestFit="1" customWidth="1"/>
    <col min="3819" max="3820" width="8" bestFit="1" customWidth="1"/>
    <col min="3821" max="3821" width="7" bestFit="1" customWidth="1"/>
    <col min="3822" max="3822" width="8" bestFit="1" customWidth="1"/>
    <col min="3823" max="3827" width="7" bestFit="1" customWidth="1"/>
    <col min="3828" max="3829" width="8" bestFit="1" customWidth="1"/>
    <col min="3830" max="3832" width="7" bestFit="1" customWidth="1"/>
    <col min="3833" max="3833" width="8" bestFit="1" customWidth="1"/>
    <col min="3834" max="3834" width="7" bestFit="1" customWidth="1"/>
    <col min="3835" max="3838" width="8" bestFit="1" customWidth="1"/>
    <col min="3839" max="3841" width="7" bestFit="1" customWidth="1"/>
    <col min="3842" max="3843" width="8" bestFit="1" customWidth="1"/>
    <col min="3844" max="3844" width="7" bestFit="1" customWidth="1"/>
    <col min="3845" max="3845" width="8" bestFit="1" customWidth="1"/>
    <col min="3846" max="3847" width="7" bestFit="1" customWidth="1"/>
    <col min="3848" max="3850" width="8" bestFit="1" customWidth="1"/>
    <col min="3851" max="3852" width="7" bestFit="1" customWidth="1"/>
    <col min="3853" max="3853" width="8" bestFit="1" customWidth="1"/>
    <col min="3854" max="3854" width="4" bestFit="1" customWidth="1"/>
    <col min="3855" max="3856" width="8" bestFit="1" customWidth="1"/>
    <col min="3857" max="3857" width="6" bestFit="1" customWidth="1"/>
    <col min="3858" max="3858" width="8" bestFit="1" customWidth="1"/>
    <col min="3859" max="3860" width="7" bestFit="1" customWidth="1"/>
    <col min="3861" max="3861" width="8" bestFit="1" customWidth="1"/>
    <col min="3862" max="3862" width="7" bestFit="1" customWidth="1"/>
    <col min="3863" max="3863" width="8" bestFit="1" customWidth="1"/>
    <col min="3864" max="3864" width="7" bestFit="1" customWidth="1"/>
    <col min="3865" max="3867" width="8" bestFit="1" customWidth="1"/>
    <col min="3868" max="3868" width="9" bestFit="1" customWidth="1"/>
    <col min="3869" max="3869" width="6" bestFit="1" customWidth="1"/>
    <col min="3870" max="3870" width="8" bestFit="1" customWidth="1"/>
    <col min="3871" max="3873" width="7" bestFit="1" customWidth="1"/>
    <col min="3874" max="3875" width="8" bestFit="1" customWidth="1"/>
    <col min="3876" max="3876" width="7" bestFit="1" customWidth="1"/>
    <col min="3877" max="3877" width="8" bestFit="1" customWidth="1"/>
    <col min="3878" max="3878" width="7" bestFit="1" customWidth="1"/>
    <col min="3879" max="3879" width="8" bestFit="1" customWidth="1"/>
    <col min="3880" max="3881" width="7" bestFit="1" customWidth="1"/>
    <col min="3882" max="3882" width="6" bestFit="1" customWidth="1"/>
    <col min="3883" max="3883" width="9" bestFit="1" customWidth="1"/>
    <col min="3884" max="3884" width="6" bestFit="1" customWidth="1"/>
    <col min="3885" max="3888" width="7" bestFit="1" customWidth="1"/>
    <col min="3889" max="3890" width="8" bestFit="1" customWidth="1"/>
    <col min="3891" max="3891" width="6" bestFit="1" customWidth="1"/>
    <col min="3892" max="3892" width="8" bestFit="1" customWidth="1"/>
    <col min="3893" max="3893" width="7" bestFit="1" customWidth="1"/>
    <col min="3894" max="3897" width="8" bestFit="1" customWidth="1"/>
    <col min="3898" max="3904" width="7" bestFit="1" customWidth="1"/>
    <col min="3905" max="3908" width="8" bestFit="1" customWidth="1"/>
    <col min="3909" max="3909" width="7" bestFit="1" customWidth="1"/>
    <col min="3910" max="3910" width="8" bestFit="1" customWidth="1"/>
    <col min="3911" max="3913" width="7" bestFit="1" customWidth="1"/>
    <col min="3914" max="3914" width="8" bestFit="1" customWidth="1"/>
    <col min="3915" max="3915" width="7" bestFit="1" customWidth="1"/>
    <col min="3916" max="3917" width="8" bestFit="1" customWidth="1"/>
    <col min="3918" max="3919" width="7" bestFit="1" customWidth="1"/>
    <col min="3920" max="3920" width="8" bestFit="1" customWidth="1"/>
    <col min="3921" max="3921" width="6" bestFit="1" customWidth="1"/>
    <col min="3922" max="3922" width="8" bestFit="1" customWidth="1"/>
    <col min="3923" max="3923" width="6" bestFit="1" customWidth="1"/>
    <col min="3924" max="3927" width="7" bestFit="1" customWidth="1"/>
    <col min="3928" max="3929" width="8" bestFit="1" customWidth="1"/>
    <col min="3930" max="3930" width="7" bestFit="1" customWidth="1"/>
    <col min="3931" max="3931" width="8" bestFit="1" customWidth="1"/>
    <col min="3932" max="3932" width="7" bestFit="1" customWidth="1"/>
    <col min="3933" max="3935" width="8" bestFit="1" customWidth="1"/>
    <col min="3936" max="3936" width="7" bestFit="1" customWidth="1"/>
    <col min="3937" max="3937" width="8" bestFit="1" customWidth="1"/>
    <col min="3938" max="3940" width="7" bestFit="1" customWidth="1"/>
    <col min="3941" max="3942" width="8" bestFit="1" customWidth="1"/>
    <col min="3943" max="3943" width="6" bestFit="1" customWidth="1"/>
    <col min="3944" max="3944" width="9" bestFit="1" customWidth="1"/>
    <col min="3945" max="3945" width="7" bestFit="1" customWidth="1"/>
    <col min="3946" max="3946" width="6" bestFit="1" customWidth="1"/>
    <col min="3947" max="3948" width="7" bestFit="1" customWidth="1"/>
    <col min="3949" max="3950" width="8" bestFit="1" customWidth="1"/>
    <col min="3951" max="3951" width="9" bestFit="1" customWidth="1"/>
    <col min="3952" max="3952" width="8" bestFit="1" customWidth="1"/>
    <col min="3953" max="3953" width="7" bestFit="1" customWidth="1"/>
    <col min="3954" max="3954" width="8" bestFit="1" customWidth="1"/>
    <col min="3955" max="3955" width="9" bestFit="1" customWidth="1"/>
    <col min="3956" max="3956" width="6" bestFit="1" customWidth="1"/>
    <col min="3957" max="3959" width="8" bestFit="1" customWidth="1"/>
    <col min="3960" max="3960" width="7" bestFit="1" customWidth="1"/>
    <col min="3961" max="3962" width="8" bestFit="1" customWidth="1"/>
    <col min="3963" max="3963" width="4" bestFit="1" customWidth="1"/>
    <col min="3964" max="3965" width="8" bestFit="1" customWidth="1"/>
    <col min="3966" max="3969" width="7" bestFit="1" customWidth="1"/>
    <col min="3970" max="3971" width="8" bestFit="1" customWidth="1"/>
    <col min="3972" max="3974" width="7" bestFit="1" customWidth="1"/>
    <col min="3975" max="3975" width="8" bestFit="1" customWidth="1"/>
    <col min="3976" max="3977" width="6" bestFit="1" customWidth="1"/>
    <col min="3978" max="3978" width="8" bestFit="1" customWidth="1"/>
    <col min="3979" max="3979" width="6" bestFit="1" customWidth="1"/>
    <col min="3980" max="3980" width="7" bestFit="1" customWidth="1"/>
    <col min="3981" max="3981" width="6" bestFit="1" customWidth="1"/>
    <col min="3982" max="3982" width="8" bestFit="1" customWidth="1"/>
    <col min="3983" max="3986" width="7" bestFit="1" customWidth="1"/>
    <col min="3987" max="3991" width="8" bestFit="1" customWidth="1"/>
    <col min="3992" max="3996" width="7" bestFit="1" customWidth="1"/>
    <col min="3997" max="4000" width="8" bestFit="1" customWidth="1"/>
    <col min="4001" max="4002" width="7" bestFit="1" customWidth="1"/>
    <col min="4003" max="4003" width="8" bestFit="1" customWidth="1"/>
    <col min="4004" max="4005" width="7" bestFit="1" customWidth="1"/>
    <col min="4006" max="4006" width="6" bestFit="1" customWidth="1"/>
    <col min="4007" max="4009" width="7" bestFit="1" customWidth="1"/>
    <col min="4010" max="4012" width="8" bestFit="1" customWidth="1"/>
    <col min="4013" max="4016" width="7" bestFit="1" customWidth="1"/>
    <col min="4017" max="4018" width="6" bestFit="1" customWidth="1"/>
    <col min="4019" max="4019" width="7" bestFit="1" customWidth="1"/>
    <col min="4020" max="4022" width="8" bestFit="1" customWidth="1"/>
    <col min="4023" max="4023" width="7" bestFit="1" customWidth="1"/>
    <col min="4024" max="4025" width="8" bestFit="1" customWidth="1"/>
    <col min="4026" max="4026" width="6" bestFit="1" customWidth="1"/>
    <col min="4027" max="4027" width="8" bestFit="1" customWidth="1"/>
    <col min="4028" max="4028" width="7" bestFit="1" customWidth="1"/>
    <col min="4029" max="4030" width="8" bestFit="1" customWidth="1"/>
    <col min="4031" max="4031" width="7" bestFit="1" customWidth="1"/>
    <col min="4032" max="4033" width="8" bestFit="1" customWidth="1"/>
    <col min="4034" max="4034" width="7" bestFit="1" customWidth="1"/>
    <col min="4035" max="4037" width="8" bestFit="1" customWidth="1"/>
    <col min="4038" max="4038" width="6" bestFit="1" customWidth="1"/>
    <col min="4039" max="4039" width="7" bestFit="1" customWidth="1"/>
    <col min="4040" max="4040" width="6" bestFit="1" customWidth="1"/>
    <col min="4041" max="4041" width="8" bestFit="1" customWidth="1"/>
    <col min="4042" max="4042" width="9" bestFit="1" customWidth="1"/>
    <col min="4043" max="4045" width="8" bestFit="1" customWidth="1"/>
    <col min="4046" max="4047" width="7" bestFit="1" customWidth="1"/>
    <col min="4048" max="4049" width="8" bestFit="1" customWidth="1"/>
    <col min="4050" max="4051" width="7" bestFit="1" customWidth="1"/>
    <col min="4052" max="4052" width="8" bestFit="1" customWidth="1"/>
    <col min="4053" max="4057" width="7" bestFit="1" customWidth="1"/>
    <col min="4058" max="4061" width="8" bestFit="1" customWidth="1"/>
    <col min="4062" max="4062" width="7" bestFit="1" customWidth="1"/>
    <col min="4063" max="4063" width="8" bestFit="1" customWidth="1"/>
    <col min="4064" max="4066" width="7" bestFit="1" customWidth="1"/>
    <col min="4067" max="4070" width="8" bestFit="1" customWidth="1"/>
    <col min="4071" max="4071" width="6" bestFit="1" customWidth="1"/>
    <col min="4072" max="4072" width="7" bestFit="1" customWidth="1"/>
    <col min="4073" max="4073" width="8" bestFit="1" customWidth="1"/>
    <col min="4074" max="4079" width="7" bestFit="1" customWidth="1"/>
    <col min="4080" max="4080" width="8" bestFit="1" customWidth="1"/>
    <col min="4081" max="4081" width="7" bestFit="1" customWidth="1"/>
    <col min="4082" max="4082" width="8" bestFit="1" customWidth="1"/>
    <col min="4083" max="4084" width="7" bestFit="1" customWidth="1"/>
    <col min="4085" max="4086" width="8" bestFit="1" customWidth="1"/>
    <col min="4087" max="4089" width="7" bestFit="1" customWidth="1"/>
    <col min="4090" max="4090" width="6" bestFit="1" customWidth="1"/>
    <col min="4091" max="4093" width="7" bestFit="1" customWidth="1"/>
    <col min="4094" max="4094" width="8" bestFit="1" customWidth="1"/>
    <col min="4095" max="4098" width="7" bestFit="1" customWidth="1"/>
    <col min="4099" max="4100" width="8" bestFit="1" customWidth="1"/>
    <col min="4101" max="4101" width="7" bestFit="1" customWidth="1"/>
    <col min="4102" max="4102" width="8" bestFit="1" customWidth="1"/>
    <col min="4103" max="4103" width="7" bestFit="1" customWidth="1"/>
    <col min="4104" max="4104" width="4" bestFit="1" customWidth="1"/>
    <col min="4105" max="4105" width="6" bestFit="1" customWidth="1"/>
    <col min="4106" max="4106" width="8" bestFit="1" customWidth="1"/>
    <col min="4107" max="4107" width="7" bestFit="1" customWidth="1"/>
    <col min="4108" max="4108" width="8" bestFit="1" customWidth="1"/>
    <col min="4109" max="4109" width="4" bestFit="1" customWidth="1"/>
    <col min="4110" max="4110" width="8" bestFit="1" customWidth="1"/>
    <col min="4111" max="4112" width="7" bestFit="1" customWidth="1"/>
    <col min="4113" max="4113" width="8" bestFit="1" customWidth="1"/>
    <col min="4114" max="4115" width="7" bestFit="1" customWidth="1"/>
    <col min="4116" max="4118" width="8" bestFit="1" customWidth="1"/>
    <col min="4119" max="4119" width="6" bestFit="1" customWidth="1"/>
    <col min="4120" max="4120" width="8" bestFit="1" customWidth="1"/>
    <col min="4121" max="4122" width="6" bestFit="1" customWidth="1"/>
    <col min="4123" max="4123" width="7" bestFit="1" customWidth="1"/>
    <col min="4124" max="4124" width="6" bestFit="1" customWidth="1"/>
    <col min="4125" max="4126" width="7" bestFit="1" customWidth="1"/>
    <col min="4127" max="4127" width="8" bestFit="1" customWidth="1"/>
    <col min="4128" max="4129" width="7" bestFit="1" customWidth="1"/>
    <col min="4130" max="4130" width="8" bestFit="1" customWidth="1"/>
    <col min="4131" max="4131" width="7" bestFit="1" customWidth="1"/>
    <col min="4132" max="4132" width="8" bestFit="1" customWidth="1"/>
    <col min="4133" max="4133" width="7" bestFit="1" customWidth="1"/>
    <col min="4134" max="4135" width="8" bestFit="1" customWidth="1"/>
    <col min="4136" max="4136" width="7" bestFit="1" customWidth="1"/>
    <col min="4137" max="4139" width="8" bestFit="1" customWidth="1"/>
    <col min="4140" max="4140" width="7" bestFit="1" customWidth="1"/>
    <col min="4141" max="4141" width="6" bestFit="1" customWidth="1"/>
    <col min="4142" max="4142" width="8" bestFit="1" customWidth="1"/>
    <col min="4143" max="4144" width="7" bestFit="1" customWidth="1"/>
    <col min="4145" max="4147" width="8" bestFit="1" customWidth="1"/>
    <col min="4148" max="4148" width="7" bestFit="1" customWidth="1"/>
    <col min="4149" max="4149" width="8" bestFit="1" customWidth="1"/>
    <col min="4150" max="4150" width="6" bestFit="1" customWidth="1"/>
    <col min="4151" max="4152" width="7" bestFit="1" customWidth="1"/>
    <col min="4153" max="4153" width="8" bestFit="1" customWidth="1"/>
    <col min="4154" max="4155" width="7" bestFit="1" customWidth="1"/>
    <col min="4156" max="4157" width="8" bestFit="1" customWidth="1"/>
    <col min="4158" max="4158" width="7" bestFit="1" customWidth="1"/>
    <col min="4159" max="4161" width="8" bestFit="1" customWidth="1"/>
    <col min="4162" max="4164" width="7" bestFit="1" customWidth="1"/>
    <col min="4165" max="4165" width="9" bestFit="1" customWidth="1"/>
    <col min="4166" max="4169" width="8" bestFit="1" customWidth="1"/>
    <col min="4170" max="4170" width="7" bestFit="1" customWidth="1"/>
    <col min="4171" max="4171" width="8" bestFit="1" customWidth="1"/>
    <col min="4172" max="4172" width="6" bestFit="1" customWidth="1"/>
    <col min="4173" max="4178" width="7" bestFit="1" customWidth="1"/>
    <col min="4179" max="4179" width="8" bestFit="1" customWidth="1"/>
    <col min="4180" max="4182" width="7" bestFit="1" customWidth="1"/>
    <col min="4183" max="4184" width="8" bestFit="1" customWidth="1"/>
    <col min="4185" max="4189" width="7" bestFit="1" customWidth="1"/>
    <col min="4190" max="4191" width="8" bestFit="1" customWidth="1"/>
    <col min="4192" max="4192" width="4" bestFit="1" customWidth="1"/>
    <col min="4193" max="4193" width="8" bestFit="1" customWidth="1"/>
    <col min="4194" max="4194" width="6" bestFit="1" customWidth="1"/>
    <col min="4195" max="4198" width="8" bestFit="1" customWidth="1"/>
    <col min="4199" max="4199" width="7" bestFit="1" customWidth="1"/>
    <col min="4200" max="4203" width="8" bestFit="1" customWidth="1"/>
    <col min="4204" max="4204" width="6" bestFit="1" customWidth="1"/>
    <col min="4205" max="4205" width="7" bestFit="1" customWidth="1"/>
    <col min="4206" max="4206" width="9" bestFit="1" customWidth="1"/>
    <col min="4207" max="4207" width="8" bestFit="1" customWidth="1"/>
    <col min="4208" max="4211" width="7" bestFit="1" customWidth="1"/>
    <col min="4212" max="4217" width="8" bestFit="1" customWidth="1"/>
    <col min="4218" max="4220" width="7" bestFit="1" customWidth="1"/>
    <col min="4221" max="4222" width="8" bestFit="1" customWidth="1"/>
    <col min="4223" max="4223" width="7" bestFit="1" customWidth="1"/>
    <col min="4224" max="4226" width="8" bestFit="1" customWidth="1"/>
    <col min="4227" max="4227" width="7" bestFit="1" customWidth="1"/>
    <col min="4228" max="4228" width="6" bestFit="1" customWidth="1"/>
    <col min="4229" max="4229" width="8" bestFit="1" customWidth="1"/>
    <col min="4230" max="4230" width="6" bestFit="1" customWidth="1"/>
    <col min="4231" max="4231" width="7" bestFit="1" customWidth="1"/>
    <col min="4232" max="4232" width="8" bestFit="1" customWidth="1"/>
    <col min="4233" max="4239" width="7" bestFit="1" customWidth="1"/>
    <col min="4240" max="4241" width="8" bestFit="1" customWidth="1"/>
    <col min="4242" max="4246" width="7" bestFit="1" customWidth="1"/>
    <col min="4247" max="4247" width="8" bestFit="1" customWidth="1"/>
    <col min="4248" max="4249" width="7" bestFit="1" customWidth="1"/>
    <col min="4250" max="4250" width="8" bestFit="1" customWidth="1"/>
    <col min="4251" max="4252" width="7" bestFit="1" customWidth="1"/>
    <col min="4253" max="4255" width="8" bestFit="1" customWidth="1"/>
    <col min="4256" max="4257" width="7" bestFit="1" customWidth="1"/>
    <col min="4258" max="4258" width="6" bestFit="1" customWidth="1"/>
    <col min="4259" max="4261" width="7" bestFit="1" customWidth="1"/>
    <col min="4262" max="4262" width="8" bestFit="1" customWidth="1"/>
    <col min="4263" max="4263" width="4" bestFit="1" customWidth="1"/>
    <col min="4264" max="4267" width="7" bestFit="1" customWidth="1"/>
    <col min="4268" max="4268" width="8" bestFit="1" customWidth="1"/>
    <col min="4269" max="4269" width="6" bestFit="1" customWidth="1"/>
    <col min="4270" max="4270" width="7" bestFit="1" customWidth="1"/>
    <col min="4271" max="4274" width="8" bestFit="1" customWidth="1"/>
    <col min="4275" max="4275" width="6" bestFit="1" customWidth="1"/>
    <col min="4276" max="4276" width="7" bestFit="1" customWidth="1"/>
    <col min="4277" max="4279" width="8" bestFit="1" customWidth="1"/>
    <col min="4280" max="4282" width="7" bestFit="1" customWidth="1"/>
    <col min="4283" max="4286" width="8" bestFit="1" customWidth="1"/>
    <col min="4287" max="4288" width="7" bestFit="1" customWidth="1"/>
    <col min="4289" max="4289" width="8" bestFit="1" customWidth="1"/>
    <col min="4290" max="4290" width="6" bestFit="1" customWidth="1"/>
    <col min="4291" max="4291" width="8" bestFit="1" customWidth="1"/>
    <col min="4292" max="4292" width="7" bestFit="1" customWidth="1"/>
    <col min="4293" max="4293" width="6" bestFit="1" customWidth="1"/>
    <col min="4294" max="4294" width="7" bestFit="1" customWidth="1"/>
    <col min="4295" max="4295" width="8" bestFit="1" customWidth="1"/>
    <col min="4296" max="4298" width="7" bestFit="1" customWidth="1"/>
    <col min="4299" max="4299" width="8" bestFit="1" customWidth="1"/>
    <col min="4300" max="4300" width="7" bestFit="1" customWidth="1"/>
    <col min="4301" max="4301" width="8" bestFit="1" customWidth="1"/>
    <col min="4302" max="4304" width="7" bestFit="1" customWidth="1"/>
    <col min="4305" max="4305" width="8" bestFit="1" customWidth="1"/>
    <col min="4306" max="4308" width="6" bestFit="1" customWidth="1"/>
    <col min="4309" max="4309" width="7" bestFit="1" customWidth="1"/>
    <col min="4310" max="4310" width="8" bestFit="1" customWidth="1"/>
    <col min="4311" max="4311" width="7" bestFit="1" customWidth="1"/>
    <col min="4312" max="4312" width="6" bestFit="1" customWidth="1"/>
    <col min="4313" max="4313" width="8" bestFit="1" customWidth="1"/>
    <col min="4314" max="4315" width="7" bestFit="1" customWidth="1"/>
    <col min="4316" max="4317" width="8" bestFit="1" customWidth="1"/>
    <col min="4318" max="4318" width="7" bestFit="1" customWidth="1"/>
    <col min="4319" max="4321" width="8" bestFit="1" customWidth="1"/>
    <col min="4322" max="4323" width="7" bestFit="1" customWidth="1"/>
    <col min="4324" max="4324" width="8" bestFit="1" customWidth="1"/>
    <col min="4325" max="4328" width="7" bestFit="1" customWidth="1"/>
    <col min="4329" max="4329" width="8" bestFit="1" customWidth="1"/>
    <col min="4330" max="4332" width="7" bestFit="1" customWidth="1"/>
    <col min="4333" max="4334" width="8" bestFit="1" customWidth="1"/>
    <col min="4335" max="4335" width="7" bestFit="1" customWidth="1"/>
    <col min="4336" max="4336" width="8" bestFit="1" customWidth="1"/>
    <col min="4337" max="4337" width="7" bestFit="1" customWidth="1"/>
    <col min="4338" max="4338" width="8" bestFit="1" customWidth="1"/>
    <col min="4339" max="4339" width="7" bestFit="1" customWidth="1"/>
    <col min="4340" max="4340" width="6" bestFit="1" customWidth="1"/>
    <col min="4341" max="4349" width="7" bestFit="1" customWidth="1"/>
    <col min="4350" max="4350" width="8" bestFit="1" customWidth="1"/>
    <col min="4351" max="4351" width="7" bestFit="1" customWidth="1"/>
    <col min="4352" max="4352" width="8" bestFit="1" customWidth="1"/>
    <col min="4353" max="4353" width="4" bestFit="1" customWidth="1"/>
    <col min="4354" max="4354" width="7" bestFit="1" customWidth="1"/>
    <col min="4355" max="4355" width="6" bestFit="1" customWidth="1"/>
    <col min="4356" max="4356" width="7" bestFit="1" customWidth="1"/>
    <col min="4357" max="4357" width="8" bestFit="1" customWidth="1"/>
    <col min="4358" max="4358" width="6" bestFit="1" customWidth="1"/>
    <col min="4359" max="4362" width="8" bestFit="1" customWidth="1"/>
    <col min="4363" max="4363" width="7" bestFit="1" customWidth="1"/>
    <col min="4364" max="4364" width="6" bestFit="1" customWidth="1"/>
    <col min="4365" max="4366" width="8" bestFit="1" customWidth="1"/>
    <col min="4367" max="4367" width="7" bestFit="1" customWidth="1"/>
    <col min="4368" max="4368" width="6" bestFit="1" customWidth="1"/>
    <col min="4369" max="4370" width="8" bestFit="1" customWidth="1"/>
    <col min="4371" max="4371" width="7" bestFit="1" customWidth="1"/>
    <col min="4372" max="4372" width="8" bestFit="1" customWidth="1"/>
    <col min="4373" max="4374" width="7" bestFit="1" customWidth="1"/>
    <col min="4375" max="4375" width="8" bestFit="1" customWidth="1"/>
    <col min="4376" max="4376" width="6" bestFit="1" customWidth="1"/>
    <col min="4377" max="4377" width="8" bestFit="1" customWidth="1"/>
    <col min="4378" max="4378" width="7" bestFit="1" customWidth="1"/>
    <col min="4379" max="4379" width="8" bestFit="1" customWidth="1"/>
    <col min="4380" max="4381" width="7" bestFit="1" customWidth="1"/>
    <col min="4382" max="4385" width="8" bestFit="1" customWidth="1"/>
    <col min="4386" max="4386" width="7" bestFit="1" customWidth="1"/>
    <col min="4387" max="4387" width="6" bestFit="1" customWidth="1"/>
    <col min="4388" max="4390" width="7" bestFit="1" customWidth="1"/>
    <col min="4391" max="4391" width="8" bestFit="1" customWidth="1"/>
    <col min="4392" max="4393" width="7" bestFit="1" customWidth="1"/>
    <col min="4394" max="4394" width="8" bestFit="1" customWidth="1"/>
    <col min="4395" max="4395" width="9" bestFit="1" customWidth="1"/>
    <col min="4396" max="4397" width="8" bestFit="1" customWidth="1"/>
    <col min="4398" max="4401" width="7" bestFit="1" customWidth="1"/>
    <col min="4402" max="4403" width="8" bestFit="1" customWidth="1"/>
    <col min="4404" max="4412" width="7" bestFit="1" customWidth="1"/>
    <col min="4413" max="4413" width="8" bestFit="1" customWidth="1"/>
    <col min="4414" max="4414" width="6" bestFit="1" customWidth="1"/>
    <col min="4415" max="4416" width="7" bestFit="1" customWidth="1"/>
    <col min="4417" max="4417" width="8" bestFit="1" customWidth="1"/>
    <col min="4418" max="4418" width="9" bestFit="1" customWidth="1"/>
    <col min="4419" max="4420" width="6" bestFit="1" customWidth="1"/>
    <col min="4421" max="4425" width="8" bestFit="1" customWidth="1"/>
    <col min="4426" max="4427" width="7" bestFit="1" customWidth="1"/>
    <col min="4428" max="4430" width="8" bestFit="1" customWidth="1"/>
    <col min="4431" max="4431" width="7" bestFit="1" customWidth="1"/>
    <col min="4432" max="4435" width="8" bestFit="1" customWidth="1"/>
    <col min="4436" max="4437" width="7" bestFit="1" customWidth="1"/>
    <col min="4438" max="4438" width="8" bestFit="1" customWidth="1"/>
    <col min="4439" max="4440" width="7" bestFit="1" customWidth="1"/>
    <col min="4441" max="4448" width="8" bestFit="1" customWidth="1"/>
    <col min="4449" max="4449" width="7" bestFit="1" customWidth="1"/>
    <col min="4450" max="4451" width="6" bestFit="1" customWidth="1"/>
    <col min="4452" max="4452" width="8" bestFit="1" customWidth="1"/>
    <col min="4453" max="4453" width="7" bestFit="1" customWidth="1"/>
    <col min="4454" max="4454" width="4" bestFit="1" customWidth="1"/>
    <col min="4455" max="4455" width="8" bestFit="1" customWidth="1"/>
    <col min="4456" max="4456" width="7" bestFit="1" customWidth="1"/>
    <col min="4457" max="4457" width="6" bestFit="1" customWidth="1"/>
    <col min="4458" max="4461" width="7" bestFit="1" customWidth="1"/>
    <col min="4462" max="4462" width="6" bestFit="1" customWidth="1"/>
    <col min="4463" max="4464" width="7" bestFit="1" customWidth="1"/>
    <col min="4465" max="4466" width="8" bestFit="1" customWidth="1"/>
    <col min="4467" max="4468" width="7" bestFit="1" customWidth="1"/>
    <col min="4469" max="4470" width="8" bestFit="1" customWidth="1"/>
    <col min="4471" max="4471" width="7" bestFit="1" customWidth="1"/>
    <col min="4472" max="4472" width="8" bestFit="1" customWidth="1"/>
    <col min="4473" max="4473" width="7" bestFit="1" customWidth="1"/>
    <col min="4474" max="4474" width="6" bestFit="1" customWidth="1"/>
    <col min="4475" max="4475" width="8" bestFit="1" customWidth="1"/>
    <col min="4476" max="4476" width="7" bestFit="1" customWidth="1"/>
    <col min="4477" max="4479" width="8" bestFit="1" customWidth="1"/>
    <col min="4480" max="4480" width="6" bestFit="1" customWidth="1"/>
    <col min="4481" max="4481" width="8" bestFit="1" customWidth="1"/>
    <col min="4482" max="4482" width="7" bestFit="1" customWidth="1"/>
    <col min="4483" max="4484" width="8" bestFit="1" customWidth="1"/>
    <col min="4485" max="4485" width="9" bestFit="1" customWidth="1"/>
    <col min="4486" max="4487" width="7" bestFit="1" customWidth="1"/>
    <col min="4488" max="4489" width="8" bestFit="1" customWidth="1"/>
    <col min="4490" max="4490" width="9" bestFit="1" customWidth="1"/>
    <col min="4491" max="4491" width="7" bestFit="1" customWidth="1"/>
    <col min="4492" max="4494" width="8" bestFit="1" customWidth="1"/>
    <col min="4495" max="4495" width="6" bestFit="1" customWidth="1"/>
    <col min="4496" max="4498" width="8" bestFit="1" customWidth="1"/>
    <col min="4499" max="4499" width="7" bestFit="1" customWidth="1"/>
    <col min="4500" max="4502" width="8" bestFit="1" customWidth="1"/>
    <col min="4503" max="4503" width="7" bestFit="1" customWidth="1"/>
    <col min="4504" max="4504" width="4" bestFit="1" customWidth="1"/>
    <col min="4505" max="4505" width="8" bestFit="1" customWidth="1"/>
    <col min="4506" max="4506" width="7" bestFit="1" customWidth="1"/>
    <col min="4507" max="4509" width="8" bestFit="1" customWidth="1"/>
    <col min="4510" max="4512" width="7" bestFit="1" customWidth="1"/>
    <col min="4513" max="4514" width="8" bestFit="1" customWidth="1"/>
    <col min="4515" max="4515" width="7" bestFit="1" customWidth="1"/>
    <col min="4516" max="4517" width="8" bestFit="1" customWidth="1"/>
    <col min="4518" max="4519" width="7" bestFit="1" customWidth="1"/>
    <col min="4520" max="4521" width="8" bestFit="1" customWidth="1"/>
    <col min="4522" max="4523" width="7" bestFit="1" customWidth="1"/>
    <col min="4524" max="4527" width="8" bestFit="1" customWidth="1"/>
    <col min="4528" max="4528" width="7" bestFit="1" customWidth="1"/>
    <col min="4529" max="4529" width="8" bestFit="1" customWidth="1"/>
    <col min="4530" max="4530" width="7" bestFit="1" customWidth="1"/>
    <col min="4531" max="4531" width="8" bestFit="1" customWidth="1"/>
    <col min="4532" max="4532" width="7" bestFit="1" customWidth="1"/>
    <col min="4533" max="4533" width="8" bestFit="1" customWidth="1"/>
    <col min="4534" max="4534" width="6" bestFit="1" customWidth="1"/>
    <col min="4535" max="4537" width="7" bestFit="1" customWidth="1"/>
    <col min="4538" max="4539" width="8" bestFit="1" customWidth="1"/>
    <col min="4540" max="4541" width="7" bestFit="1" customWidth="1"/>
    <col min="4542" max="4542" width="8" bestFit="1" customWidth="1"/>
    <col min="4543" max="4543" width="4" bestFit="1" customWidth="1"/>
    <col min="4544" max="4544" width="8" bestFit="1" customWidth="1"/>
    <col min="4545" max="4545" width="7" bestFit="1" customWidth="1"/>
    <col min="4546" max="4546" width="8" bestFit="1" customWidth="1"/>
    <col min="4547" max="4547" width="7" bestFit="1" customWidth="1"/>
    <col min="4548" max="4549" width="8" bestFit="1" customWidth="1"/>
    <col min="4550" max="4551" width="7" bestFit="1" customWidth="1"/>
    <col min="4552" max="4552" width="8" bestFit="1" customWidth="1"/>
    <col min="4553" max="4553" width="7" bestFit="1" customWidth="1"/>
    <col min="4554" max="4556" width="8" bestFit="1" customWidth="1"/>
    <col min="4557" max="4557" width="7" bestFit="1" customWidth="1"/>
    <col min="4558" max="4558" width="8" bestFit="1" customWidth="1"/>
    <col min="4559" max="4560" width="7" bestFit="1" customWidth="1"/>
    <col min="4561" max="4561" width="8" bestFit="1" customWidth="1"/>
    <col min="4562" max="4562" width="7" bestFit="1" customWidth="1"/>
    <col min="4563" max="4563" width="6" bestFit="1" customWidth="1"/>
    <col min="4564" max="4565" width="7" bestFit="1" customWidth="1"/>
    <col min="4566" max="4566" width="8" bestFit="1" customWidth="1"/>
    <col min="4567" max="4570" width="7" bestFit="1" customWidth="1"/>
    <col min="4571" max="4571" width="4" bestFit="1" customWidth="1"/>
    <col min="4572" max="4572" width="7" bestFit="1" customWidth="1"/>
    <col min="4573" max="4573" width="6" bestFit="1" customWidth="1"/>
    <col min="4574" max="4574" width="7" bestFit="1" customWidth="1"/>
    <col min="4575" max="4575" width="8" bestFit="1" customWidth="1"/>
    <col min="4576" max="4576" width="7" bestFit="1" customWidth="1"/>
    <col min="4577" max="4578" width="8" bestFit="1" customWidth="1"/>
    <col min="4579" max="4580" width="7" bestFit="1" customWidth="1"/>
    <col min="4581" max="4581" width="8" bestFit="1" customWidth="1"/>
    <col min="4582" max="4582" width="7" bestFit="1" customWidth="1"/>
    <col min="4583" max="4583" width="4" bestFit="1" customWidth="1"/>
    <col min="4584" max="4584" width="7" bestFit="1" customWidth="1"/>
    <col min="4585" max="4587" width="8" bestFit="1" customWidth="1"/>
    <col min="4588" max="4589" width="7" bestFit="1" customWidth="1"/>
    <col min="4590" max="4590" width="8" bestFit="1" customWidth="1"/>
    <col min="4591" max="4591" width="7" bestFit="1" customWidth="1"/>
    <col min="4592" max="4592" width="8" bestFit="1" customWidth="1"/>
    <col min="4593" max="4594" width="7" bestFit="1" customWidth="1"/>
    <col min="4595" max="4595" width="8" bestFit="1" customWidth="1"/>
    <col min="4596" max="4598" width="7" bestFit="1" customWidth="1"/>
    <col min="4599" max="4599" width="8" bestFit="1" customWidth="1"/>
    <col min="4600" max="4600" width="7" bestFit="1" customWidth="1"/>
    <col min="4601" max="4601" width="8" bestFit="1" customWidth="1"/>
    <col min="4602" max="4602" width="6" bestFit="1" customWidth="1"/>
    <col min="4603" max="4603" width="7" bestFit="1" customWidth="1"/>
    <col min="4604" max="4606" width="8" bestFit="1" customWidth="1"/>
    <col min="4607" max="4610" width="7" bestFit="1" customWidth="1"/>
    <col min="4611" max="4611" width="9" bestFit="1" customWidth="1"/>
    <col min="4612" max="4614" width="8" bestFit="1" customWidth="1"/>
    <col min="4615" max="4616" width="7" bestFit="1" customWidth="1"/>
    <col min="4617" max="4618" width="8" bestFit="1" customWidth="1"/>
    <col min="4619" max="4619" width="6" bestFit="1" customWidth="1"/>
    <col min="4620" max="4620" width="7" bestFit="1" customWidth="1"/>
    <col min="4621" max="4622" width="8" bestFit="1" customWidth="1"/>
    <col min="4623" max="4624" width="7" bestFit="1" customWidth="1"/>
    <col min="4625" max="4625" width="8" bestFit="1" customWidth="1"/>
    <col min="4626" max="4626" width="7" bestFit="1" customWidth="1"/>
    <col min="4627" max="4627" width="9" bestFit="1" customWidth="1"/>
    <col min="4628" max="4628" width="8" bestFit="1" customWidth="1"/>
    <col min="4629" max="4629" width="7" bestFit="1" customWidth="1"/>
    <col min="4630" max="4630" width="8" bestFit="1" customWidth="1"/>
    <col min="4631" max="4631" width="7" bestFit="1" customWidth="1"/>
    <col min="4632" max="4632" width="8" bestFit="1" customWidth="1"/>
    <col min="4633" max="4633" width="7" bestFit="1" customWidth="1"/>
    <col min="4634" max="4634" width="4" bestFit="1" customWidth="1"/>
    <col min="4635" max="4635" width="8" bestFit="1" customWidth="1"/>
    <col min="4636" max="4636" width="6" bestFit="1" customWidth="1"/>
    <col min="4637" max="4637" width="7" bestFit="1" customWidth="1"/>
    <col min="4638" max="4639" width="8" bestFit="1" customWidth="1"/>
    <col min="4640" max="4641" width="7" bestFit="1" customWidth="1"/>
    <col min="4642" max="4642" width="8" bestFit="1" customWidth="1"/>
    <col min="4643" max="4643" width="7" bestFit="1" customWidth="1"/>
    <col min="4644" max="4646" width="8" bestFit="1" customWidth="1"/>
    <col min="4647" max="4647" width="9" bestFit="1" customWidth="1"/>
    <col min="4648" max="4648" width="8" bestFit="1" customWidth="1"/>
    <col min="4649" max="4649" width="7" bestFit="1" customWidth="1"/>
    <col min="4650" max="4650" width="6" bestFit="1" customWidth="1"/>
    <col min="4651" max="4651" width="7" bestFit="1" customWidth="1"/>
    <col min="4652" max="4652" width="8" bestFit="1" customWidth="1"/>
    <col min="4653" max="4653" width="7" bestFit="1" customWidth="1"/>
    <col min="4654" max="4655" width="8" bestFit="1" customWidth="1"/>
    <col min="4656" max="4656" width="7" bestFit="1" customWidth="1"/>
    <col min="4657" max="4659" width="8" bestFit="1" customWidth="1"/>
    <col min="4660" max="4660" width="6" bestFit="1" customWidth="1"/>
    <col min="4661" max="4661" width="8" bestFit="1" customWidth="1"/>
    <col min="4662" max="4662" width="6" bestFit="1" customWidth="1"/>
    <col min="4663" max="4665" width="7" bestFit="1" customWidth="1"/>
    <col min="4666" max="4666" width="8" bestFit="1" customWidth="1"/>
    <col min="4667" max="4669" width="7" bestFit="1" customWidth="1"/>
    <col min="4670" max="4672" width="8" bestFit="1" customWidth="1"/>
    <col min="4673" max="4673" width="7" bestFit="1" customWidth="1"/>
    <col min="4674" max="4675" width="8" bestFit="1" customWidth="1"/>
    <col min="4676" max="4678" width="7" bestFit="1" customWidth="1"/>
    <col min="4679" max="4679" width="8" bestFit="1" customWidth="1"/>
    <col min="4680" max="4681" width="7" bestFit="1" customWidth="1"/>
    <col min="4682" max="4683" width="8" bestFit="1" customWidth="1"/>
    <col min="4684" max="4684" width="4" bestFit="1" customWidth="1"/>
    <col min="4685" max="4685" width="7" bestFit="1" customWidth="1"/>
    <col min="4686" max="4686" width="4" bestFit="1" customWidth="1"/>
    <col min="4687" max="4687" width="8" bestFit="1" customWidth="1"/>
    <col min="4688" max="4688" width="7" bestFit="1" customWidth="1"/>
    <col min="4689" max="4689" width="6" bestFit="1" customWidth="1"/>
    <col min="4690" max="4690" width="8" bestFit="1" customWidth="1"/>
    <col min="4691" max="4691" width="6" bestFit="1" customWidth="1"/>
    <col min="4692" max="4692" width="8" bestFit="1" customWidth="1"/>
    <col min="4693" max="4693" width="7" bestFit="1" customWidth="1"/>
    <col min="4694" max="4694" width="8" bestFit="1" customWidth="1"/>
    <col min="4695" max="4697" width="7" bestFit="1" customWidth="1"/>
    <col min="4698" max="4699" width="8" bestFit="1" customWidth="1"/>
    <col min="4700" max="4700" width="6" bestFit="1" customWidth="1"/>
    <col min="4701" max="4701" width="7" bestFit="1" customWidth="1"/>
    <col min="4702" max="4702" width="8" bestFit="1" customWidth="1"/>
    <col min="4703" max="4705" width="7" bestFit="1" customWidth="1"/>
    <col min="4706" max="4706" width="6" bestFit="1" customWidth="1"/>
    <col min="4707" max="4709" width="7" bestFit="1" customWidth="1"/>
    <col min="4710" max="4710" width="8" bestFit="1" customWidth="1"/>
    <col min="4711" max="4711" width="6" bestFit="1" customWidth="1"/>
    <col min="4712" max="4717" width="8" bestFit="1" customWidth="1"/>
    <col min="4718" max="4718" width="7" bestFit="1" customWidth="1"/>
    <col min="4719" max="4719" width="9" bestFit="1" customWidth="1"/>
    <col min="4720" max="4721" width="8" bestFit="1" customWidth="1"/>
    <col min="4722" max="4722" width="6" bestFit="1" customWidth="1"/>
    <col min="4723" max="4723" width="7" bestFit="1" customWidth="1"/>
    <col min="4724" max="4724" width="4" bestFit="1" customWidth="1"/>
    <col min="4725" max="4725" width="7" bestFit="1" customWidth="1"/>
    <col min="4726" max="4728" width="8" bestFit="1" customWidth="1"/>
    <col min="4729" max="4729" width="7" bestFit="1" customWidth="1"/>
    <col min="4730" max="4730" width="8" bestFit="1" customWidth="1"/>
    <col min="4731" max="4731" width="7" bestFit="1" customWidth="1"/>
    <col min="4732" max="4732" width="6" bestFit="1" customWidth="1"/>
    <col min="4733" max="4733" width="8" bestFit="1" customWidth="1"/>
    <col min="4734" max="4734" width="6" bestFit="1" customWidth="1"/>
    <col min="4735" max="4735" width="7" bestFit="1" customWidth="1"/>
    <col min="4736" max="4736" width="6" bestFit="1" customWidth="1"/>
    <col min="4737" max="4737" width="8" bestFit="1" customWidth="1"/>
    <col min="4738" max="4738" width="6" bestFit="1" customWidth="1"/>
    <col min="4739" max="4742" width="8" bestFit="1" customWidth="1"/>
    <col min="4743" max="4743" width="7" bestFit="1" customWidth="1"/>
    <col min="4744" max="4746" width="8" bestFit="1" customWidth="1"/>
    <col min="4747" max="4747" width="9" bestFit="1" customWidth="1"/>
    <col min="4748" max="4748" width="8" bestFit="1" customWidth="1"/>
    <col min="4749" max="4750" width="7" bestFit="1" customWidth="1"/>
    <col min="4751" max="4751" width="8" bestFit="1" customWidth="1"/>
    <col min="4752" max="4752" width="6" bestFit="1" customWidth="1"/>
    <col min="4753" max="4753" width="7" bestFit="1" customWidth="1"/>
    <col min="4754" max="4755" width="6" bestFit="1" customWidth="1"/>
    <col min="4756" max="4756" width="7" bestFit="1" customWidth="1"/>
    <col min="4757" max="4757" width="8" bestFit="1" customWidth="1"/>
    <col min="4758" max="4758" width="7" bestFit="1" customWidth="1"/>
    <col min="4759" max="4759" width="8" bestFit="1" customWidth="1"/>
    <col min="4760" max="4760" width="7" bestFit="1" customWidth="1"/>
    <col min="4761" max="4767" width="8" bestFit="1" customWidth="1"/>
    <col min="4768" max="4768" width="7" bestFit="1" customWidth="1"/>
    <col min="4769" max="4769" width="8" bestFit="1" customWidth="1"/>
    <col min="4770" max="4770" width="7" bestFit="1" customWidth="1"/>
    <col min="4771" max="4773" width="8" bestFit="1" customWidth="1"/>
    <col min="4774" max="4774" width="7" bestFit="1" customWidth="1"/>
    <col min="4775" max="4776" width="8" bestFit="1" customWidth="1"/>
    <col min="4777" max="4777" width="6" bestFit="1" customWidth="1"/>
    <col min="4778" max="4778" width="8" bestFit="1" customWidth="1"/>
    <col min="4779" max="4782" width="7" bestFit="1" customWidth="1"/>
    <col min="4783" max="4783" width="8" bestFit="1" customWidth="1"/>
    <col min="4784" max="4784" width="6" bestFit="1" customWidth="1"/>
    <col min="4785" max="4785" width="8" bestFit="1" customWidth="1"/>
    <col min="4786" max="4786" width="7" bestFit="1" customWidth="1"/>
    <col min="4787" max="4787" width="8" bestFit="1" customWidth="1"/>
    <col min="4788" max="4788" width="7" bestFit="1" customWidth="1"/>
    <col min="4789" max="4789" width="8" bestFit="1" customWidth="1"/>
    <col min="4790" max="4790" width="7" bestFit="1" customWidth="1"/>
    <col min="4791" max="4792" width="8" bestFit="1" customWidth="1"/>
    <col min="4793" max="4795" width="7" bestFit="1" customWidth="1"/>
    <col min="4796" max="4797" width="8" bestFit="1" customWidth="1"/>
    <col min="4798" max="4798" width="6" bestFit="1" customWidth="1"/>
    <col min="4799" max="4799" width="7" bestFit="1" customWidth="1"/>
    <col min="4800" max="4801" width="8" bestFit="1" customWidth="1"/>
    <col min="4802" max="4803" width="7" bestFit="1" customWidth="1"/>
    <col min="4804" max="4804" width="4" bestFit="1" customWidth="1"/>
    <col min="4805" max="4805" width="7" bestFit="1" customWidth="1"/>
    <col min="4806" max="4807" width="8" bestFit="1" customWidth="1"/>
    <col min="4808" max="4810" width="7" bestFit="1" customWidth="1"/>
    <col min="4811" max="4811" width="8" bestFit="1" customWidth="1"/>
    <col min="4812" max="4812" width="6" bestFit="1" customWidth="1"/>
    <col min="4813" max="4813" width="8" bestFit="1" customWidth="1"/>
    <col min="4814" max="4815" width="7" bestFit="1" customWidth="1"/>
    <col min="4816" max="4816" width="6" bestFit="1" customWidth="1"/>
    <col min="4817" max="4817" width="8" bestFit="1" customWidth="1"/>
    <col min="4818" max="4818" width="6" bestFit="1" customWidth="1"/>
    <col min="4819" max="4819" width="8" bestFit="1" customWidth="1"/>
    <col min="4820" max="4820" width="7" bestFit="1" customWidth="1"/>
    <col min="4821" max="4823" width="8" bestFit="1" customWidth="1"/>
    <col min="4824" max="4828" width="7" bestFit="1" customWidth="1"/>
    <col min="4829" max="4830" width="8" bestFit="1" customWidth="1"/>
    <col min="4831" max="4831" width="4" bestFit="1" customWidth="1"/>
    <col min="4832" max="4832" width="8" bestFit="1" customWidth="1"/>
    <col min="4833" max="4836" width="7" bestFit="1" customWidth="1"/>
    <col min="4837" max="4837" width="8" bestFit="1" customWidth="1"/>
    <col min="4838" max="4838" width="7" bestFit="1" customWidth="1"/>
    <col min="4839" max="4839" width="8" bestFit="1" customWidth="1"/>
    <col min="4840" max="4842" width="7" bestFit="1" customWidth="1"/>
    <col min="4843" max="4843" width="6" bestFit="1" customWidth="1"/>
    <col min="4844" max="4845" width="7" bestFit="1" customWidth="1"/>
    <col min="4846" max="4847" width="8" bestFit="1" customWidth="1"/>
    <col min="4848" max="4848" width="7" bestFit="1" customWidth="1"/>
    <col min="4849" max="4849" width="8" bestFit="1" customWidth="1"/>
    <col min="4850" max="4850" width="6" bestFit="1" customWidth="1"/>
    <col min="4851" max="4851" width="7" bestFit="1" customWidth="1"/>
    <col min="4852" max="4852" width="8" bestFit="1" customWidth="1"/>
    <col min="4853" max="4854" width="7" bestFit="1" customWidth="1"/>
    <col min="4855" max="4855" width="8" bestFit="1" customWidth="1"/>
    <col min="4856" max="4856" width="6" bestFit="1" customWidth="1"/>
    <col min="4857" max="4858" width="7" bestFit="1" customWidth="1"/>
    <col min="4859" max="4859" width="6" bestFit="1" customWidth="1"/>
    <col min="4860" max="4860" width="7" bestFit="1" customWidth="1"/>
    <col min="4861" max="4861" width="6" bestFit="1" customWidth="1"/>
    <col min="4862" max="4862" width="8" bestFit="1" customWidth="1"/>
    <col min="4863" max="4867" width="7" bestFit="1" customWidth="1"/>
    <col min="4868" max="4868" width="6" bestFit="1" customWidth="1"/>
    <col min="4869" max="4871" width="7" bestFit="1" customWidth="1"/>
    <col min="4872" max="4872" width="8" bestFit="1" customWidth="1"/>
    <col min="4873" max="4874" width="7" bestFit="1" customWidth="1"/>
    <col min="4875" max="4877" width="8" bestFit="1" customWidth="1"/>
    <col min="4878" max="4878" width="4" bestFit="1" customWidth="1"/>
    <col min="4879" max="4880" width="7" bestFit="1" customWidth="1"/>
    <col min="4881" max="4881" width="8" bestFit="1" customWidth="1"/>
    <col min="4882" max="4882" width="7" bestFit="1" customWidth="1"/>
    <col min="4883" max="4883" width="8" bestFit="1" customWidth="1"/>
    <col min="4884" max="4884" width="7" bestFit="1" customWidth="1"/>
    <col min="4885" max="4885" width="8" bestFit="1" customWidth="1"/>
    <col min="4886" max="4886" width="7" bestFit="1" customWidth="1"/>
    <col min="4887" max="4887" width="8" bestFit="1" customWidth="1"/>
    <col min="4888" max="4888" width="7" bestFit="1" customWidth="1"/>
    <col min="4889" max="4889" width="8" bestFit="1" customWidth="1"/>
    <col min="4890" max="4892" width="7" bestFit="1" customWidth="1"/>
    <col min="4893" max="4893" width="8" bestFit="1" customWidth="1"/>
    <col min="4894" max="4895" width="7" bestFit="1" customWidth="1"/>
    <col min="4896" max="4897" width="8" bestFit="1" customWidth="1"/>
    <col min="4898" max="4901" width="7" bestFit="1" customWidth="1"/>
    <col min="4902" max="4903" width="8" bestFit="1" customWidth="1"/>
    <col min="4904" max="4905" width="7" bestFit="1" customWidth="1"/>
    <col min="4906" max="4906" width="8" bestFit="1" customWidth="1"/>
    <col min="4907" max="4907" width="7" bestFit="1" customWidth="1"/>
    <col min="4908" max="4908" width="8" bestFit="1" customWidth="1"/>
    <col min="4909" max="4911" width="7" bestFit="1" customWidth="1"/>
    <col min="4912" max="4912" width="4" bestFit="1" customWidth="1"/>
    <col min="4913" max="4913" width="7" bestFit="1" customWidth="1"/>
    <col min="4914" max="4915" width="8" bestFit="1" customWidth="1"/>
    <col min="4916" max="4920" width="7" bestFit="1" customWidth="1"/>
    <col min="4921" max="4921" width="8" bestFit="1" customWidth="1"/>
    <col min="4922" max="4922" width="7" bestFit="1" customWidth="1"/>
    <col min="4923" max="4923" width="6" bestFit="1" customWidth="1"/>
    <col min="4924" max="4924" width="8" bestFit="1" customWidth="1"/>
    <col min="4925" max="4926" width="7" bestFit="1" customWidth="1"/>
    <col min="4927" max="4929" width="8" bestFit="1" customWidth="1"/>
    <col min="4930" max="4930" width="9" bestFit="1" customWidth="1"/>
    <col min="4931" max="4932" width="7" bestFit="1" customWidth="1"/>
    <col min="4933" max="4933" width="8" bestFit="1" customWidth="1"/>
    <col min="4934" max="4934" width="6" bestFit="1" customWidth="1"/>
    <col min="4935" max="4936" width="7" bestFit="1" customWidth="1"/>
    <col min="4937" max="4938" width="8" bestFit="1" customWidth="1"/>
    <col min="4939" max="4940" width="7" bestFit="1" customWidth="1"/>
    <col min="4941" max="4942" width="8" bestFit="1" customWidth="1"/>
    <col min="4943" max="4943" width="7" bestFit="1" customWidth="1"/>
    <col min="4944" max="4944" width="8" bestFit="1" customWidth="1"/>
    <col min="4945" max="4945" width="7" bestFit="1" customWidth="1"/>
    <col min="4946" max="4946" width="8" bestFit="1" customWidth="1"/>
    <col min="4947" max="4948" width="6" bestFit="1" customWidth="1"/>
    <col min="4949" max="4949" width="8" bestFit="1" customWidth="1"/>
    <col min="4950" max="4950" width="7" bestFit="1" customWidth="1"/>
    <col min="4951" max="4951" width="8" bestFit="1" customWidth="1"/>
    <col min="4952" max="4953" width="7" bestFit="1" customWidth="1"/>
    <col min="4954" max="4954" width="8" bestFit="1" customWidth="1"/>
    <col min="4955" max="4957" width="7" bestFit="1" customWidth="1"/>
    <col min="4958" max="4958" width="8" bestFit="1" customWidth="1"/>
    <col min="4959" max="4959" width="7" bestFit="1" customWidth="1"/>
    <col min="4960" max="4960" width="8" bestFit="1" customWidth="1"/>
    <col min="4961" max="4961" width="7" bestFit="1" customWidth="1"/>
    <col min="4962" max="4962" width="8" bestFit="1" customWidth="1"/>
    <col min="4963" max="4963" width="7" bestFit="1" customWidth="1"/>
    <col min="4964" max="4964" width="8" bestFit="1" customWidth="1"/>
    <col min="4965" max="4966" width="7" bestFit="1" customWidth="1"/>
    <col min="4967" max="4967" width="6" bestFit="1" customWidth="1"/>
    <col min="4968" max="4968" width="7" bestFit="1" customWidth="1"/>
    <col min="4969" max="4969" width="9" bestFit="1" customWidth="1"/>
    <col min="4970" max="4970" width="8" bestFit="1" customWidth="1"/>
    <col min="4971" max="4973" width="7" bestFit="1" customWidth="1"/>
    <col min="4974" max="4975" width="8" bestFit="1" customWidth="1"/>
    <col min="4976" max="4976" width="7" bestFit="1" customWidth="1"/>
    <col min="4977" max="4977" width="8" bestFit="1" customWidth="1"/>
    <col min="4978" max="4979" width="7" bestFit="1" customWidth="1"/>
    <col min="4980" max="4980" width="8" bestFit="1" customWidth="1"/>
    <col min="4981" max="4981" width="7" bestFit="1" customWidth="1"/>
    <col min="4982" max="4982" width="8" bestFit="1" customWidth="1"/>
    <col min="4983" max="4985" width="7" bestFit="1" customWidth="1"/>
    <col min="4986" max="4986" width="8" bestFit="1" customWidth="1"/>
    <col min="4987" max="4988" width="7" bestFit="1" customWidth="1"/>
    <col min="4989" max="4989" width="8" bestFit="1" customWidth="1"/>
    <col min="4990" max="4992" width="7" bestFit="1" customWidth="1"/>
    <col min="4993" max="4993" width="8" bestFit="1" customWidth="1"/>
    <col min="4994" max="4996" width="7" bestFit="1" customWidth="1"/>
    <col min="4997" max="4997" width="8" bestFit="1" customWidth="1"/>
    <col min="4998" max="4998" width="6" bestFit="1" customWidth="1"/>
    <col min="4999" max="5000" width="7" bestFit="1" customWidth="1"/>
    <col min="5001" max="5002" width="8" bestFit="1" customWidth="1"/>
    <col min="5003" max="5003" width="4" bestFit="1" customWidth="1"/>
    <col min="5004" max="5006" width="7" bestFit="1" customWidth="1"/>
    <col min="5007" max="5009" width="8" bestFit="1" customWidth="1"/>
    <col min="5010" max="5010" width="6" bestFit="1" customWidth="1"/>
    <col min="5011" max="5014" width="7" bestFit="1" customWidth="1"/>
    <col min="5015" max="5018" width="8" bestFit="1" customWidth="1"/>
    <col min="5019" max="5019" width="9" bestFit="1" customWidth="1"/>
    <col min="5020" max="5020" width="8" bestFit="1" customWidth="1"/>
    <col min="5021" max="5021" width="7" bestFit="1" customWidth="1"/>
    <col min="5022" max="5022" width="6" bestFit="1" customWidth="1"/>
    <col min="5023" max="5023" width="7" bestFit="1" customWidth="1"/>
    <col min="5024" max="5024" width="8" bestFit="1" customWidth="1"/>
    <col min="5025" max="5026" width="7" bestFit="1" customWidth="1"/>
    <col min="5027" max="5027" width="8" bestFit="1" customWidth="1"/>
    <col min="5028" max="5029" width="7" bestFit="1" customWidth="1"/>
    <col min="5030" max="5033" width="8" bestFit="1" customWidth="1"/>
    <col min="5034" max="5039" width="7" bestFit="1" customWidth="1"/>
    <col min="5040" max="5040" width="6" bestFit="1" customWidth="1"/>
    <col min="5041" max="5042" width="8" bestFit="1" customWidth="1"/>
    <col min="5043" max="5044" width="7" bestFit="1" customWidth="1"/>
    <col min="5045" max="5049" width="8" bestFit="1" customWidth="1"/>
    <col min="5050" max="5050" width="6" bestFit="1" customWidth="1"/>
    <col min="5051" max="5051" width="7" bestFit="1" customWidth="1"/>
    <col min="5052" max="5052" width="8" bestFit="1" customWidth="1"/>
    <col min="5053" max="5053" width="7" bestFit="1" customWidth="1"/>
    <col min="5054" max="5054" width="8" bestFit="1" customWidth="1"/>
    <col min="5055" max="5055" width="7" bestFit="1" customWidth="1"/>
    <col min="5056" max="5056" width="8" bestFit="1" customWidth="1"/>
    <col min="5057" max="5057" width="6" bestFit="1" customWidth="1"/>
    <col min="5058" max="5058" width="7" bestFit="1" customWidth="1"/>
    <col min="5059" max="5060" width="8" bestFit="1" customWidth="1"/>
    <col min="5061" max="5061" width="7" bestFit="1" customWidth="1"/>
    <col min="5062" max="5062" width="8" bestFit="1" customWidth="1"/>
    <col min="5063" max="5063" width="7" bestFit="1" customWidth="1"/>
    <col min="5064" max="5064" width="6" bestFit="1" customWidth="1"/>
    <col min="5065" max="5066" width="8" bestFit="1" customWidth="1"/>
    <col min="5067" max="5068" width="7" bestFit="1" customWidth="1"/>
    <col min="5069" max="5070" width="8" bestFit="1" customWidth="1"/>
    <col min="5071" max="5071" width="4" bestFit="1" customWidth="1"/>
    <col min="5072" max="5072" width="7" bestFit="1" customWidth="1"/>
    <col min="5073" max="5073" width="4" bestFit="1" customWidth="1"/>
    <col min="5074" max="5077" width="8" bestFit="1" customWidth="1"/>
    <col min="5078" max="5078" width="6" bestFit="1" customWidth="1"/>
    <col min="5079" max="5080" width="7" bestFit="1" customWidth="1"/>
    <col min="5081" max="5081" width="8" bestFit="1" customWidth="1"/>
    <col min="5082" max="5083" width="7" bestFit="1" customWidth="1"/>
    <col min="5084" max="5084" width="8" bestFit="1" customWidth="1"/>
    <col min="5085" max="5085" width="6" bestFit="1" customWidth="1"/>
    <col min="5086" max="5086" width="7" bestFit="1" customWidth="1"/>
    <col min="5087" max="5087" width="8" bestFit="1" customWidth="1"/>
    <col min="5088" max="5088" width="7" bestFit="1" customWidth="1"/>
    <col min="5089" max="5089" width="8" bestFit="1" customWidth="1"/>
    <col min="5090" max="5090" width="7" bestFit="1" customWidth="1"/>
    <col min="5091" max="5093" width="8" bestFit="1" customWidth="1"/>
    <col min="5094" max="5097" width="7" bestFit="1" customWidth="1"/>
    <col min="5098" max="5099" width="8" bestFit="1" customWidth="1"/>
    <col min="5100" max="5100" width="9" bestFit="1" customWidth="1"/>
    <col min="5101" max="5102" width="8" bestFit="1" customWidth="1"/>
    <col min="5103" max="5103" width="6" bestFit="1" customWidth="1"/>
    <col min="5104" max="5104" width="7" bestFit="1" customWidth="1"/>
    <col min="5105" max="5106" width="8" bestFit="1" customWidth="1"/>
    <col min="5107" max="5107" width="7" bestFit="1" customWidth="1"/>
    <col min="5108" max="5108" width="9" bestFit="1" customWidth="1"/>
    <col min="5109" max="5110" width="7" bestFit="1" customWidth="1"/>
    <col min="5111" max="5111" width="9" bestFit="1" customWidth="1"/>
    <col min="5112" max="5113" width="7" bestFit="1" customWidth="1"/>
    <col min="5114" max="5114" width="6" bestFit="1" customWidth="1"/>
    <col min="5115" max="5116" width="8" bestFit="1" customWidth="1"/>
    <col min="5117" max="5117" width="7" bestFit="1" customWidth="1"/>
    <col min="5118" max="5118" width="8" bestFit="1" customWidth="1"/>
    <col min="5119" max="5119" width="6" bestFit="1" customWidth="1"/>
    <col min="5120" max="5120" width="8" bestFit="1" customWidth="1"/>
    <col min="5121" max="5123" width="7" bestFit="1" customWidth="1"/>
    <col min="5124" max="5127" width="8" bestFit="1" customWidth="1"/>
    <col min="5128" max="5128" width="7" bestFit="1" customWidth="1"/>
    <col min="5129" max="5129" width="8" bestFit="1" customWidth="1"/>
    <col min="5130" max="5130" width="7" bestFit="1" customWidth="1"/>
    <col min="5131" max="5131" width="8" bestFit="1" customWidth="1"/>
    <col min="5132" max="5133" width="7" bestFit="1" customWidth="1"/>
    <col min="5134" max="5135" width="8" bestFit="1" customWidth="1"/>
    <col min="5136" max="5137" width="7" bestFit="1" customWidth="1"/>
    <col min="5138" max="5138" width="8" bestFit="1" customWidth="1"/>
    <col min="5139" max="5139" width="7" bestFit="1" customWidth="1"/>
    <col min="5140" max="5141" width="8" bestFit="1" customWidth="1"/>
    <col min="5142" max="5142" width="6" bestFit="1" customWidth="1"/>
    <col min="5143" max="5143" width="8" bestFit="1" customWidth="1"/>
    <col min="5144" max="5144" width="7" bestFit="1" customWidth="1"/>
    <col min="5145" max="5145" width="8" bestFit="1" customWidth="1"/>
    <col min="5146" max="5146" width="7" bestFit="1" customWidth="1"/>
    <col min="5147" max="5147" width="8" bestFit="1" customWidth="1"/>
    <col min="5148" max="5148" width="4" bestFit="1" customWidth="1"/>
    <col min="5149" max="5149" width="8" bestFit="1" customWidth="1"/>
    <col min="5150" max="5150" width="7" bestFit="1" customWidth="1"/>
    <col min="5151" max="5151" width="8" bestFit="1" customWidth="1"/>
    <col min="5152" max="5152" width="7" bestFit="1" customWidth="1"/>
    <col min="5153" max="5153" width="6" bestFit="1" customWidth="1"/>
    <col min="5154" max="5155" width="8" bestFit="1" customWidth="1"/>
    <col min="5156" max="5156" width="7" bestFit="1" customWidth="1"/>
    <col min="5157" max="5158" width="8" bestFit="1" customWidth="1"/>
    <col min="5159" max="5159" width="6" bestFit="1" customWidth="1"/>
    <col min="5160" max="5160" width="7" bestFit="1" customWidth="1"/>
    <col min="5161" max="5163" width="8" bestFit="1" customWidth="1"/>
    <col min="5164" max="5165" width="7" bestFit="1" customWidth="1"/>
    <col min="5166" max="5166" width="8" bestFit="1" customWidth="1"/>
    <col min="5167" max="5167" width="7" bestFit="1" customWidth="1"/>
    <col min="5168" max="5170" width="8" bestFit="1" customWidth="1"/>
    <col min="5171" max="5171" width="7" bestFit="1" customWidth="1"/>
    <col min="5172" max="5173" width="8" bestFit="1" customWidth="1"/>
    <col min="5174" max="5174" width="6" bestFit="1" customWidth="1"/>
    <col min="5175" max="5176" width="7" bestFit="1" customWidth="1"/>
    <col min="5177" max="5178" width="8" bestFit="1" customWidth="1"/>
    <col min="5179" max="5180" width="7" bestFit="1" customWidth="1"/>
    <col min="5181" max="5185" width="8" bestFit="1" customWidth="1"/>
    <col min="5186" max="5192" width="7" bestFit="1" customWidth="1"/>
    <col min="5193" max="5197" width="8" bestFit="1" customWidth="1"/>
    <col min="5198" max="5198" width="7" bestFit="1" customWidth="1"/>
    <col min="5199" max="5200" width="6" bestFit="1" customWidth="1"/>
    <col min="5201" max="5201" width="8" bestFit="1" customWidth="1"/>
    <col min="5202" max="5203" width="7" bestFit="1" customWidth="1"/>
    <col min="5204" max="5204" width="8" bestFit="1" customWidth="1"/>
    <col min="5205" max="5206" width="7" bestFit="1" customWidth="1"/>
    <col min="5207" max="5207" width="6" bestFit="1" customWidth="1"/>
    <col min="5208" max="5209" width="7" bestFit="1" customWidth="1"/>
    <col min="5210" max="5210" width="8" bestFit="1" customWidth="1"/>
    <col min="5211" max="5212" width="7" bestFit="1" customWidth="1"/>
    <col min="5213" max="5215" width="8" bestFit="1" customWidth="1"/>
    <col min="5216" max="5217" width="7" bestFit="1" customWidth="1"/>
    <col min="5218" max="5218" width="8" bestFit="1" customWidth="1"/>
    <col min="5219" max="5220" width="7" bestFit="1" customWidth="1"/>
    <col min="5221" max="5221" width="6" bestFit="1" customWidth="1"/>
    <col min="5222" max="5222" width="8" bestFit="1" customWidth="1"/>
    <col min="5223" max="5224" width="7" bestFit="1" customWidth="1"/>
    <col min="5225" max="5225" width="8" bestFit="1" customWidth="1"/>
    <col min="5226" max="5226" width="7" bestFit="1" customWidth="1"/>
    <col min="5227" max="5228" width="6" bestFit="1" customWidth="1"/>
    <col min="5229" max="5229" width="7" bestFit="1" customWidth="1"/>
    <col min="5230" max="5230" width="4" bestFit="1" customWidth="1"/>
    <col min="5231" max="5232" width="7" bestFit="1" customWidth="1"/>
    <col min="5233" max="5233" width="8" bestFit="1" customWidth="1"/>
    <col min="5234" max="5234" width="7" bestFit="1" customWidth="1"/>
    <col min="5235" max="5235" width="8" bestFit="1" customWidth="1"/>
    <col min="5236" max="5236" width="7" bestFit="1" customWidth="1"/>
    <col min="5237" max="5238" width="8" bestFit="1" customWidth="1"/>
    <col min="5239" max="5239" width="7" bestFit="1" customWidth="1"/>
    <col min="5240" max="5241" width="8" bestFit="1" customWidth="1"/>
    <col min="5242" max="5243" width="7" bestFit="1" customWidth="1"/>
    <col min="5244" max="5244" width="8" bestFit="1" customWidth="1"/>
    <col min="5245" max="5245" width="7" bestFit="1" customWidth="1"/>
    <col min="5246" max="5246" width="8" bestFit="1" customWidth="1"/>
    <col min="5247" max="5248" width="7" bestFit="1" customWidth="1"/>
    <col min="5249" max="5249" width="8" bestFit="1" customWidth="1"/>
    <col min="5250" max="5250" width="6" bestFit="1" customWidth="1"/>
    <col min="5251" max="5253" width="7" bestFit="1" customWidth="1"/>
    <col min="5254" max="5255" width="8" bestFit="1" customWidth="1"/>
    <col min="5256" max="5256" width="6" bestFit="1" customWidth="1"/>
    <col min="5257" max="5258" width="8" bestFit="1" customWidth="1"/>
    <col min="5259" max="5260" width="7" bestFit="1" customWidth="1"/>
    <col min="5261" max="5261" width="8" bestFit="1" customWidth="1"/>
    <col min="5262" max="5262" width="7" bestFit="1" customWidth="1"/>
    <col min="5263" max="5263" width="8" bestFit="1" customWidth="1"/>
    <col min="5264" max="5264" width="7" bestFit="1" customWidth="1"/>
    <col min="5265" max="5265" width="6" bestFit="1" customWidth="1"/>
    <col min="5266" max="5267" width="8" bestFit="1" customWidth="1"/>
    <col min="5268" max="5268" width="7" bestFit="1" customWidth="1"/>
    <col min="5269" max="5270" width="8" bestFit="1" customWidth="1"/>
    <col min="5271" max="5272" width="7" bestFit="1" customWidth="1"/>
    <col min="5273" max="5277" width="8" bestFit="1" customWidth="1"/>
    <col min="5278" max="5278" width="7" bestFit="1" customWidth="1"/>
    <col min="5279" max="5279" width="8" bestFit="1" customWidth="1"/>
    <col min="5280" max="5282" width="7" bestFit="1" customWidth="1"/>
    <col min="5283" max="5283" width="8" bestFit="1" customWidth="1"/>
    <col min="5284" max="5285" width="7" bestFit="1" customWidth="1"/>
    <col min="5286" max="5287" width="8" bestFit="1" customWidth="1"/>
    <col min="5288" max="5291" width="7" bestFit="1" customWidth="1"/>
    <col min="5292" max="5292" width="8" bestFit="1" customWidth="1"/>
    <col min="5293" max="5294" width="7" bestFit="1" customWidth="1"/>
    <col min="5295" max="5296" width="8" bestFit="1" customWidth="1"/>
    <col min="5297" max="5298" width="7" bestFit="1" customWidth="1"/>
    <col min="5299" max="5300" width="8" bestFit="1" customWidth="1"/>
    <col min="5301" max="5303" width="7" bestFit="1" customWidth="1"/>
    <col min="5304" max="5305" width="8" bestFit="1" customWidth="1"/>
    <col min="5306" max="5306" width="6" bestFit="1" customWidth="1"/>
    <col min="5307" max="5307" width="7" bestFit="1" customWidth="1"/>
    <col min="5308" max="5308" width="8" bestFit="1" customWidth="1"/>
    <col min="5309" max="5310" width="7" bestFit="1" customWidth="1"/>
    <col min="5311" max="5313" width="8" bestFit="1" customWidth="1"/>
    <col min="5314" max="5314" width="6" bestFit="1" customWidth="1"/>
    <col min="5315" max="5319" width="7" bestFit="1" customWidth="1"/>
    <col min="5320" max="5320" width="8" bestFit="1" customWidth="1"/>
    <col min="5321" max="5321" width="4" bestFit="1" customWidth="1"/>
    <col min="5322" max="5323" width="7" bestFit="1" customWidth="1"/>
    <col min="5324" max="5324" width="6" bestFit="1" customWidth="1"/>
    <col min="5325" max="5325" width="7" bestFit="1" customWidth="1"/>
    <col min="5326" max="5326" width="6" bestFit="1" customWidth="1"/>
    <col min="5327" max="5327" width="8" bestFit="1" customWidth="1"/>
    <col min="5328" max="5330" width="7" bestFit="1" customWidth="1"/>
    <col min="5331" max="5331" width="8" bestFit="1" customWidth="1"/>
    <col min="5332" max="5332" width="6" bestFit="1" customWidth="1"/>
    <col min="5333" max="5334" width="7" bestFit="1" customWidth="1"/>
    <col min="5335" max="5338" width="8" bestFit="1" customWidth="1"/>
    <col min="5339" max="5340" width="7" bestFit="1" customWidth="1"/>
    <col min="5341" max="5341" width="6" bestFit="1" customWidth="1"/>
    <col min="5342" max="5345" width="8" bestFit="1" customWidth="1"/>
    <col min="5346" max="5346" width="7" bestFit="1" customWidth="1"/>
    <col min="5347" max="5347" width="6" bestFit="1" customWidth="1"/>
    <col min="5348" max="5348" width="8" bestFit="1" customWidth="1"/>
    <col min="5349" max="5349" width="7" bestFit="1" customWidth="1"/>
    <col min="5350" max="5350" width="8" bestFit="1" customWidth="1"/>
    <col min="5351" max="5351" width="7" bestFit="1" customWidth="1"/>
    <col min="5352" max="5352" width="8" bestFit="1" customWidth="1"/>
    <col min="5353" max="5353" width="7" bestFit="1" customWidth="1"/>
    <col min="5354" max="5354" width="6" bestFit="1" customWidth="1"/>
    <col min="5355" max="5356" width="7" bestFit="1" customWidth="1"/>
    <col min="5357" max="5358" width="8" bestFit="1" customWidth="1"/>
    <col min="5359" max="5360" width="7" bestFit="1" customWidth="1"/>
    <col min="5361" max="5361" width="8" bestFit="1" customWidth="1"/>
    <col min="5362" max="5362" width="6" bestFit="1" customWidth="1"/>
    <col min="5363" max="5363" width="8" bestFit="1" customWidth="1"/>
    <col min="5364" max="5364" width="7" bestFit="1" customWidth="1"/>
    <col min="5365" max="5366" width="6" bestFit="1" customWidth="1"/>
    <col min="5367" max="5368" width="7" bestFit="1" customWidth="1"/>
    <col min="5369" max="5369" width="6" bestFit="1" customWidth="1"/>
    <col min="5370" max="5370" width="8" bestFit="1" customWidth="1"/>
    <col min="5371" max="5373" width="7" bestFit="1" customWidth="1"/>
    <col min="5374" max="5376" width="8" bestFit="1" customWidth="1"/>
    <col min="5377" max="5377" width="7" bestFit="1" customWidth="1"/>
    <col min="5378" max="5381" width="8" bestFit="1" customWidth="1"/>
    <col min="5382" max="5384" width="7" bestFit="1" customWidth="1"/>
    <col min="5385" max="5386" width="8" bestFit="1" customWidth="1"/>
    <col min="5387" max="5388" width="7" bestFit="1" customWidth="1"/>
    <col min="5389" max="5389" width="8" bestFit="1" customWidth="1"/>
    <col min="5390" max="5393" width="7" bestFit="1" customWidth="1"/>
    <col min="5394" max="5394" width="8" bestFit="1" customWidth="1"/>
    <col min="5395" max="5396" width="7" bestFit="1" customWidth="1"/>
    <col min="5397" max="5397" width="8" bestFit="1" customWidth="1"/>
    <col min="5398" max="5398" width="6" bestFit="1" customWidth="1"/>
    <col min="5399" max="5399" width="7" bestFit="1" customWidth="1"/>
    <col min="5400" max="5400" width="8" bestFit="1" customWidth="1"/>
    <col min="5401" max="5403" width="7" bestFit="1" customWidth="1"/>
    <col min="5404" max="5405" width="8" bestFit="1" customWidth="1"/>
    <col min="5406" max="5408" width="7" bestFit="1" customWidth="1"/>
    <col min="5409" max="5409" width="8" bestFit="1" customWidth="1"/>
    <col min="5410" max="5410" width="9" bestFit="1" customWidth="1"/>
    <col min="5411" max="5417" width="8" bestFit="1" customWidth="1"/>
    <col min="5418" max="5418" width="7" bestFit="1" customWidth="1"/>
    <col min="5419" max="5421" width="8" bestFit="1" customWidth="1"/>
    <col min="5422" max="5422" width="7" bestFit="1" customWidth="1"/>
    <col min="5423" max="5424" width="9" bestFit="1" customWidth="1"/>
    <col min="5425" max="5426" width="8" bestFit="1" customWidth="1"/>
    <col min="5427" max="5428" width="7" bestFit="1" customWidth="1"/>
    <col min="5429" max="5429" width="8" bestFit="1" customWidth="1"/>
    <col min="5430" max="5430" width="7" bestFit="1" customWidth="1"/>
    <col min="5431" max="5431" width="6" bestFit="1" customWidth="1"/>
    <col min="5432" max="5432" width="8" bestFit="1" customWidth="1"/>
    <col min="5433" max="5433" width="6" bestFit="1" customWidth="1"/>
    <col min="5434" max="5434" width="7" bestFit="1" customWidth="1"/>
    <col min="5435" max="5435" width="8" bestFit="1" customWidth="1"/>
    <col min="5436" max="5436" width="7" bestFit="1" customWidth="1"/>
    <col min="5437" max="5437" width="8" bestFit="1" customWidth="1"/>
    <col min="5438" max="5439" width="7" bestFit="1" customWidth="1"/>
    <col min="5440" max="5440" width="8" bestFit="1" customWidth="1"/>
    <col min="5441" max="5441" width="7" bestFit="1" customWidth="1"/>
    <col min="5442" max="5442" width="6" bestFit="1" customWidth="1"/>
    <col min="5443" max="5443" width="8" bestFit="1" customWidth="1"/>
    <col min="5444" max="5445" width="7" bestFit="1" customWidth="1"/>
    <col min="5446" max="5446" width="8" bestFit="1" customWidth="1"/>
    <col min="5447" max="5448" width="7" bestFit="1" customWidth="1"/>
    <col min="5449" max="5449" width="8" bestFit="1" customWidth="1"/>
    <col min="5450" max="5450" width="9" bestFit="1" customWidth="1"/>
    <col min="5451" max="5451" width="8" bestFit="1" customWidth="1"/>
    <col min="5452" max="5457" width="9" bestFit="1" customWidth="1"/>
    <col min="5458" max="5458" width="8" bestFit="1" customWidth="1"/>
    <col min="5459" max="5462" width="9" bestFit="1" customWidth="1"/>
    <col min="5463" max="5463" width="8" bestFit="1" customWidth="1"/>
    <col min="5464" max="5465" width="9" bestFit="1" customWidth="1"/>
    <col min="5466" max="5466" width="8" bestFit="1" customWidth="1"/>
    <col min="5467" max="5467" width="9" bestFit="1" customWidth="1"/>
    <col min="5468" max="5469" width="8" bestFit="1" customWidth="1"/>
    <col min="5470" max="5470" width="7" bestFit="1" customWidth="1"/>
    <col min="5471" max="5471" width="9" bestFit="1" customWidth="1"/>
    <col min="5472" max="5472" width="8" bestFit="1" customWidth="1"/>
    <col min="5473" max="5474" width="9" bestFit="1" customWidth="1"/>
    <col min="5475" max="5475" width="7" bestFit="1" customWidth="1"/>
    <col min="5476" max="5478" width="8" bestFit="1" customWidth="1"/>
    <col min="5479" max="5479" width="7" bestFit="1" customWidth="1"/>
    <col min="5480" max="5482" width="8" bestFit="1" customWidth="1"/>
    <col min="5483" max="5483" width="9" bestFit="1" customWidth="1"/>
    <col min="5484" max="5486" width="8" bestFit="1" customWidth="1"/>
    <col min="5487" max="5487" width="5" bestFit="1" customWidth="1"/>
    <col min="5488" max="5490" width="9" bestFit="1" customWidth="1"/>
    <col min="5491" max="5491" width="8" bestFit="1" customWidth="1"/>
    <col min="5492" max="5493" width="9" bestFit="1" customWidth="1"/>
    <col min="5494" max="5495" width="8" bestFit="1" customWidth="1"/>
    <col min="5496" max="5496" width="9" bestFit="1" customWidth="1"/>
    <col min="5497" max="5497" width="8" bestFit="1" customWidth="1"/>
    <col min="5498" max="5498" width="9" bestFit="1" customWidth="1"/>
    <col min="5499" max="5499" width="8" bestFit="1" customWidth="1"/>
    <col min="5500" max="5501" width="9" bestFit="1" customWidth="1"/>
    <col min="5502" max="5502" width="8" bestFit="1" customWidth="1"/>
    <col min="5503" max="5503" width="9" bestFit="1" customWidth="1"/>
    <col min="5504" max="5504" width="7" bestFit="1" customWidth="1"/>
    <col min="5505" max="5509" width="8" bestFit="1" customWidth="1"/>
    <col min="5510" max="5512" width="9" bestFit="1" customWidth="1"/>
    <col min="5513" max="5513" width="7" bestFit="1" customWidth="1"/>
    <col min="5514" max="5516" width="8" bestFit="1" customWidth="1"/>
    <col min="5517" max="5520" width="9" bestFit="1" customWidth="1"/>
    <col min="5521" max="5521" width="8" bestFit="1" customWidth="1"/>
    <col min="5522" max="5522" width="9" bestFit="1" customWidth="1"/>
    <col min="5523" max="5523" width="8" bestFit="1" customWidth="1"/>
    <col min="5524" max="5524" width="9" bestFit="1" customWidth="1"/>
    <col min="5525" max="5529" width="8" bestFit="1" customWidth="1"/>
    <col min="5530" max="5530" width="9" bestFit="1" customWidth="1"/>
    <col min="5531" max="5531" width="7" bestFit="1" customWidth="1"/>
    <col min="5532" max="5532" width="8" bestFit="1" customWidth="1"/>
    <col min="5533" max="5533" width="9" bestFit="1" customWidth="1"/>
    <col min="5534" max="5534" width="8" bestFit="1" customWidth="1"/>
    <col min="5535" max="5535" width="9" bestFit="1" customWidth="1"/>
    <col min="5536" max="5536" width="8" bestFit="1" customWidth="1"/>
    <col min="5537" max="5537" width="5" bestFit="1" customWidth="1"/>
    <col min="5538" max="5538" width="9" bestFit="1" customWidth="1"/>
    <col min="5539" max="5540" width="8" bestFit="1" customWidth="1"/>
    <col min="5541" max="5541" width="7" bestFit="1" customWidth="1"/>
    <col min="5542" max="5542" width="8" bestFit="1" customWidth="1"/>
    <col min="5543" max="5543" width="9" bestFit="1" customWidth="1"/>
    <col min="5544" max="5546" width="8" bestFit="1" customWidth="1"/>
    <col min="5547" max="5547" width="9" bestFit="1" customWidth="1"/>
    <col min="5548" max="5550" width="8" bestFit="1" customWidth="1"/>
    <col min="5551" max="5552" width="9" bestFit="1" customWidth="1"/>
    <col min="5553" max="5553" width="8" bestFit="1" customWidth="1"/>
    <col min="5554" max="5554" width="10" bestFit="1" customWidth="1"/>
    <col min="5555" max="5555" width="9" bestFit="1" customWidth="1"/>
    <col min="5556" max="5556" width="7" bestFit="1" customWidth="1"/>
    <col min="5557" max="5558" width="8" bestFit="1" customWidth="1"/>
    <col min="5559" max="5559" width="9" bestFit="1" customWidth="1"/>
    <col min="5560" max="5563" width="8" bestFit="1" customWidth="1"/>
    <col min="5564" max="5564" width="7" bestFit="1" customWidth="1"/>
    <col min="5565" max="5571" width="8" bestFit="1" customWidth="1"/>
    <col min="5572" max="5573" width="9" bestFit="1" customWidth="1"/>
    <col min="5574" max="5576" width="8" bestFit="1" customWidth="1"/>
    <col min="5577" max="5577" width="9" bestFit="1" customWidth="1"/>
    <col min="5578" max="5580" width="8" bestFit="1" customWidth="1"/>
    <col min="5581" max="5581" width="9" bestFit="1" customWidth="1"/>
    <col min="5582" max="5584" width="8" bestFit="1" customWidth="1"/>
    <col min="5585" max="5585" width="9" bestFit="1" customWidth="1"/>
    <col min="5586" max="5586" width="7" bestFit="1" customWidth="1"/>
    <col min="5587" max="5587" width="8" bestFit="1" customWidth="1"/>
    <col min="5588" max="5588" width="9" bestFit="1" customWidth="1"/>
    <col min="5589" max="5589" width="8" bestFit="1" customWidth="1"/>
    <col min="5590" max="5590" width="7" bestFit="1" customWidth="1"/>
    <col min="5591" max="5592" width="8" bestFit="1" customWidth="1"/>
    <col min="5593" max="5593" width="9" bestFit="1" customWidth="1"/>
    <col min="5594" max="5595" width="8" bestFit="1" customWidth="1"/>
    <col min="5596" max="5597" width="9" bestFit="1" customWidth="1"/>
    <col min="5598" max="5598" width="8" bestFit="1" customWidth="1"/>
    <col min="5599" max="5599" width="9" bestFit="1" customWidth="1"/>
    <col min="5600" max="5602" width="8" bestFit="1" customWidth="1"/>
    <col min="5603" max="5603" width="9" bestFit="1" customWidth="1"/>
    <col min="5604" max="5604" width="10" bestFit="1" customWidth="1"/>
    <col min="5605" max="5605" width="8" bestFit="1" customWidth="1"/>
    <col min="5606" max="5606" width="7" bestFit="1" customWidth="1"/>
    <col min="5607" max="5608" width="8" bestFit="1" customWidth="1"/>
    <col min="5609" max="5609" width="9" bestFit="1" customWidth="1"/>
    <col min="5610" max="5613" width="8" bestFit="1" customWidth="1"/>
    <col min="5614" max="5614" width="9" bestFit="1" customWidth="1"/>
    <col min="5615" max="5617" width="8" bestFit="1" customWidth="1"/>
    <col min="5618" max="5618" width="7" bestFit="1" customWidth="1"/>
    <col min="5619" max="5619" width="8" bestFit="1" customWidth="1"/>
    <col min="5620" max="5620" width="9" bestFit="1" customWidth="1"/>
    <col min="5621" max="5621" width="7" bestFit="1" customWidth="1"/>
    <col min="5622" max="5622" width="5" bestFit="1" customWidth="1"/>
    <col min="5623" max="5623" width="8" bestFit="1" customWidth="1"/>
    <col min="5624" max="5626" width="9" bestFit="1" customWidth="1"/>
    <col min="5627" max="5627" width="7" bestFit="1" customWidth="1"/>
    <col min="5628" max="5631" width="8" bestFit="1" customWidth="1"/>
    <col min="5632" max="5632" width="7" bestFit="1" customWidth="1"/>
    <col min="5633" max="5634" width="8" bestFit="1" customWidth="1"/>
    <col min="5635" max="5635" width="7" bestFit="1" customWidth="1"/>
    <col min="5636" max="5637" width="9" bestFit="1" customWidth="1"/>
    <col min="5638" max="5638" width="8" bestFit="1" customWidth="1"/>
    <col min="5639" max="5640" width="9" bestFit="1" customWidth="1"/>
    <col min="5641" max="5641" width="8" bestFit="1" customWidth="1"/>
    <col min="5642" max="5642" width="9" bestFit="1" customWidth="1"/>
    <col min="5643" max="5644" width="8" bestFit="1" customWidth="1"/>
    <col min="5645" max="5645" width="9" bestFit="1" customWidth="1"/>
    <col min="5646" max="5647" width="8" bestFit="1" customWidth="1"/>
    <col min="5648" max="5648" width="7" bestFit="1" customWidth="1"/>
    <col min="5649" max="5650" width="9" bestFit="1" customWidth="1"/>
    <col min="5651" max="5651" width="8" bestFit="1" customWidth="1"/>
    <col min="5652" max="5652" width="9" bestFit="1" customWidth="1"/>
    <col min="5653" max="5653" width="8" bestFit="1" customWidth="1"/>
    <col min="5654" max="5655" width="9" bestFit="1" customWidth="1"/>
    <col min="5656" max="5658" width="8" bestFit="1" customWidth="1"/>
    <col min="5659" max="5659" width="9" bestFit="1" customWidth="1"/>
    <col min="5660" max="5661" width="8" bestFit="1" customWidth="1"/>
    <col min="5662" max="5662" width="9" bestFit="1" customWidth="1"/>
    <col min="5663" max="5665" width="8" bestFit="1" customWidth="1"/>
    <col min="5666" max="5666" width="9" bestFit="1" customWidth="1"/>
    <col min="5667" max="5667" width="8" bestFit="1" customWidth="1"/>
    <col min="5668" max="5668" width="9" bestFit="1" customWidth="1"/>
    <col min="5669" max="5669" width="7" bestFit="1" customWidth="1"/>
    <col min="5670" max="5670" width="8" bestFit="1" customWidth="1"/>
    <col min="5671" max="5671" width="9" bestFit="1" customWidth="1"/>
    <col min="5672" max="5673" width="8" bestFit="1" customWidth="1"/>
    <col min="5674" max="5674" width="9" bestFit="1" customWidth="1"/>
    <col min="5675" max="5676" width="8" bestFit="1" customWidth="1"/>
    <col min="5677" max="5677" width="9" bestFit="1" customWidth="1"/>
    <col min="5678" max="5678" width="7" bestFit="1" customWidth="1"/>
    <col min="5679" max="5682" width="8" bestFit="1" customWidth="1"/>
    <col min="5683" max="5683" width="7" bestFit="1" customWidth="1"/>
    <col min="5684" max="5684" width="9" bestFit="1" customWidth="1"/>
    <col min="5685" max="5686" width="8" bestFit="1" customWidth="1"/>
    <col min="5687" max="5687" width="9" bestFit="1" customWidth="1"/>
    <col min="5688" max="5688" width="8" bestFit="1" customWidth="1"/>
    <col min="5689" max="5689" width="7" bestFit="1" customWidth="1"/>
    <col min="5690" max="5693" width="8" bestFit="1" customWidth="1"/>
    <col min="5694" max="5694" width="9" bestFit="1" customWidth="1"/>
    <col min="5695" max="5695" width="7" bestFit="1" customWidth="1"/>
    <col min="5696" max="5698" width="8" bestFit="1" customWidth="1"/>
    <col min="5699" max="5699" width="7" bestFit="1" customWidth="1"/>
    <col min="5700" max="5700" width="9" bestFit="1" customWidth="1"/>
    <col min="5701" max="5703" width="8" bestFit="1" customWidth="1"/>
    <col min="5704" max="5705" width="9" bestFit="1" customWidth="1"/>
    <col min="5706" max="5709" width="8" bestFit="1" customWidth="1"/>
    <col min="5710" max="5710" width="9" bestFit="1" customWidth="1"/>
    <col min="5711" max="5711" width="8" bestFit="1" customWidth="1"/>
    <col min="5712" max="5712" width="9" bestFit="1" customWidth="1"/>
    <col min="5713" max="5713" width="8" bestFit="1" customWidth="1"/>
    <col min="5714" max="5714" width="7" bestFit="1" customWidth="1"/>
    <col min="5715" max="5715" width="9" bestFit="1" customWidth="1"/>
    <col min="5716" max="5720" width="8" bestFit="1" customWidth="1"/>
    <col min="5721" max="5721" width="9" bestFit="1" customWidth="1"/>
    <col min="5722" max="5722" width="8" bestFit="1" customWidth="1"/>
    <col min="5723" max="5723" width="7" bestFit="1" customWidth="1"/>
    <col min="5724" max="5724" width="8" bestFit="1" customWidth="1"/>
    <col min="5725" max="5726" width="9" bestFit="1" customWidth="1"/>
    <col min="5727" max="5728" width="8" bestFit="1" customWidth="1"/>
    <col min="5729" max="5729" width="9" bestFit="1" customWidth="1"/>
    <col min="5730" max="5731" width="8" bestFit="1" customWidth="1"/>
    <col min="5732" max="5732" width="9" bestFit="1" customWidth="1"/>
    <col min="5733" max="5733" width="8" bestFit="1" customWidth="1"/>
    <col min="5734" max="5734" width="9" bestFit="1" customWidth="1"/>
    <col min="5735" max="5735" width="8" bestFit="1" customWidth="1"/>
    <col min="5736" max="5737" width="9" bestFit="1" customWidth="1"/>
    <col min="5738" max="5738" width="8" bestFit="1" customWidth="1"/>
    <col min="5739" max="5739" width="7" bestFit="1" customWidth="1"/>
    <col min="5740" max="5740" width="8" bestFit="1" customWidth="1"/>
    <col min="5741" max="5741" width="9" bestFit="1" customWidth="1"/>
    <col min="5742" max="5742" width="7" bestFit="1" customWidth="1"/>
    <col min="5743" max="5744" width="9" bestFit="1" customWidth="1"/>
    <col min="5745" max="5747" width="8" bestFit="1" customWidth="1"/>
    <col min="5748" max="5748" width="7" bestFit="1" customWidth="1"/>
    <col min="5749" max="5750" width="8" bestFit="1" customWidth="1"/>
    <col min="5751" max="5751" width="9" bestFit="1" customWidth="1"/>
    <col min="5752" max="5752" width="7" bestFit="1" customWidth="1"/>
    <col min="5753" max="5753" width="8" bestFit="1" customWidth="1"/>
    <col min="5754" max="5754" width="9" bestFit="1" customWidth="1"/>
    <col min="5755" max="5755" width="7" bestFit="1" customWidth="1"/>
    <col min="5756" max="5756" width="10" bestFit="1" customWidth="1"/>
    <col min="5757" max="5758" width="7" bestFit="1" customWidth="1"/>
    <col min="5759" max="5759" width="8" bestFit="1" customWidth="1"/>
    <col min="5760" max="5760" width="9" bestFit="1" customWidth="1"/>
    <col min="5761" max="5761" width="7" bestFit="1" customWidth="1"/>
    <col min="5762" max="5766" width="8" bestFit="1" customWidth="1"/>
    <col min="5767" max="5767" width="9" bestFit="1" customWidth="1"/>
    <col min="5768" max="5769" width="8" bestFit="1" customWidth="1"/>
    <col min="5770" max="5771" width="9" bestFit="1" customWidth="1"/>
    <col min="5772" max="5773" width="8" bestFit="1" customWidth="1"/>
    <col min="5774" max="5774" width="9" bestFit="1" customWidth="1"/>
    <col min="5775" max="5775" width="8" bestFit="1" customWidth="1"/>
    <col min="5776" max="5777" width="9" bestFit="1" customWidth="1"/>
    <col min="5778" max="5779" width="8" bestFit="1" customWidth="1"/>
    <col min="5780" max="5780" width="9" bestFit="1" customWidth="1"/>
    <col min="5781" max="5783" width="8" bestFit="1" customWidth="1"/>
    <col min="5784" max="5786" width="9" bestFit="1" customWidth="1"/>
    <col min="5787" max="5789" width="8" bestFit="1" customWidth="1"/>
    <col min="5790" max="5792" width="9" bestFit="1" customWidth="1"/>
    <col min="5793" max="5796" width="8" bestFit="1" customWidth="1"/>
    <col min="5797" max="5797" width="9" bestFit="1" customWidth="1"/>
    <col min="5798" max="5798" width="5" bestFit="1" customWidth="1"/>
    <col min="5799" max="5800" width="9" bestFit="1" customWidth="1"/>
    <col min="5801" max="5801" width="5" bestFit="1" customWidth="1"/>
    <col min="5802" max="5803" width="8" bestFit="1" customWidth="1"/>
    <col min="5804" max="5804" width="9" bestFit="1" customWidth="1"/>
    <col min="5805" max="5805" width="8" bestFit="1" customWidth="1"/>
    <col min="5806" max="5806" width="7" bestFit="1" customWidth="1"/>
    <col min="5807" max="5807" width="9" bestFit="1" customWidth="1"/>
    <col min="5808" max="5808" width="8" bestFit="1" customWidth="1"/>
    <col min="5809" max="5809" width="7" bestFit="1" customWidth="1"/>
    <col min="5810" max="5810" width="9" bestFit="1" customWidth="1"/>
    <col min="5811" max="5811" width="8" bestFit="1" customWidth="1"/>
    <col min="5812" max="5812" width="7" bestFit="1" customWidth="1"/>
    <col min="5813" max="5814" width="9" bestFit="1" customWidth="1"/>
    <col min="5815" max="5815" width="8" bestFit="1" customWidth="1"/>
    <col min="5816" max="5816" width="9" bestFit="1" customWidth="1"/>
    <col min="5817" max="5819" width="8" bestFit="1" customWidth="1"/>
    <col min="5820" max="5820" width="9" bestFit="1" customWidth="1"/>
    <col min="5821" max="5821" width="8" bestFit="1" customWidth="1"/>
    <col min="5822" max="5826" width="9" bestFit="1" customWidth="1"/>
    <col min="5827" max="5827" width="7" bestFit="1" customWidth="1"/>
    <col min="5828" max="5828" width="9" bestFit="1" customWidth="1"/>
    <col min="5829" max="5829" width="7" bestFit="1" customWidth="1"/>
    <col min="5830" max="5831" width="9" bestFit="1" customWidth="1"/>
    <col min="5832" max="5832" width="8" bestFit="1" customWidth="1"/>
    <col min="5833" max="5833" width="7" bestFit="1" customWidth="1"/>
    <col min="5834" max="5835" width="9" bestFit="1" customWidth="1"/>
    <col min="5836" max="5844" width="8" bestFit="1" customWidth="1"/>
    <col min="5845" max="5845" width="9" bestFit="1" customWidth="1"/>
    <col min="5846" max="5846" width="8" bestFit="1" customWidth="1"/>
    <col min="5847" max="5847" width="9" bestFit="1" customWidth="1"/>
    <col min="5848" max="5851" width="8" bestFit="1" customWidth="1"/>
    <col min="5852" max="5852" width="9" bestFit="1" customWidth="1"/>
    <col min="5853" max="5853" width="10" bestFit="1" customWidth="1"/>
    <col min="5854" max="5856" width="9" bestFit="1" customWidth="1"/>
    <col min="5857" max="5858" width="10.77734375" bestFit="1" customWidth="1"/>
  </cols>
  <sheetData>
    <row r="2" spans="1:66" ht="21" x14ac:dyDescent="0.4">
      <c r="A2" s="11" t="s">
        <v>10968</v>
      </c>
      <c r="B2" s="11"/>
      <c r="C2" s="11"/>
      <c r="F2" s="13" t="s">
        <v>10969</v>
      </c>
      <c r="G2" s="12"/>
      <c r="J2" s="15" t="s">
        <v>10970</v>
      </c>
      <c r="K2" s="15"/>
      <c r="AH2" s="28"/>
      <c r="AI2" s="26"/>
      <c r="AL2" s="31"/>
    </row>
    <row r="3" spans="1:66" ht="18" x14ac:dyDescent="0.35">
      <c r="A3" s="38" t="s">
        <v>10946</v>
      </c>
      <c r="B3" s="37" t="s">
        <v>10931</v>
      </c>
      <c r="C3" s="37" t="s">
        <v>10945</v>
      </c>
      <c r="F3" s="38" t="s">
        <v>15</v>
      </c>
      <c r="G3" s="40" t="s">
        <v>10931</v>
      </c>
      <c r="J3" s="38" t="s">
        <v>10947</v>
      </c>
      <c r="K3" s="41" t="s">
        <v>10931</v>
      </c>
      <c r="M3" s="16" t="s">
        <v>10972</v>
      </c>
      <c r="N3" s="17"/>
      <c r="P3" s="18" t="s">
        <v>10972</v>
      </c>
      <c r="Q3" s="19"/>
      <c r="BN3" s="50" t="s">
        <v>10985</v>
      </c>
    </row>
    <row r="4" spans="1:66" ht="18" x14ac:dyDescent="0.35">
      <c r="A4" s="39" t="s">
        <v>10933</v>
      </c>
      <c r="B4" s="43">
        <v>137587.13219999988</v>
      </c>
      <c r="C4" s="43">
        <v>17745.622899999984</v>
      </c>
      <c r="F4" s="39" t="s">
        <v>32</v>
      </c>
      <c r="G4" s="40">
        <v>741999.79529999977</v>
      </c>
      <c r="J4" s="39" t="s">
        <v>72</v>
      </c>
      <c r="K4" s="41">
        <v>330007.05400000012</v>
      </c>
      <c r="M4" s="38" t="s">
        <v>10963</v>
      </c>
      <c r="N4" s="43" t="s">
        <v>10931</v>
      </c>
      <c r="P4" t="s">
        <v>11</v>
      </c>
      <c r="Q4" t="s">
        <v>18</v>
      </c>
      <c r="S4" s="20" t="s">
        <v>10977</v>
      </c>
      <c r="T4" s="20"/>
      <c r="V4" s="22" t="s">
        <v>10976</v>
      </c>
      <c r="W4" s="22"/>
      <c r="Y4" s="21" t="s">
        <v>10978</v>
      </c>
      <c r="Z4" s="21"/>
      <c r="AB4" s="23" t="s">
        <v>10958</v>
      </c>
      <c r="AC4" s="23"/>
      <c r="AE4" s="27" t="s">
        <v>10979</v>
      </c>
      <c r="AF4" s="27"/>
      <c r="AH4" s="29" t="s">
        <v>10980</v>
      </c>
      <c r="AI4" s="29"/>
      <c r="AJ4" s="29"/>
      <c r="AK4" s="30"/>
      <c r="AL4" s="36" t="s">
        <v>10981</v>
      </c>
      <c r="AQ4" s="33" t="s">
        <v>10978</v>
      </c>
      <c r="AR4" s="33"/>
      <c r="AY4" s="34" t="s">
        <v>10983</v>
      </c>
      <c r="AZ4" s="34"/>
    </row>
    <row r="5" spans="1:66" ht="15.6" x14ac:dyDescent="0.3">
      <c r="A5" s="39" t="s">
        <v>10934</v>
      </c>
      <c r="B5" s="43">
        <v>120374.90940000008</v>
      </c>
      <c r="C5" s="43">
        <v>20410.556100000013</v>
      </c>
      <c r="F5" s="39" t="s">
        <v>46</v>
      </c>
      <c r="G5" s="40">
        <v>719047.03200000292</v>
      </c>
      <c r="J5" s="39" t="s">
        <v>36</v>
      </c>
      <c r="K5" s="41">
        <v>328449.10300000076</v>
      </c>
      <c r="M5" s="39" t="s">
        <v>43</v>
      </c>
      <c r="N5" s="43">
        <v>457687.63150000101</v>
      </c>
      <c r="P5" t="str">
        <f>M5</f>
        <v>California</v>
      </c>
      <c r="Q5" s="2">
        <f>GETPIVOTDATA("Sales",$M$4,"State",M5)</f>
        <v>457687.63150000101</v>
      </c>
      <c r="S5" s="38" t="s">
        <v>10946</v>
      </c>
      <c r="T5" t="s">
        <v>10931</v>
      </c>
      <c r="V5" s="38" t="s">
        <v>10946</v>
      </c>
      <c r="W5" t="s">
        <v>10945</v>
      </c>
      <c r="Y5" s="38" t="s">
        <v>10946</v>
      </c>
      <c r="Z5" t="s">
        <v>10950</v>
      </c>
      <c r="AB5" s="38" t="s">
        <v>10946</v>
      </c>
      <c r="AC5" t="s">
        <v>10949</v>
      </c>
      <c r="AE5" s="38" t="s">
        <v>10946</v>
      </c>
      <c r="AF5" t="s">
        <v>10951</v>
      </c>
      <c r="AH5" s="38" t="s">
        <v>10962</v>
      </c>
      <c r="AI5" s="37" t="s">
        <v>10931</v>
      </c>
      <c r="AJ5" s="37" t="s">
        <v>10945</v>
      </c>
      <c r="AK5" s="25" t="s">
        <v>10946</v>
      </c>
      <c r="AL5" s="10" t="s">
        <v>10951</v>
      </c>
      <c r="AQ5" s="38" t="s">
        <v>10966</v>
      </c>
      <c r="AR5" t="s">
        <v>10967</v>
      </c>
      <c r="AY5" s="38" t="s">
        <v>10960</v>
      </c>
      <c r="AZ5" t="s">
        <v>10931</v>
      </c>
      <c r="BC5" s="47" t="s">
        <v>10982</v>
      </c>
      <c r="BD5" s="47"/>
      <c r="BE5" s="47"/>
    </row>
    <row r="6" spans="1:66" x14ac:dyDescent="0.3">
      <c r="A6" s="39" t="s">
        <v>10935</v>
      </c>
      <c r="B6" s="43">
        <v>237482.75019999972</v>
      </c>
      <c r="C6" s="43">
        <v>35523.086699999971</v>
      </c>
      <c r="F6" s="39" t="s">
        <v>71</v>
      </c>
      <c r="G6" s="40">
        <v>836154.03299999656</v>
      </c>
      <c r="J6" s="39" t="s">
        <v>59</v>
      </c>
      <c r="K6" s="41">
        <v>223843.60800000012</v>
      </c>
      <c r="M6" s="39" t="s">
        <v>267</v>
      </c>
      <c r="N6" s="43">
        <v>310876.27099999978</v>
      </c>
      <c r="P6" t="str">
        <f t="shared" ref="P6:P53" si="0">M6</f>
        <v>New York</v>
      </c>
      <c r="Q6" s="2">
        <f>GETPIVOTDATA("Sales",$M$5,"State",M6)</f>
        <v>310876.27099999978</v>
      </c>
      <c r="S6" s="39" t="s">
        <v>10933</v>
      </c>
      <c r="T6" s="43">
        <v>137587.13219999988</v>
      </c>
      <c r="V6" s="39" t="s">
        <v>10933</v>
      </c>
      <c r="W6" s="43">
        <v>17745.622899999984</v>
      </c>
      <c r="Y6" s="39" t="s">
        <v>10933</v>
      </c>
      <c r="Z6" s="46">
        <v>532</v>
      </c>
      <c r="AB6" s="39" t="s">
        <v>10933</v>
      </c>
      <c r="AC6" s="42">
        <v>0.12897734414730391</v>
      </c>
      <c r="AE6" s="39" t="s">
        <v>10973</v>
      </c>
      <c r="AF6" s="46">
        <v>7581</v>
      </c>
      <c r="AH6" s="39" t="s">
        <v>303</v>
      </c>
      <c r="AI6" s="43">
        <v>48539.541000000034</v>
      </c>
      <c r="AJ6" s="43">
        <v>-6654.5687999999973</v>
      </c>
      <c r="AK6" s="10" t="s">
        <v>10933</v>
      </c>
      <c r="AL6" s="24">
        <v>2050</v>
      </c>
      <c r="AQ6" s="39" t="s">
        <v>10973</v>
      </c>
      <c r="AR6" s="46">
        <v>1993</v>
      </c>
      <c r="AY6" s="39" t="s">
        <v>105</v>
      </c>
      <c r="AZ6" s="46">
        <v>501239.89080000052</v>
      </c>
      <c r="BC6" s="38" t="s">
        <v>10965</v>
      </c>
      <c r="BD6" s="37" t="s">
        <v>10931</v>
      </c>
      <c r="BE6" s="37" t="s">
        <v>10945</v>
      </c>
      <c r="BJ6" s="49" t="s">
        <v>10958</v>
      </c>
      <c r="BK6" s="49"/>
    </row>
    <row r="7" spans="1:66" x14ac:dyDescent="0.3">
      <c r="A7" s="39" t="s">
        <v>10936</v>
      </c>
      <c r="B7" s="43">
        <v>154316.78109999988</v>
      </c>
      <c r="C7" s="43">
        <v>17131.529600000002</v>
      </c>
      <c r="F7" s="39" t="s">
        <v>10932</v>
      </c>
      <c r="G7" s="40">
        <v>2297200.8602999994</v>
      </c>
      <c r="J7" s="39" t="s">
        <v>56</v>
      </c>
      <c r="K7" s="41">
        <v>206965.53200000009</v>
      </c>
      <c r="M7" s="39" t="s">
        <v>104</v>
      </c>
      <c r="N7" s="43">
        <v>170188.04580000002</v>
      </c>
      <c r="P7" t="str">
        <f t="shared" si="0"/>
        <v>Texas</v>
      </c>
      <c r="Q7" s="2">
        <f t="shared" ref="Q7" si="1">GETPIVOTDATA("Sales",$M$4,"State",M7)</f>
        <v>170188.04580000002</v>
      </c>
      <c r="S7" s="39" t="s">
        <v>10934</v>
      </c>
      <c r="T7" s="43">
        <v>120374.90940000008</v>
      </c>
      <c r="V7" s="39" t="s">
        <v>10934</v>
      </c>
      <c r="W7" s="43">
        <v>20410.556100000013</v>
      </c>
      <c r="Y7" s="39" t="s">
        <v>10934</v>
      </c>
      <c r="Z7" s="46">
        <v>506</v>
      </c>
      <c r="AB7" s="39" t="s">
        <v>10934</v>
      </c>
      <c r="AC7" s="42">
        <v>0.1695582260600231</v>
      </c>
      <c r="AE7" s="39" t="s">
        <v>10974</v>
      </c>
      <c r="AF7" s="46">
        <v>7979</v>
      </c>
      <c r="AH7" s="39" t="s">
        <v>184</v>
      </c>
      <c r="AI7" s="43">
        <v>64504.760399999941</v>
      </c>
      <c r="AJ7" s="43">
        <v>-10153.548499999997</v>
      </c>
      <c r="AK7" s="10" t="s">
        <v>10934</v>
      </c>
      <c r="AL7" s="24">
        <v>1931</v>
      </c>
      <c r="AQ7" s="39" t="s">
        <v>10974</v>
      </c>
      <c r="AR7" s="46">
        <v>2102</v>
      </c>
      <c r="AY7" s="39" t="s">
        <v>148</v>
      </c>
      <c r="AZ7" s="46">
        <v>678781.2399999979</v>
      </c>
      <c r="BC7" s="39" t="s">
        <v>26</v>
      </c>
      <c r="BD7" s="43">
        <v>1161401.3449999888</v>
      </c>
      <c r="BE7" s="43">
        <v>134119.20919999972</v>
      </c>
      <c r="BJ7" s="38" t="s">
        <v>10966</v>
      </c>
      <c r="BK7" t="s">
        <v>10949</v>
      </c>
    </row>
    <row r="8" spans="1:66" x14ac:dyDescent="0.3">
      <c r="A8" s="39" t="s">
        <v>10937</v>
      </c>
      <c r="B8" s="43">
        <v>175243.46489999996</v>
      </c>
      <c r="C8" s="43">
        <v>20981.601300000017</v>
      </c>
      <c r="J8" s="39" t="s">
        <v>75</v>
      </c>
      <c r="K8" s="41">
        <v>203412.73300000009</v>
      </c>
      <c r="M8" s="39" t="s">
        <v>96</v>
      </c>
      <c r="N8" s="43">
        <v>138641.26999999993</v>
      </c>
      <c r="P8" t="str">
        <f t="shared" si="0"/>
        <v>Washington</v>
      </c>
      <c r="Q8" s="2">
        <f t="shared" ref="Q8" si="2">GETPIVOTDATA("Sales",$M$5,"State",M8)</f>
        <v>138641.26999999993</v>
      </c>
      <c r="S8" s="39" t="s">
        <v>10935</v>
      </c>
      <c r="T8" s="43">
        <v>237482.75019999972</v>
      </c>
      <c r="V8" s="39" t="s">
        <v>10935</v>
      </c>
      <c r="W8" s="43">
        <v>35523.086699999971</v>
      </c>
      <c r="Y8" s="39" t="s">
        <v>10935</v>
      </c>
      <c r="Z8" s="46">
        <v>821</v>
      </c>
      <c r="AB8" s="39" t="s">
        <v>10935</v>
      </c>
      <c r="AC8" s="42">
        <v>0.14958175560154857</v>
      </c>
      <c r="AE8" s="39" t="s">
        <v>10964</v>
      </c>
      <c r="AF8" s="46">
        <v>9810</v>
      </c>
      <c r="AH8" s="39" t="s">
        <v>1521</v>
      </c>
      <c r="AI8" s="46">
        <v>44713.182999999997</v>
      </c>
      <c r="AJ8" s="46">
        <v>-2323.8349999999996</v>
      </c>
      <c r="AK8" s="10" t="s">
        <v>10935</v>
      </c>
      <c r="AL8" s="24">
        <v>3093</v>
      </c>
      <c r="AQ8" s="39" t="s">
        <v>10964</v>
      </c>
      <c r="AR8" s="46">
        <v>2580</v>
      </c>
      <c r="AY8" s="39" t="s">
        <v>30</v>
      </c>
      <c r="AZ8" s="46">
        <v>391721.90500000032</v>
      </c>
      <c r="BC8" s="39" t="s">
        <v>41</v>
      </c>
      <c r="BD8" s="43">
        <v>706146.36680000008</v>
      </c>
      <c r="BE8" s="43">
        <v>91979.134000000209</v>
      </c>
      <c r="BJ8" s="39">
        <v>2011</v>
      </c>
      <c r="BK8" s="45">
        <v>0.10231126499236726</v>
      </c>
    </row>
    <row r="9" spans="1:66" x14ac:dyDescent="0.3">
      <c r="A9" s="39" t="s">
        <v>10938</v>
      </c>
      <c r="B9" s="43">
        <v>146105.12430000017</v>
      </c>
      <c r="C9" s="43">
        <v>21729.10490000002</v>
      </c>
      <c r="J9" s="39" t="s">
        <v>10932</v>
      </c>
      <c r="K9" s="41">
        <v>1292678.0300000012</v>
      </c>
      <c r="M9" s="39" t="s">
        <v>147</v>
      </c>
      <c r="N9" s="43">
        <v>116511.91400000003</v>
      </c>
      <c r="P9" t="str">
        <f t="shared" si="0"/>
        <v>Pennsylvania</v>
      </c>
      <c r="Q9" s="2">
        <f t="shared" ref="Q9:Q10" si="3">GETPIVOTDATA("Sales",$M$4,"State",M9)</f>
        <v>116511.91400000003</v>
      </c>
      <c r="S9" s="39" t="s">
        <v>10936</v>
      </c>
      <c r="T9" s="43">
        <v>154316.78109999988</v>
      </c>
      <c r="V9" s="39" t="s">
        <v>10936</v>
      </c>
      <c r="W9" s="43">
        <v>17131.529600000002</v>
      </c>
      <c r="Y9" s="39" t="s">
        <v>10936</v>
      </c>
      <c r="Z9" s="46">
        <v>729</v>
      </c>
      <c r="AB9" s="39" t="s">
        <v>10936</v>
      </c>
      <c r="AC9" s="42">
        <v>0.11101533791648027</v>
      </c>
      <c r="AE9" s="39" t="s">
        <v>10975</v>
      </c>
      <c r="AF9" s="46">
        <v>12503</v>
      </c>
      <c r="AH9" s="39" t="s">
        <v>42</v>
      </c>
      <c r="AI9" s="43">
        <v>175851.34099999999</v>
      </c>
      <c r="AJ9" s="43">
        <v>30440.757899999971</v>
      </c>
      <c r="AK9" s="10" t="s">
        <v>10936</v>
      </c>
      <c r="AL9" s="24">
        <v>2703</v>
      </c>
      <c r="AQ9" s="39" t="s">
        <v>10975</v>
      </c>
      <c r="AR9" s="46">
        <v>3319</v>
      </c>
      <c r="AY9" s="39" t="s">
        <v>44</v>
      </c>
      <c r="AZ9" s="46">
        <v>725457.82450000057</v>
      </c>
      <c r="BC9" s="39" t="s">
        <v>102</v>
      </c>
      <c r="BD9" s="43">
        <v>429653.1485000003</v>
      </c>
      <c r="BE9" s="43">
        <v>60298.678500000075</v>
      </c>
      <c r="BJ9" s="39">
        <v>2012</v>
      </c>
      <c r="BK9" s="45">
        <v>0.13095504034557601</v>
      </c>
    </row>
    <row r="10" spans="1:66" x14ac:dyDescent="0.3">
      <c r="A10" s="39" t="s">
        <v>10939</v>
      </c>
      <c r="B10" s="43">
        <v>149362.72480000014</v>
      </c>
      <c r="C10" s="43">
        <v>9645.2829000000002</v>
      </c>
      <c r="M10" s="39" t="s">
        <v>54</v>
      </c>
      <c r="N10" s="43">
        <v>89473.707999999999</v>
      </c>
      <c r="P10" t="str">
        <f t="shared" si="0"/>
        <v>Florida</v>
      </c>
      <c r="Q10" s="2">
        <f t="shared" si="3"/>
        <v>89473.707999999999</v>
      </c>
      <c r="S10" s="39" t="s">
        <v>10937</v>
      </c>
      <c r="T10" s="43">
        <v>175243.46489999996</v>
      </c>
      <c r="V10" s="39" t="s">
        <v>10937</v>
      </c>
      <c r="W10" s="43">
        <v>20981.601300000017</v>
      </c>
      <c r="Y10" s="39" t="s">
        <v>10937</v>
      </c>
      <c r="Z10" s="46">
        <v>847</v>
      </c>
      <c r="AB10" s="39" t="s">
        <v>10937</v>
      </c>
      <c r="AC10" s="42">
        <v>0.11972829521473369</v>
      </c>
      <c r="AE10" s="39" t="s">
        <v>10932</v>
      </c>
      <c r="AF10" s="46">
        <v>37873</v>
      </c>
      <c r="AH10" s="39" t="s">
        <v>266</v>
      </c>
      <c r="AI10" s="43">
        <v>256368.16099999999</v>
      </c>
      <c r="AJ10" s="43">
        <v>62036.98369999999</v>
      </c>
      <c r="AK10" s="10" t="s">
        <v>10937</v>
      </c>
      <c r="AL10" s="24">
        <v>3144</v>
      </c>
      <c r="AQ10" s="39" t="s">
        <v>10932</v>
      </c>
      <c r="AR10" s="46">
        <v>9994</v>
      </c>
      <c r="AY10" s="39" t="s">
        <v>10932</v>
      </c>
      <c r="AZ10" s="46">
        <v>2297200.8602999994</v>
      </c>
      <c r="BC10" s="39" t="s">
        <v>10932</v>
      </c>
      <c r="BD10" s="46">
        <v>2297200.8602999891</v>
      </c>
      <c r="BE10" s="46">
        <v>286397.02170000004</v>
      </c>
      <c r="BJ10" s="39">
        <v>2013</v>
      </c>
      <c r="BK10" s="45">
        <v>0.13431461924993568</v>
      </c>
    </row>
    <row r="11" spans="1:66" x14ac:dyDescent="0.3">
      <c r="A11" s="39" t="s">
        <v>10940</v>
      </c>
      <c r="B11" s="43">
        <v>207760.19429999977</v>
      </c>
      <c r="C11" s="43">
        <v>24914.455399999992</v>
      </c>
      <c r="M11" s="39" t="s">
        <v>211</v>
      </c>
      <c r="N11" s="43">
        <v>80166.100999999864</v>
      </c>
      <c r="P11" t="str">
        <f t="shared" si="0"/>
        <v>Illinois</v>
      </c>
      <c r="Q11" s="2">
        <f t="shared" ref="Q11" si="4">GETPIVOTDATA("Sales",$M$5,"State",M11)</f>
        <v>80166.100999999864</v>
      </c>
      <c r="S11" s="39" t="s">
        <v>10938</v>
      </c>
      <c r="T11" s="43">
        <v>146105.12430000017</v>
      </c>
      <c r="V11" s="39" t="s">
        <v>10938</v>
      </c>
      <c r="W11" s="43">
        <v>21729.10490000002</v>
      </c>
      <c r="Y11" s="39" t="s">
        <v>10938</v>
      </c>
      <c r="Z11" s="46">
        <v>745</v>
      </c>
      <c r="AB11" s="39" t="s">
        <v>10938</v>
      </c>
      <c r="AC11" s="42">
        <v>0.14872240110746066</v>
      </c>
      <c r="AH11" s="39" t="s">
        <v>146</v>
      </c>
      <c r="AI11" s="43">
        <v>109077.01300000008</v>
      </c>
      <c r="AJ11" s="43">
        <v>-13837.767400000012</v>
      </c>
      <c r="AK11" s="10" t="s">
        <v>10938</v>
      </c>
      <c r="AL11" s="24">
        <v>2770</v>
      </c>
      <c r="BJ11" s="39">
        <v>2014</v>
      </c>
      <c r="BK11" s="45">
        <v>0.1274036274339099</v>
      </c>
    </row>
    <row r="12" spans="1:66" x14ac:dyDescent="0.3">
      <c r="A12" s="39" t="s">
        <v>10941</v>
      </c>
      <c r="B12" s="43">
        <v>266109.73969999998</v>
      </c>
      <c r="C12" s="43">
        <v>36045.896600000029</v>
      </c>
      <c r="M12" s="39" t="s">
        <v>498</v>
      </c>
      <c r="N12" s="43">
        <v>78258.135999999926</v>
      </c>
      <c r="P12" t="str">
        <f t="shared" si="0"/>
        <v>Ohio</v>
      </c>
      <c r="Q12" s="2">
        <f t="shared" ref="Q12:Q22" si="5">GETPIVOTDATA("Sales",$M$4,"State",M12)</f>
        <v>78258.135999999926</v>
      </c>
      <c r="S12" s="39" t="s">
        <v>10939</v>
      </c>
      <c r="T12" s="43">
        <v>149362.72480000014</v>
      </c>
      <c r="V12" s="39" t="s">
        <v>10939</v>
      </c>
      <c r="W12" s="43">
        <v>9645.2829000000002</v>
      </c>
      <c r="Y12" s="39" t="s">
        <v>10939</v>
      </c>
      <c r="Z12" s="46">
        <v>734</v>
      </c>
      <c r="AB12" s="39" t="s">
        <v>10939</v>
      </c>
      <c r="AC12" s="42">
        <v>6.4576238234239761E-2</v>
      </c>
      <c r="AH12" s="39" t="s">
        <v>947</v>
      </c>
      <c r="AI12" s="43">
        <v>47521.028999999995</v>
      </c>
      <c r="AJ12" s="43">
        <v>6377.1960000000026</v>
      </c>
      <c r="AK12" s="10" t="s">
        <v>10939</v>
      </c>
      <c r="AL12" s="24">
        <v>2772</v>
      </c>
      <c r="BJ12" s="44" t="s">
        <v>10932</v>
      </c>
      <c r="BK12" s="42">
        <v>0.12467217240315873</v>
      </c>
    </row>
    <row r="13" spans="1:66" x14ac:dyDescent="0.3">
      <c r="A13" s="39" t="s">
        <v>10942</v>
      </c>
      <c r="B13" s="43">
        <v>177756.40519999989</v>
      </c>
      <c r="C13" s="43">
        <v>23268.425300000057</v>
      </c>
      <c r="M13" s="39" t="s">
        <v>238</v>
      </c>
      <c r="N13" s="43">
        <v>76269.614000000016</v>
      </c>
      <c r="P13" t="str">
        <f t="shared" si="0"/>
        <v>Michigan</v>
      </c>
      <c r="Q13" s="2">
        <f t="shared" ref="Q13:Q23" si="6">GETPIVOTDATA("Sales",$M$5,"State",M13)</f>
        <v>76269.614000000016</v>
      </c>
      <c r="S13" s="39" t="s">
        <v>10940</v>
      </c>
      <c r="T13" s="43">
        <v>207760.19429999977</v>
      </c>
      <c r="V13" s="39" t="s">
        <v>10940</v>
      </c>
      <c r="W13" s="43">
        <v>24914.455399999992</v>
      </c>
      <c r="Y13" s="39" t="s">
        <v>10940</v>
      </c>
      <c r="Z13" s="46">
        <v>786</v>
      </c>
      <c r="AB13" s="39" t="s">
        <v>10940</v>
      </c>
      <c r="AC13" s="42">
        <v>0.119919291969973</v>
      </c>
      <c r="AH13" s="39" t="s">
        <v>127</v>
      </c>
      <c r="AI13" s="43">
        <v>112669.09199999992</v>
      </c>
      <c r="AJ13" s="43">
        <v>17507.385399999985</v>
      </c>
      <c r="AK13" s="10" t="s">
        <v>10940</v>
      </c>
      <c r="AL13" s="24">
        <v>3107</v>
      </c>
      <c r="AY13" s="48" t="s">
        <v>10960</v>
      </c>
      <c r="AZ13" s="32" t="s">
        <v>10961</v>
      </c>
    </row>
    <row r="14" spans="1:66" x14ac:dyDescent="0.3">
      <c r="A14" s="39" t="s">
        <v>10943</v>
      </c>
      <c r="B14" s="43">
        <v>271461.73450000008</v>
      </c>
      <c r="C14" s="43">
        <v>24004.704999999965</v>
      </c>
      <c r="M14" s="39" t="s">
        <v>319</v>
      </c>
      <c r="N14" s="43">
        <v>70636.719999999987</v>
      </c>
      <c r="P14" t="str">
        <f t="shared" si="0"/>
        <v>Virginia</v>
      </c>
      <c r="Q14" s="2">
        <f t="shared" ref="Q14:Q25" si="7">GETPIVOTDATA("Sales",$M$4,"State",M14)</f>
        <v>70636.719999999987</v>
      </c>
      <c r="S14" s="39" t="s">
        <v>10941</v>
      </c>
      <c r="T14" s="43">
        <v>266109.73969999998</v>
      </c>
      <c r="V14" s="39" t="s">
        <v>10941</v>
      </c>
      <c r="W14" s="43">
        <v>36045.896600000029</v>
      </c>
      <c r="Y14" s="39" t="s">
        <v>10941</v>
      </c>
      <c r="Z14" s="46">
        <v>1162</v>
      </c>
      <c r="AB14" s="39" t="s">
        <v>10941</v>
      </c>
      <c r="AC14" s="42">
        <v>0.13545500679770886</v>
      </c>
      <c r="AH14" s="39" t="s">
        <v>95</v>
      </c>
      <c r="AI14" s="43">
        <v>119540.742</v>
      </c>
      <c r="AJ14" s="43">
        <v>29156.096699999998</v>
      </c>
      <c r="AK14" s="10" t="s">
        <v>10941</v>
      </c>
      <c r="AL14" s="24">
        <v>4302</v>
      </c>
      <c r="AY14" t="str">
        <f>AY6</f>
        <v>Central</v>
      </c>
      <c r="AZ14">
        <f>GETPIVOTDATA("Sales",$AY$5,"Region","Central")</f>
        <v>501239.89080000052</v>
      </c>
    </row>
    <row r="15" spans="1:66" x14ac:dyDescent="0.3">
      <c r="A15" s="39" t="s">
        <v>10944</v>
      </c>
      <c r="B15" s="43">
        <v>253639.89969999995</v>
      </c>
      <c r="C15" s="43">
        <v>34996.754999999997</v>
      </c>
      <c r="M15" s="39" t="s">
        <v>88</v>
      </c>
      <c r="N15" s="43">
        <v>55603.163999999968</v>
      </c>
      <c r="P15" t="str">
        <f t="shared" si="0"/>
        <v>North Carolina</v>
      </c>
      <c r="Q15" s="2">
        <f t="shared" si="7"/>
        <v>55603.163999999968</v>
      </c>
      <c r="S15" s="39" t="s">
        <v>10942</v>
      </c>
      <c r="T15" s="43">
        <v>177756.40519999989</v>
      </c>
      <c r="V15" s="39" t="s">
        <v>10942</v>
      </c>
      <c r="W15" s="43">
        <v>23268.425300000057</v>
      </c>
      <c r="Y15" s="39" t="s">
        <v>10942</v>
      </c>
      <c r="Z15" s="46">
        <v>811</v>
      </c>
      <c r="AB15" s="39" t="s">
        <v>10942</v>
      </c>
      <c r="AC15" s="42">
        <v>0.13090062928432844</v>
      </c>
      <c r="AH15" s="39" t="s">
        <v>318</v>
      </c>
      <c r="AI15" s="46">
        <v>43054.342000000004</v>
      </c>
      <c r="AJ15" s="46">
        <v>6200.6974</v>
      </c>
      <c r="AK15" s="10" t="s">
        <v>10942</v>
      </c>
      <c r="AL15" s="24">
        <v>3081</v>
      </c>
      <c r="AT15" s="5"/>
      <c r="AU15" s="5"/>
      <c r="AV15" s="5"/>
      <c r="AW15" s="5"/>
      <c r="AX15" s="5"/>
      <c r="AY15" t="str">
        <f t="shared" ref="AY15:AY17" si="8">AY7</f>
        <v>East</v>
      </c>
      <c r="AZ15">
        <f>GETPIVOTDATA("Sales",$AY$5,"Region","East")</f>
        <v>678781.2399999979</v>
      </c>
    </row>
    <row r="16" spans="1:66" ht="18" x14ac:dyDescent="0.35">
      <c r="A16" s="39" t="s">
        <v>10932</v>
      </c>
      <c r="B16" s="46">
        <v>2297200.8602999998</v>
      </c>
      <c r="C16" s="46">
        <v>286397.02170000004</v>
      </c>
      <c r="M16" s="39" t="s">
        <v>254</v>
      </c>
      <c r="N16" s="43">
        <v>53555.360000000001</v>
      </c>
      <c r="P16" t="str">
        <f t="shared" si="0"/>
        <v>Indiana</v>
      </c>
      <c r="Q16" s="2">
        <f t="shared" ref="Q16" si="9">GETPIVOTDATA("Sales",$M$5,"State",M16)</f>
        <v>53555.360000000001</v>
      </c>
      <c r="S16" s="39" t="s">
        <v>10943</v>
      </c>
      <c r="T16" s="43">
        <v>271461.73450000008</v>
      </c>
      <c r="V16" s="39" t="s">
        <v>10943</v>
      </c>
      <c r="W16" s="43">
        <v>24004.704999999965</v>
      </c>
      <c r="Y16" s="39" t="s">
        <v>10943</v>
      </c>
      <c r="Z16" s="46">
        <v>1223</v>
      </c>
      <c r="AB16" s="39" t="s">
        <v>10943</v>
      </c>
      <c r="AC16" s="42">
        <v>8.8427582783311059E-2</v>
      </c>
      <c r="AH16" s="39" t="s">
        <v>10932</v>
      </c>
      <c r="AI16" s="46">
        <v>1021839.2043999999</v>
      </c>
      <c r="AJ16" s="46">
        <v>118749.39739999994</v>
      </c>
      <c r="AK16" s="10" t="s">
        <v>10943</v>
      </c>
      <c r="AL16" s="24">
        <v>4788</v>
      </c>
      <c r="AQ16" s="35" t="s">
        <v>10984</v>
      </c>
      <c r="AR16" s="35"/>
      <c r="AS16" s="35"/>
      <c r="AT16" s="35"/>
      <c r="AU16" s="35"/>
      <c r="AV16" s="35"/>
      <c r="AY16" t="str">
        <f t="shared" si="8"/>
        <v>South</v>
      </c>
      <c r="AZ16">
        <f>GETPIVOTDATA("Sales",$AY$5,"Region","South")</f>
        <v>391721.90500000032</v>
      </c>
    </row>
    <row r="17" spans="6:52" x14ac:dyDescent="0.3">
      <c r="M17" s="39" t="s">
        <v>1272</v>
      </c>
      <c r="N17" s="43">
        <v>49095.840000000004</v>
      </c>
      <c r="P17" t="str">
        <f t="shared" si="0"/>
        <v>Georgia</v>
      </c>
      <c r="Q17" s="2">
        <f t="shared" si="5"/>
        <v>49095.840000000004</v>
      </c>
      <c r="S17" s="39" t="s">
        <v>10944</v>
      </c>
      <c r="T17" s="43">
        <v>253639.89969999995</v>
      </c>
      <c r="V17" s="39" t="s">
        <v>10944</v>
      </c>
      <c r="W17" s="43">
        <v>34996.754999999997</v>
      </c>
      <c r="Y17" s="39" t="s">
        <v>10944</v>
      </c>
      <c r="Z17" s="46">
        <v>1098</v>
      </c>
      <c r="AB17" s="39" t="s">
        <v>10944</v>
      </c>
      <c r="AC17" s="42">
        <v>0.13797811401673568</v>
      </c>
      <c r="AK17" s="10" t="s">
        <v>10944</v>
      </c>
      <c r="AL17" s="24">
        <v>4132</v>
      </c>
      <c r="AQ17" s="38" t="s">
        <v>10946</v>
      </c>
      <c r="AR17" s="37" t="s">
        <v>10931</v>
      </c>
      <c r="AS17" s="37" t="s">
        <v>10957</v>
      </c>
      <c r="AT17" s="37" t="s">
        <v>10945</v>
      </c>
      <c r="AU17" s="37" t="s">
        <v>10959</v>
      </c>
      <c r="AV17" s="37" t="s">
        <v>10958</v>
      </c>
      <c r="AY17" t="str">
        <f t="shared" si="8"/>
        <v>West</v>
      </c>
      <c r="AZ17">
        <f>GETPIVOTDATA("Sales",$AY$5,"Region","West")</f>
        <v>725457.82450000057</v>
      </c>
    </row>
    <row r="18" spans="6:52" x14ac:dyDescent="0.3">
      <c r="M18" s="39" t="s">
        <v>29</v>
      </c>
      <c r="N18" s="43">
        <v>36591.749999999971</v>
      </c>
      <c r="P18" t="str">
        <f t="shared" si="0"/>
        <v>Kentucky</v>
      </c>
      <c r="Q18" s="2">
        <f t="shared" si="6"/>
        <v>36591.749999999971</v>
      </c>
      <c r="S18" s="39" t="s">
        <v>10932</v>
      </c>
      <c r="T18" s="43">
        <v>2297200.8602999998</v>
      </c>
      <c r="V18" s="39" t="s">
        <v>10932</v>
      </c>
      <c r="W18" s="43">
        <v>286397.02170000004</v>
      </c>
      <c r="Y18" s="39" t="s">
        <v>10932</v>
      </c>
      <c r="Z18" s="46">
        <v>9994</v>
      </c>
      <c r="AB18" s="39" t="s">
        <v>10932</v>
      </c>
      <c r="AC18" s="46">
        <v>0.12467217240315887</v>
      </c>
      <c r="AK18" s="10" t="s">
        <v>10932</v>
      </c>
      <c r="AL18" s="24">
        <v>37873</v>
      </c>
      <c r="AQ18" s="39">
        <v>2012</v>
      </c>
      <c r="AR18" s="46">
        <v>470532.50899999985</v>
      </c>
      <c r="AS18" s="46">
        <v>2102</v>
      </c>
      <c r="AT18" s="46">
        <v>61618.60370000008</v>
      </c>
      <c r="AU18" s="46">
        <v>7979</v>
      </c>
      <c r="AV18" s="46">
        <v>0.13095504034557601</v>
      </c>
    </row>
    <row r="19" spans="6:52" x14ac:dyDescent="0.3">
      <c r="M19" s="39" t="s">
        <v>788</v>
      </c>
      <c r="N19" s="43">
        <v>35764.312000000013</v>
      </c>
      <c r="P19" t="str">
        <f t="shared" si="0"/>
        <v>New Jersey</v>
      </c>
      <c r="Q19" s="2">
        <f t="shared" si="7"/>
        <v>35764.312000000013</v>
      </c>
      <c r="T19" s="7"/>
      <c r="W19" s="8"/>
      <c r="AQ19" s="39">
        <v>2011</v>
      </c>
      <c r="AR19" s="46">
        <v>484247.4981000009</v>
      </c>
      <c r="AS19" s="46">
        <v>1993</v>
      </c>
      <c r="AT19" s="46">
        <v>49543.97410000005</v>
      </c>
      <c r="AU19" s="46">
        <v>7581</v>
      </c>
      <c r="AV19" s="46">
        <v>0.10231126499236726</v>
      </c>
    </row>
    <row r="20" spans="6:52" x14ac:dyDescent="0.3">
      <c r="M20" s="39" t="s">
        <v>310</v>
      </c>
      <c r="N20" s="43">
        <v>35282.000999999997</v>
      </c>
      <c r="P20" t="str">
        <f t="shared" si="0"/>
        <v>Arizona</v>
      </c>
      <c r="Q20" s="2">
        <f t="shared" si="7"/>
        <v>35282.000999999997</v>
      </c>
      <c r="T20" s="7">
        <f>GETPIVOTDATA("Sales",$S$5)</f>
        <v>2297200.8602999998</v>
      </c>
      <c r="W20" s="8">
        <f>GETPIVOTDATA("Profit",$V$5)</f>
        <v>286397.02170000004</v>
      </c>
      <c r="Z20">
        <f>GETPIVOTDATA("Order ID",$Y$5)</f>
        <v>9994</v>
      </c>
      <c r="AC20" s="4">
        <f>GETPIVOTDATA("Proit Margin",$AB$5)</f>
        <v>0.12467217240315887</v>
      </c>
      <c r="AD20" s="4"/>
      <c r="AQ20" s="39">
        <v>2013</v>
      </c>
      <c r="AR20" s="46">
        <v>608473.83000000066</v>
      </c>
      <c r="AS20" s="46">
        <v>2580</v>
      </c>
      <c r="AT20" s="46">
        <v>81726.930800000177</v>
      </c>
      <c r="AU20" s="46">
        <v>9810</v>
      </c>
      <c r="AV20" s="46">
        <v>0.13431461924993568</v>
      </c>
    </row>
    <row r="21" spans="6:52" x14ac:dyDescent="0.3">
      <c r="M21" s="39" t="s">
        <v>114</v>
      </c>
      <c r="N21" s="43">
        <v>32114.610000000019</v>
      </c>
      <c r="P21" t="str">
        <f t="shared" si="0"/>
        <v>Wisconsin</v>
      </c>
      <c r="Q21" s="2">
        <f t="shared" ref="Q21" si="10">GETPIVOTDATA("Sales",$M$5,"State",M21)</f>
        <v>32114.610000000019</v>
      </c>
      <c r="AL21" s="10">
        <f>GETPIVOTDATA("Quantity",$AK$5)</f>
        <v>37873</v>
      </c>
      <c r="AQ21" s="39">
        <v>2014</v>
      </c>
      <c r="AR21" s="46">
        <v>733947.0231999997</v>
      </c>
      <c r="AS21" s="46">
        <v>3319</v>
      </c>
      <c r="AT21" s="46">
        <v>93507.513099999982</v>
      </c>
      <c r="AU21" s="46">
        <v>12503</v>
      </c>
      <c r="AV21" s="46">
        <v>0.1274036274339099</v>
      </c>
    </row>
    <row r="22" spans="6:52" x14ac:dyDescent="0.3">
      <c r="M22" s="39" t="s">
        <v>457</v>
      </c>
      <c r="N22" s="43">
        <v>32108.117999999995</v>
      </c>
      <c r="P22" t="str">
        <f t="shared" si="0"/>
        <v>Colorado</v>
      </c>
      <c r="Q22" s="2">
        <f t="shared" si="5"/>
        <v>32108.117999999995</v>
      </c>
    </row>
    <row r="23" spans="6:52" x14ac:dyDescent="0.3">
      <c r="M23" s="39" t="s">
        <v>335</v>
      </c>
      <c r="N23" s="43">
        <v>30661.872999999981</v>
      </c>
      <c r="P23" t="str">
        <f t="shared" si="0"/>
        <v>Tennessee</v>
      </c>
      <c r="Q23" s="2">
        <f t="shared" si="6"/>
        <v>30661.872999999981</v>
      </c>
    </row>
    <row r="24" spans="6:52" x14ac:dyDescent="0.3">
      <c r="M24" s="39" t="s">
        <v>229</v>
      </c>
      <c r="N24" s="43">
        <v>29863.149999999994</v>
      </c>
      <c r="P24" t="str">
        <f t="shared" si="0"/>
        <v>Minnesota</v>
      </c>
      <c r="Q24" s="2">
        <f t="shared" si="7"/>
        <v>29863.149999999994</v>
      </c>
    </row>
    <row r="25" spans="6:52" x14ac:dyDescent="0.3">
      <c r="M25" s="39" t="s">
        <v>1245</v>
      </c>
      <c r="N25" s="43">
        <v>28634.433999999994</v>
      </c>
      <c r="P25" t="str">
        <f t="shared" si="0"/>
        <v>Massachusetts</v>
      </c>
      <c r="Q25" s="2">
        <f t="shared" si="7"/>
        <v>28634.433999999994</v>
      </c>
      <c r="AR25" t="s">
        <v>10952</v>
      </c>
      <c r="AS25" t="s">
        <v>10953</v>
      </c>
      <c r="AT25" t="s">
        <v>10954</v>
      </c>
      <c r="AU25" t="s">
        <v>10955</v>
      </c>
      <c r="AV25" t="s">
        <v>10956</v>
      </c>
    </row>
    <row r="26" spans="6:52" ht="15.6" x14ac:dyDescent="0.3">
      <c r="F26" s="14" t="s">
        <v>10971</v>
      </c>
      <c r="G26" s="14"/>
      <c r="I26" s="14" t="s">
        <v>10971</v>
      </c>
      <c r="J26" s="14"/>
      <c r="M26" s="39" t="s">
        <v>245</v>
      </c>
      <c r="N26" s="43">
        <v>27451.068999999992</v>
      </c>
      <c r="P26" t="str">
        <f t="shared" si="0"/>
        <v>Delaware</v>
      </c>
      <c r="Q26" s="2">
        <f t="shared" ref="Q26" si="11">GETPIVOTDATA("Sales",$M$5,"State",M26)</f>
        <v>27451.068999999992</v>
      </c>
      <c r="AR26" s="9">
        <f>(GETPIVOTDATA("Sum of Sales",$AQ$17,"Year",2014)/GETPIVOTDATA("Sum of Sales",$AQ$17,"Year",2013))-1</f>
        <v>0.20620967905883303</v>
      </c>
      <c r="AS26" s="9">
        <f>(GETPIVOTDATA(" Orders",$AQ$17,"Year",2014)/GETPIVOTDATA(" Orders",$AQ$17,"Year",2013))-1</f>
        <v>0.2864341085271318</v>
      </c>
      <c r="AT26" s="9">
        <f>(GETPIVOTDATA("Sum of Profit",$AQ$17,"Year",2014)/GETPIVOTDATA("Sum of Profit",$AQ$17,"Year",2013))-1</f>
        <v>0.14414565902185794</v>
      </c>
      <c r="AU26" s="9">
        <f>(GETPIVOTDATA("Quantities",$AQ$17,"Year",2014)/GETPIVOTDATA("Quantities",$AQ$17,"Year",2013))-1</f>
        <v>0.27451580020387367</v>
      </c>
      <c r="AV26" s="9">
        <f>(GETPIVOTDATA("Profit Margin",$AQ$17,"Year",2014)/GETPIVOTDATA("Profit Margin",$AQ$17,"Year",2013))-1</f>
        <v>-5.1453757264990241E-2</v>
      </c>
    </row>
    <row r="27" spans="6:52" x14ac:dyDescent="0.3">
      <c r="F27" s="38" t="s">
        <v>15</v>
      </c>
      <c r="G27" s="43" t="s">
        <v>10945</v>
      </c>
      <c r="I27" s="3" t="s">
        <v>15</v>
      </c>
      <c r="J27" s="3" t="s">
        <v>10948</v>
      </c>
      <c r="M27" s="39" t="s">
        <v>2735</v>
      </c>
      <c r="N27" s="43">
        <v>23705.523000000001</v>
      </c>
      <c r="P27" t="str">
        <f>M27</f>
        <v>Maryland</v>
      </c>
      <c r="Q27" s="2">
        <f>GETPIVOTDATA("Sales",$M$4,"State",M27)</f>
        <v>23705.523000000001</v>
      </c>
    </row>
    <row r="28" spans="6:52" x14ac:dyDescent="0.3">
      <c r="F28" s="39" t="s">
        <v>32</v>
      </c>
      <c r="G28" s="43">
        <v>18451.272799999999</v>
      </c>
      <c r="I28" t="str">
        <f>F28</f>
        <v>Furniture</v>
      </c>
      <c r="J28" s="8">
        <f>GETPIVOTDATA("Profit",$F$27,"Category","Furniture")</f>
        <v>18451.272799999999</v>
      </c>
      <c r="M28" s="39" t="s">
        <v>1399</v>
      </c>
      <c r="N28" s="43">
        <v>22627.955999999995</v>
      </c>
      <c r="P28" t="str">
        <f t="shared" si="0"/>
        <v>Rhode Island</v>
      </c>
      <c r="Q28" s="2">
        <f>GETPIVOTDATA("Sales",$M$5,"State",M28)</f>
        <v>22627.955999999995</v>
      </c>
    </row>
    <row r="29" spans="6:52" x14ac:dyDescent="0.3">
      <c r="F29" s="39" t="s">
        <v>46</v>
      </c>
      <c r="G29" s="43">
        <v>122490.80080000011</v>
      </c>
      <c r="I29" t="str">
        <f t="shared" ref="I29:I30" si="12">F29</f>
        <v>Office Supplies</v>
      </c>
      <c r="J29" s="8">
        <f>GETPIVOTDATA("Profit",$F$27,"Category","Office Supplies")</f>
        <v>122490.80080000011</v>
      </c>
      <c r="M29" s="39" t="s">
        <v>596</v>
      </c>
      <c r="N29" s="43">
        <v>22205.149999999998</v>
      </c>
      <c r="P29" t="str">
        <f t="shared" si="0"/>
        <v>Missouri</v>
      </c>
      <c r="Q29" s="2">
        <f t="shared" ref="Q29" si="13">GETPIVOTDATA("Sales",$M$4,"State",M29)</f>
        <v>22205.149999999998</v>
      </c>
    </row>
    <row r="30" spans="6:52" x14ac:dyDescent="0.3">
      <c r="F30" s="39" t="s">
        <v>71</v>
      </c>
      <c r="G30" s="43">
        <v>145454.94809999989</v>
      </c>
      <c r="I30" t="str">
        <f t="shared" si="12"/>
        <v>Technology</v>
      </c>
      <c r="J30" s="8">
        <f>GETPIVOTDATA("Profit",$F$27,"Category","Technology")</f>
        <v>145454.94809999989</v>
      </c>
      <c r="M30" s="39" t="s">
        <v>649</v>
      </c>
      <c r="N30" s="43">
        <v>19683.39</v>
      </c>
      <c r="P30" t="str">
        <f t="shared" si="0"/>
        <v>Oklahoma</v>
      </c>
      <c r="Q30" s="2">
        <f t="shared" ref="Q30" si="14">GETPIVOTDATA("Sales",$M$5,"State",M30)</f>
        <v>19683.39</v>
      </c>
    </row>
    <row r="31" spans="6:52" x14ac:dyDescent="0.3">
      <c r="F31" s="39" t="s">
        <v>10932</v>
      </c>
      <c r="G31" s="40">
        <v>286397.02170000004</v>
      </c>
      <c r="M31" s="39" t="s">
        <v>358</v>
      </c>
      <c r="N31" s="43">
        <v>19510.639999999992</v>
      </c>
      <c r="P31" t="str">
        <f t="shared" si="0"/>
        <v>Alabama</v>
      </c>
      <c r="Q31" s="2">
        <f t="shared" ref="Q31:Q32" si="15">GETPIVOTDATA("Sales",$M$4,"State",M31)</f>
        <v>19510.639999999992</v>
      </c>
    </row>
    <row r="32" spans="6:52" x14ac:dyDescent="0.3">
      <c r="M32" s="39" t="s">
        <v>420</v>
      </c>
      <c r="N32" s="43">
        <v>17431.149999999991</v>
      </c>
      <c r="P32" t="str">
        <f t="shared" si="0"/>
        <v>Oregon</v>
      </c>
      <c r="Q32" s="2">
        <f t="shared" si="15"/>
        <v>17431.149999999991</v>
      </c>
    </row>
    <row r="33" spans="13:17" x14ac:dyDescent="0.3">
      <c r="M33" s="39" t="s">
        <v>1392</v>
      </c>
      <c r="N33" s="43">
        <v>16729.101999999999</v>
      </c>
      <c r="P33" t="str">
        <f t="shared" si="0"/>
        <v>Nevada</v>
      </c>
      <c r="Q33" s="2">
        <f>GETPIVOTDATA("Sales",$M$4,"State",M33)</f>
        <v>16729.101999999999</v>
      </c>
    </row>
    <row r="34" spans="13:17" x14ac:dyDescent="0.3">
      <c r="M34" s="39" t="s">
        <v>747</v>
      </c>
      <c r="N34" s="43">
        <v>13384.356999999996</v>
      </c>
      <c r="P34" t="str">
        <f>M34</f>
        <v>Connecticut</v>
      </c>
      <c r="Q34" s="2">
        <f>GETPIVOTDATA("Sales",$M$5,"State",M34)</f>
        <v>13384.356999999996</v>
      </c>
    </row>
    <row r="35" spans="13:17" x14ac:dyDescent="0.3">
      <c r="M35" s="39" t="s">
        <v>1707</v>
      </c>
      <c r="N35" s="43">
        <v>11678.129999999997</v>
      </c>
      <c r="P35" t="str">
        <f t="shared" si="0"/>
        <v>Arkansas</v>
      </c>
      <c r="Q35" s="2">
        <f t="shared" ref="Q35" si="16">GETPIVOTDATA("Sales",$M$4,"State",M35)</f>
        <v>11678.129999999997</v>
      </c>
    </row>
    <row r="36" spans="13:17" x14ac:dyDescent="0.3">
      <c r="M36" s="39" t="s">
        <v>121</v>
      </c>
      <c r="N36" s="43">
        <v>11220.055999999999</v>
      </c>
      <c r="P36" t="str">
        <f t="shared" si="0"/>
        <v>Utah</v>
      </c>
      <c r="Q36" s="2">
        <f t="shared" ref="Q36" si="17">GETPIVOTDATA("Sales",$M$5,"State",M36)</f>
        <v>11220.055999999999</v>
      </c>
    </row>
    <row r="37" spans="13:17" x14ac:dyDescent="0.3">
      <c r="M37" s="39" t="s">
        <v>1487</v>
      </c>
      <c r="N37" s="43">
        <v>10771.34</v>
      </c>
      <c r="P37" t="str">
        <f t="shared" si="0"/>
        <v>Mississippi</v>
      </c>
      <c r="Q37" s="2">
        <f t="shared" ref="Q37:Q38" si="18">GETPIVOTDATA("Sales",$M$4,"State",M37)</f>
        <v>10771.34</v>
      </c>
    </row>
    <row r="38" spans="13:17" x14ac:dyDescent="0.3">
      <c r="M38" s="39" t="s">
        <v>736</v>
      </c>
      <c r="N38" s="43">
        <v>9217.0299999999988</v>
      </c>
      <c r="P38" t="str">
        <f t="shared" si="0"/>
        <v>Louisiana</v>
      </c>
      <c r="Q38" s="2">
        <f t="shared" si="18"/>
        <v>9217.0299999999988</v>
      </c>
    </row>
    <row r="39" spans="13:17" x14ac:dyDescent="0.3">
      <c r="M39" s="39" t="s">
        <v>5203</v>
      </c>
      <c r="N39" s="43">
        <v>8929.369999999999</v>
      </c>
      <c r="P39" t="str">
        <f>M39</f>
        <v>Vermont</v>
      </c>
      <c r="Q39" s="2">
        <f t="shared" ref="Q39" si="19">GETPIVOTDATA("Sales",$M$5,"State",M39)</f>
        <v>8929.369999999999</v>
      </c>
    </row>
    <row r="40" spans="13:17" x14ac:dyDescent="0.3">
      <c r="M40" s="39" t="s">
        <v>383</v>
      </c>
      <c r="N40" s="43">
        <v>8481.7099999999991</v>
      </c>
      <c r="P40" t="str">
        <f t="shared" si="0"/>
        <v>South Carolina</v>
      </c>
      <c r="Q40" s="2">
        <f t="shared" ref="Q40" si="20">GETPIVOTDATA("Sales",$M$4,"State",M40)</f>
        <v>8481.7099999999991</v>
      </c>
    </row>
    <row r="41" spans="13:17" x14ac:dyDescent="0.3">
      <c r="M41" s="39" t="s">
        <v>138</v>
      </c>
      <c r="N41" s="43">
        <v>7464.9299999999985</v>
      </c>
      <c r="P41" t="str">
        <f t="shared" si="0"/>
        <v>Nebraska</v>
      </c>
      <c r="Q41" s="2">
        <f t="shared" ref="Q41" si="21">GETPIVOTDATA("Sales",$M$5,"State",M41)</f>
        <v>7464.9299999999985</v>
      </c>
    </row>
    <row r="42" spans="13:17" x14ac:dyDescent="0.3">
      <c r="M42" s="39" t="s">
        <v>2694</v>
      </c>
      <c r="N42" s="43">
        <v>7292.5239999999994</v>
      </c>
      <c r="P42" t="str">
        <f t="shared" si="0"/>
        <v>New Hampshire</v>
      </c>
      <c r="Q42" s="2">
        <f>GETPIVOTDATA("Sales",$M$4,"State",M42)</f>
        <v>7292.5239999999994</v>
      </c>
    </row>
    <row r="43" spans="13:17" x14ac:dyDescent="0.3">
      <c r="M43" s="39" t="s">
        <v>1762</v>
      </c>
      <c r="N43" s="43">
        <v>5589.3519999999971</v>
      </c>
      <c r="P43" t="str">
        <f t="shared" si="0"/>
        <v>Montana</v>
      </c>
      <c r="Q43" s="2">
        <f>GETPIVOTDATA("Sales",$M$5,"State",M43)</f>
        <v>5589.3519999999971</v>
      </c>
    </row>
    <row r="44" spans="13:17" x14ac:dyDescent="0.3">
      <c r="M44" s="39" t="s">
        <v>668</v>
      </c>
      <c r="N44" s="43">
        <v>4783.521999999999</v>
      </c>
      <c r="P44" t="str">
        <f t="shared" si="0"/>
        <v>New Mexico</v>
      </c>
      <c r="Q44" s="2">
        <f t="shared" ref="Q44" si="22">GETPIVOTDATA("Sales",$M$4,"State",M44)</f>
        <v>4783.521999999999</v>
      </c>
    </row>
    <row r="45" spans="13:17" x14ac:dyDescent="0.3">
      <c r="M45" s="39" t="s">
        <v>489</v>
      </c>
      <c r="N45" s="43">
        <v>4579.7599999999993</v>
      </c>
      <c r="P45" t="str">
        <f t="shared" si="0"/>
        <v>Iowa</v>
      </c>
      <c r="Q45" s="2">
        <f t="shared" ref="Q45" si="23">GETPIVOTDATA("Sales",$M$5,"State",M45)</f>
        <v>4579.7599999999993</v>
      </c>
    </row>
    <row r="46" spans="13:17" x14ac:dyDescent="0.3">
      <c r="M46" s="39" t="s">
        <v>6259</v>
      </c>
      <c r="N46" s="43">
        <v>4382.4860000000017</v>
      </c>
      <c r="P46" t="str">
        <f>M46</f>
        <v>Idaho</v>
      </c>
      <c r="Q46" s="2">
        <f t="shared" ref="Q46:Q47" si="24">GETPIVOTDATA("Sales",$M$4,"State",M46)</f>
        <v>4382.4860000000017</v>
      </c>
    </row>
    <row r="47" spans="13:17" x14ac:dyDescent="0.3">
      <c r="M47" s="39" t="s">
        <v>4530</v>
      </c>
      <c r="N47" s="43">
        <v>2914.31</v>
      </c>
      <c r="P47" t="str">
        <f t="shared" si="0"/>
        <v>Kansas</v>
      </c>
      <c r="Q47" s="2">
        <f t="shared" si="24"/>
        <v>2914.31</v>
      </c>
    </row>
    <row r="48" spans="13:17" x14ac:dyDescent="0.3">
      <c r="M48" s="39" t="s">
        <v>3034</v>
      </c>
      <c r="N48" s="43">
        <v>2865.0199999999995</v>
      </c>
      <c r="P48" t="str">
        <f t="shared" si="0"/>
        <v>District of Columbia</v>
      </c>
      <c r="Q48" s="2">
        <f t="shared" ref="Q48" si="25">GETPIVOTDATA("Sales",$M$5,"State",M48)</f>
        <v>2865.0199999999995</v>
      </c>
    </row>
    <row r="49" spans="13:17" x14ac:dyDescent="0.3">
      <c r="M49" s="39" t="s">
        <v>8541</v>
      </c>
      <c r="N49" s="43">
        <v>1603.136</v>
      </c>
      <c r="P49" t="str">
        <f t="shared" si="0"/>
        <v>Wyoming</v>
      </c>
      <c r="Q49" s="2">
        <f>GETPIVOTDATA("Sales",$M$4,"State",M49)</f>
        <v>1603.136</v>
      </c>
    </row>
    <row r="50" spans="13:17" x14ac:dyDescent="0.3">
      <c r="M50" s="39" t="s">
        <v>5325</v>
      </c>
      <c r="N50" s="43">
        <v>1315.5600000000002</v>
      </c>
      <c r="P50" t="str">
        <f t="shared" si="0"/>
        <v>South Dakota</v>
      </c>
      <c r="Q50" s="2">
        <f>GETPIVOTDATA("Sales",$M$5,"State",M50)</f>
        <v>1315.5600000000002</v>
      </c>
    </row>
    <row r="51" spans="13:17" x14ac:dyDescent="0.3">
      <c r="M51" s="39" t="s">
        <v>5234</v>
      </c>
      <c r="N51" s="43">
        <v>1270.5300000000002</v>
      </c>
      <c r="P51" t="str">
        <f t="shared" si="0"/>
        <v>Maine</v>
      </c>
      <c r="Q51" s="2">
        <f t="shared" ref="Q51" si="26">GETPIVOTDATA("Sales",$M$4,"State",M51)</f>
        <v>1270.5300000000002</v>
      </c>
    </row>
    <row r="52" spans="13:17" x14ac:dyDescent="0.3">
      <c r="M52" s="39" t="s">
        <v>9725</v>
      </c>
      <c r="N52" s="43">
        <v>1209.8240000000001</v>
      </c>
      <c r="P52" t="str">
        <f t="shared" si="0"/>
        <v>West Virginia</v>
      </c>
      <c r="Q52" s="2">
        <f t="shared" ref="Q52" si="27">GETPIVOTDATA("Sales",$M$5,"State",M52)</f>
        <v>1209.8240000000001</v>
      </c>
    </row>
    <row r="53" spans="13:17" x14ac:dyDescent="0.3">
      <c r="M53" s="39" t="s">
        <v>7448</v>
      </c>
      <c r="N53" s="43">
        <v>919.91</v>
      </c>
      <c r="P53" t="str">
        <f t="shared" si="0"/>
        <v>North Dakota</v>
      </c>
      <c r="Q53" s="2">
        <f t="shared" ref="Q53" si="28">GETPIVOTDATA("Sales",$M$4,"State",M53)</f>
        <v>919.91</v>
      </c>
    </row>
    <row r="54" spans="13:17" x14ac:dyDescent="0.3">
      <c r="M54" s="39" t="s">
        <v>10932</v>
      </c>
      <c r="N54" s="43">
        <v>2297200.8603000003</v>
      </c>
    </row>
    <row r="55" spans="13:17" x14ac:dyDescent="0.3">
      <c r="N55"/>
    </row>
  </sheetData>
  <pageMargins left="0.7" right="0.7" top="0.75" bottom="0.75" header="0.3" footer="0.3"/>
  <pageSetup orientation="portrait" r:id="rId18"/>
  <drawing r:id="rId19"/>
  <extLst>
    <ext xmlns:x14="http://schemas.microsoft.com/office/spreadsheetml/2009/9/main" uri="{A8765BA9-456A-4dab-B4F3-ACF838C121DE}">
      <x14:slicerList>
        <x14:slicer r:id="rId20"/>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showGridLines="0" showRowColHeaders="0" workbookViewId="0">
      <selection activeCell="P36" sqref="P36"/>
    </sheetView>
  </sheetViews>
  <sheetFormatPr defaultRowHeight="14.4" x14ac:dyDescent="0.3"/>
  <cols>
    <col min="1" max="16384" width="8.88671875" style="6"/>
  </cols>
  <sheetData/>
  <pageMargins left="0.7" right="0.7" top="0.75" bottom="0.75" header="0.3" footer="0.3"/>
  <pageSetup orientation="portrait" r:id="rId1"/>
  <drawing r:id="rId2"/>
  <legacy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Ecommerce Sales Analysis.xlsx -</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Sateesh Godewar</dc:creator>
  <cp:lastModifiedBy>satish</cp:lastModifiedBy>
  <dcterms:created xsi:type="dcterms:W3CDTF">2023-04-27T04:44:06Z</dcterms:created>
  <dcterms:modified xsi:type="dcterms:W3CDTF">2023-04-28T09:46:36Z</dcterms:modified>
</cp:coreProperties>
</file>